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62805A97-4495-4095-BF53-EDF3D660D7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Önkormányzat" sheetId="4" r:id="rId1"/>
    <sheet name="Hivatal" sheetId="5" r:id="rId2"/>
    <sheet name="Mindösszesen" sheetId="3" r:id="rId3"/>
  </sheets>
  <calcPr calcId="181029"/>
</workbook>
</file>

<file path=xl/calcChain.xml><?xml version="1.0" encoding="utf-8"?>
<calcChain xmlns="http://schemas.openxmlformats.org/spreadsheetml/2006/main">
  <c r="I49" i="3" l="1"/>
  <c r="J49" i="3"/>
  <c r="K49" i="3"/>
  <c r="I50" i="3"/>
  <c r="J50" i="3"/>
  <c r="K50" i="3"/>
  <c r="I51" i="3"/>
  <c r="J51" i="3"/>
  <c r="K51" i="3"/>
  <c r="I52" i="3"/>
  <c r="J52" i="3"/>
  <c r="K52" i="3"/>
  <c r="I53" i="3"/>
  <c r="J53" i="3"/>
  <c r="K53" i="3"/>
  <c r="I54" i="3"/>
  <c r="J54" i="3"/>
  <c r="K54" i="3"/>
  <c r="J55" i="3"/>
  <c r="K55" i="3"/>
  <c r="J56" i="3"/>
  <c r="K56" i="3"/>
  <c r="J57" i="3"/>
  <c r="K57" i="3"/>
  <c r="I58" i="3"/>
  <c r="J58" i="3"/>
  <c r="K58" i="3"/>
  <c r="I59" i="3"/>
  <c r="J59" i="3"/>
  <c r="K59" i="3"/>
  <c r="I61" i="3"/>
  <c r="K61" i="3"/>
  <c r="K62" i="3"/>
  <c r="I63" i="3"/>
  <c r="I64" i="3"/>
  <c r="J64" i="3"/>
  <c r="K64" i="3"/>
  <c r="I65" i="3"/>
  <c r="J65" i="3"/>
  <c r="K65" i="3"/>
  <c r="I66" i="3"/>
  <c r="J66" i="3"/>
  <c r="K66" i="3"/>
  <c r="I67" i="3"/>
  <c r="J67" i="3"/>
  <c r="K67" i="3"/>
  <c r="I68" i="3"/>
  <c r="J68" i="3"/>
  <c r="K68" i="3"/>
  <c r="I69" i="3"/>
  <c r="J69" i="3"/>
  <c r="K69" i="3"/>
  <c r="I12" i="3"/>
  <c r="J12" i="3"/>
  <c r="K12" i="3"/>
  <c r="I13" i="3"/>
  <c r="J13" i="3"/>
  <c r="K13" i="3"/>
  <c r="I14" i="3"/>
  <c r="K14" i="3"/>
  <c r="I15" i="3"/>
  <c r="J15" i="3"/>
  <c r="K15" i="3"/>
  <c r="I16" i="3"/>
  <c r="J16" i="3"/>
  <c r="K16" i="3"/>
  <c r="I18" i="3"/>
  <c r="K18" i="3"/>
  <c r="I19" i="3"/>
  <c r="J19" i="3"/>
  <c r="K19" i="3"/>
  <c r="J20" i="3"/>
  <c r="K20" i="3"/>
  <c r="I22" i="3"/>
  <c r="K22" i="3"/>
  <c r="I23" i="3"/>
  <c r="K23" i="3"/>
  <c r="I24" i="3"/>
  <c r="I25" i="3"/>
  <c r="I26" i="3"/>
  <c r="J26" i="3"/>
  <c r="K26" i="3"/>
  <c r="J27" i="3"/>
  <c r="K27" i="3"/>
  <c r="J28" i="3"/>
  <c r="K28" i="3"/>
  <c r="I29" i="3"/>
  <c r="J29" i="3"/>
  <c r="K29" i="3"/>
  <c r="I30" i="3"/>
  <c r="J30" i="3"/>
  <c r="K30" i="3"/>
  <c r="I31" i="3"/>
  <c r="I32" i="3"/>
  <c r="I34" i="3"/>
  <c r="J34" i="3"/>
  <c r="K34" i="3"/>
  <c r="I35" i="3"/>
  <c r="J35" i="3"/>
  <c r="K35" i="3"/>
  <c r="I36" i="3"/>
  <c r="K36" i="3"/>
  <c r="I37" i="3"/>
  <c r="J37" i="3"/>
  <c r="K37" i="3"/>
  <c r="I38" i="3"/>
  <c r="J38" i="3"/>
  <c r="K38" i="3"/>
  <c r="I39" i="3"/>
  <c r="J39" i="3"/>
  <c r="K39" i="3"/>
  <c r="I40" i="3"/>
  <c r="J40" i="3"/>
  <c r="K40" i="3"/>
  <c r="I49" i="5"/>
  <c r="J49" i="5"/>
  <c r="K49" i="5"/>
  <c r="I50" i="5"/>
  <c r="J50" i="5"/>
  <c r="K50" i="5"/>
  <c r="I51" i="5"/>
  <c r="J51" i="5"/>
  <c r="K51" i="5"/>
  <c r="J58" i="5"/>
  <c r="K58" i="5"/>
  <c r="J59" i="5"/>
  <c r="K59" i="5"/>
  <c r="I64" i="5"/>
  <c r="J64" i="5"/>
  <c r="K64" i="5"/>
  <c r="I69" i="5"/>
  <c r="J69" i="5"/>
  <c r="K69" i="5"/>
  <c r="I12" i="5"/>
  <c r="J12" i="5"/>
  <c r="K12" i="5"/>
  <c r="I15" i="5"/>
  <c r="J15" i="5"/>
  <c r="K15" i="5"/>
  <c r="I16" i="5"/>
  <c r="J16" i="5"/>
  <c r="K16" i="5"/>
  <c r="J19" i="5"/>
  <c r="K19" i="5"/>
  <c r="J20" i="5"/>
  <c r="K20" i="5"/>
  <c r="I23" i="5"/>
  <c r="K23" i="5"/>
  <c r="J26" i="5"/>
  <c r="K26" i="5"/>
  <c r="J27" i="5"/>
  <c r="K27" i="5"/>
  <c r="J28" i="5"/>
  <c r="K28" i="5"/>
  <c r="K29" i="5"/>
  <c r="K30" i="5"/>
  <c r="I34" i="5"/>
  <c r="J34" i="5"/>
  <c r="K34" i="5"/>
  <c r="I35" i="5"/>
  <c r="J35" i="5"/>
  <c r="K35" i="5"/>
  <c r="I37" i="5"/>
  <c r="J37" i="5"/>
  <c r="K37" i="5"/>
  <c r="I38" i="5"/>
  <c r="J38" i="5"/>
  <c r="K38" i="5"/>
  <c r="I39" i="5"/>
  <c r="J39" i="5"/>
  <c r="K39" i="5"/>
  <c r="I40" i="5"/>
  <c r="J40" i="5"/>
  <c r="K40" i="5"/>
  <c r="K49" i="4"/>
  <c r="K50" i="4"/>
  <c r="K51" i="4"/>
  <c r="K52" i="4"/>
  <c r="K53" i="4"/>
  <c r="K54" i="4"/>
  <c r="K55" i="4"/>
  <c r="K56" i="4"/>
  <c r="K57" i="4"/>
  <c r="K58" i="4"/>
  <c r="K59" i="4"/>
  <c r="K61" i="4"/>
  <c r="K62" i="4"/>
  <c r="K64" i="4"/>
  <c r="K65" i="4"/>
  <c r="K66" i="4"/>
  <c r="K67" i="4"/>
  <c r="K68" i="4"/>
  <c r="K69" i="4"/>
  <c r="J49" i="4"/>
  <c r="J50" i="4"/>
  <c r="J51" i="4"/>
  <c r="J52" i="4"/>
  <c r="J53" i="4"/>
  <c r="J54" i="4"/>
  <c r="J55" i="4"/>
  <c r="J56" i="4"/>
  <c r="J57" i="4"/>
  <c r="J58" i="4"/>
  <c r="J59" i="4"/>
  <c r="J64" i="4"/>
  <c r="J65" i="4"/>
  <c r="J66" i="4"/>
  <c r="J67" i="4"/>
  <c r="J68" i="4"/>
  <c r="J69" i="4"/>
  <c r="I49" i="4"/>
  <c r="I50" i="4"/>
  <c r="I51" i="4"/>
  <c r="I52" i="4"/>
  <c r="I53" i="4"/>
  <c r="I54" i="4"/>
  <c r="I58" i="4"/>
  <c r="I59" i="4"/>
  <c r="I64" i="4"/>
  <c r="I65" i="4"/>
  <c r="I66" i="4"/>
  <c r="I67" i="4"/>
  <c r="I68" i="4"/>
  <c r="I69" i="4"/>
  <c r="K12" i="4"/>
  <c r="K13" i="4"/>
  <c r="K14" i="4"/>
  <c r="K15" i="4"/>
  <c r="K16" i="4"/>
  <c r="K18" i="4"/>
  <c r="K22" i="4"/>
  <c r="K23" i="4"/>
  <c r="K26" i="4"/>
  <c r="K27" i="4"/>
  <c r="K28" i="4"/>
  <c r="K29" i="4"/>
  <c r="K30" i="4"/>
  <c r="K34" i="4"/>
  <c r="K35" i="4"/>
  <c r="K36" i="4"/>
  <c r="K38" i="4"/>
  <c r="K39" i="4"/>
  <c r="K40" i="4"/>
  <c r="J12" i="4"/>
  <c r="J13" i="4"/>
  <c r="J15" i="4"/>
  <c r="J26" i="4"/>
  <c r="J29" i="4"/>
  <c r="J30" i="4"/>
  <c r="J34" i="4"/>
  <c r="J35" i="4"/>
  <c r="J38" i="4"/>
  <c r="J39" i="4"/>
  <c r="J40" i="4"/>
  <c r="I12" i="4"/>
  <c r="I13" i="4"/>
  <c r="I14" i="4"/>
  <c r="I15" i="4"/>
  <c r="I16" i="4"/>
  <c r="I18" i="4"/>
  <c r="I19" i="4"/>
  <c r="I22" i="4"/>
  <c r="I23" i="4"/>
  <c r="I24" i="4"/>
  <c r="I25" i="4"/>
  <c r="I26" i="4"/>
  <c r="I29" i="4"/>
  <c r="I30" i="4"/>
  <c r="I31" i="4"/>
  <c r="I32" i="4"/>
  <c r="I34" i="4"/>
  <c r="I35" i="4"/>
  <c r="I36" i="4"/>
  <c r="I38" i="4"/>
  <c r="I39" i="4"/>
  <c r="I40" i="4"/>
  <c r="C67" i="5"/>
  <c r="C68" i="5" s="1"/>
  <c r="C61" i="5"/>
  <c r="C58" i="5"/>
  <c r="C64" i="5" s="1"/>
  <c r="C55" i="5"/>
  <c r="C52" i="5"/>
  <c r="C48" i="5"/>
  <c r="C68" i="4"/>
  <c r="C67" i="4"/>
  <c r="C61" i="4"/>
  <c r="C58" i="4" s="1"/>
  <c r="C64" i="4" s="1"/>
  <c r="C55" i="4"/>
  <c r="C52" i="4"/>
  <c r="C48" i="4"/>
  <c r="C38" i="5"/>
  <c r="C39" i="5" s="1"/>
  <c r="C31" i="5"/>
  <c r="C29" i="5"/>
  <c r="C27" i="5"/>
  <c r="C26" i="5" s="1"/>
  <c r="C24" i="5"/>
  <c r="C16" i="5"/>
  <c r="C11" i="5" s="1"/>
  <c r="C34" i="5" s="1"/>
  <c r="C12" i="5"/>
  <c r="C38" i="4"/>
  <c r="C39" i="4" s="1"/>
  <c r="C40" i="4" s="1"/>
  <c r="C31" i="4"/>
  <c r="C29" i="4"/>
  <c r="C27" i="4"/>
  <c r="C26" i="4" s="1"/>
  <c r="C24" i="4"/>
  <c r="C16" i="4"/>
  <c r="C12" i="4"/>
  <c r="C11" i="4"/>
  <c r="C34" i="4" s="1"/>
  <c r="C69" i="4" l="1"/>
  <c r="C69" i="5"/>
  <c r="C40" i="5"/>
  <c r="E13" i="3"/>
  <c r="F13" i="3"/>
  <c r="G13" i="3"/>
  <c r="H13" i="3"/>
  <c r="E14" i="3"/>
  <c r="F14" i="3"/>
  <c r="G14" i="3"/>
  <c r="H14" i="3"/>
  <c r="E15" i="3"/>
  <c r="F15" i="3"/>
  <c r="G15" i="3"/>
  <c r="H15" i="3"/>
  <c r="E17" i="3"/>
  <c r="F17" i="3"/>
  <c r="G17" i="3"/>
  <c r="H17" i="3"/>
  <c r="E18" i="3"/>
  <c r="F18" i="3"/>
  <c r="G18" i="3"/>
  <c r="H18" i="3"/>
  <c r="E19" i="3"/>
  <c r="F19" i="3"/>
  <c r="G19" i="3"/>
  <c r="H19" i="3"/>
  <c r="E20" i="3"/>
  <c r="F20" i="3"/>
  <c r="G20" i="3"/>
  <c r="H20" i="3"/>
  <c r="E21" i="3"/>
  <c r="F21" i="3"/>
  <c r="G21" i="3"/>
  <c r="H21" i="3"/>
  <c r="E22" i="3"/>
  <c r="F22" i="3"/>
  <c r="G22" i="3"/>
  <c r="H22" i="3"/>
  <c r="E23" i="3"/>
  <c r="F23" i="3"/>
  <c r="G23" i="3"/>
  <c r="H23" i="3"/>
  <c r="F24" i="3"/>
  <c r="H24" i="3"/>
  <c r="E25" i="3"/>
  <c r="F25" i="3"/>
  <c r="G25" i="3"/>
  <c r="H25" i="3"/>
  <c r="G27" i="3"/>
  <c r="E28" i="3"/>
  <c r="F28" i="3"/>
  <c r="G28" i="3"/>
  <c r="H28" i="3"/>
  <c r="G29" i="3"/>
  <c r="E30" i="3"/>
  <c r="F30" i="3"/>
  <c r="G30" i="3"/>
  <c r="H30" i="3"/>
  <c r="E31" i="3"/>
  <c r="F31" i="3"/>
  <c r="G31" i="3"/>
  <c r="H31" i="3"/>
  <c r="E32" i="3"/>
  <c r="F32" i="3"/>
  <c r="G32" i="3"/>
  <c r="H32" i="3"/>
  <c r="E33" i="3"/>
  <c r="F33" i="3"/>
  <c r="G33" i="3"/>
  <c r="H33" i="3"/>
  <c r="E35" i="3"/>
  <c r="F35" i="3"/>
  <c r="G35" i="3"/>
  <c r="H35" i="3"/>
  <c r="E36" i="3"/>
  <c r="F36" i="3"/>
  <c r="G36" i="3"/>
  <c r="H36" i="3"/>
  <c r="E37" i="3"/>
  <c r="F37" i="3"/>
  <c r="G37" i="3"/>
  <c r="H37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D13" i="3"/>
  <c r="D14" i="3"/>
  <c r="D15" i="3"/>
  <c r="D17" i="3"/>
  <c r="D18" i="3"/>
  <c r="D19" i="3"/>
  <c r="D20" i="3"/>
  <c r="D21" i="3"/>
  <c r="D22" i="3"/>
  <c r="D23" i="3"/>
  <c r="D24" i="3"/>
  <c r="D25" i="3"/>
  <c r="D28" i="3"/>
  <c r="D30" i="3"/>
  <c r="D31" i="3"/>
  <c r="D32" i="3"/>
  <c r="D33" i="3"/>
  <c r="D35" i="3"/>
  <c r="D36" i="3"/>
  <c r="D37" i="3"/>
  <c r="E27" i="5"/>
  <c r="E27" i="3" s="1"/>
  <c r="F27" i="5"/>
  <c r="E38" i="4"/>
  <c r="E39" i="4" s="1"/>
  <c r="F38" i="4"/>
  <c r="G38" i="4"/>
  <c r="H38" i="4"/>
  <c r="D38" i="4"/>
  <c r="E27" i="4"/>
  <c r="F27" i="4"/>
  <c r="G27" i="4"/>
  <c r="H27" i="4"/>
  <c r="F16" i="4"/>
  <c r="G16" i="4"/>
  <c r="G16" i="3" s="1"/>
  <c r="H16" i="4"/>
  <c r="F12" i="4"/>
  <c r="G12" i="4"/>
  <c r="G12" i="3" s="1"/>
  <c r="H12" i="4"/>
  <c r="E16" i="4"/>
  <c r="E12" i="4"/>
  <c r="D31" i="4"/>
  <c r="E31" i="4"/>
  <c r="F31" i="4"/>
  <c r="G31" i="4"/>
  <c r="H31" i="4"/>
  <c r="D24" i="4"/>
  <c r="E24" i="4"/>
  <c r="F24" i="4"/>
  <c r="G24" i="4"/>
  <c r="G24" i="3" s="1"/>
  <c r="H24" i="4"/>
  <c r="F38" i="3" l="1"/>
  <c r="F12" i="3"/>
  <c r="F27" i="3"/>
  <c r="E24" i="3"/>
  <c r="E11" i="4"/>
  <c r="G11" i="4"/>
  <c r="G11" i="3" s="1"/>
  <c r="H11" i="4"/>
  <c r="F11" i="4"/>
  <c r="D67" i="5"/>
  <c r="D68" i="5" s="1"/>
  <c r="E67" i="5"/>
  <c r="E68" i="5" s="1"/>
  <c r="F67" i="5"/>
  <c r="F68" i="5" s="1"/>
  <c r="G67" i="5"/>
  <c r="G68" i="5"/>
  <c r="D61" i="5"/>
  <c r="D58" i="5" s="1"/>
  <c r="E61" i="5"/>
  <c r="E58" i="5" s="1"/>
  <c r="F61" i="5"/>
  <c r="F58" i="5" s="1"/>
  <c r="G61" i="5"/>
  <c r="G58" i="5" s="1"/>
  <c r="D55" i="5"/>
  <c r="D52" i="5" s="1"/>
  <c r="D48" i="5" s="1"/>
  <c r="E55" i="5"/>
  <c r="E52" i="5" s="1"/>
  <c r="E48" i="5" s="1"/>
  <c r="F55" i="5"/>
  <c r="F52" i="5" s="1"/>
  <c r="F48" i="5" s="1"/>
  <c r="G55" i="5"/>
  <c r="G52" i="5" s="1"/>
  <c r="G48" i="5" s="1"/>
  <c r="D12" i="5"/>
  <c r="E12" i="5"/>
  <c r="F12" i="5"/>
  <c r="G12" i="5"/>
  <c r="D16" i="5"/>
  <c r="E16" i="5"/>
  <c r="F16" i="5"/>
  <c r="F16" i="3" s="1"/>
  <c r="G16" i="5"/>
  <c r="D38" i="5"/>
  <c r="E38" i="5"/>
  <c r="E38" i="3" s="1"/>
  <c r="F38" i="5"/>
  <c r="F39" i="5" s="1"/>
  <c r="G38" i="5"/>
  <c r="G39" i="5" s="1"/>
  <c r="F29" i="5"/>
  <c r="F26" i="5" s="1"/>
  <c r="G67" i="4"/>
  <c r="G68" i="4" s="1"/>
  <c r="F67" i="4"/>
  <c r="G61" i="4"/>
  <c r="F61" i="4"/>
  <c r="F58" i="4" s="1"/>
  <c r="G55" i="4"/>
  <c r="G52" i="4" s="1"/>
  <c r="G48" i="4" s="1"/>
  <c r="F55" i="4"/>
  <c r="F52" i="4" s="1"/>
  <c r="F48" i="4" s="1"/>
  <c r="G66" i="3"/>
  <c r="F66" i="3"/>
  <c r="G65" i="3"/>
  <c r="F65" i="3"/>
  <c r="G63" i="3"/>
  <c r="F63" i="3"/>
  <c r="G62" i="3"/>
  <c r="F62" i="3"/>
  <c r="G60" i="3"/>
  <c r="F60" i="3"/>
  <c r="G59" i="3"/>
  <c r="F59" i="3"/>
  <c r="G57" i="3"/>
  <c r="F57" i="3"/>
  <c r="G56" i="3"/>
  <c r="F56" i="3"/>
  <c r="G54" i="3"/>
  <c r="F54" i="3"/>
  <c r="G53" i="3"/>
  <c r="F53" i="3"/>
  <c r="G51" i="3"/>
  <c r="G50" i="3"/>
  <c r="F50" i="3"/>
  <c r="G49" i="3"/>
  <c r="F49" i="3"/>
  <c r="F39" i="4"/>
  <c r="G29" i="4"/>
  <c r="F29" i="4"/>
  <c r="G31" i="5"/>
  <c r="G29" i="5"/>
  <c r="G27" i="5"/>
  <c r="G24" i="5"/>
  <c r="F39" i="3" l="1"/>
  <c r="G38" i="3"/>
  <c r="E39" i="5"/>
  <c r="D39" i="5"/>
  <c r="D38" i="3"/>
  <c r="E16" i="3"/>
  <c r="E12" i="3"/>
  <c r="F26" i="4"/>
  <c r="F26" i="3" s="1"/>
  <c r="F29" i="3"/>
  <c r="K11" i="4"/>
  <c r="F58" i="3"/>
  <c r="F67" i="3"/>
  <c r="F11" i="5"/>
  <c r="F11" i="3" s="1"/>
  <c r="E11" i="5"/>
  <c r="E11" i="3" s="1"/>
  <c r="G61" i="3"/>
  <c r="G26" i="5"/>
  <c r="F55" i="3"/>
  <c r="G26" i="4"/>
  <c r="G58" i="4"/>
  <c r="G58" i="3" s="1"/>
  <c r="F61" i="3"/>
  <c r="F48" i="3"/>
  <c r="G67" i="3"/>
  <c r="G11" i="5"/>
  <c r="G39" i="4"/>
  <c r="G39" i="3" s="1"/>
  <c r="F51" i="3"/>
  <c r="F68" i="4"/>
  <c r="F68" i="3" s="1"/>
  <c r="G64" i="5"/>
  <c r="G69" i="5" s="1"/>
  <c r="F64" i="5"/>
  <c r="F69" i="5" s="1"/>
  <c r="G48" i="3"/>
  <c r="F64" i="4"/>
  <c r="G55" i="3"/>
  <c r="F52" i="3"/>
  <c r="G52" i="3"/>
  <c r="G68" i="3"/>
  <c r="D49" i="3"/>
  <c r="E49" i="3"/>
  <c r="H49" i="3"/>
  <c r="D50" i="3"/>
  <c r="E50" i="3"/>
  <c r="H50" i="3"/>
  <c r="D51" i="3"/>
  <c r="E51" i="3"/>
  <c r="H51" i="3"/>
  <c r="D53" i="3"/>
  <c r="E53" i="3"/>
  <c r="H53" i="3"/>
  <c r="D54" i="3"/>
  <c r="E54" i="3"/>
  <c r="H54" i="3"/>
  <c r="D56" i="3"/>
  <c r="E56" i="3"/>
  <c r="H56" i="3"/>
  <c r="D57" i="3"/>
  <c r="E57" i="3"/>
  <c r="H57" i="3"/>
  <c r="D59" i="3"/>
  <c r="E59" i="3"/>
  <c r="H59" i="3"/>
  <c r="D60" i="3"/>
  <c r="E60" i="3"/>
  <c r="H60" i="3"/>
  <c r="D62" i="3"/>
  <c r="E62" i="3"/>
  <c r="H62" i="3"/>
  <c r="D63" i="3"/>
  <c r="E63" i="3"/>
  <c r="H63" i="3"/>
  <c r="D65" i="3"/>
  <c r="E65" i="3"/>
  <c r="H65" i="3"/>
  <c r="D66" i="3"/>
  <c r="E66" i="3"/>
  <c r="H66" i="3"/>
  <c r="H67" i="5"/>
  <c r="H68" i="5" s="1"/>
  <c r="H61" i="5"/>
  <c r="H58" i="5" s="1"/>
  <c r="H55" i="5"/>
  <c r="H52" i="5" s="1"/>
  <c r="H48" i="5" s="1"/>
  <c r="K48" i="5" s="1"/>
  <c r="H16" i="5"/>
  <c r="D16" i="4"/>
  <c r="D29" i="5"/>
  <c r="E29" i="5"/>
  <c r="E26" i="5" s="1"/>
  <c r="H29" i="5"/>
  <c r="D29" i="4"/>
  <c r="D29" i="3" s="1"/>
  <c r="E29" i="4"/>
  <c r="H29" i="4"/>
  <c r="H67" i="4"/>
  <c r="H61" i="4"/>
  <c r="H55" i="4"/>
  <c r="H38" i="5"/>
  <c r="H31" i="5"/>
  <c r="H27" i="5"/>
  <c r="H24" i="5"/>
  <c r="H12" i="5"/>
  <c r="D31" i="5"/>
  <c r="D27" i="5"/>
  <c r="D27" i="3" s="1"/>
  <c r="D24" i="5"/>
  <c r="D11" i="5" s="1"/>
  <c r="E67" i="4"/>
  <c r="D67" i="4"/>
  <c r="E61" i="4"/>
  <c r="E58" i="4" s="1"/>
  <c r="D61" i="4"/>
  <c r="D58" i="4" s="1"/>
  <c r="E55" i="4"/>
  <c r="D55" i="4"/>
  <c r="D39" i="4"/>
  <c r="D27" i="4"/>
  <c r="D12" i="4"/>
  <c r="H38" i="3" l="1"/>
  <c r="E39" i="3"/>
  <c r="H16" i="3"/>
  <c r="H27" i="3"/>
  <c r="H12" i="3"/>
  <c r="J48" i="5"/>
  <c r="G64" i="4"/>
  <c r="G69" i="4" s="1"/>
  <c r="G69" i="3" s="1"/>
  <c r="D39" i="3"/>
  <c r="G34" i="4"/>
  <c r="G34" i="3" s="1"/>
  <c r="G26" i="3"/>
  <c r="H26" i="4"/>
  <c r="H29" i="3"/>
  <c r="E26" i="4"/>
  <c r="E26" i="3" s="1"/>
  <c r="E29" i="3"/>
  <c r="D16" i="3"/>
  <c r="H26" i="3"/>
  <c r="D12" i="3"/>
  <c r="D58" i="3"/>
  <c r="G34" i="5"/>
  <c r="G40" i="5" s="1"/>
  <c r="D26" i="4"/>
  <c r="F34" i="4"/>
  <c r="D26" i="5"/>
  <c r="D34" i="5" s="1"/>
  <c r="E34" i="5"/>
  <c r="F64" i="3"/>
  <c r="E58" i="3"/>
  <c r="H67" i="3"/>
  <c r="F69" i="4"/>
  <c r="F69" i="3" s="1"/>
  <c r="I48" i="5"/>
  <c r="E52" i="4"/>
  <c r="E55" i="3"/>
  <c r="E68" i="4"/>
  <c r="E67" i="3"/>
  <c r="H39" i="5"/>
  <c r="E61" i="3"/>
  <c r="H52" i="4"/>
  <c r="H55" i="3"/>
  <c r="D52" i="4"/>
  <c r="D55" i="3"/>
  <c r="D68" i="4"/>
  <c r="D67" i="3"/>
  <c r="H39" i="4"/>
  <c r="H58" i="4"/>
  <c r="H61" i="3"/>
  <c r="H68" i="4"/>
  <c r="D61" i="3"/>
  <c r="H64" i="5"/>
  <c r="H26" i="5"/>
  <c r="H11" i="5"/>
  <c r="H11" i="3" s="1"/>
  <c r="E64" i="5"/>
  <c r="D11" i="4"/>
  <c r="D64" i="5"/>
  <c r="D26" i="3" l="1"/>
  <c r="D40" i="5"/>
  <c r="E69" i="5"/>
  <c r="D69" i="5"/>
  <c r="G64" i="3"/>
  <c r="G40" i="4"/>
  <c r="G40" i="3" s="1"/>
  <c r="H39" i="3"/>
  <c r="E34" i="4"/>
  <c r="E34" i="3" s="1"/>
  <c r="F40" i="4"/>
  <c r="D11" i="3"/>
  <c r="J11" i="4"/>
  <c r="D68" i="3"/>
  <c r="E40" i="5"/>
  <c r="F34" i="5"/>
  <c r="F34" i="3" s="1"/>
  <c r="E68" i="3"/>
  <c r="H34" i="5"/>
  <c r="I11" i="4"/>
  <c r="H69" i="5"/>
  <c r="H48" i="4"/>
  <c r="H52" i="3"/>
  <c r="J11" i="5"/>
  <c r="K11" i="5"/>
  <c r="I11" i="5"/>
  <c r="H58" i="3"/>
  <c r="D48" i="4"/>
  <c r="D52" i="3"/>
  <c r="E48" i="4"/>
  <c r="E52" i="3"/>
  <c r="H68" i="3"/>
  <c r="H34" i="4"/>
  <c r="D34" i="4"/>
  <c r="E40" i="4" l="1"/>
  <c r="E40" i="3" s="1"/>
  <c r="H40" i="4"/>
  <c r="H34" i="3"/>
  <c r="D34" i="3"/>
  <c r="H40" i="5"/>
  <c r="F40" i="5"/>
  <c r="F40" i="3" s="1"/>
  <c r="D40" i="4"/>
  <c r="J48" i="4"/>
  <c r="I48" i="4"/>
  <c r="K48" i="4"/>
  <c r="H48" i="3"/>
  <c r="D48" i="3"/>
  <c r="D64" i="4"/>
  <c r="J11" i="3"/>
  <c r="K11" i="3"/>
  <c r="E48" i="3"/>
  <c r="E64" i="4"/>
  <c r="H64" i="4"/>
  <c r="I11" i="3"/>
  <c r="H40" i="3" l="1"/>
  <c r="D40" i="3"/>
  <c r="H69" i="4"/>
  <c r="H64" i="3"/>
  <c r="D69" i="4"/>
  <c r="D64" i="3"/>
  <c r="E69" i="4"/>
  <c r="E64" i="3"/>
  <c r="K48" i="3"/>
  <c r="J48" i="3"/>
  <c r="I48" i="3"/>
  <c r="E69" i="3" l="1"/>
  <c r="D69" i="3"/>
  <c r="H69" i="3"/>
</calcChain>
</file>

<file path=xl/sharedStrings.xml><?xml version="1.0" encoding="utf-8"?>
<sst xmlns="http://schemas.openxmlformats.org/spreadsheetml/2006/main" count="474" uniqueCount="122">
  <si>
    <t>KIMUTATÁS</t>
  </si>
  <si>
    <t>1. táblázat</t>
  </si>
  <si>
    <t>Bevételek</t>
  </si>
  <si>
    <t>Elő- irányzat száma</t>
  </si>
  <si>
    <t>Előirányzat megnevezése</t>
  </si>
  <si>
    <t>2. táblázat</t>
  </si>
  <si>
    <t>Kiadások</t>
  </si>
  <si>
    <t>Személyi juttatások</t>
  </si>
  <si>
    <t>Munkaadókat terhelő járulékok és szociális hozzájárulási adó</t>
  </si>
  <si>
    <t xml:space="preserve">Dologi kiadások </t>
  </si>
  <si>
    <t>1.</t>
  </si>
  <si>
    <t>Felújítások</t>
  </si>
  <si>
    <t>2.</t>
  </si>
  <si>
    <t>Általános tartalék</t>
  </si>
  <si>
    <t>3.</t>
  </si>
  <si>
    <t>4.</t>
  </si>
  <si>
    <t>5.</t>
  </si>
  <si>
    <t>6.</t>
  </si>
  <si>
    <t>Egyéb működési célú kiadások</t>
  </si>
  <si>
    <t>A</t>
  </si>
  <si>
    <t>B</t>
  </si>
  <si>
    <t>C</t>
  </si>
  <si>
    <t>D</t>
  </si>
  <si>
    <t>E</t>
  </si>
  <si>
    <t>1.1</t>
  </si>
  <si>
    <t>Helyi önkormányzatok működésének általános támogatása</t>
  </si>
  <si>
    <t>Egyéb működési célú támogatások bevételei államháztartáson belülről</t>
  </si>
  <si>
    <t>Egyéb felhalmozási célú támogatások bevételei államháztartáson belülről</t>
  </si>
  <si>
    <t>2.1</t>
  </si>
  <si>
    <t>Működési bevételek</t>
  </si>
  <si>
    <t>Közvetített szolgáltatások ellenértéke</t>
  </si>
  <si>
    <t>Kiszámlázott általános forgalmi adó</t>
  </si>
  <si>
    <t>Egyéb működési bevételek</t>
  </si>
  <si>
    <t>Felhalmozási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</si>
  <si>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</si>
  <si>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</si>
  <si>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</si>
  <si>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</si>
  <si>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</si>
  <si>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</si>
  <si>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</si>
  <si>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9.</t>
  </si>
  <si>
    <t>Központi, irányító szervi támogatás</t>
  </si>
  <si>
    <t>Maradvány igénybevétele</t>
  </si>
  <si>
    <t>Egyéb működési célú támogatások államháztartáson belülre</t>
  </si>
  <si>
    <t>Egyéb működési célú támogatások államháztartáson kívülre</t>
  </si>
  <si>
    <t>Beruházások</t>
  </si>
  <si>
    <t>Egyéb felhalmozási célú kiadások</t>
  </si>
  <si>
    <t>Egyéb felhalmozási célú támogatások államháztartáson belülre</t>
  </si>
  <si>
    <t>Egyéb felhalmozási célú támogatások államháztartáson kívülre</t>
  </si>
  <si>
    <t>1.2</t>
  </si>
  <si>
    <t>1.3</t>
  </si>
  <si>
    <t>1.4</t>
  </si>
  <si>
    <t>1.4.1</t>
  </si>
  <si>
    <t>1.4.2</t>
  </si>
  <si>
    <t>1.4.3</t>
  </si>
  <si>
    <t>2.2</t>
  </si>
  <si>
    <t>2.3</t>
  </si>
  <si>
    <t>2.3.1</t>
  </si>
  <si>
    <t>2.3.2</t>
  </si>
  <si>
    <t xml:space="preserve">1. </t>
  </si>
  <si>
    <t xml:space="preserve">2. </t>
  </si>
  <si>
    <t>Költségvetési kiadások összesen (1+2)</t>
  </si>
  <si>
    <t xml:space="preserve">Tartalékok </t>
  </si>
  <si>
    <t>Működési kiadások összesen (1.1+…+1.4)</t>
  </si>
  <si>
    <t>Felhalmozási kiadások összesen (2.1+…+2.3)</t>
  </si>
  <si>
    <t>F</t>
  </si>
  <si>
    <t>G</t>
  </si>
  <si>
    <t>H</t>
  </si>
  <si>
    <t>Államháztartáson belüli megelőlegezések</t>
  </si>
  <si>
    <t>Államháztartáson belüli megelőlegezések visszafizetése</t>
  </si>
  <si>
    <t>7.</t>
  </si>
  <si>
    <t>I</t>
  </si>
  <si>
    <t>J</t>
  </si>
  <si>
    <t>Működési célú költségvetési támogatások és kiegészítő támogatások</t>
  </si>
  <si>
    <t>Készletértékesítés ellenértéke</t>
  </si>
  <si>
    <t>Szolgáltatások ellenértéke</t>
  </si>
  <si>
    <t>Bevételek mindösszesen (3+8)</t>
  </si>
  <si>
    <t>1.1.1</t>
  </si>
  <si>
    <t>1.1.2</t>
  </si>
  <si>
    <t>1.2.1</t>
  </si>
  <si>
    <t>1.3.1</t>
  </si>
  <si>
    <t>2.1.1</t>
  </si>
  <si>
    <t>2.2.1</t>
  </si>
  <si>
    <t>Költségvetési bevételek összesen (1+2)</t>
  </si>
  <si>
    <t>adatok Ft-ban</t>
  </si>
  <si>
    <t>Felhalmozási bevételek összesen (2.1+..+2.4)</t>
  </si>
  <si>
    <t>Felhalmozási célú támogatások államháztartáson belülről</t>
  </si>
  <si>
    <t>1.1.3</t>
  </si>
  <si>
    <t>1.2.2</t>
  </si>
  <si>
    <t>1.2.3</t>
  </si>
  <si>
    <t>1.2.4</t>
  </si>
  <si>
    <t>1.2.5</t>
  </si>
  <si>
    <t>1.2.6</t>
  </si>
  <si>
    <t>1.2.7</t>
  </si>
  <si>
    <t>Belföldi finanszírozás bevételei (4+5+6)</t>
  </si>
  <si>
    <t>Finanszírozási bevételek (7)</t>
  </si>
  <si>
    <t>Működési bevételek összesen (1.1+…+1.3)</t>
  </si>
  <si>
    <t>1.4.3.1</t>
  </si>
  <si>
    <t>1.4.3.2</t>
  </si>
  <si>
    <t>Belföldi finanszírozás kiadásai (4+5)</t>
  </si>
  <si>
    <t>Finanszírozási kiadások (6)</t>
  </si>
  <si>
    <t>Kiadások mindösszesen (3+7)</t>
  </si>
  <si>
    <t>Működési célú támogatások államháztartáson belülről</t>
  </si>
  <si>
    <t>Álatlános forgalmi adó visszatérítése</t>
  </si>
  <si>
    <t>Kamatbevételek</t>
  </si>
  <si>
    <t>Céltartalék</t>
  </si>
  <si>
    <t>Központi, irányítószervi támogatás</t>
  </si>
  <si>
    <t>K</t>
  </si>
  <si>
    <t>2019. évi tény</t>
  </si>
  <si>
    <t>a Veszprém Megyei Önkormányzat 2019-2020. évi költségvetési bevételeinek és kiadásainak alakulásáról előirányzat csoportonként és kiemelt előirányzatonként kötelező és önként vállalt feladatok szerinti bontásban</t>
  </si>
  <si>
    <t>2020. évi 
eredeti 
előirányzat</t>
  </si>
  <si>
    <t>2020. évi módosított előirányzat</t>
  </si>
  <si>
    <t xml:space="preserve">2020. évi kötelező feladatok </t>
  </si>
  <si>
    <t>2020. évi önként vállalt feladatok</t>
  </si>
  <si>
    <t>2020. évi tény</t>
  </si>
  <si>
    <t>2020. évi
 tény 
%-ában</t>
  </si>
  <si>
    <t>2020. évi
 eredeti 
előirányzat
 %-ában</t>
  </si>
  <si>
    <t>2020. évi módosított előirányzat 
%-ában</t>
  </si>
  <si>
    <t>a Veszprém Megyei Önkormányzati Hivatal 2019-2020. évi költségvetési bevételeinek és kiadásainak alakulásáról előirányzat csoportonként és kiemelt előirányzatonként kötelező és önként vállalt feladatok szerinti bontásban</t>
  </si>
  <si>
    <t>a Veszprém Megyei Önkormányzat és intézménye 2019-2020. évi költségvetési bevételeinek és kiadásainak alakulásáról előirányzat csoportonként és kiemelt előirányzatonként kötelező és önként vállalt feladatok szerinti bontásban</t>
  </si>
  <si>
    <t>1.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</si>
</sst>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49" fontId="3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3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1" xfId="0" applyFont="1" applyBorder="1"/>
    <xf numFmtId="49" fontId="4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/>
    </xf>
    <xf numFmtId="165" fontId="3" fillId="0" borderId="0" xfId="1" applyNumberFormat="1" applyFont="1"/>
    <xf numFmtId="165" fontId="4" fillId="0" borderId="0" xfId="1" applyNumberFormat="1" applyFont="1"/>
    <xf numFmtId="165" fontId="3" fillId="0" borderId="1" xfId="1" applyNumberFormat="1" applyFont="1" applyBorder="1"/>
    <xf numFmtId="165" fontId="3" fillId="0" borderId="3" xfId="1" applyNumberFormat="1" applyFont="1" applyBorder="1"/>
    <xf numFmtId="49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right"/>
    </xf>
    <xf numFmtId="165" fontId="3" fillId="0" borderId="1" xfId="1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3" fillId="0" borderId="0" xfId="0" applyNumberFormat="1" applyFont="1"/>
    <xf numFmtId="165" fontId="3" fillId="0" borderId="0" xfId="0" applyNumberFormat="1" applyFont="1" applyAlignment="1">
      <alignment horizontal="left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3" fillId="0" borderId="0" xfId="1" applyNumberFormat="1" applyFont="1"/>
    <xf numFmtId="164" fontId="4" fillId="0" borderId="0" xfId="1" applyNumberFormat="1" applyFont="1"/>
    <xf numFmtId="164" fontId="3" fillId="0" borderId="0" xfId="1" applyNumberFormat="1" applyFont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/>
    <xf numFmtId="165" fontId="3" fillId="0" borderId="4" xfId="1" applyNumberFormat="1" applyFont="1" applyBorder="1"/>
    <xf numFmtId="164" fontId="3" fillId="0" borderId="4" xfId="1" applyNumberFormat="1" applyFont="1" applyBorder="1"/>
    <xf numFmtId="165" fontId="4" fillId="0" borderId="0" xfId="1" applyNumberFormat="1" applyFont="1" applyFill="1"/>
    <xf numFmtId="164" fontId="3" fillId="0" borderId="3" xfId="1" applyNumberFormat="1" applyFont="1" applyBorder="1"/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3">
    <cellStyle name="Ezres 2" xfId="1" xr:uid="{00000000-0005-0000-0000-000000000000}"/>
    <cellStyle name="Normál" xfId="0" builtinId="0"/>
    <cellStyle name="Százalék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1"/>
  <sheetViews>
    <sheetView tabSelected="1" workbookViewId="0"/>
  </sheetViews>
  <sheetFormatPr defaultRowHeight="15.6" x14ac:dyDescent="0.3"/>
  <cols>
    <col min="1" max="1" width="8.109375" style="2" customWidth="1"/>
    <col min="2" max="2" width="71.109375" style="2" customWidth="1"/>
    <col min="3" max="11" width="17.33203125" style="2" customWidth="1"/>
    <col min="12" max="256" width="9.109375" style="2"/>
    <col min="257" max="257" width="8.109375" style="2" customWidth="1"/>
    <col min="258" max="258" width="71.109375" style="2" customWidth="1"/>
    <col min="259" max="259" width="18" style="2" bestFit="1" customWidth="1"/>
    <col min="260" max="262" width="18" style="2" customWidth="1"/>
    <col min="263" max="263" width="18.33203125" style="2" bestFit="1" customWidth="1"/>
    <col min="264" max="264" width="18" style="2" customWidth="1"/>
    <col min="265" max="512" width="9.109375" style="2"/>
    <col min="513" max="513" width="8.109375" style="2" customWidth="1"/>
    <col min="514" max="514" width="71.109375" style="2" customWidth="1"/>
    <col min="515" max="515" width="18" style="2" bestFit="1" customWidth="1"/>
    <col min="516" max="518" width="18" style="2" customWidth="1"/>
    <col min="519" max="519" width="18.33203125" style="2" bestFit="1" customWidth="1"/>
    <col min="520" max="520" width="18" style="2" customWidth="1"/>
    <col min="521" max="768" width="9.109375" style="2"/>
    <col min="769" max="769" width="8.109375" style="2" customWidth="1"/>
    <col min="770" max="770" width="71.109375" style="2" customWidth="1"/>
    <col min="771" max="771" width="18" style="2" bestFit="1" customWidth="1"/>
    <col min="772" max="774" width="18" style="2" customWidth="1"/>
    <col min="775" max="775" width="18.33203125" style="2" bestFit="1" customWidth="1"/>
    <col min="776" max="776" width="18" style="2" customWidth="1"/>
    <col min="777" max="1024" width="9.109375" style="2"/>
    <col min="1025" max="1025" width="8.109375" style="2" customWidth="1"/>
    <col min="1026" max="1026" width="71.109375" style="2" customWidth="1"/>
    <col min="1027" max="1027" width="18" style="2" bestFit="1" customWidth="1"/>
    <col min="1028" max="1030" width="18" style="2" customWidth="1"/>
    <col min="1031" max="1031" width="18.33203125" style="2" bestFit="1" customWidth="1"/>
    <col min="1032" max="1032" width="18" style="2" customWidth="1"/>
    <col min="1033" max="1280" width="9.109375" style="2"/>
    <col min="1281" max="1281" width="8.109375" style="2" customWidth="1"/>
    <col min="1282" max="1282" width="71.109375" style="2" customWidth="1"/>
    <col min="1283" max="1283" width="18" style="2" bestFit="1" customWidth="1"/>
    <col min="1284" max="1286" width="18" style="2" customWidth="1"/>
    <col min="1287" max="1287" width="18.33203125" style="2" bestFit="1" customWidth="1"/>
    <col min="1288" max="1288" width="18" style="2" customWidth="1"/>
    <col min="1289" max="1536" width="9.109375" style="2"/>
    <col min="1537" max="1537" width="8.109375" style="2" customWidth="1"/>
    <col min="1538" max="1538" width="71.109375" style="2" customWidth="1"/>
    <col min="1539" max="1539" width="18" style="2" bestFit="1" customWidth="1"/>
    <col min="1540" max="1542" width="18" style="2" customWidth="1"/>
    <col min="1543" max="1543" width="18.33203125" style="2" bestFit="1" customWidth="1"/>
    <col min="1544" max="1544" width="18" style="2" customWidth="1"/>
    <col min="1545" max="1792" width="9.109375" style="2"/>
    <col min="1793" max="1793" width="8.109375" style="2" customWidth="1"/>
    <col min="1794" max="1794" width="71.109375" style="2" customWidth="1"/>
    <col min="1795" max="1795" width="18" style="2" bestFit="1" customWidth="1"/>
    <col min="1796" max="1798" width="18" style="2" customWidth="1"/>
    <col min="1799" max="1799" width="18.33203125" style="2" bestFit="1" customWidth="1"/>
    <col min="1800" max="1800" width="18" style="2" customWidth="1"/>
    <col min="1801" max="2048" width="9.109375" style="2"/>
    <col min="2049" max="2049" width="8.109375" style="2" customWidth="1"/>
    <col min="2050" max="2050" width="71.109375" style="2" customWidth="1"/>
    <col min="2051" max="2051" width="18" style="2" bestFit="1" customWidth="1"/>
    <col min="2052" max="2054" width="18" style="2" customWidth="1"/>
    <col min="2055" max="2055" width="18.33203125" style="2" bestFit="1" customWidth="1"/>
    <col min="2056" max="2056" width="18" style="2" customWidth="1"/>
    <col min="2057" max="2304" width="9.109375" style="2"/>
    <col min="2305" max="2305" width="8.109375" style="2" customWidth="1"/>
    <col min="2306" max="2306" width="71.109375" style="2" customWidth="1"/>
    <col min="2307" max="2307" width="18" style="2" bestFit="1" customWidth="1"/>
    <col min="2308" max="2310" width="18" style="2" customWidth="1"/>
    <col min="2311" max="2311" width="18.33203125" style="2" bestFit="1" customWidth="1"/>
    <col min="2312" max="2312" width="18" style="2" customWidth="1"/>
    <col min="2313" max="2560" width="9.109375" style="2"/>
    <col min="2561" max="2561" width="8.109375" style="2" customWidth="1"/>
    <col min="2562" max="2562" width="71.109375" style="2" customWidth="1"/>
    <col min="2563" max="2563" width="18" style="2" bestFit="1" customWidth="1"/>
    <col min="2564" max="2566" width="18" style="2" customWidth="1"/>
    <col min="2567" max="2567" width="18.33203125" style="2" bestFit="1" customWidth="1"/>
    <col min="2568" max="2568" width="18" style="2" customWidth="1"/>
    <col min="2569" max="2816" width="9.109375" style="2"/>
    <col min="2817" max="2817" width="8.109375" style="2" customWidth="1"/>
    <col min="2818" max="2818" width="71.109375" style="2" customWidth="1"/>
    <col min="2819" max="2819" width="18" style="2" bestFit="1" customWidth="1"/>
    <col min="2820" max="2822" width="18" style="2" customWidth="1"/>
    <col min="2823" max="2823" width="18.33203125" style="2" bestFit="1" customWidth="1"/>
    <col min="2824" max="2824" width="18" style="2" customWidth="1"/>
    <col min="2825" max="3072" width="9.109375" style="2"/>
    <col min="3073" max="3073" width="8.109375" style="2" customWidth="1"/>
    <col min="3074" max="3074" width="71.109375" style="2" customWidth="1"/>
    <col min="3075" max="3075" width="18" style="2" bestFit="1" customWidth="1"/>
    <col min="3076" max="3078" width="18" style="2" customWidth="1"/>
    <col min="3079" max="3079" width="18.33203125" style="2" bestFit="1" customWidth="1"/>
    <col min="3080" max="3080" width="18" style="2" customWidth="1"/>
    <col min="3081" max="3328" width="9.109375" style="2"/>
    <col min="3329" max="3329" width="8.109375" style="2" customWidth="1"/>
    <col min="3330" max="3330" width="71.109375" style="2" customWidth="1"/>
    <col min="3331" max="3331" width="18" style="2" bestFit="1" customWidth="1"/>
    <col min="3332" max="3334" width="18" style="2" customWidth="1"/>
    <col min="3335" max="3335" width="18.33203125" style="2" bestFit="1" customWidth="1"/>
    <col min="3336" max="3336" width="18" style="2" customWidth="1"/>
    <col min="3337" max="3584" width="9.109375" style="2"/>
    <col min="3585" max="3585" width="8.109375" style="2" customWidth="1"/>
    <col min="3586" max="3586" width="71.109375" style="2" customWidth="1"/>
    <col min="3587" max="3587" width="18" style="2" bestFit="1" customWidth="1"/>
    <col min="3588" max="3590" width="18" style="2" customWidth="1"/>
    <col min="3591" max="3591" width="18.33203125" style="2" bestFit="1" customWidth="1"/>
    <col min="3592" max="3592" width="18" style="2" customWidth="1"/>
    <col min="3593" max="3840" width="9.109375" style="2"/>
    <col min="3841" max="3841" width="8.109375" style="2" customWidth="1"/>
    <col min="3842" max="3842" width="71.109375" style="2" customWidth="1"/>
    <col min="3843" max="3843" width="18" style="2" bestFit="1" customWidth="1"/>
    <col min="3844" max="3846" width="18" style="2" customWidth="1"/>
    <col min="3847" max="3847" width="18.33203125" style="2" bestFit="1" customWidth="1"/>
    <col min="3848" max="3848" width="18" style="2" customWidth="1"/>
    <col min="3849" max="4096" width="9.109375" style="2"/>
    <col min="4097" max="4097" width="8.109375" style="2" customWidth="1"/>
    <col min="4098" max="4098" width="71.109375" style="2" customWidth="1"/>
    <col min="4099" max="4099" width="18" style="2" bestFit="1" customWidth="1"/>
    <col min="4100" max="4102" width="18" style="2" customWidth="1"/>
    <col min="4103" max="4103" width="18.33203125" style="2" bestFit="1" customWidth="1"/>
    <col min="4104" max="4104" width="18" style="2" customWidth="1"/>
    <col min="4105" max="4352" width="9.109375" style="2"/>
    <col min="4353" max="4353" width="8.109375" style="2" customWidth="1"/>
    <col min="4354" max="4354" width="71.109375" style="2" customWidth="1"/>
    <col min="4355" max="4355" width="18" style="2" bestFit="1" customWidth="1"/>
    <col min="4356" max="4358" width="18" style="2" customWidth="1"/>
    <col min="4359" max="4359" width="18.33203125" style="2" bestFit="1" customWidth="1"/>
    <col min="4360" max="4360" width="18" style="2" customWidth="1"/>
    <col min="4361" max="4608" width="9.109375" style="2"/>
    <col min="4609" max="4609" width="8.109375" style="2" customWidth="1"/>
    <col min="4610" max="4610" width="71.109375" style="2" customWidth="1"/>
    <col min="4611" max="4611" width="18" style="2" bestFit="1" customWidth="1"/>
    <col min="4612" max="4614" width="18" style="2" customWidth="1"/>
    <col min="4615" max="4615" width="18.33203125" style="2" bestFit="1" customWidth="1"/>
    <col min="4616" max="4616" width="18" style="2" customWidth="1"/>
    <col min="4617" max="4864" width="9.109375" style="2"/>
    <col min="4865" max="4865" width="8.109375" style="2" customWidth="1"/>
    <col min="4866" max="4866" width="71.109375" style="2" customWidth="1"/>
    <col min="4867" max="4867" width="18" style="2" bestFit="1" customWidth="1"/>
    <col min="4868" max="4870" width="18" style="2" customWidth="1"/>
    <col min="4871" max="4871" width="18.33203125" style="2" bestFit="1" customWidth="1"/>
    <col min="4872" max="4872" width="18" style="2" customWidth="1"/>
    <col min="4873" max="5120" width="9.109375" style="2"/>
    <col min="5121" max="5121" width="8.109375" style="2" customWidth="1"/>
    <col min="5122" max="5122" width="71.109375" style="2" customWidth="1"/>
    <col min="5123" max="5123" width="18" style="2" bestFit="1" customWidth="1"/>
    <col min="5124" max="5126" width="18" style="2" customWidth="1"/>
    <col min="5127" max="5127" width="18.33203125" style="2" bestFit="1" customWidth="1"/>
    <col min="5128" max="5128" width="18" style="2" customWidth="1"/>
    <col min="5129" max="5376" width="9.109375" style="2"/>
    <col min="5377" max="5377" width="8.109375" style="2" customWidth="1"/>
    <col min="5378" max="5378" width="71.109375" style="2" customWidth="1"/>
    <col min="5379" max="5379" width="18" style="2" bestFit="1" customWidth="1"/>
    <col min="5380" max="5382" width="18" style="2" customWidth="1"/>
    <col min="5383" max="5383" width="18.33203125" style="2" bestFit="1" customWidth="1"/>
    <col min="5384" max="5384" width="18" style="2" customWidth="1"/>
    <col min="5385" max="5632" width="9.109375" style="2"/>
    <col min="5633" max="5633" width="8.109375" style="2" customWidth="1"/>
    <col min="5634" max="5634" width="71.109375" style="2" customWidth="1"/>
    <col min="5635" max="5635" width="18" style="2" bestFit="1" customWidth="1"/>
    <col min="5636" max="5638" width="18" style="2" customWidth="1"/>
    <col min="5639" max="5639" width="18.33203125" style="2" bestFit="1" customWidth="1"/>
    <col min="5640" max="5640" width="18" style="2" customWidth="1"/>
    <col min="5641" max="5888" width="9.109375" style="2"/>
    <col min="5889" max="5889" width="8.109375" style="2" customWidth="1"/>
    <col min="5890" max="5890" width="71.109375" style="2" customWidth="1"/>
    <col min="5891" max="5891" width="18" style="2" bestFit="1" customWidth="1"/>
    <col min="5892" max="5894" width="18" style="2" customWidth="1"/>
    <col min="5895" max="5895" width="18.33203125" style="2" bestFit="1" customWidth="1"/>
    <col min="5896" max="5896" width="18" style="2" customWidth="1"/>
    <col min="5897" max="6144" width="9.109375" style="2"/>
    <col min="6145" max="6145" width="8.109375" style="2" customWidth="1"/>
    <col min="6146" max="6146" width="71.109375" style="2" customWidth="1"/>
    <col min="6147" max="6147" width="18" style="2" bestFit="1" customWidth="1"/>
    <col min="6148" max="6150" width="18" style="2" customWidth="1"/>
    <col min="6151" max="6151" width="18.33203125" style="2" bestFit="1" customWidth="1"/>
    <col min="6152" max="6152" width="18" style="2" customWidth="1"/>
    <col min="6153" max="6400" width="9.109375" style="2"/>
    <col min="6401" max="6401" width="8.109375" style="2" customWidth="1"/>
    <col min="6402" max="6402" width="71.109375" style="2" customWidth="1"/>
    <col min="6403" max="6403" width="18" style="2" bestFit="1" customWidth="1"/>
    <col min="6404" max="6406" width="18" style="2" customWidth="1"/>
    <col min="6407" max="6407" width="18.33203125" style="2" bestFit="1" customWidth="1"/>
    <col min="6408" max="6408" width="18" style="2" customWidth="1"/>
    <col min="6409" max="6656" width="9.109375" style="2"/>
    <col min="6657" max="6657" width="8.109375" style="2" customWidth="1"/>
    <col min="6658" max="6658" width="71.109375" style="2" customWidth="1"/>
    <col min="6659" max="6659" width="18" style="2" bestFit="1" customWidth="1"/>
    <col min="6660" max="6662" width="18" style="2" customWidth="1"/>
    <col min="6663" max="6663" width="18.33203125" style="2" bestFit="1" customWidth="1"/>
    <col min="6664" max="6664" width="18" style="2" customWidth="1"/>
    <col min="6665" max="6912" width="9.109375" style="2"/>
    <col min="6913" max="6913" width="8.109375" style="2" customWidth="1"/>
    <col min="6914" max="6914" width="71.109375" style="2" customWidth="1"/>
    <col min="6915" max="6915" width="18" style="2" bestFit="1" customWidth="1"/>
    <col min="6916" max="6918" width="18" style="2" customWidth="1"/>
    <col min="6919" max="6919" width="18.33203125" style="2" bestFit="1" customWidth="1"/>
    <col min="6920" max="6920" width="18" style="2" customWidth="1"/>
    <col min="6921" max="7168" width="9.109375" style="2"/>
    <col min="7169" max="7169" width="8.109375" style="2" customWidth="1"/>
    <col min="7170" max="7170" width="71.109375" style="2" customWidth="1"/>
    <col min="7171" max="7171" width="18" style="2" bestFit="1" customWidth="1"/>
    <col min="7172" max="7174" width="18" style="2" customWidth="1"/>
    <col min="7175" max="7175" width="18.33203125" style="2" bestFit="1" customWidth="1"/>
    <col min="7176" max="7176" width="18" style="2" customWidth="1"/>
    <col min="7177" max="7424" width="9.109375" style="2"/>
    <col min="7425" max="7425" width="8.109375" style="2" customWidth="1"/>
    <col min="7426" max="7426" width="71.109375" style="2" customWidth="1"/>
    <col min="7427" max="7427" width="18" style="2" bestFit="1" customWidth="1"/>
    <col min="7428" max="7430" width="18" style="2" customWidth="1"/>
    <col min="7431" max="7431" width="18.33203125" style="2" bestFit="1" customWidth="1"/>
    <col min="7432" max="7432" width="18" style="2" customWidth="1"/>
    <col min="7433" max="7680" width="9.109375" style="2"/>
    <col min="7681" max="7681" width="8.109375" style="2" customWidth="1"/>
    <col min="7682" max="7682" width="71.109375" style="2" customWidth="1"/>
    <col min="7683" max="7683" width="18" style="2" bestFit="1" customWidth="1"/>
    <col min="7684" max="7686" width="18" style="2" customWidth="1"/>
    <col min="7687" max="7687" width="18.33203125" style="2" bestFit="1" customWidth="1"/>
    <col min="7688" max="7688" width="18" style="2" customWidth="1"/>
    <col min="7689" max="7936" width="9.109375" style="2"/>
    <col min="7937" max="7937" width="8.109375" style="2" customWidth="1"/>
    <col min="7938" max="7938" width="71.109375" style="2" customWidth="1"/>
    <col min="7939" max="7939" width="18" style="2" bestFit="1" customWidth="1"/>
    <col min="7940" max="7942" width="18" style="2" customWidth="1"/>
    <col min="7943" max="7943" width="18.33203125" style="2" bestFit="1" customWidth="1"/>
    <col min="7944" max="7944" width="18" style="2" customWidth="1"/>
    <col min="7945" max="8192" width="9.109375" style="2"/>
    <col min="8193" max="8193" width="8.109375" style="2" customWidth="1"/>
    <col min="8194" max="8194" width="71.109375" style="2" customWidth="1"/>
    <col min="8195" max="8195" width="18" style="2" bestFit="1" customWidth="1"/>
    <col min="8196" max="8198" width="18" style="2" customWidth="1"/>
    <col min="8199" max="8199" width="18.33203125" style="2" bestFit="1" customWidth="1"/>
    <col min="8200" max="8200" width="18" style="2" customWidth="1"/>
    <col min="8201" max="8448" width="9.109375" style="2"/>
    <col min="8449" max="8449" width="8.109375" style="2" customWidth="1"/>
    <col min="8450" max="8450" width="71.109375" style="2" customWidth="1"/>
    <col min="8451" max="8451" width="18" style="2" bestFit="1" customWidth="1"/>
    <col min="8452" max="8454" width="18" style="2" customWidth="1"/>
    <col min="8455" max="8455" width="18.33203125" style="2" bestFit="1" customWidth="1"/>
    <col min="8456" max="8456" width="18" style="2" customWidth="1"/>
    <col min="8457" max="8704" width="9.109375" style="2"/>
    <col min="8705" max="8705" width="8.109375" style="2" customWidth="1"/>
    <col min="8706" max="8706" width="71.109375" style="2" customWidth="1"/>
    <col min="8707" max="8707" width="18" style="2" bestFit="1" customWidth="1"/>
    <col min="8708" max="8710" width="18" style="2" customWidth="1"/>
    <col min="8711" max="8711" width="18.33203125" style="2" bestFit="1" customWidth="1"/>
    <col min="8712" max="8712" width="18" style="2" customWidth="1"/>
    <col min="8713" max="8960" width="9.109375" style="2"/>
    <col min="8961" max="8961" width="8.109375" style="2" customWidth="1"/>
    <col min="8962" max="8962" width="71.109375" style="2" customWidth="1"/>
    <col min="8963" max="8963" width="18" style="2" bestFit="1" customWidth="1"/>
    <col min="8964" max="8966" width="18" style="2" customWidth="1"/>
    <col min="8967" max="8967" width="18.33203125" style="2" bestFit="1" customWidth="1"/>
    <col min="8968" max="8968" width="18" style="2" customWidth="1"/>
    <col min="8969" max="9216" width="9.109375" style="2"/>
    <col min="9217" max="9217" width="8.109375" style="2" customWidth="1"/>
    <col min="9218" max="9218" width="71.109375" style="2" customWidth="1"/>
    <col min="9219" max="9219" width="18" style="2" bestFit="1" customWidth="1"/>
    <col min="9220" max="9222" width="18" style="2" customWidth="1"/>
    <col min="9223" max="9223" width="18.33203125" style="2" bestFit="1" customWidth="1"/>
    <col min="9224" max="9224" width="18" style="2" customWidth="1"/>
    <col min="9225" max="9472" width="9.109375" style="2"/>
    <col min="9473" max="9473" width="8.109375" style="2" customWidth="1"/>
    <col min="9474" max="9474" width="71.109375" style="2" customWidth="1"/>
    <col min="9475" max="9475" width="18" style="2" bestFit="1" customWidth="1"/>
    <col min="9476" max="9478" width="18" style="2" customWidth="1"/>
    <col min="9479" max="9479" width="18.33203125" style="2" bestFit="1" customWidth="1"/>
    <col min="9480" max="9480" width="18" style="2" customWidth="1"/>
    <col min="9481" max="9728" width="9.109375" style="2"/>
    <col min="9729" max="9729" width="8.109375" style="2" customWidth="1"/>
    <col min="9730" max="9730" width="71.109375" style="2" customWidth="1"/>
    <col min="9731" max="9731" width="18" style="2" bestFit="1" customWidth="1"/>
    <col min="9732" max="9734" width="18" style="2" customWidth="1"/>
    <col min="9735" max="9735" width="18.33203125" style="2" bestFit="1" customWidth="1"/>
    <col min="9736" max="9736" width="18" style="2" customWidth="1"/>
    <col min="9737" max="9984" width="9.109375" style="2"/>
    <col min="9985" max="9985" width="8.109375" style="2" customWidth="1"/>
    <col min="9986" max="9986" width="71.109375" style="2" customWidth="1"/>
    <col min="9987" max="9987" width="18" style="2" bestFit="1" customWidth="1"/>
    <col min="9988" max="9990" width="18" style="2" customWidth="1"/>
    <col min="9991" max="9991" width="18.33203125" style="2" bestFit="1" customWidth="1"/>
    <col min="9992" max="9992" width="18" style="2" customWidth="1"/>
    <col min="9993" max="10240" width="9.109375" style="2"/>
    <col min="10241" max="10241" width="8.109375" style="2" customWidth="1"/>
    <col min="10242" max="10242" width="71.109375" style="2" customWidth="1"/>
    <col min="10243" max="10243" width="18" style="2" bestFit="1" customWidth="1"/>
    <col min="10244" max="10246" width="18" style="2" customWidth="1"/>
    <col min="10247" max="10247" width="18.33203125" style="2" bestFit="1" customWidth="1"/>
    <col min="10248" max="10248" width="18" style="2" customWidth="1"/>
    <col min="10249" max="10496" width="9.109375" style="2"/>
    <col min="10497" max="10497" width="8.109375" style="2" customWidth="1"/>
    <col min="10498" max="10498" width="71.109375" style="2" customWidth="1"/>
    <col min="10499" max="10499" width="18" style="2" bestFit="1" customWidth="1"/>
    <col min="10500" max="10502" width="18" style="2" customWidth="1"/>
    <col min="10503" max="10503" width="18.33203125" style="2" bestFit="1" customWidth="1"/>
    <col min="10504" max="10504" width="18" style="2" customWidth="1"/>
    <col min="10505" max="10752" width="9.109375" style="2"/>
    <col min="10753" max="10753" width="8.109375" style="2" customWidth="1"/>
    <col min="10754" max="10754" width="71.109375" style="2" customWidth="1"/>
    <col min="10755" max="10755" width="18" style="2" bestFit="1" customWidth="1"/>
    <col min="10756" max="10758" width="18" style="2" customWidth="1"/>
    <col min="10759" max="10759" width="18.33203125" style="2" bestFit="1" customWidth="1"/>
    <col min="10760" max="10760" width="18" style="2" customWidth="1"/>
    <col min="10761" max="11008" width="9.109375" style="2"/>
    <col min="11009" max="11009" width="8.109375" style="2" customWidth="1"/>
    <col min="11010" max="11010" width="71.109375" style="2" customWidth="1"/>
    <col min="11011" max="11011" width="18" style="2" bestFit="1" customWidth="1"/>
    <col min="11012" max="11014" width="18" style="2" customWidth="1"/>
    <col min="11015" max="11015" width="18.33203125" style="2" bestFit="1" customWidth="1"/>
    <col min="11016" max="11016" width="18" style="2" customWidth="1"/>
    <col min="11017" max="11264" width="9.109375" style="2"/>
    <col min="11265" max="11265" width="8.109375" style="2" customWidth="1"/>
    <col min="11266" max="11266" width="71.109375" style="2" customWidth="1"/>
    <col min="11267" max="11267" width="18" style="2" bestFit="1" customWidth="1"/>
    <col min="11268" max="11270" width="18" style="2" customWidth="1"/>
    <col min="11271" max="11271" width="18.33203125" style="2" bestFit="1" customWidth="1"/>
    <col min="11272" max="11272" width="18" style="2" customWidth="1"/>
    <col min="11273" max="11520" width="9.109375" style="2"/>
    <col min="11521" max="11521" width="8.109375" style="2" customWidth="1"/>
    <col min="11522" max="11522" width="71.109375" style="2" customWidth="1"/>
    <col min="11523" max="11523" width="18" style="2" bestFit="1" customWidth="1"/>
    <col min="11524" max="11526" width="18" style="2" customWidth="1"/>
    <col min="11527" max="11527" width="18.33203125" style="2" bestFit="1" customWidth="1"/>
    <col min="11528" max="11528" width="18" style="2" customWidth="1"/>
    <col min="11529" max="11776" width="9.109375" style="2"/>
    <col min="11777" max="11777" width="8.109375" style="2" customWidth="1"/>
    <col min="11778" max="11778" width="71.109375" style="2" customWidth="1"/>
    <col min="11779" max="11779" width="18" style="2" bestFit="1" customWidth="1"/>
    <col min="11780" max="11782" width="18" style="2" customWidth="1"/>
    <col min="11783" max="11783" width="18.33203125" style="2" bestFit="1" customWidth="1"/>
    <col min="11784" max="11784" width="18" style="2" customWidth="1"/>
    <col min="11785" max="12032" width="9.109375" style="2"/>
    <col min="12033" max="12033" width="8.109375" style="2" customWidth="1"/>
    <col min="12034" max="12034" width="71.109375" style="2" customWidth="1"/>
    <col min="12035" max="12035" width="18" style="2" bestFit="1" customWidth="1"/>
    <col min="12036" max="12038" width="18" style="2" customWidth="1"/>
    <col min="12039" max="12039" width="18.33203125" style="2" bestFit="1" customWidth="1"/>
    <col min="12040" max="12040" width="18" style="2" customWidth="1"/>
    <col min="12041" max="12288" width="9.109375" style="2"/>
    <col min="12289" max="12289" width="8.109375" style="2" customWidth="1"/>
    <col min="12290" max="12290" width="71.109375" style="2" customWidth="1"/>
    <col min="12291" max="12291" width="18" style="2" bestFit="1" customWidth="1"/>
    <col min="12292" max="12294" width="18" style="2" customWidth="1"/>
    <col min="12295" max="12295" width="18.33203125" style="2" bestFit="1" customWidth="1"/>
    <col min="12296" max="12296" width="18" style="2" customWidth="1"/>
    <col min="12297" max="12544" width="9.109375" style="2"/>
    <col min="12545" max="12545" width="8.109375" style="2" customWidth="1"/>
    <col min="12546" max="12546" width="71.109375" style="2" customWidth="1"/>
    <col min="12547" max="12547" width="18" style="2" bestFit="1" customWidth="1"/>
    <col min="12548" max="12550" width="18" style="2" customWidth="1"/>
    <col min="12551" max="12551" width="18.33203125" style="2" bestFit="1" customWidth="1"/>
    <col min="12552" max="12552" width="18" style="2" customWidth="1"/>
    <col min="12553" max="12800" width="9.109375" style="2"/>
    <col min="12801" max="12801" width="8.109375" style="2" customWidth="1"/>
    <col min="12802" max="12802" width="71.109375" style="2" customWidth="1"/>
    <col min="12803" max="12803" width="18" style="2" bestFit="1" customWidth="1"/>
    <col min="12804" max="12806" width="18" style="2" customWidth="1"/>
    <col min="12807" max="12807" width="18.33203125" style="2" bestFit="1" customWidth="1"/>
    <col min="12808" max="12808" width="18" style="2" customWidth="1"/>
    <col min="12809" max="13056" width="9.109375" style="2"/>
    <col min="13057" max="13057" width="8.109375" style="2" customWidth="1"/>
    <col min="13058" max="13058" width="71.109375" style="2" customWidth="1"/>
    <col min="13059" max="13059" width="18" style="2" bestFit="1" customWidth="1"/>
    <col min="13060" max="13062" width="18" style="2" customWidth="1"/>
    <col min="13063" max="13063" width="18.33203125" style="2" bestFit="1" customWidth="1"/>
    <col min="13064" max="13064" width="18" style="2" customWidth="1"/>
    <col min="13065" max="13312" width="9.109375" style="2"/>
    <col min="13313" max="13313" width="8.109375" style="2" customWidth="1"/>
    <col min="13314" max="13314" width="71.109375" style="2" customWidth="1"/>
    <col min="13315" max="13315" width="18" style="2" bestFit="1" customWidth="1"/>
    <col min="13316" max="13318" width="18" style="2" customWidth="1"/>
    <col min="13319" max="13319" width="18.33203125" style="2" bestFit="1" customWidth="1"/>
    <col min="13320" max="13320" width="18" style="2" customWidth="1"/>
    <col min="13321" max="13568" width="9.109375" style="2"/>
    <col min="13569" max="13569" width="8.109375" style="2" customWidth="1"/>
    <col min="13570" max="13570" width="71.109375" style="2" customWidth="1"/>
    <col min="13571" max="13571" width="18" style="2" bestFit="1" customWidth="1"/>
    <col min="13572" max="13574" width="18" style="2" customWidth="1"/>
    <col min="13575" max="13575" width="18.33203125" style="2" bestFit="1" customWidth="1"/>
    <col min="13576" max="13576" width="18" style="2" customWidth="1"/>
    <col min="13577" max="13824" width="9.109375" style="2"/>
    <col min="13825" max="13825" width="8.109375" style="2" customWidth="1"/>
    <col min="13826" max="13826" width="71.109375" style="2" customWidth="1"/>
    <col min="13827" max="13827" width="18" style="2" bestFit="1" customWidth="1"/>
    <col min="13828" max="13830" width="18" style="2" customWidth="1"/>
    <col min="13831" max="13831" width="18.33203125" style="2" bestFit="1" customWidth="1"/>
    <col min="13832" max="13832" width="18" style="2" customWidth="1"/>
    <col min="13833" max="14080" width="9.109375" style="2"/>
    <col min="14081" max="14081" width="8.109375" style="2" customWidth="1"/>
    <col min="14082" max="14082" width="71.109375" style="2" customWidth="1"/>
    <col min="14083" max="14083" width="18" style="2" bestFit="1" customWidth="1"/>
    <col min="14084" max="14086" width="18" style="2" customWidth="1"/>
    <col min="14087" max="14087" width="18.33203125" style="2" bestFit="1" customWidth="1"/>
    <col min="14088" max="14088" width="18" style="2" customWidth="1"/>
    <col min="14089" max="14336" width="9.109375" style="2"/>
    <col min="14337" max="14337" width="8.109375" style="2" customWidth="1"/>
    <col min="14338" max="14338" width="71.109375" style="2" customWidth="1"/>
    <col min="14339" max="14339" width="18" style="2" bestFit="1" customWidth="1"/>
    <col min="14340" max="14342" width="18" style="2" customWidth="1"/>
    <col min="14343" max="14343" width="18.33203125" style="2" bestFit="1" customWidth="1"/>
    <col min="14344" max="14344" width="18" style="2" customWidth="1"/>
    <col min="14345" max="14592" width="9.109375" style="2"/>
    <col min="14593" max="14593" width="8.109375" style="2" customWidth="1"/>
    <col min="14594" max="14594" width="71.109375" style="2" customWidth="1"/>
    <col min="14595" max="14595" width="18" style="2" bestFit="1" customWidth="1"/>
    <col min="14596" max="14598" width="18" style="2" customWidth="1"/>
    <col min="14599" max="14599" width="18.33203125" style="2" bestFit="1" customWidth="1"/>
    <col min="14600" max="14600" width="18" style="2" customWidth="1"/>
    <col min="14601" max="14848" width="9.109375" style="2"/>
    <col min="14849" max="14849" width="8.109375" style="2" customWidth="1"/>
    <col min="14850" max="14850" width="71.109375" style="2" customWidth="1"/>
    <col min="14851" max="14851" width="18" style="2" bestFit="1" customWidth="1"/>
    <col min="14852" max="14854" width="18" style="2" customWidth="1"/>
    <col min="14855" max="14855" width="18.33203125" style="2" bestFit="1" customWidth="1"/>
    <col min="14856" max="14856" width="18" style="2" customWidth="1"/>
    <col min="14857" max="15104" width="9.109375" style="2"/>
    <col min="15105" max="15105" width="8.109375" style="2" customWidth="1"/>
    <col min="15106" max="15106" width="71.109375" style="2" customWidth="1"/>
    <col min="15107" max="15107" width="18" style="2" bestFit="1" customWidth="1"/>
    <col min="15108" max="15110" width="18" style="2" customWidth="1"/>
    <col min="15111" max="15111" width="18.33203125" style="2" bestFit="1" customWidth="1"/>
    <col min="15112" max="15112" width="18" style="2" customWidth="1"/>
    <col min="15113" max="15360" width="9.109375" style="2"/>
    <col min="15361" max="15361" width="8.109375" style="2" customWidth="1"/>
    <col min="15362" max="15362" width="71.109375" style="2" customWidth="1"/>
    <col min="15363" max="15363" width="18" style="2" bestFit="1" customWidth="1"/>
    <col min="15364" max="15366" width="18" style="2" customWidth="1"/>
    <col min="15367" max="15367" width="18.33203125" style="2" bestFit="1" customWidth="1"/>
    <col min="15368" max="15368" width="18" style="2" customWidth="1"/>
    <col min="15369" max="15616" width="9.109375" style="2"/>
    <col min="15617" max="15617" width="8.109375" style="2" customWidth="1"/>
    <col min="15618" max="15618" width="71.109375" style="2" customWidth="1"/>
    <col min="15619" max="15619" width="18" style="2" bestFit="1" customWidth="1"/>
    <col min="15620" max="15622" width="18" style="2" customWidth="1"/>
    <col min="15623" max="15623" width="18.33203125" style="2" bestFit="1" customWidth="1"/>
    <col min="15624" max="15624" width="18" style="2" customWidth="1"/>
    <col min="15625" max="15872" width="9.109375" style="2"/>
    <col min="15873" max="15873" width="8.109375" style="2" customWidth="1"/>
    <col min="15874" max="15874" width="71.109375" style="2" customWidth="1"/>
    <col min="15875" max="15875" width="18" style="2" bestFit="1" customWidth="1"/>
    <col min="15876" max="15878" width="18" style="2" customWidth="1"/>
    <col min="15879" max="15879" width="18.33203125" style="2" bestFit="1" customWidth="1"/>
    <col min="15880" max="15880" width="18" style="2" customWidth="1"/>
    <col min="15881" max="16128" width="9.109375" style="2"/>
    <col min="16129" max="16129" width="8.109375" style="2" customWidth="1"/>
    <col min="16130" max="16130" width="71.109375" style="2" customWidth="1"/>
    <col min="16131" max="16131" width="18" style="2" bestFit="1" customWidth="1"/>
    <col min="16132" max="16134" width="18" style="2" customWidth="1"/>
    <col min="16135" max="16135" width="18.33203125" style="2" bestFit="1" customWidth="1"/>
    <col min="16136" max="16136" width="18" style="2" customWidth="1"/>
    <col min="16137" max="16384" width="9.109375" style="2"/>
  </cols>
  <sheetData>
    <row r="1" spans="1:11" x14ac:dyDescent="0.3">
      <c r="I1" s="4"/>
      <c r="J1" s="4"/>
      <c r="K1" s="3" t="s">
        <v>121</v>
      </c>
    </row>
    <row r="2" spans="1:11" x14ac:dyDescent="0.3">
      <c r="D2" s="3"/>
      <c r="E2" s="3"/>
      <c r="F2" s="3"/>
      <c r="G2" s="3"/>
      <c r="H2" s="3"/>
    </row>
    <row r="3" spans="1:11" x14ac:dyDescent="0.3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31.5" customHeight="1" x14ac:dyDescent="0.3">
      <c r="A4" s="54" t="s">
        <v>110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3">
      <c r="A5" s="29"/>
      <c r="B5" s="29"/>
      <c r="C5" s="29"/>
      <c r="D5" s="29"/>
      <c r="E5" s="29"/>
      <c r="F5" s="39"/>
      <c r="G5" s="39"/>
      <c r="H5" s="29"/>
    </row>
    <row r="6" spans="1:11" x14ac:dyDescent="0.3">
      <c r="A6" s="5" t="s">
        <v>1</v>
      </c>
      <c r="B6" s="29"/>
      <c r="C6" s="29"/>
      <c r="D6" s="29"/>
      <c r="E6" s="29"/>
      <c r="F6" s="39"/>
      <c r="G6" s="39"/>
      <c r="H6" s="29"/>
    </row>
    <row r="7" spans="1:11" ht="18" customHeight="1" x14ac:dyDescent="0.3">
      <c r="A7" s="6" t="s">
        <v>2</v>
      </c>
      <c r="B7" s="7"/>
      <c r="C7" s="7"/>
      <c r="K7" s="3" t="s">
        <v>85</v>
      </c>
    </row>
    <row r="8" spans="1:11" ht="18" customHeight="1" x14ac:dyDescent="0.3">
      <c r="A8" s="56" t="s">
        <v>3</v>
      </c>
      <c r="B8" s="57" t="s">
        <v>4</v>
      </c>
      <c r="C8" s="57" t="s">
        <v>109</v>
      </c>
      <c r="D8" s="55" t="s">
        <v>111</v>
      </c>
      <c r="E8" s="55" t="s">
        <v>112</v>
      </c>
      <c r="F8" s="55" t="s">
        <v>113</v>
      </c>
      <c r="G8" s="55" t="s">
        <v>114</v>
      </c>
      <c r="H8" s="55" t="s">
        <v>115</v>
      </c>
      <c r="I8" s="52" t="s">
        <v>115</v>
      </c>
      <c r="J8" s="52"/>
      <c r="K8" s="52"/>
    </row>
    <row r="9" spans="1:11" ht="70.5" customHeight="1" x14ac:dyDescent="0.3">
      <c r="A9" s="56"/>
      <c r="B9" s="57"/>
      <c r="C9" s="57"/>
      <c r="D9" s="55"/>
      <c r="E9" s="55"/>
      <c r="F9" s="55"/>
      <c r="G9" s="55"/>
      <c r="H9" s="55"/>
      <c r="I9" s="34" t="s">
        <v>116</v>
      </c>
      <c r="J9" s="34" t="s">
        <v>117</v>
      </c>
      <c r="K9" s="34" t="s">
        <v>118</v>
      </c>
    </row>
    <row r="10" spans="1:11" x14ac:dyDescent="0.3">
      <c r="A10" s="33" t="s">
        <v>19</v>
      </c>
      <c r="B10" s="32" t="s">
        <v>20</v>
      </c>
      <c r="C10" s="33" t="s">
        <v>21</v>
      </c>
      <c r="D10" s="33" t="s">
        <v>22</v>
      </c>
      <c r="E10" s="32" t="s">
        <v>23</v>
      </c>
      <c r="F10" s="40" t="s">
        <v>66</v>
      </c>
      <c r="G10" s="40" t="s">
        <v>67</v>
      </c>
      <c r="H10" s="32" t="s">
        <v>68</v>
      </c>
      <c r="I10" s="32" t="s">
        <v>72</v>
      </c>
      <c r="J10" s="32" t="s">
        <v>73</v>
      </c>
      <c r="K10" s="32" t="s">
        <v>108</v>
      </c>
    </row>
    <row r="11" spans="1:11" x14ac:dyDescent="0.3">
      <c r="A11" s="21" t="s">
        <v>10</v>
      </c>
      <c r="B11" s="11" t="s">
        <v>97</v>
      </c>
      <c r="C11" s="24">
        <f t="shared" ref="C11" si="0">SUM(C24,C16,C12)</f>
        <v>293063067</v>
      </c>
      <c r="D11" s="24">
        <f>SUM(D24,D16,D12)</f>
        <v>287248878</v>
      </c>
      <c r="E11" s="24">
        <f>SUM(E24,E16,E12)</f>
        <v>333327575</v>
      </c>
      <c r="F11" s="24">
        <f t="shared" ref="F11:H11" si="1">SUM(F24,F16,F12)</f>
        <v>325579279</v>
      </c>
      <c r="G11" s="24">
        <f t="shared" si="1"/>
        <v>7748296</v>
      </c>
      <c r="H11" s="24">
        <f t="shared" si="1"/>
        <v>320609936</v>
      </c>
      <c r="I11" s="43">
        <f t="shared" ref="I11:I40" si="2">ROUND(H11/C11*100,2)</f>
        <v>109.4</v>
      </c>
      <c r="J11" s="43">
        <f>ROUND(H11/D11*100,2)</f>
        <v>111.61</v>
      </c>
      <c r="K11" s="43">
        <f t="shared" ref="K11:K40" si="3">ROUND(H11/E11*100,2)</f>
        <v>96.18</v>
      </c>
    </row>
    <row r="12" spans="1:11" s="8" customFormat="1" x14ac:dyDescent="0.3">
      <c r="A12" s="1" t="s">
        <v>24</v>
      </c>
      <c r="B12" s="5" t="s">
        <v>103</v>
      </c>
      <c r="C12" s="24">
        <f t="shared" ref="C12" si="4">SUM(C13:C15)</f>
        <v>289700139</v>
      </c>
      <c r="D12" s="24">
        <f t="shared" ref="D12:H12" si="5">SUM(D13:D15)</f>
        <v>287248878</v>
      </c>
      <c r="E12" s="24">
        <f t="shared" si="5"/>
        <v>328648408</v>
      </c>
      <c r="F12" s="24">
        <f t="shared" si="5"/>
        <v>322148408</v>
      </c>
      <c r="G12" s="24">
        <f t="shared" si="5"/>
        <v>6500000</v>
      </c>
      <c r="H12" s="24">
        <f t="shared" si="5"/>
        <v>316165958</v>
      </c>
      <c r="I12" s="43">
        <f t="shared" si="2"/>
        <v>109.14</v>
      </c>
      <c r="J12" s="43">
        <f t="shared" ref="J12:J40" si="6">ROUND(H12/D12*100,2)</f>
        <v>110.07</v>
      </c>
      <c r="K12" s="43">
        <f t="shared" si="3"/>
        <v>96.2</v>
      </c>
    </row>
    <row r="13" spans="1:11" x14ac:dyDescent="0.3">
      <c r="A13" s="18" t="s">
        <v>78</v>
      </c>
      <c r="B13" s="9" t="s">
        <v>25</v>
      </c>
      <c r="C13" s="25">
        <v>238600000</v>
      </c>
      <c r="D13" s="25">
        <v>269800000</v>
      </c>
      <c r="E13" s="25">
        <v>269800000</v>
      </c>
      <c r="F13" s="25">
        <v>269800000</v>
      </c>
      <c r="G13" s="25"/>
      <c r="H13" s="25">
        <v>269800000</v>
      </c>
      <c r="I13" s="44">
        <f t="shared" si="2"/>
        <v>113.08</v>
      </c>
      <c r="J13" s="44">
        <f t="shared" si="6"/>
        <v>100</v>
      </c>
      <c r="K13" s="44">
        <f t="shared" si="3"/>
        <v>100</v>
      </c>
    </row>
    <row r="14" spans="1:11" x14ac:dyDescent="0.3">
      <c r="A14" s="18" t="s">
        <v>79</v>
      </c>
      <c r="B14" s="9" t="s">
        <v>74</v>
      </c>
      <c r="C14" s="25">
        <v>14623000</v>
      </c>
      <c r="D14" s="25"/>
      <c r="E14" s="25">
        <v>14500000</v>
      </c>
      <c r="F14" s="25">
        <v>14500000</v>
      </c>
      <c r="G14" s="25"/>
      <c r="H14" s="25">
        <v>14500000</v>
      </c>
      <c r="I14" s="44">
        <f t="shared" si="2"/>
        <v>99.16</v>
      </c>
      <c r="J14" s="44">
        <v>0</v>
      </c>
      <c r="K14" s="44">
        <f t="shared" si="3"/>
        <v>100</v>
      </c>
    </row>
    <row r="15" spans="1:11" x14ac:dyDescent="0.3">
      <c r="A15" s="18" t="s">
        <v>88</v>
      </c>
      <c r="B15" s="9" t="s">
        <v>26</v>
      </c>
      <c r="C15" s="25">
        <v>36477139</v>
      </c>
      <c r="D15" s="25">
        <v>17448878</v>
      </c>
      <c r="E15" s="25">
        <v>44348408</v>
      </c>
      <c r="F15" s="25">
        <v>37848408</v>
      </c>
      <c r="G15" s="25">
        <v>6500000</v>
      </c>
      <c r="H15" s="25">
        <v>31865958</v>
      </c>
      <c r="I15" s="44">
        <f t="shared" si="2"/>
        <v>87.36</v>
      </c>
      <c r="J15" s="44">
        <f t="shared" si="6"/>
        <v>182.62</v>
      </c>
      <c r="K15" s="44">
        <f t="shared" si="3"/>
        <v>71.849999999999994</v>
      </c>
    </row>
    <row r="16" spans="1:11" x14ac:dyDescent="0.3">
      <c r="A16" s="1" t="s">
        <v>50</v>
      </c>
      <c r="B16" s="6" t="s">
        <v>29</v>
      </c>
      <c r="C16" s="24">
        <f t="shared" ref="C16" si="7">SUM(C17:C23)</f>
        <v>2863928</v>
      </c>
      <c r="D16" s="24">
        <f>SUM(D17:D23)</f>
        <v>0</v>
      </c>
      <c r="E16" s="24">
        <f>SUM(E17:E23)</f>
        <v>4679167</v>
      </c>
      <c r="F16" s="24">
        <f t="shared" ref="F16:H16" si="8">SUM(F17:F23)</f>
        <v>3430871</v>
      </c>
      <c r="G16" s="24">
        <f t="shared" si="8"/>
        <v>1248296</v>
      </c>
      <c r="H16" s="24">
        <f t="shared" si="8"/>
        <v>4443978</v>
      </c>
      <c r="I16" s="43">
        <f t="shared" si="2"/>
        <v>155.16999999999999</v>
      </c>
      <c r="J16" s="43">
        <v>0</v>
      </c>
      <c r="K16" s="43">
        <f t="shared" si="3"/>
        <v>94.97</v>
      </c>
    </row>
    <row r="17" spans="1:11" x14ac:dyDescent="0.3">
      <c r="A17" s="18" t="s">
        <v>80</v>
      </c>
      <c r="B17" s="4" t="s">
        <v>75</v>
      </c>
      <c r="C17" s="25"/>
      <c r="D17" s="25"/>
      <c r="E17" s="25"/>
      <c r="F17" s="25"/>
      <c r="G17" s="25"/>
      <c r="H17" s="25"/>
      <c r="I17" s="44">
        <v>0</v>
      </c>
      <c r="J17" s="44">
        <v>0</v>
      </c>
      <c r="K17" s="44">
        <v>0</v>
      </c>
    </row>
    <row r="18" spans="1:11" x14ac:dyDescent="0.3">
      <c r="A18" s="18" t="s">
        <v>89</v>
      </c>
      <c r="B18" s="9" t="s">
        <v>76</v>
      </c>
      <c r="C18" s="25">
        <v>1392000</v>
      </c>
      <c r="D18" s="25"/>
      <c r="E18" s="25">
        <v>1511461</v>
      </c>
      <c r="F18" s="25">
        <v>300000</v>
      </c>
      <c r="G18" s="25">
        <v>1211461</v>
      </c>
      <c r="H18" s="25">
        <v>1276272</v>
      </c>
      <c r="I18" s="44">
        <f t="shared" si="2"/>
        <v>91.69</v>
      </c>
      <c r="J18" s="44">
        <v>0</v>
      </c>
      <c r="K18" s="44">
        <f t="shared" si="3"/>
        <v>84.44</v>
      </c>
    </row>
    <row r="19" spans="1:11" x14ac:dyDescent="0.3">
      <c r="A19" s="18" t="s">
        <v>90</v>
      </c>
      <c r="B19" s="10" t="s">
        <v>30</v>
      </c>
      <c r="C19" s="25">
        <v>1466732</v>
      </c>
      <c r="D19" s="25"/>
      <c r="E19" s="25"/>
      <c r="F19" s="25"/>
      <c r="G19" s="25"/>
      <c r="H19" s="25"/>
      <c r="I19" s="44">
        <f t="shared" si="2"/>
        <v>0</v>
      </c>
      <c r="J19" s="44">
        <v>0</v>
      </c>
      <c r="K19" s="44">
        <v>0</v>
      </c>
    </row>
    <row r="20" spans="1:11" x14ac:dyDescent="0.3">
      <c r="A20" s="18" t="s">
        <v>91</v>
      </c>
      <c r="B20" s="9" t="s">
        <v>31</v>
      </c>
      <c r="C20" s="25"/>
      <c r="D20" s="25"/>
      <c r="E20" s="25"/>
      <c r="F20" s="25"/>
      <c r="G20" s="25"/>
      <c r="H20" s="25"/>
      <c r="I20" s="44">
        <v>0</v>
      </c>
      <c r="J20" s="44">
        <v>0</v>
      </c>
      <c r="K20" s="44">
        <v>0</v>
      </c>
    </row>
    <row r="21" spans="1:11" x14ac:dyDescent="0.3">
      <c r="A21" s="18" t="s">
        <v>92</v>
      </c>
      <c r="B21" s="9" t="s">
        <v>104</v>
      </c>
      <c r="C21" s="25"/>
      <c r="D21" s="25"/>
      <c r="E21" s="25"/>
      <c r="F21" s="25"/>
      <c r="G21" s="25"/>
      <c r="H21" s="25"/>
      <c r="I21" s="44">
        <v>0</v>
      </c>
      <c r="J21" s="44">
        <v>0</v>
      </c>
      <c r="K21" s="44">
        <v>0</v>
      </c>
    </row>
    <row r="22" spans="1:11" x14ac:dyDescent="0.3">
      <c r="A22" s="18" t="s">
        <v>93</v>
      </c>
      <c r="B22" s="10" t="s">
        <v>105</v>
      </c>
      <c r="C22" s="25">
        <v>530</v>
      </c>
      <c r="D22" s="25"/>
      <c r="E22" s="25">
        <v>2</v>
      </c>
      <c r="F22" s="25"/>
      <c r="G22" s="25">
        <v>2</v>
      </c>
      <c r="H22" s="25">
        <v>2</v>
      </c>
      <c r="I22" s="44">
        <f t="shared" si="2"/>
        <v>0.38</v>
      </c>
      <c r="J22" s="44">
        <v>0</v>
      </c>
      <c r="K22" s="44">
        <f t="shared" si="3"/>
        <v>100</v>
      </c>
    </row>
    <row r="23" spans="1:11" x14ac:dyDescent="0.3">
      <c r="A23" s="18" t="s">
        <v>94</v>
      </c>
      <c r="B23" s="10" t="s">
        <v>32</v>
      </c>
      <c r="C23" s="25">
        <v>4666</v>
      </c>
      <c r="D23" s="25"/>
      <c r="E23" s="25">
        <v>3167704</v>
      </c>
      <c r="F23" s="25">
        <v>3130871</v>
      </c>
      <c r="G23" s="25">
        <v>36833</v>
      </c>
      <c r="H23" s="25">
        <v>3167704</v>
      </c>
      <c r="I23" s="44">
        <f t="shared" si="2"/>
        <v>67889.070000000007</v>
      </c>
      <c r="J23" s="44">
        <v>0</v>
      </c>
      <c r="K23" s="44">
        <f t="shared" si="3"/>
        <v>100</v>
      </c>
    </row>
    <row r="24" spans="1:11" x14ac:dyDescent="0.3">
      <c r="A24" s="21" t="s">
        <v>51</v>
      </c>
      <c r="B24" s="11" t="s">
        <v>35</v>
      </c>
      <c r="C24" s="24">
        <f t="shared" ref="C24:H24" si="9">SUM(C25)</f>
        <v>499000</v>
      </c>
      <c r="D24" s="24">
        <f t="shared" si="9"/>
        <v>0</v>
      </c>
      <c r="E24" s="24">
        <f t="shared" si="9"/>
        <v>0</v>
      </c>
      <c r="F24" s="24">
        <f t="shared" si="9"/>
        <v>0</v>
      </c>
      <c r="G24" s="24">
        <f t="shared" si="9"/>
        <v>0</v>
      </c>
      <c r="H24" s="24">
        <f t="shared" si="9"/>
        <v>0</v>
      </c>
      <c r="I24" s="43">
        <f t="shared" si="2"/>
        <v>0</v>
      </c>
      <c r="J24" s="43">
        <v>0</v>
      </c>
      <c r="K24" s="43">
        <v>0</v>
      </c>
    </row>
    <row r="25" spans="1:11" x14ac:dyDescent="0.3">
      <c r="A25" s="18" t="s">
        <v>81</v>
      </c>
      <c r="B25" s="9" t="s">
        <v>36</v>
      </c>
      <c r="C25" s="25">
        <v>499000</v>
      </c>
      <c r="D25" s="25"/>
      <c r="E25" s="25"/>
      <c r="F25" s="25"/>
      <c r="G25" s="25"/>
      <c r="H25" s="25"/>
      <c r="I25" s="44">
        <f t="shared" si="2"/>
        <v>0</v>
      </c>
      <c r="J25" s="44">
        <v>0</v>
      </c>
      <c r="K25" s="44">
        <v>0</v>
      </c>
    </row>
    <row r="26" spans="1:11" s="8" customFormat="1" x14ac:dyDescent="0.3">
      <c r="A26" s="1" t="s">
        <v>12</v>
      </c>
      <c r="B26" s="5" t="s">
        <v>86</v>
      </c>
      <c r="C26" s="24">
        <f t="shared" ref="C26:H26" si="10">SUM(C27,C31,C29)</f>
        <v>505653</v>
      </c>
      <c r="D26" s="24">
        <f t="shared" si="10"/>
        <v>98000</v>
      </c>
      <c r="E26" s="24">
        <f t="shared" si="10"/>
        <v>30810556</v>
      </c>
      <c r="F26" s="24">
        <f t="shared" si="10"/>
        <v>30810556</v>
      </c>
      <c r="G26" s="24">
        <f t="shared" si="10"/>
        <v>0</v>
      </c>
      <c r="H26" s="24">
        <f t="shared" si="10"/>
        <v>30810556</v>
      </c>
      <c r="I26" s="43">
        <f t="shared" si="2"/>
        <v>6093.22</v>
      </c>
      <c r="J26" s="43">
        <f t="shared" si="6"/>
        <v>31439.34</v>
      </c>
      <c r="K26" s="43">
        <f t="shared" si="3"/>
        <v>100</v>
      </c>
    </row>
    <row r="27" spans="1:11" x14ac:dyDescent="0.3">
      <c r="A27" s="1" t="s">
        <v>28</v>
      </c>
      <c r="B27" s="5" t="s">
        <v>87</v>
      </c>
      <c r="C27" s="24">
        <f t="shared" ref="C27:H27" si="11">SUM(C28)</f>
        <v>0</v>
      </c>
      <c r="D27" s="24">
        <f t="shared" si="11"/>
        <v>0</v>
      </c>
      <c r="E27" s="24">
        <f t="shared" si="11"/>
        <v>30400000</v>
      </c>
      <c r="F27" s="24">
        <f t="shared" si="11"/>
        <v>30400000</v>
      </c>
      <c r="G27" s="24">
        <f t="shared" si="11"/>
        <v>0</v>
      </c>
      <c r="H27" s="24">
        <f t="shared" si="11"/>
        <v>30400000</v>
      </c>
      <c r="I27" s="43">
        <v>0</v>
      </c>
      <c r="J27" s="43">
        <v>0</v>
      </c>
      <c r="K27" s="43">
        <f t="shared" si="3"/>
        <v>100</v>
      </c>
    </row>
    <row r="28" spans="1:11" x14ac:dyDescent="0.3">
      <c r="A28" s="18" t="s">
        <v>82</v>
      </c>
      <c r="B28" s="9" t="s">
        <v>27</v>
      </c>
      <c r="C28" s="25"/>
      <c r="D28" s="25"/>
      <c r="E28" s="25">
        <v>30400000</v>
      </c>
      <c r="F28" s="25">
        <v>30400000</v>
      </c>
      <c r="G28" s="25"/>
      <c r="H28" s="25">
        <v>30400000</v>
      </c>
      <c r="I28" s="44">
        <v>0</v>
      </c>
      <c r="J28" s="44">
        <v>0</v>
      </c>
      <c r="K28" s="44">
        <f t="shared" si="3"/>
        <v>100</v>
      </c>
    </row>
    <row r="29" spans="1:11" s="8" customFormat="1" x14ac:dyDescent="0.3">
      <c r="A29" s="1" t="s">
        <v>56</v>
      </c>
      <c r="B29" s="5" t="s">
        <v>33</v>
      </c>
      <c r="C29" s="24">
        <f t="shared" ref="C29:H29" si="12">SUM(C30:C30)</f>
        <v>376500</v>
      </c>
      <c r="D29" s="24">
        <f t="shared" si="12"/>
        <v>98000</v>
      </c>
      <c r="E29" s="24">
        <f t="shared" si="12"/>
        <v>410556</v>
      </c>
      <c r="F29" s="24">
        <f t="shared" si="12"/>
        <v>410556</v>
      </c>
      <c r="G29" s="24">
        <f t="shared" si="12"/>
        <v>0</v>
      </c>
      <c r="H29" s="24">
        <f t="shared" si="12"/>
        <v>410556</v>
      </c>
      <c r="I29" s="43">
        <f t="shared" si="2"/>
        <v>109.05</v>
      </c>
      <c r="J29" s="43">
        <f t="shared" si="6"/>
        <v>418.93</v>
      </c>
      <c r="K29" s="43">
        <f t="shared" si="3"/>
        <v>100</v>
      </c>
    </row>
    <row r="30" spans="1:11" x14ac:dyDescent="0.3">
      <c r="A30" s="18" t="s">
        <v>83</v>
      </c>
      <c r="B30" s="10" t="s">
        <v>34</v>
      </c>
      <c r="C30" s="25">
        <v>376500</v>
      </c>
      <c r="D30" s="25">
        <v>98000</v>
      </c>
      <c r="E30" s="25">
        <v>410556</v>
      </c>
      <c r="F30" s="25">
        <v>410556</v>
      </c>
      <c r="G30" s="25"/>
      <c r="H30" s="25">
        <v>410556</v>
      </c>
      <c r="I30" s="44">
        <f t="shared" si="2"/>
        <v>109.05</v>
      </c>
      <c r="J30" s="44">
        <f t="shared" si="6"/>
        <v>418.93</v>
      </c>
      <c r="K30" s="44">
        <f t="shared" si="3"/>
        <v>100</v>
      </c>
    </row>
    <row r="31" spans="1:11" s="8" customFormat="1" x14ac:dyDescent="0.3">
      <c r="A31" s="1" t="s">
        <v>57</v>
      </c>
      <c r="B31" s="5" t="s">
        <v>37</v>
      </c>
      <c r="C31" s="24">
        <f t="shared" ref="C31:H31" si="13">SUM(C32)</f>
        <v>129153</v>
      </c>
      <c r="D31" s="24">
        <f t="shared" si="13"/>
        <v>0</v>
      </c>
      <c r="E31" s="24">
        <f t="shared" si="13"/>
        <v>0</v>
      </c>
      <c r="F31" s="24">
        <f t="shared" si="13"/>
        <v>0</v>
      </c>
      <c r="G31" s="24">
        <f t="shared" si="13"/>
        <v>0</v>
      </c>
      <c r="H31" s="24">
        <f t="shared" si="13"/>
        <v>0</v>
      </c>
      <c r="I31" s="43">
        <f t="shared" si="2"/>
        <v>0</v>
      </c>
      <c r="J31" s="43">
        <v>0</v>
      </c>
      <c r="K31" s="43">
        <v>0</v>
      </c>
    </row>
    <row r="32" spans="1:11" ht="31.2" x14ac:dyDescent="0.3">
      <c r="A32" s="28" t="s">
        <v>58</v>
      </c>
      <c r="B32" s="10" t="s">
        <v>38</v>
      </c>
      <c r="C32" s="25">
        <v>129153</v>
      </c>
      <c r="D32" s="25"/>
      <c r="E32" s="25"/>
      <c r="F32" s="25"/>
      <c r="G32" s="25"/>
      <c r="H32" s="25"/>
      <c r="I32" s="44">
        <f t="shared" si="2"/>
        <v>0</v>
      </c>
      <c r="J32" s="44">
        <v>0</v>
      </c>
      <c r="K32" s="44">
        <v>0</v>
      </c>
    </row>
    <row r="33" spans="1:11" x14ac:dyDescent="0.3">
      <c r="A33" s="18" t="s">
        <v>59</v>
      </c>
      <c r="B33" s="9" t="s">
        <v>39</v>
      </c>
      <c r="C33" s="25"/>
      <c r="D33" s="25"/>
      <c r="E33" s="25"/>
      <c r="F33" s="25"/>
      <c r="G33" s="25"/>
      <c r="H33" s="25"/>
      <c r="I33" s="44">
        <v>0</v>
      </c>
      <c r="J33" s="44">
        <v>0</v>
      </c>
      <c r="K33" s="44">
        <v>0</v>
      </c>
    </row>
    <row r="34" spans="1:11" s="8" customFormat="1" x14ac:dyDescent="0.3">
      <c r="A34" s="1" t="s">
        <v>14</v>
      </c>
      <c r="B34" s="5" t="s">
        <v>84</v>
      </c>
      <c r="C34" s="30">
        <f t="shared" ref="C34:H34" si="14">SUM(C11,C26)</f>
        <v>293568720</v>
      </c>
      <c r="D34" s="30">
        <f t="shared" si="14"/>
        <v>287346878</v>
      </c>
      <c r="E34" s="30">
        <f t="shared" si="14"/>
        <v>364138131</v>
      </c>
      <c r="F34" s="30">
        <f t="shared" si="14"/>
        <v>356389835</v>
      </c>
      <c r="G34" s="30">
        <f t="shared" si="14"/>
        <v>7748296</v>
      </c>
      <c r="H34" s="30">
        <f t="shared" si="14"/>
        <v>351420492</v>
      </c>
      <c r="I34" s="45">
        <f t="shared" si="2"/>
        <v>119.71</v>
      </c>
      <c r="J34" s="45">
        <f t="shared" si="6"/>
        <v>122.3</v>
      </c>
      <c r="K34" s="45">
        <f t="shared" si="3"/>
        <v>96.51</v>
      </c>
    </row>
    <row r="35" spans="1:11" s="8" customFormat="1" x14ac:dyDescent="0.3">
      <c r="A35" s="22">
        <v>4</v>
      </c>
      <c r="B35" s="11" t="s">
        <v>43</v>
      </c>
      <c r="C35" s="24">
        <v>216014481</v>
      </c>
      <c r="D35" s="24">
        <v>153613496</v>
      </c>
      <c r="E35" s="24">
        <v>154326721</v>
      </c>
      <c r="F35" s="24">
        <v>121222721</v>
      </c>
      <c r="G35" s="24">
        <v>33104000</v>
      </c>
      <c r="H35" s="24">
        <v>154326721</v>
      </c>
      <c r="I35" s="43">
        <f t="shared" si="2"/>
        <v>71.44</v>
      </c>
      <c r="J35" s="43">
        <f t="shared" si="6"/>
        <v>100.46</v>
      </c>
      <c r="K35" s="43">
        <f t="shared" si="3"/>
        <v>100</v>
      </c>
    </row>
    <row r="36" spans="1:11" s="8" customFormat="1" x14ac:dyDescent="0.3">
      <c r="A36" s="22" t="s">
        <v>16</v>
      </c>
      <c r="B36" s="11" t="s">
        <v>69</v>
      </c>
      <c r="C36" s="24">
        <v>10792000</v>
      </c>
      <c r="D36" s="24"/>
      <c r="E36" s="24">
        <v>10792000</v>
      </c>
      <c r="F36" s="24">
        <v>10792000</v>
      </c>
      <c r="G36" s="24"/>
      <c r="H36" s="24">
        <v>10792000</v>
      </c>
      <c r="I36" s="43">
        <f t="shared" si="2"/>
        <v>100</v>
      </c>
      <c r="J36" s="43">
        <v>0</v>
      </c>
      <c r="K36" s="43">
        <f t="shared" si="3"/>
        <v>100</v>
      </c>
    </row>
    <row r="37" spans="1:11" s="8" customFormat="1" ht="15" customHeight="1" x14ac:dyDescent="0.3">
      <c r="A37" s="1" t="s">
        <v>17</v>
      </c>
      <c r="B37" s="11" t="s">
        <v>42</v>
      </c>
      <c r="C37" s="24"/>
      <c r="D37" s="24"/>
      <c r="E37" s="24"/>
      <c r="F37" s="24"/>
      <c r="G37" s="24"/>
      <c r="H37" s="24"/>
      <c r="I37" s="43">
        <v>0</v>
      </c>
      <c r="J37" s="43">
        <v>0</v>
      </c>
      <c r="K37" s="43">
        <v>0</v>
      </c>
    </row>
    <row r="38" spans="1:11" s="8" customFormat="1" x14ac:dyDescent="0.3">
      <c r="A38" s="22" t="s">
        <v>71</v>
      </c>
      <c r="B38" s="11" t="s">
        <v>95</v>
      </c>
      <c r="C38" s="30">
        <f t="shared" ref="C38" si="15">SUM(C35:C37)</f>
        <v>226806481</v>
      </c>
      <c r="D38" s="30">
        <f>SUM(D35:D37)</f>
        <v>153613496</v>
      </c>
      <c r="E38" s="30">
        <f>SUM(E35:E37)</f>
        <v>165118721</v>
      </c>
      <c r="F38" s="30">
        <f t="shared" ref="F38:H38" si="16">SUM(F35:F37)</f>
        <v>132014721</v>
      </c>
      <c r="G38" s="30">
        <f t="shared" si="16"/>
        <v>33104000</v>
      </c>
      <c r="H38" s="30">
        <f t="shared" si="16"/>
        <v>165118721</v>
      </c>
      <c r="I38" s="45">
        <f t="shared" si="2"/>
        <v>72.8</v>
      </c>
      <c r="J38" s="45">
        <f t="shared" si="6"/>
        <v>107.49</v>
      </c>
      <c r="K38" s="45">
        <f t="shared" si="3"/>
        <v>100</v>
      </c>
    </row>
    <row r="39" spans="1:11" s="8" customFormat="1" x14ac:dyDescent="0.3">
      <c r="A39" s="5" t="s">
        <v>40</v>
      </c>
      <c r="B39" s="5" t="s">
        <v>96</v>
      </c>
      <c r="C39" s="24">
        <f t="shared" ref="C39" si="17">SUM(C38)</f>
        <v>226806481</v>
      </c>
      <c r="D39" s="24">
        <f t="shared" ref="D39:E39" si="18">SUM(D38)</f>
        <v>153613496</v>
      </c>
      <c r="E39" s="24">
        <f t="shared" si="18"/>
        <v>165118721</v>
      </c>
      <c r="F39" s="24">
        <f t="shared" ref="F39:G39" si="19">SUM(F38)</f>
        <v>132014721</v>
      </c>
      <c r="G39" s="24">
        <f t="shared" si="19"/>
        <v>33104000</v>
      </c>
      <c r="H39" s="24">
        <f t="shared" ref="H39" si="20">SUM(H38)</f>
        <v>165118721</v>
      </c>
      <c r="I39" s="43">
        <f t="shared" si="2"/>
        <v>72.8</v>
      </c>
      <c r="J39" s="43">
        <f t="shared" si="6"/>
        <v>107.49</v>
      </c>
      <c r="K39" s="43">
        <f t="shared" si="3"/>
        <v>100</v>
      </c>
    </row>
    <row r="40" spans="1:11" s="8" customFormat="1" x14ac:dyDescent="0.3">
      <c r="A40" s="23" t="s">
        <v>41</v>
      </c>
      <c r="B40" s="12" t="s">
        <v>77</v>
      </c>
      <c r="C40" s="31">
        <f t="shared" ref="C40" si="21">SUM(C39,C34)</f>
        <v>520375201</v>
      </c>
      <c r="D40" s="31">
        <f t="shared" ref="D40:H40" si="22">SUM(D39,D34)</f>
        <v>440960374</v>
      </c>
      <c r="E40" s="31">
        <f t="shared" si="22"/>
        <v>529256852</v>
      </c>
      <c r="F40" s="31">
        <f t="shared" si="22"/>
        <v>488404556</v>
      </c>
      <c r="G40" s="31">
        <f t="shared" si="22"/>
        <v>40852296</v>
      </c>
      <c r="H40" s="31">
        <f t="shared" si="22"/>
        <v>516539213</v>
      </c>
      <c r="I40" s="46">
        <f t="shared" si="2"/>
        <v>99.26</v>
      </c>
      <c r="J40" s="46">
        <f t="shared" si="6"/>
        <v>117.14</v>
      </c>
      <c r="K40" s="46">
        <f t="shared" si="3"/>
        <v>97.6</v>
      </c>
    </row>
    <row r="41" spans="1:11" x14ac:dyDescent="0.3">
      <c r="A41" s="29"/>
      <c r="B41" s="5"/>
      <c r="C41" s="5"/>
      <c r="D41" s="13"/>
      <c r="E41" s="13"/>
      <c r="F41" s="13"/>
      <c r="G41" s="13"/>
      <c r="H41" s="13"/>
    </row>
    <row r="42" spans="1:11" hidden="1" x14ac:dyDescent="0.3">
      <c r="A42" s="29"/>
      <c r="B42" s="5"/>
      <c r="C42" s="5"/>
      <c r="D42" s="13"/>
      <c r="E42" s="13"/>
      <c r="F42" s="13"/>
      <c r="G42" s="13"/>
      <c r="H42" s="13"/>
    </row>
    <row r="43" spans="1:11" x14ac:dyDescent="0.3">
      <c r="A43" s="5" t="s">
        <v>5</v>
      </c>
      <c r="B43" s="29"/>
      <c r="C43" s="29"/>
      <c r="D43" s="29"/>
      <c r="E43" s="29"/>
      <c r="F43" s="39"/>
      <c r="G43" s="39"/>
      <c r="H43" s="29"/>
    </row>
    <row r="44" spans="1:11" ht="22.5" customHeight="1" x14ac:dyDescent="0.3">
      <c r="A44" s="6" t="s">
        <v>6</v>
      </c>
      <c r="B44" s="7"/>
      <c r="C44" s="7"/>
      <c r="D44" s="3"/>
      <c r="E44" s="3"/>
      <c r="F44" s="3"/>
      <c r="G44" s="3"/>
      <c r="H44" s="3"/>
      <c r="K44" s="3" t="s">
        <v>85</v>
      </c>
    </row>
    <row r="45" spans="1:11" ht="18" customHeight="1" x14ac:dyDescent="0.3">
      <c r="A45" s="56" t="s">
        <v>3</v>
      </c>
      <c r="B45" s="57" t="s">
        <v>4</v>
      </c>
      <c r="C45" s="57" t="s">
        <v>109</v>
      </c>
      <c r="D45" s="55" t="s">
        <v>111</v>
      </c>
      <c r="E45" s="55" t="s">
        <v>112</v>
      </c>
      <c r="F45" s="55" t="s">
        <v>113</v>
      </c>
      <c r="G45" s="55" t="s">
        <v>114</v>
      </c>
      <c r="H45" s="55" t="s">
        <v>115</v>
      </c>
      <c r="I45" s="52" t="s">
        <v>115</v>
      </c>
      <c r="J45" s="52"/>
      <c r="K45" s="52"/>
    </row>
    <row r="46" spans="1:11" ht="70.5" customHeight="1" x14ac:dyDescent="0.3">
      <c r="A46" s="56"/>
      <c r="B46" s="57"/>
      <c r="C46" s="57"/>
      <c r="D46" s="55"/>
      <c r="E46" s="55"/>
      <c r="F46" s="55"/>
      <c r="G46" s="55"/>
      <c r="H46" s="55"/>
      <c r="I46" s="34" t="s">
        <v>116</v>
      </c>
      <c r="J46" s="34" t="s">
        <v>117</v>
      </c>
      <c r="K46" s="34" t="s">
        <v>118</v>
      </c>
    </row>
    <row r="47" spans="1:11" x14ac:dyDescent="0.3">
      <c r="A47" s="41" t="s">
        <v>19</v>
      </c>
      <c r="B47" s="42" t="s">
        <v>20</v>
      </c>
      <c r="C47" s="41" t="s">
        <v>21</v>
      </c>
      <c r="D47" s="41" t="s">
        <v>22</v>
      </c>
      <c r="E47" s="42" t="s">
        <v>23</v>
      </c>
      <c r="F47" s="42" t="s">
        <v>66</v>
      </c>
      <c r="G47" s="42" t="s">
        <v>67</v>
      </c>
      <c r="H47" s="42" t="s">
        <v>68</v>
      </c>
      <c r="I47" s="42" t="s">
        <v>72</v>
      </c>
      <c r="J47" s="42" t="s">
        <v>73</v>
      </c>
      <c r="K47" s="42" t="s">
        <v>108</v>
      </c>
    </row>
    <row r="48" spans="1:11" x14ac:dyDescent="0.3">
      <c r="A48" s="1" t="s">
        <v>60</v>
      </c>
      <c r="B48" s="19" t="s">
        <v>64</v>
      </c>
      <c r="C48" s="24">
        <f t="shared" ref="C48" si="23">SUM(C49:C52)</f>
        <v>176701342</v>
      </c>
      <c r="D48" s="24">
        <f t="shared" ref="D48:E48" si="24">SUM(D49:D52)</f>
        <v>184610945</v>
      </c>
      <c r="E48" s="24">
        <f t="shared" si="24"/>
        <v>213428551</v>
      </c>
      <c r="F48" s="24">
        <f t="shared" ref="F48:G48" si="25">SUM(F49:F52)</f>
        <v>174770087</v>
      </c>
      <c r="G48" s="24">
        <f t="shared" si="25"/>
        <v>38658464</v>
      </c>
      <c r="H48" s="24">
        <f t="shared" ref="H48" si="26">SUM(H49:H52)</f>
        <v>113991988</v>
      </c>
      <c r="I48" s="43">
        <f t="shared" ref="I48:I69" si="27">ROUND(H48/C48*100,2)</f>
        <v>64.510000000000005</v>
      </c>
      <c r="J48" s="43">
        <f t="shared" ref="J48:J69" si="28">ROUND(H48/D48*100,2)</f>
        <v>61.75</v>
      </c>
      <c r="K48" s="43">
        <f t="shared" ref="K48:K69" si="29">ROUND(H48/E48*100,2)</f>
        <v>53.41</v>
      </c>
    </row>
    <row r="49" spans="1:11" s="8" customFormat="1" x14ac:dyDescent="0.3">
      <c r="A49" s="1" t="s">
        <v>24</v>
      </c>
      <c r="B49" s="6" t="s">
        <v>7</v>
      </c>
      <c r="C49" s="24">
        <v>58538907</v>
      </c>
      <c r="D49" s="24">
        <v>55352314</v>
      </c>
      <c r="E49" s="24">
        <v>70625457</v>
      </c>
      <c r="F49" s="24">
        <v>70426575</v>
      </c>
      <c r="G49" s="24">
        <v>198882</v>
      </c>
      <c r="H49" s="24">
        <v>56842690</v>
      </c>
      <c r="I49" s="43">
        <f t="shared" si="27"/>
        <v>97.1</v>
      </c>
      <c r="J49" s="43">
        <f t="shared" si="28"/>
        <v>102.69</v>
      </c>
      <c r="K49" s="43">
        <f t="shared" si="29"/>
        <v>80.48</v>
      </c>
    </row>
    <row r="50" spans="1:11" s="8" customFormat="1" x14ac:dyDescent="0.3">
      <c r="A50" s="1" t="s">
        <v>50</v>
      </c>
      <c r="B50" s="14" t="s">
        <v>8</v>
      </c>
      <c r="C50" s="24">
        <v>12396301</v>
      </c>
      <c r="D50" s="24">
        <v>11803548</v>
      </c>
      <c r="E50" s="24">
        <v>13323338</v>
      </c>
      <c r="F50" s="24">
        <v>13232164</v>
      </c>
      <c r="G50" s="24">
        <v>91174</v>
      </c>
      <c r="H50" s="24">
        <v>8660928</v>
      </c>
      <c r="I50" s="43">
        <f t="shared" si="27"/>
        <v>69.87</v>
      </c>
      <c r="J50" s="43">
        <f t="shared" si="28"/>
        <v>73.38</v>
      </c>
      <c r="K50" s="43">
        <f t="shared" si="29"/>
        <v>65.010000000000005</v>
      </c>
    </row>
    <row r="51" spans="1:11" s="8" customFormat="1" x14ac:dyDescent="0.3">
      <c r="A51" s="1" t="s">
        <v>51</v>
      </c>
      <c r="B51" s="14" t="s">
        <v>9</v>
      </c>
      <c r="C51" s="24">
        <v>104426134</v>
      </c>
      <c r="D51" s="24">
        <v>78250227</v>
      </c>
      <c r="E51" s="24">
        <v>89464687</v>
      </c>
      <c r="F51" s="24">
        <v>54687041</v>
      </c>
      <c r="G51" s="24">
        <v>34777646</v>
      </c>
      <c r="H51" s="24">
        <v>27425204</v>
      </c>
      <c r="I51" s="43">
        <f t="shared" si="27"/>
        <v>26.26</v>
      </c>
      <c r="J51" s="43">
        <f t="shared" si="28"/>
        <v>35.049999999999997</v>
      </c>
      <c r="K51" s="43">
        <f t="shared" si="29"/>
        <v>30.65</v>
      </c>
    </row>
    <row r="52" spans="1:11" s="8" customFormat="1" x14ac:dyDescent="0.3">
      <c r="A52" s="1" t="s">
        <v>52</v>
      </c>
      <c r="B52" s="14" t="s">
        <v>18</v>
      </c>
      <c r="C52" s="24">
        <f t="shared" ref="C52" si="30">SUM(C53:C55)</f>
        <v>1340000</v>
      </c>
      <c r="D52" s="24">
        <f t="shared" ref="D52:E52" si="31">SUM(D53:D55)</f>
        <v>39204856</v>
      </c>
      <c r="E52" s="24">
        <f t="shared" si="31"/>
        <v>40015069</v>
      </c>
      <c r="F52" s="24">
        <f t="shared" ref="F52:G52" si="32">SUM(F53:F55)</f>
        <v>36424307</v>
      </c>
      <c r="G52" s="24">
        <f t="shared" si="32"/>
        <v>3590762</v>
      </c>
      <c r="H52" s="24">
        <f t="shared" ref="H52" si="33">SUM(H53:H55)</f>
        <v>21063166</v>
      </c>
      <c r="I52" s="43">
        <f t="shared" si="27"/>
        <v>1571.88</v>
      </c>
      <c r="J52" s="43">
        <f t="shared" si="28"/>
        <v>53.73</v>
      </c>
      <c r="K52" s="43">
        <f t="shared" si="29"/>
        <v>52.64</v>
      </c>
    </row>
    <row r="53" spans="1:11" x14ac:dyDescent="0.3">
      <c r="A53" s="18" t="s">
        <v>53</v>
      </c>
      <c r="B53" s="16" t="s">
        <v>44</v>
      </c>
      <c r="C53" s="25">
        <v>240000</v>
      </c>
      <c r="D53" s="25">
        <v>700000</v>
      </c>
      <c r="E53" s="25">
        <v>20183166</v>
      </c>
      <c r="F53" s="25">
        <v>19883166</v>
      </c>
      <c r="G53" s="25">
        <v>300000</v>
      </c>
      <c r="H53" s="25">
        <v>20183166</v>
      </c>
      <c r="I53" s="44">
        <f t="shared" si="27"/>
        <v>8409.65</v>
      </c>
      <c r="J53" s="44">
        <f t="shared" si="28"/>
        <v>2883.31</v>
      </c>
      <c r="K53" s="44">
        <f t="shared" si="29"/>
        <v>100</v>
      </c>
    </row>
    <row r="54" spans="1:11" x14ac:dyDescent="0.3">
      <c r="A54" s="18" t="s">
        <v>54</v>
      </c>
      <c r="B54" s="16" t="s">
        <v>45</v>
      </c>
      <c r="C54" s="25">
        <v>1100000</v>
      </c>
      <c r="D54" s="25">
        <v>2000000</v>
      </c>
      <c r="E54" s="25">
        <v>2000000</v>
      </c>
      <c r="F54" s="25">
        <v>2000000</v>
      </c>
      <c r="G54" s="25"/>
      <c r="H54" s="25">
        <v>880000</v>
      </c>
      <c r="I54" s="44">
        <f t="shared" si="27"/>
        <v>80</v>
      </c>
      <c r="J54" s="44">
        <f t="shared" si="28"/>
        <v>44</v>
      </c>
      <c r="K54" s="44">
        <f t="shared" si="29"/>
        <v>44</v>
      </c>
    </row>
    <row r="55" spans="1:11" x14ac:dyDescent="0.3">
      <c r="A55" s="18" t="s">
        <v>55</v>
      </c>
      <c r="B55" s="4" t="s">
        <v>63</v>
      </c>
      <c r="C55" s="25">
        <f t="shared" ref="C55" si="34">SUM(C56:C57)</f>
        <v>0</v>
      </c>
      <c r="D55" s="25">
        <f t="shared" ref="D55:E55" si="35">SUM(D56:D57)</f>
        <v>36504856</v>
      </c>
      <c r="E55" s="25">
        <f t="shared" si="35"/>
        <v>17831903</v>
      </c>
      <c r="F55" s="25">
        <f t="shared" ref="F55:G55" si="36">SUM(F56:F57)</f>
        <v>14541141</v>
      </c>
      <c r="G55" s="25">
        <f t="shared" si="36"/>
        <v>3290762</v>
      </c>
      <c r="H55" s="25">
        <f t="shared" ref="H55" si="37">SUM(H56:H57)</f>
        <v>0</v>
      </c>
      <c r="I55" s="44">
        <v>0</v>
      </c>
      <c r="J55" s="44">
        <f t="shared" si="28"/>
        <v>0</v>
      </c>
      <c r="K55" s="44">
        <f t="shared" si="29"/>
        <v>0</v>
      </c>
    </row>
    <row r="56" spans="1:11" x14ac:dyDescent="0.3">
      <c r="A56" s="18" t="s">
        <v>98</v>
      </c>
      <c r="B56" s="4" t="s">
        <v>13</v>
      </c>
      <c r="C56" s="25"/>
      <c r="D56" s="25">
        <v>32504856</v>
      </c>
      <c r="E56" s="50">
        <v>14541141</v>
      </c>
      <c r="F56" s="25">
        <v>14541141</v>
      </c>
      <c r="G56" s="25"/>
      <c r="H56" s="25"/>
      <c r="I56" s="44">
        <v>0</v>
      </c>
      <c r="J56" s="44">
        <f t="shared" si="28"/>
        <v>0</v>
      </c>
      <c r="K56" s="44">
        <f t="shared" si="29"/>
        <v>0</v>
      </c>
    </row>
    <row r="57" spans="1:11" x14ac:dyDescent="0.3">
      <c r="A57" s="18" t="s">
        <v>99</v>
      </c>
      <c r="B57" s="4" t="s">
        <v>106</v>
      </c>
      <c r="C57" s="25"/>
      <c r="D57" s="25">
        <v>4000000</v>
      </c>
      <c r="E57" s="50">
        <v>3290762</v>
      </c>
      <c r="F57" s="25"/>
      <c r="G57" s="25">
        <v>3290762</v>
      </c>
      <c r="H57" s="25"/>
      <c r="I57" s="44">
        <v>0</v>
      </c>
      <c r="J57" s="44">
        <f t="shared" si="28"/>
        <v>0</v>
      </c>
      <c r="K57" s="44">
        <f t="shared" si="29"/>
        <v>0</v>
      </c>
    </row>
    <row r="58" spans="1:11" s="8" customFormat="1" x14ac:dyDescent="0.3">
      <c r="A58" s="1" t="s">
        <v>61</v>
      </c>
      <c r="B58" s="20" t="s">
        <v>65</v>
      </c>
      <c r="C58" s="24">
        <f t="shared" ref="C58" si="38">SUM(C59:C61)</f>
        <v>10426584</v>
      </c>
      <c r="D58" s="24">
        <f t="shared" ref="D58:E58" si="39">SUM(D59:D61)</f>
        <v>1000000</v>
      </c>
      <c r="E58" s="24">
        <f t="shared" si="39"/>
        <v>56477511</v>
      </c>
      <c r="F58" s="24">
        <f t="shared" ref="F58:G58" si="40">SUM(F59:F61)</f>
        <v>54283679</v>
      </c>
      <c r="G58" s="24">
        <f t="shared" si="40"/>
        <v>2193832</v>
      </c>
      <c r="H58" s="24">
        <f t="shared" ref="H58" si="41">SUM(H59:H61)</f>
        <v>21206030</v>
      </c>
      <c r="I58" s="43">
        <f t="shared" si="27"/>
        <v>203.38</v>
      </c>
      <c r="J58" s="43">
        <f t="shared" si="28"/>
        <v>2120.6</v>
      </c>
      <c r="K58" s="43">
        <f t="shared" si="29"/>
        <v>37.549999999999997</v>
      </c>
    </row>
    <row r="59" spans="1:11" s="8" customFormat="1" x14ac:dyDescent="0.3">
      <c r="A59" s="1" t="s">
        <v>28</v>
      </c>
      <c r="B59" s="14" t="s">
        <v>46</v>
      </c>
      <c r="C59" s="24">
        <v>10426584</v>
      </c>
      <c r="D59" s="24">
        <v>1000000</v>
      </c>
      <c r="E59" s="24">
        <v>54283679</v>
      </c>
      <c r="F59" s="24">
        <v>54283679</v>
      </c>
      <c r="G59" s="24"/>
      <c r="H59" s="24">
        <v>19012198</v>
      </c>
      <c r="I59" s="43">
        <f t="shared" si="27"/>
        <v>182.34</v>
      </c>
      <c r="J59" s="43">
        <f t="shared" si="28"/>
        <v>1901.22</v>
      </c>
      <c r="K59" s="43">
        <f t="shared" si="29"/>
        <v>35.020000000000003</v>
      </c>
    </row>
    <row r="60" spans="1:11" s="8" customFormat="1" x14ac:dyDescent="0.3">
      <c r="A60" s="1" t="s">
        <v>56</v>
      </c>
      <c r="B60" s="14" t="s">
        <v>11</v>
      </c>
      <c r="C60" s="24"/>
      <c r="D60" s="24"/>
      <c r="E60" s="24"/>
      <c r="F60" s="24"/>
      <c r="G60" s="24"/>
      <c r="H60" s="24"/>
      <c r="I60" s="43">
        <v>0</v>
      </c>
      <c r="J60" s="43">
        <v>0</v>
      </c>
      <c r="K60" s="43">
        <v>0</v>
      </c>
    </row>
    <row r="61" spans="1:11" s="8" customFormat="1" x14ac:dyDescent="0.3">
      <c r="A61" s="1" t="s">
        <v>57</v>
      </c>
      <c r="B61" s="14" t="s">
        <v>47</v>
      </c>
      <c r="C61" s="24">
        <f t="shared" ref="C61" si="42">SUM(C62:C63)</f>
        <v>0</v>
      </c>
      <c r="D61" s="24">
        <f t="shared" ref="D61:E61" si="43">SUM(D62:D63)</f>
        <v>0</v>
      </c>
      <c r="E61" s="24">
        <f t="shared" si="43"/>
        <v>2193832</v>
      </c>
      <c r="F61" s="24">
        <f t="shared" ref="F61:G61" si="44">SUM(F62:F63)</f>
        <v>0</v>
      </c>
      <c r="G61" s="24">
        <f t="shared" si="44"/>
        <v>2193832</v>
      </c>
      <c r="H61" s="24">
        <f t="shared" ref="H61" si="45">SUM(H62:H63)</f>
        <v>2193832</v>
      </c>
      <c r="I61" s="43">
        <v>0</v>
      </c>
      <c r="J61" s="43">
        <v>0</v>
      </c>
      <c r="K61" s="43">
        <f t="shared" si="29"/>
        <v>100</v>
      </c>
    </row>
    <row r="62" spans="1:11" x14ac:dyDescent="0.3">
      <c r="A62" s="18" t="s">
        <v>58</v>
      </c>
      <c r="B62" s="16" t="s">
        <v>48</v>
      </c>
      <c r="C62" s="25"/>
      <c r="D62" s="25"/>
      <c r="E62" s="25">
        <v>2193832</v>
      </c>
      <c r="F62" s="25"/>
      <c r="G62" s="25">
        <v>2193832</v>
      </c>
      <c r="H62" s="25">
        <v>2193832</v>
      </c>
      <c r="I62" s="44">
        <v>0</v>
      </c>
      <c r="J62" s="44">
        <v>0</v>
      </c>
      <c r="K62" s="44">
        <f t="shared" si="29"/>
        <v>100</v>
      </c>
    </row>
    <row r="63" spans="1:11" x14ac:dyDescent="0.3">
      <c r="A63" s="18" t="s">
        <v>59</v>
      </c>
      <c r="B63" s="16" t="s">
        <v>49</v>
      </c>
      <c r="C63" s="25"/>
      <c r="D63" s="25"/>
      <c r="E63" s="25"/>
      <c r="F63" s="25"/>
      <c r="G63" s="25"/>
      <c r="H63" s="25"/>
      <c r="I63" s="44">
        <v>0</v>
      </c>
      <c r="J63" s="44">
        <v>0</v>
      </c>
      <c r="K63" s="44">
        <v>0</v>
      </c>
    </row>
    <row r="64" spans="1:11" s="8" customFormat="1" x14ac:dyDescent="0.3">
      <c r="A64" s="1" t="s">
        <v>14</v>
      </c>
      <c r="B64" s="1" t="s">
        <v>62</v>
      </c>
      <c r="C64" s="24">
        <f t="shared" ref="C64" si="46">SUM(C58,C48)</f>
        <v>187127926</v>
      </c>
      <c r="D64" s="24">
        <f t="shared" ref="D64:E64" si="47">SUM(D58,D48)</f>
        <v>185610945</v>
      </c>
      <c r="E64" s="24">
        <f t="shared" si="47"/>
        <v>269906062</v>
      </c>
      <c r="F64" s="24">
        <f t="shared" ref="F64:G64" si="48">SUM(F58,F48)</f>
        <v>229053766</v>
      </c>
      <c r="G64" s="24">
        <f t="shared" si="48"/>
        <v>40852296</v>
      </c>
      <c r="H64" s="24">
        <f t="shared" ref="H64" si="49">SUM(H58,H48)</f>
        <v>135198018</v>
      </c>
      <c r="I64" s="43">
        <f t="shared" si="27"/>
        <v>72.25</v>
      </c>
      <c r="J64" s="43">
        <f t="shared" si="28"/>
        <v>72.84</v>
      </c>
      <c r="K64" s="43">
        <f t="shared" si="29"/>
        <v>50.09</v>
      </c>
    </row>
    <row r="65" spans="1:11" s="8" customFormat="1" x14ac:dyDescent="0.3">
      <c r="A65" s="1" t="s">
        <v>15</v>
      </c>
      <c r="B65" s="5" t="s">
        <v>70</v>
      </c>
      <c r="C65" s="24">
        <v>9544000</v>
      </c>
      <c r="D65" s="24">
        <v>10792000</v>
      </c>
      <c r="E65" s="24">
        <v>21584000</v>
      </c>
      <c r="F65" s="24">
        <v>21584000</v>
      </c>
      <c r="G65" s="24">
        <v>0</v>
      </c>
      <c r="H65" s="24">
        <v>10792000</v>
      </c>
      <c r="I65" s="43">
        <f t="shared" si="27"/>
        <v>113.08</v>
      </c>
      <c r="J65" s="43">
        <f t="shared" si="28"/>
        <v>100</v>
      </c>
      <c r="K65" s="43">
        <f t="shared" si="29"/>
        <v>50</v>
      </c>
    </row>
    <row r="66" spans="1:11" s="8" customFormat="1" x14ac:dyDescent="0.3">
      <c r="A66" s="1" t="s">
        <v>16</v>
      </c>
      <c r="B66" s="11" t="s">
        <v>107</v>
      </c>
      <c r="C66" s="24">
        <v>170089779</v>
      </c>
      <c r="D66" s="24">
        <v>244557429</v>
      </c>
      <c r="E66" s="24">
        <v>237766790</v>
      </c>
      <c r="F66" s="24">
        <v>237766790</v>
      </c>
      <c r="G66" s="24"/>
      <c r="H66" s="24">
        <v>213037059</v>
      </c>
      <c r="I66" s="43">
        <f t="shared" si="27"/>
        <v>125.25</v>
      </c>
      <c r="J66" s="43">
        <f t="shared" si="28"/>
        <v>87.11</v>
      </c>
      <c r="K66" s="43">
        <f t="shared" si="29"/>
        <v>89.6</v>
      </c>
    </row>
    <row r="67" spans="1:11" s="8" customFormat="1" x14ac:dyDescent="0.3">
      <c r="A67" s="1" t="s">
        <v>17</v>
      </c>
      <c r="B67" s="5" t="s">
        <v>100</v>
      </c>
      <c r="C67" s="24">
        <f t="shared" ref="C67" si="50">SUM(C65:C66)</f>
        <v>179633779</v>
      </c>
      <c r="D67" s="24">
        <f t="shared" ref="D67:E67" si="51">SUM(D65:D66)</f>
        <v>255349429</v>
      </c>
      <c r="E67" s="24">
        <f t="shared" si="51"/>
        <v>259350790</v>
      </c>
      <c r="F67" s="24">
        <f t="shared" ref="F67:G67" si="52">SUM(F65:F66)</f>
        <v>259350790</v>
      </c>
      <c r="G67" s="24">
        <f t="shared" si="52"/>
        <v>0</v>
      </c>
      <c r="H67" s="24">
        <f t="shared" ref="H67" si="53">SUM(H65:H66)</f>
        <v>223829059</v>
      </c>
      <c r="I67" s="43">
        <f t="shared" si="27"/>
        <v>124.6</v>
      </c>
      <c r="J67" s="43">
        <f t="shared" si="28"/>
        <v>87.66</v>
      </c>
      <c r="K67" s="43">
        <f t="shared" si="29"/>
        <v>86.3</v>
      </c>
    </row>
    <row r="68" spans="1:11" s="8" customFormat="1" x14ac:dyDescent="0.3">
      <c r="A68" s="1" t="s">
        <v>71</v>
      </c>
      <c r="B68" s="6" t="s">
        <v>101</v>
      </c>
      <c r="C68" s="24">
        <f t="shared" ref="C68" si="54">SUM(C67)</f>
        <v>179633779</v>
      </c>
      <c r="D68" s="24">
        <f t="shared" ref="D68:E68" si="55">SUM(D67)</f>
        <v>255349429</v>
      </c>
      <c r="E68" s="24">
        <f t="shared" si="55"/>
        <v>259350790</v>
      </c>
      <c r="F68" s="24">
        <f t="shared" ref="F68:G68" si="56">SUM(F67)</f>
        <v>259350790</v>
      </c>
      <c r="G68" s="24">
        <f t="shared" si="56"/>
        <v>0</v>
      </c>
      <c r="H68" s="24">
        <f t="shared" ref="H68" si="57">SUM(H67)</f>
        <v>223829059</v>
      </c>
      <c r="I68" s="43">
        <f t="shared" si="27"/>
        <v>124.6</v>
      </c>
      <c r="J68" s="43">
        <f t="shared" si="28"/>
        <v>87.66</v>
      </c>
      <c r="K68" s="43">
        <f t="shared" si="29"/>
        <v>86.3</v>
      </c>
    </row>
    <row r="69" spans="1:11" s="8" customFormat="1" x14ac:dyDescent="0.3">
      <c r="A69" s="12" t="s">
        <v>40</v>
      </c>
      <c r="B69" s="17" t="s">
        <v>102</v>
      </c>
      <c r="C69" s="26">
        <f t="shared" ref="C69" si="58">SUM(C68,C64)</f>
        <v>366761705</v>
      </c>
      <c r="D69" s="26">
        <f t="shared" ref="D69:E69" si="59">SUM(D68,D64)</f>
        <v>440960374</v>
      </c>
      <c r="E69" s="26">
        <f t="shared" si="59"/>
        <v>529256852</v>
      </c>
      <c r="F69" s="26">
        <f t="shared" ref="F69:G69" si="60">SUM(F68,F64)</f>
        <v>488404556</v>
      </c>
      <c r="G69" s="26">
        <f t="shared" si="60"/>
        <v>40852296</v>
      </c>
      <c r="H69" s="26">
        <f t="shared" ref="H69" si="61">SUM(H68,H64)</f>
        <v>359027077</v>
      </c>
      <c r="I69" s="47">
        <f t="shared" si="27"/>
        <v>97.89</v>
      </c>
      <c r="J69" s="47">
        <f t="shared" si="28"/>
        <v>81.42</v>
      </c>
      <c r="K69" s="47">
        <f t="shared" si="29"/>
        <v>67.84</v>
      </c>
    </row>
    <row r="70" spans="1:11" x14ac:dyDescent="0.3">
      <c r="A70" s="4"/>
      <c r="B70" s="4"/>
      <c r="C70" s="4"/>
    </row>
    <row r="71" spans="1:11" x14ac:dyDescent="0.3">
      <c r="A71" s="4"/>
      <c r="B71" s="4"/>
      <c r="C71" s="4"/>
    </row>
    <row r="72" spans="1:11" x14ac:dyDescent="0.3">
      <c r="A72" s="4"/>
      <c r="B72" s="4"/>
      <c r="C72" s="4"/>
    </row>
    <row r="73" spans="1:11" x14ac:dyDescent="0.3">
      <c r="A73" s="4"/>
      <c r="B73" s="4"/>
      <c r="C73" s="4"/>
    </row>
    <row r="74" spans="1:11" x14ac:dyDescent="0.3">
      <c r="A74" s="4"/>
      <c r="B74" s="4"/>
      <c r="C74" s="4"/>
    </row>
    <row r="75" spans="1:11" x14ac:dyDescent="0.3">
      <c r="A75" s="4"/>
      <c r="B75" s="4"/>
      <c r="C75" s="4"/>
    </row>
    <row r="76" spans="1:11" x14ac:dyDescent="0.3">
      <c r="A76" s="4"/>
      <c r="B76" s="4"/>
      <c r="C76" s="4"/>
    </row>
    <row r="77" spans="1:11" x14ac:dyDescent="0.3">
      <c r="A77" s="4"/>
      <c r="B77" s="4"/>
      <c r="C77" s="4"/>
    </row>
    <row r="78" spans="1:11" x14ac:dyDescent="0.3">
      <c r="A78" s="4"/>
      <c r="B78" s="4"/>
      <c r="C78" s="4"/>
    </row>
    <row r="79" spans="1:11" x14ac:dyDescent="0.3">
      <c r="A79" s="4"/>
      <c r="B79" s="4"/>
      <c r="C79" s="4"/>
    </row>
    <row r="80" spans="1:11" x14ac:dyDescent="0.3">
      <c r="A80" s="4"/>
      <c r="B80" s="4"/>
      <c r="C80" s="4"/>
    </row>
    <row r="81" spans="1:3" x14ac:dyDescent="0.3">
      <c r="A81" s="4"/>
      <c r="B81" s="4"/>
      <c r="C81" s="4"/>
    </row>
    <row r="82" spans="1:3" x14ac:dyDescent="0.3">
      <c r="A82" s="4"/>
      <c r="B82" s="4"/>
      <c r="C82" s="4"/>
    </row>
    <row r="83" spans="1:3" x14ac:dyDescent="0.3">
      <c r="A83" s="4"/>
      <c r="B83" s="4"/>
      <c r="C83" s="4"/>
    </row>
    <row r="84" spans="1:3" x14ac:dyDescent="0.3">
      <c r="A84" s="4"/>
      <c r="B84" s="4"/>
      <c r="C84" s="4"/>
    </row>
    <row r="85" spans="1:3" x14ac:dyDescent="0.3">
      <c r="A85" s="4"/>
      <c r="B85" s="4"/>
      <c r="C85" s="4"/>
    </row>
    <row r="86" spans="1:3" x14ac:dyDescent="0.3">
      <c r="A86" s="4"/>
      <c r="B86" s="4"/>
      <c r="C86" s="4"/>
    </row>
    <row r="87" spans="1:3" x14ac:dyDescent="0.3">
      <c r="A87" s="4"/>
      <c r="B87" s="4"/>
      <c r="C87" s="4"/>
    </row>
    <row r="88" spans="1:3" x14ac:dyDescent="0.3">
      <c r="A88" s="4"/>
      <c r="B88" s="4"/>
      <c r="C88" s="4"/>
    </row>
    <row r="89" spans="1:3" x14ac:dyDescent="0.3">
      <c r="A89" s="4"/>
      <c r="B89" s="4"/>
      <c r="C89" s="4"/>
    </row>
    <row r="90" spans="1:3" x14ac:dyDescent="0.3">
      <c r="A90" s="4"/>
      <c r="B90" s="4"/>
      <c r="C90" s="4"/>
    </row>
    <row r="91" spans="1:3" x14ac:dyDescent="0.3">
      <c r="A91" s="4"/>
      <c r="B91" s="4"/>
      <c r="C91" s="4"/>
    </row>
  </sheetData>
  <mergeCells count="20">
    <mergeCell ref="D8:D9"/>
    <mergeCell ref="E8:E9"/>
    <mergeCell ref="F45:F46"/>
    <mergeCell ref="G45:G46"/>
    <mergeCell ref="I45:K45"/>
    <mergeCell ref="I8:K8"/>
    <mergeCell ref="A3:K3"/>
    <mergeCell ref="A4:K4"/>
    <mergeCell ref="H8:H9"/>
    <mergeCell ref="A45:A46"/>
    <mergeCell ref="B45:B46"/>
    <mergeCell ref="C45:C46"/>
    <mergeCell ref="D45:D46"/>
    <mergeCell ref="E45:E46"/>
    <mergeCell ref="H45:H46"/>
    <mergeCell ref="A8:A9"/>
    <mergeCell ref="B8:B9"/>
    <mergeCell ref="C8:C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1"/>
  <sheetViews>
    <sheetView zoomScale="85" zoomScaleNormal="85" workbookViewId="0">
      <selection activeCell="C1" sqref="C1"/>
    </sheetView>
  </sheetViews>
  <sheetFormatPr defaultRowHeight="15.6" x14ac:dyDescent="0.3"/>
  <cols>
    <col min="1" max="1" width="8.109375" style="2" customWidth="1"/>
    <col min="2" max="2" width="71.109375" style="2" customWidth="1"/>
    <col min="3" max="11" width="17.33203125" style="2" customWidth="1"/>
    <col min="12" max="256" width="9.109375" style="2"/>
    <col min="257" max="257" width="8.109375" style="2" customWidth="1"/>
    <col min="258" max="258" width="71.109375" style="2" customWidth="1"/>
    <col min="259" max="259" width="18" style="2" bestFit="1" customWidth="1"/>
    <col min="260" max="262" width="18" style="2" customWidth="1"/>
    <col min="263" max="263" width="18.33203125" style="2" bestFit="1" customWidth="1"/>
    <col min="264" max="264" width="18" style="2" customWidth="1"/>
    <col min="265" max="512" width="9.109375" style="2"/>
    <col min="513" max="513" width="8.109375" style="2" customWidth="1"/>
    <col min="514" max="514" width="71.109375" style="2" customWidth="1"/>
    <col min="515" max="515" width="18" style="2" bestFit="1" customWidth="1"/>
    <col min="516" max="518" width="18" style="2" customWidth="1"/>
    <col min="519" max="519" width="18.33203125" style="2" bestFit="1" customWidth="1"/>
    <col min="520" max="520" width="18" style="2" customWidth="1"/>
    <col min="521" max="768" width="9.109375" style="2"/>
    <col min="769" max="769" width="8.109375" style="2" customWidth="1"/>
    <col min="770" max="770" width="71.109375" style="2" customWidth="1"/>
    <col min="771" max="771" width="18" style="2" bestFit="1" customWidth="1"/>
    <col min="772" max="774" width="18" style="2" customWidth="1"/>
    <col min="775" max="775" width="18.33203125" style="2" bestFit="1" customWidth="1"/>
    <col min="776" max="776" width="18" style="2" customWidth="1"/>
    <col min="777" max="1024" width="9.109375" style="2"/>
    <col min="1025" max="1025" width="8.109375" style="2" customWidth="1"/>
    <col min="1026" max="1026" width="71.109375" style="2" customWidth="1"/>
    <col min="1027" max="1027" width="18" style="2" bestFit="1" customWidth="1"/>
    <col min="1028" max="1030" width="18" style="2" customWidth="1"/>
    <col min="1031" max="1031" width="18.33203125" style="2" bestFit="1" customWidth="1"/>
    <col min="1032" max="1032" width="18" style="2" customWidth="1"/>
    <col min="1033" max="1280" width="9.109375" style="2"/>
    <col min="1281" max="1281" width="8.109375" style="2" customWidth="1"/>
    <col min="1282" max="1282" width="71.109375" style="2" customWidth="1"/>
    <col min="1283" max="1283" width="18" style="2" bestFit="1" customWidth="1"/>
    <col min="1284" max="1286" width="18" style="2" customWidth="1"/>
    <col min="1287" max="1287" width="18.33203125" style="2" bestFit="1" customWidth="1"/>
    <col min="1288" max="1288" width="18" style="2" customWidth="1"/>
    <col min="1289" max="1536" width="9.109375" style="2"/>
    <col min="1537" max="1537" width="8.109375" style="2" customWidth="1"/>
    <col min="1538" max="1538" width="71.109375" style="2" customWidth="1"/>
    <col min="1539" max="1539" width="18" style="2" bestFit="1" customWidth="1"/>
    <col min="1540" max="1542" width="18" style="2" customWidth="1"/>
    <col min="1543" max="1543" width="18.33203125" style="2" bestFit="1" customWidth="1"/>
    <col min="1544" max="1544" width="18" style="2" customWidth="1"/>
    <col min="1545" max="1792" width="9.109375" style="2"/>
    <col min="1793" max="1793" width="8.109375" style="2" customWidth="1"/>
    <col min="1794" max="1794" width="71.109375" style="2" customWidth="1"/>
    <col min="1795" max="1795" width="18" style="2" bestFit="1" customWidth="1"/>
    <col min="1796" max="1798" width="18" style="2" customWidth="1"/>
    <col min="1799" max="1799" width="18.33203125" style="2" bestFit="1" customWidth="1"/>
    <col min="1800" max="1800" width="18" style="2" customWidth="1"/>
    <col min="1801" max="2048" width="9.109375" style="2"/>
    <col min="2049" max="2049" width="8.109375" style="2" customWidth="1"/>
    <col min="2050" max="2050" width="71.109375" style="2" customWidth="1"/>
    <col min="2051" max="2051" width="18" style="2" bestFit="1" customWidth="1"/>
    <col min="2052" max="2054" width="18" style="2" customWidth="1"/>
    <col min="2055" max="2055" width="18.33203125" style="2" bestFit="1" customWidth="1"/>
    <col min="2056" max="2056" width="18" style="2" customWidth="1"/>
    <col min="2057" max="2304" width="9.109375" style="2"/>
    <col min="2305" max="2305" width="8.109375" style="2" customWidth="1"/>
    <col min="2306" max="2306" width="71.109375" style="2" customWidth="1"/>
    <col min="2307" max="2307" width="18" style="2" bestFit="1" customWidth="1"/>
    <col min="2308" max="2310" width="18" style="2" customWidth="1"/>
    <col min="2311" max="2311" width="18.33203125" style="2" bestFit="1" customWidth="1"/>
    <col min="2312" max="2312" width="18" style="2" customWidth="1"/>
    <col min="2313" max="2560" width="9.109375" style="2"/>
    <col min="2561" max="2561" width="8.109375" style="2" customWidth="1"/>
    <col min="2562" max="2562" width="71.109375" style="2" customWidth="1"/>
    <col min="2563" max="2563" width="18" style="2" bestFit="1" customWidth="1"/>
    <col min="2564" max="2566" width="18" style="2" customWidth="1"/>
    <col min="2567" max="2567" width="18.33203125" style="2" bestFit="1" customWidth="1"/>
    <col min="2568" max="2568" width="18" style="2" customWidth="1"/>
    <col min="2569" max="2816" width="9.109375" style="2"/>
    <col min="2817" max="2817" width="8.109375" style="2" customWidth="1"/>
    <col min="2818" max="2818" width="71.109375" style="2" customWidth="1"/>
    <col min="2819" max="2819" width="18" style="2" bestFit="1" customWidth="1"/>
    <col min="2820" max="2822" width="18" style="2" customWidth="1"/>
    <col min="2823" max="2823" width="18.33203125" style="2" bestFit="1" customWidth="1"/>
    <col min="2824" max="2824" width="18" style="2" customWidth="1"/>
    <col min="2825" max="3072" width="9.109375" style="2"/>
    <col min="3073" max="3073" width="8.109375" style="2" customWidth="1"/>
    <col min="3074" max="3074" width="71.109375" style="2" customWidth="1"/>
    <col min="3075" max="3075" width="18" style="2" bestFit="1" customWidth="1"/>
    <col min="3076" max="3078" width="18" style="2" customWidth="1"/>
    <col min="3079" max="3079" width="18.33203125" style="2" bestFit="1" customWidth="1"/>
    <col min="3080" max="3080" width="18" style="2" customWidth="1"/>
    <col min="3081" max="3328" width="9.109375" style="2"/>
    <col min="3329" max="3329" width="8.109375" style="2" customWidth="1"/>
    <col min="3330" max="3330" width="71.109375" style="2" customWidth="1"/>
    <col min="3331" max="3331" width="18" style="2" bestFit="1" customWidth="1"/>
    <col min="3332" max="3334" width="18" style="2" customWidth="1"/>
    <col min="3335" max="3335" width="18.33203125" style="2" bestFit="1" customWidth="1"/>
    <col min="3336" max="3336" width="18" style="2" customWidth="1"/>
    <col min="3337" max="3584" width="9.109375" style="2"/>
    <col min="3585" max="3585" width="8.109375" style="2" customWidth="1"/>
    <col min="3586" max="3586" width="71.109375" style="2" customWidth="1"/>
    <col min="3587" max="3587" width="18" style="2" bestFit="1" customWidth="1"/>
    <col min="3588" max="3590" width="18" style="2" customWidth="1"/>
    <col min="3591" max="3591" width="18.33203125" style="2" bestFit="1" customWidth="1"/>
    <col min="3592" max="3592" width="18" style="2" customWidth="1"/>
    <col min="3593" max="3840" width="9.109375" style="2"/>
    <col min="3841" max="3841" width="8.109375" style="2" customWidth="1"/>
    <col min="3842" max="3842" width="71.109375" style="2" customWidth="1"/>
    <col min="3843" max="3843" width="18" style="2" bestFit="1" customWidth="1"/>
    <col min="3844" max="3846" width="18" style="2" customWidth="1"/>
    <col min="3847" max="3847" width="18.33203125" style="2" bestFit="1" customWidth="1"/>
    <col min="3848" max="3848" width="18" style="2" customWidth="1"/>
    <col min="3849" max="4096" width="9.109375" style="2"/>
    <col min="4097" max="4097" width="8.109375" style="2" customWidth="1"/>
    <col min="4098" max="4098" width="71.109375" style="2" customWidth="1"/>
    <col min="4099" max="4099" width="18" style="2" bestFit="1" customWidth="1"/>
    <col min="4100" max="4102" width="18" style="2" customWidth="1"/>
    <col min="4103" max="4103" width="18.33203125" style="2" bestFit="1" customWidth="1"/>
    <col min="4104" max="4104" width="18" style="2" customWidth="1"/>
    <col min="4105" max="4352" width="9.109375" style="2"/>
    <col min="4353" max="4353" width="8.109375" style="2" customWidth="1"/>
    <col min="4354" max="4354" width="71.109375" style="2" customWidth="1"/>
    <col min="4355" max="4355" width="18" style="2" bestFit="1" customWidth="1"/>
    <col min="4356" max="4358" width="18" style="2" customWidth="1"/>
    <col min="4359" max="4359" width="18.33203125" style="2" bestFit="1" customWidth="1"/>
    <col min="4360" max="4360" width="18" style="2" customWidth="1"/>
    <col min="4361" max="4608" width="9.109375" style="2"/>
    <col min="4609" max="4609" width="8.109375" style="2" customWidth="1"/>
    <col min="4610" max="4610" width="71.109375" style="2" customWidth="1"/>
    <col min="4611" max="4611" width="18" style="2" bestFit="1" customWidth="1"/>
    <col min="4612" max="4614" width="18" style="2" customWidth="1"/>
    <col min="4615" max="4615" width="18.33203125" style="2" bestFit="1" customWidth="1"/>
    <col min="4616" max="4616" width="18" style="2" customWidth="1"/>
    <col min="4617" max="4864" width="9.109375" style="2"/>
    <col min="4865" max="4865" width="8.109375" style="2" customWidth="1"/>
    <col min="4866" max="4866" width="71.109375" style="2" customWidth="1"/>
    <col min="4867" max="4867" width="18" style="2" bestFit="1" customWidth="1"/>
    <col min="4868" max="4870" width="18" style="2" customWidth="1"/>
    <col min="4871" max="4871" width="18.33203125" style="2" bestFit="1" customWidth="1"/>
    <col min="4872" max="4872" width="18" style="2" customWidth="1"/>
    <col min="4873" max="5120" width="9.109375" style="2"/>
    <col min="5121" max="5121" width="8.109375" style="2" customWidth="1"/>
    <col min="5122" max="5122" width="71.109375" style="2" customWidth="1"/>
    <col min="5123" max="5123" width="18" style="2" bestFit="1" customWidth="1"/>
    <col min="5124" max="5126" width="18" style="2" customWidth="1"/>
    <col min="5127" max="5127" width="18.33203125" style="2" bestFit="1" customWidth="1"/>
    <col min="5128" max="5128" width="18" style="2" customWidth="1"/>
    <col min="5129" max="5376" width="9.109375" style="2"/>
    <col min="5377" max="5377" width="8.109375" style="2" customWidth="1"/>
    <col min="5378" max="5378" width="71.109375" style="2" customWidth="1"/>
    <col min="5379" max="5379" width="18" style="2" bestFit="1" customWidth="1"/>
    <col min="5380" max="5382" width="18" style="2" customWidth="1"/>
    <col min="5383" max="5383" width="18.33203125" style="2" bestFit="1" customWidth="1"/>
    <col min="5384" max="5384" width="18" style="2" customWidth="1"/>
    <col min="5385" max="5632" width="9.109375" style="2"/>
    <col min="5633" max="5633" width="8.109375" style="2" customWidth="1"/>
    <col min="5634" max="5634" width="71.109375" style="2" customWidth="1"/>
    <col min="5635" max="5635" width="18" style="2" bestFit="1" customWidth="1"/>
    <col min="5636" max="5638" width="18" style="2" customWidth="1"/>
    <col min="5639" max="5639" width="18.33203125" style="2" bestFit="1" customWidth="1"/>
    <col min="5640" max="5640" width="18" style="2" customWidth="1"/>
    <col min="5641" max="5888" width="9.109375" style="2"/>
    <col min="5889" max="5889" width="8.109375" style="2" customWidth="1"/>
    <col min="5890" max="5890" width="71.109375" style="2" customWidth="1"/>
    <col min="5891" max="5891" width="18" style="2" bestFit="1" customWidth="1"/>
    <col min="5892" max="5894" width="18" style="2" customWidth="1"/>
    <col min="5895" max="5895" width="18.33203125" style="2" bestFit="1" customWidth="1"/>
    <col min="5896" max="5896" width="18" style="2" customWidth="1"/>
    <col min="5897" max="6144" width="9.109375" style="2"/>
    <col min="6145" max="6145" width="8.109375" style="2" customWidth="1"/>
    <col min="6146" max="6146" width="71.109375" style="2" customWidth="1"/>
    <col min="6147" max="6147" width="18" style="2" bestFit="1" customWidth="1"/>
    <col min="6148" max="6150" width="18" style="2" customWidth="1"/>
    <col min="6151" max="6151" width="18.33203125" style="2" bestFit="1" customWidth="1"/>
    <col min="6152" max="6152" width="18" style="2" customWidth="1"/>
    <col min="6153" max="6400" width="9.109375" style="2"/>
    <col min="6401" max="6401" width="8.109375" style="2" customWidth="1"/>
    <col min="6402" max="6402" width="71.109375" style="2" customWidth="1"/>
    <col min="6403" max="6403" width="18" style="2" bestFit="1" customWidth="1"/>
    <col min="6404" max="6406" width="18" style="2" customWidth="1"/>
    <col min="6407" max="6407" width="18.33203125" style="2" bestFit="1" customWidth="1"/>
    <col min="6408" max="6408" width="18" style="2" customWidth="1"/>
    <col min="6409" max="6656" width="9.109375" style="2"/>
    <col min="6657" max="6657" width="8.109375" style="2" customWidth="1"/>
    <col min="6658" max="6658" width="71.109375" style="2" customWidth="1"/>
    <col min="6659" max="6659" width="18" style="2" bestFit="1" customWidth="1"/>
    <col min="6660" max="6662" width="18" style="2" customWidth="1"/>
    <col min="6663" max="6663" width="18.33203125" style="2" bestFit="1" customWidth="1"/>
    <col min="6664" max="6664" width="18" style="2" customWidth="1"/>
    <col min="6665" max="6912" width="9.109375" style="2"/>
    <col min="6913" max="6913" width="8.109375" style="2" customWidth="1"/>
    <col min="6914" max="6914" width="71.109375" style="2" customWidth="1"/>
    <col min="6915" max="6915" width="18" style="2" bestFit="1" customWidth="1"/>
    <col min="6916" max="6918" width="18" style="2" customWidth="1"/>
    <col min="6919" max="6919" width="18.33203125" style="2" bestFit="1" customWidth="1"/>
    <col min="6920" max="6920" width="18" style="2" customWidth="1"/>
    <col min="6921" max="7168" width="9.109375" style="2"/>
    <col min="7169" max="7169" width="8.109375" style="2" customWidth="1"/>
    <col min="7170" max="7170" width="71.109375" style="2" customWidth="1"/>
    <col min="7171" max="7171" width="18" style="2" bestFit="1" customWidth="1"/>
    <col min="7172" max="7174" width="18" style="2" customWidth="1"/>
    <col min="7175" max="7175" width="18.33203125" style="2" bestFit="1" customWidth="1"/>
    <col min="7176" max="7176" width="18" style="2" customWidth="1"/>
    <col min="7177" max="7424" width="9.109375" style="2"/>
    <col min="7425" max="7425" width="8.109375" style="2" customWidth="1"/>
    <col min="7426" max="7426" width="71.109375" style="2" customWidth="1"/>
    <col min="7427" max="7427" width="18" style="2" bestFit="1" customWidth="1"/>
    <col min="7428" max="7430" width="18" style="2" customWidth="1"/>
    <col min="7431" max="7431" width="18.33203125" style="2" bestFit="1" customWidth="1"/>
    <col min="7432" max="7432" width="18" style="2" customWidth="1"/>
    <col min="7433" max="7680" width="9.109375" style="2"/>
    <col min="7681" max="7681" width="8.109375" style="2" customWidth="1"/>
    <col min="7682" max="7682" width="71.109375" style="2" customWidth="1"/>
    <col min="7683" max="7683" width="18" style="2" bestFit="1" customWidth="1"/>
    <col min="7684" max="7686" width="18" style="2" customWidth="1"/>
    <col min="7687" max="7687" width="18.33203125" style="2" bestFit="1" customWidth="1"/>
    <col min="7688" max="7688" width="18" style="2" customWidth="1"/>
    <col min="7689" max="7936" width="9.109375" style="2"/>
    <col min="7937" max="7937" width="8.109375" style="2" customWidth="1"/>
    <col min="7938" max="7938" width="71.109375" style="2" customWidth="1"/>
    <col min="7939" max="7939" width="18" style="2" bestFit="1" customWidth="1"/>
    <col min="7940" max="7942" width="18" style="2" customWidth="1"/>
    <col min="7943" max="7943" width="18.33203125" style="2" bestFit="1" customWidth="1"/>
    <col min="7944" max="7944" width="18" style="2" customWidth="1"/>
    <col min="7945" max="8192" width="9.109375" style="2"/>
    <col min="8193" max="8193" width="8.109375" style="2" customWidth="1"/>
    <col min="8194" max="8194" width="71.109375" style="2" customWidth="1"/>
    <col min="8195" max="8195" width="18" style="2" bestFit="1" customWidth="1"/>
    <col min="8196" max="8198" width="18" style="2" customWidth="1"/>
    <col min="8199" max="8199" width="18.33203125" style="2" bestFit="1" customWidth="1"/>
    <col min="8200" max="8200" width="18" style="2" customWidth="1"/>
    <col min="8201" max="8448" width="9.109375" style="2"/>
    <col min="8449" max="8449" width="8.109375" style="2" customWidth="1"/>
    <col min="8450" max="8450" width="71.109375" style="2" customWidth="1"/>
    <col min="8451" max="8451" width="18" style="2" bestFit="1" customWidth="1"/>
    <col min="8452" max="8454" width="18" style="2" customWidth="1"/>
    <col min="8455" max="8455" width="18.33203125" style="2" bestFit="1" customWidth="1"/>
    <col min="8456" max="8456" width="18" style="2" customWidth="1"/>
    <col min="8457" max="8704" width="9.109375" style="2"/>
    <col min="8705" max="8705" width="8.109375" style="2" customWidth="1"/>
    <col min="8706" max="8706" width="71.109375" style="2" customWidth="1"/>
    <col min="8707" max="8707" width="18" style="2" bestFit="1" customWidth="1"/>
    <col min="8708" max="8710" width="18" style="2" customWidth="1"/>
    <col min="8711" max="8711" width="18.33203125" style="2" bestFit="1" customWidth="1"/>
    <col min="8712" max="8712" width="18" style="2" customWidth="1"/>
    <col min="8713" max="8960" width="9.109375" style="2"/>
    <col min="8961" max="8961" width="8.109375" style="2" customWidth="1"/>
    <col min="8962" max="8962" width="71.109375" style="2" customWidth="1"/>
    <col min="8963" max="8963" width="18" style="2" bestFit="1" customWidth="1"/>
    <col min="8964" max="8966" width="18" style="2" customWidth="1"/>
    <col min="8967" max="8967" width="18.33203125" style="2" bestFit="1" customWidth="1"/>
    <col min="8968" max="8968" width="18" style="2" customWidth="1"/>
    <col min="8969" max="9216" width="9.109375" style="2"/>
    <col min="9217" max="9217" width="8.109375" style="2" customWidth="1"/>
    <col min="9218" max="9218" width="71.109375" style="2" customWidth="1"/>
    <col min="9219" max="9219" width="18" style="2" bestFit="1" customWidth="1"/>
    <col min="9220" max="9222" width="18" style="2" customWidth="1"/>
    <col min="9223" max="9223" width="18.33203125" style="2" bestFit="1" customWidth="1"/>
    <col min="9224" max="9224" width="18" style="2" customWidth="1"/>
    <col min="9225" max="9472" width="9.109375" style="2"/>
    <col min="9473" max="9473" width="8.109375" style="2" customWidth="1"/>
    <col min="9474" max="9474" width="71.109375" style="2" customWidth="1"/>
    <col min="9475" max="9475" width="18" style="2" bestFit="1" customWidth="1"/>
    <col min="9476" max="9478" width="18" style="2" customWidth="1"/>
    <col min="9479" max="9479" width="18.33203125" style="2" bestFit="1" customWidth="1"/>
    <col min="9480" max="9480" width="18" style="2" customWidth="1"/>
    <col min="9481" max="9728" width="9.109375" style="2"/>
    <col min="9729" max="9729" width="8.109375" style="2" customWidth="1"/>
    <col min="9730" max="9730" width="71.109375" style="2" customWidth="1"/>
    <col min="9731" max="9731" width="18" style="2" bestFit="1" customWidth="1"/>
    <col min="9732" max="9734" width="18" style="2" customWidth="1"/>
    <col min="9735" max="9735" width="18.33203125" style="2" bestFit="1" customWidth="1"/>
    <col min="9736" max="9736" width="18" style="2" customWidth="1"/>
    <col min="9737" max="9984" width="9.109375" style="2"/>
    <col min="9985" max="9985" width="8.109375" style="2" customWidth="1"/>
    <col min="9986" max="9986" width="71.109375" style="2" customWidth="1"/>
    <col min="9987" max="9987" width="18" style="2" bestFit="1" customWidth="1"/>
    <col min="9988" max="9990" width="18" style="2" customWidth="1"/>
    <col min="9991" max="9991" width="18.33203125" style="2" bestFit="1" customWidth="1"/>
    <col min="9992" max="9992" width="18" style="2" customWidth="1"/>
    <col min="9993" max="10240" width="9.109375" style="2"/>
    <col min="10241" max="10241" width="8.109375" style="2" customWidth="1"/>
    <col min="10242" max="10242" width="71.109375" style="2" customWidth="1"/>
    <col min="10243" max="10243" width="18" style="2" bestFit="1" customWidth="1"/>
    <col min="10244" max="10246" width="18" style="2" customWidth="1"/>
    <col min="10247" max="10247" width="18.33203125" style="2" bestFit="1" customWidth="1"/>
    <col min="10248" max="10248" width="18" style="2" customWidth="1"/>
    <col min="10249" max="10496" width="9.109375" style="2"/>
    <col min="10497" max="10497" width="8.109375" style="2" customWidth="1"/>
    <col min="10498" max="10498" width="71.109375" style="2" customWidth="1"/>
    <col min="10499" max="10499" width="18" style="2" bestFit="1" customWidth="1"/>
    <col min="10500" max="10502" width="18" style="2" customWidth="1"/>
    <col min="10503" max="10503" width="18.33203125" style="2" bestFit="1" customWidth="1"/>
    <col min="10504" max="10504" width="18" style="2" customWidth="1"/>
    <col min="10505" max="10752" width="9.109375" style="2"/>
    <col min="10753" max="10753" width="8.109375" style="2" customWidth="1"/>
    <col min="10754" max="10754" width="71.109375" style="2" customWidth="1"/>
    <col min="10755" max="10755" width="18" style="2" bestFit="1" customWidth="1"/>
    <col min="10756" max="10758" width="18" style="2" customWidth="1"/>
    <col min="10759" max="10759" width="18.33203125" style="2" bestFit="1" customWidth="1"/>
    <col min="10760" max="10760" width="18" style="2" customWidth="1"/>
    <col min="10761" max="11008" width="9.109375" style="2"/>
    <col min="11009" max="11009" width="8.109375" style="2" customWidth="1"/>
    <col min="11010" max="11010" width="71.109375" style="2" customWidth="1"/>
    <col min="11011" max="11011" width="18" style="2" bestFit="1" customWidth="1"/>
    <col min="11012" max="11014" width="18" style="2" customWidth="1"/>
    <col min="11015" max="11015" width="18.33203125" style="2" bestFit="1" customWidth="1"/>
    <col min="11016" max="11016" width="18" style="2" customWidth="1"/>
    <col min="11017" max="11264" width="9.109375" style="2"/>
    <col min="11265" max="11265" width="8.109375" style="2" customWidth="1"/>
    <col min="11266" max="11266" width="71.109375" style="2" customWidth="1"/>
    <col min="11267" max="11267" width="18" style="2" bestFit="1" customWidth="1"/>
    <col min="11268" max="11270" width="18" style="2" customWidth="1"/>
    <col min="11271" max="11271" width="18.33203125" style="2" bestFit="1" customWidth="1"/>
    <col min="11272" max="11272" width="18" style="2" customWidth="1"/>
    <col min="11273" max="11520" width="9.109375" style="2"/>
    <col min="11521" max="11521" width="8.109375" style="2" customWidth="1"/>
    <col min="11522" max="11522" width="71.109375" style="2" customWidth="1"/>
    <col min="11523" max="11523" width="18" style="2" bestFit="1" customWidth="1"/>
    <col min="11524" max="11526" width="18" style="2" customWidth="1"/>
    <col min="11527" max="11527" width="18.33203125" style="2" bestFit="1" customWidth="1"/>
    <col min="11528" max="11528" width="18" style="2" customWidth="1"/>
    <col min="11529" max="11776" width="9.109375" style="2"/>
    <col min="11777" max="11777" width="8.109375" style="2" customWidth="1"/>
    <col min="11778" max="11778" width="71.109375" style="2" customWidth="1"/>
    <col min="11779" max="11779" width="18" style="2" bestFit="1" customWidth="1"/>
    <col min="11780" max="11782" width="18" style="2" customWidth="1"/>
    <col min="11783" max="11783" width="18.33203125" style="2" bestFit="1" customWidth="1"/>
    <col min="11784" max="11784" width="18" style="2" customWidth="1"/>
    <col min="11785" max="12032" width="9.109375" style="2"/>
    <col min="12033" max="12033" width="8.109375" style="2" customWidth="1"/>
    <col min="12034" max="12034" width="71.109375" style="2" customWidth="1"/>
    <col min="12035" max="12035" width="18" style="2" bestFit="1" customWidth="1"/>
    <col min="12036" max="12038" width="18" style="2" customWidth="1"/>
    <col min="12039" max="12039" width="18.33203125" style="2" bestFit="1" customWidth="1"/>
    <col min="12040" max="12040" width="18" style="2" customWidth="1"/>
    <col min="12041" max="12288" width="9.109375" style="2"/>
    <col min="12289" max="12289" width="8.109375" style="2" customWidth="1"/>
    <col min="12290" max="12290" width="71.109375" style="2" customWidth="1"/>
    <col min="12291" max="12291" width="18" style="2" bestFit="1" customWidth="1"/>
    <col min="12292" max="12294" width="18" style="2" customWidth="1"/>
    <col min="12295" max="12295" width="18.33203125" style="2" bestFit="1" customWidth="1"/>
    <col min="12296" max="12296" width="18" style="2" customWidth="1"/>
    <col min="12297" max="12544" width="9.109375" style="2"/>
    <col min="12545" max="12545" width="8.109375" style="2" customWidth="1"/>
    <col min="12546" max="12546" width="71.109375" style="2" customWidth="1"/>
    <col min="12547" max="12547" width="18" style="2" bestFit="1" customWidth="1"/>
    <col min="12548" max="12550" width="18" style="2" customWidth="1"/>
    <col min="12551" max="12551" width="18.33203125" style="2" bestFit="1" customWidth="1"/>
    <col min="12552" max="12552" width="18" style="2" customWidth="1"/>
    <col min="12553" max="12800" width="9.109375" style="2"/>
    <col min="12801" max="12801" width="8.109375" style="2" customWidth="1"/>
    <col min="12802" max="12802" width="71.109375" style="2" customWidth="1"/>
    <col min="12803" max="12803" width="18" style="2" bestFit="1" customWidth="1"/>
    <col min="12804" max="12806" width="18" style="2" customWidth="1"/>
    <col min="12807" max="12807" width="18.33203125" style="2" bestFit="1" customWidth="1"/>
    <col min="12808" max="12808" width="18" style="2" customWidth="1"/>
    <col min="12809" max="13056" width="9.109375" style="2"/>
    <col min="13057" max="13057" width="8.109375" style="2" customWidth="1"/>
    <col min="13058" max="13058" width="71.109375" style="2" customWidth="1"/>
    <col min="13059" max="13059" width="18" style="2" bestFit="1" customWidth="1"/>
    <col min="13060" max="13062" width="18" style="2" customWidth="1"/>
    <col min="13063" max="13063" width="18.33203125" style="2" bestFit="1" customWidth="1"/>
    <col min="13064" max="13064" width="18" style="2" customWidth="1"/>
    <col min="13065" max="13312" width="9.109375" style="2"/>
    <col min="13313" max="13313" width="8.109375" style="2" customWidth="1"/>
    <col min="13314" max="13314" width="71.109375" style="2" customWidth="1"/>
    <col min="13315" max="13315" width="18" style="2" bestFit="1" customWidth="1"/>
    <col min="13316" max="13318" width="18" style="2" customWidth="1"/>
    <col min="13319" max="13319" width="18.33203125" style="2" bestFit="1" customWidth="1"/>
    <col min="13320" max="13320" width="18" style="2" customWidth="1"/>
    <col min="13321" max="13568" width="9.109375" style="2"/>
    <col min="13569" max="13569" width="8.109375" style="2" customWidth="1"/>
    <col min="13570" max="13570" width="71.109375" style="2" customWidth="1"/>
    <col min="13571" max="13571" width="18" style="2" bestFit="1" customWidth="1"/>
    <col min="13572" max="13574" width="18" style="2" customWidth="1"/>
    <col min="13575" max="13575" width="18.33203125" style="2" bestFit="1" customWidth="1"/>
    <col min="13576" max="13576" width="18" style="2" customWidth="1"/>
    <col min="13577" max="13824" width="9.109375" style="2"/>
    <col min="13825" max="13825" width="8.109375" style="2" customWidth="1"/>
    <col min="13826" max="13826" width="71.109375" style="2" customWidth="1"/>
    <col min="13827" max="13827" width="18" style="2" bestFit="1" customWidth="1"/>
    <col min="13828" max="13830" width="18" style="2" customWidth="1"/>
    <col min="13831" max="13831" width="18.33203125" style="2" bestFit="1" customWidth="1"/>
    <col min="13832" max="13832" width="18" style="2" customWidth="1"/>
    <col min="13833" max="14080" width="9.109375" style="2"/>
    <col min="14081" max="14081" width="8.109375" style="2" customWidth="1"/>
    <col min="14082" max="14082" width="71.109375" style="2" customWidth="1"/>
    <col min="14083" max="14083" width="18" style="2" bestFit="1" customWidth="1"/>
    <col min="14084" max="14086" width="18" style="2" customWidth="1"/>
    <col min="14087" max="14087" width="18.33203125" style="2" bestFit="1" customWidth="1"/>
    <col min="14088" max="14088" width="18" style="2" customWidth="1"/>
    <col min="14089" max="14336" width="9.109375" style="2"/>
    <col min="14337" max="14337" width="8.109375" style="2" customWidth="1"/>
    <col min="14338" max="14338" width="71.109375" style="2" customWidth="1"/>
    <col min="14339" max="14339" width="18" style="2" bestFit="1" customWidth="1"/>
    <col min="14340" max="14342" width="18" style="2" customWidth="1"/>
    <col min="14343" max="14343" width="18.33203125" style="2" bestFit="1" customWidth="1"/>
    <col min="14344" max="14344" width="18" style="2" customWidth="1"/>
    <col min="14345" max="14592" width="9.109375" style="2"/>
    <col min="14593" max="14593" width="8.109375" style="2" customWidth="1"/>
    <col min="14594" max="14594" width="71.109375" style="2" customWidth="1"/>
    <col min="14595" max="14595" width="18" style="2" bestFit="1" customWidth="1"/>
    <col min="14596" max="14598" width="18" style="2" customWidth="1"/>
    <col min="14599" max="14599" width="18.33203125" style="2" bestFit="1" customWidth="1"/>
    <col min="14600" max="14600" width="18" style="2" customWidth="1"/>
    <col min="14601" max="14848" width="9.109375" style="2"/>
    <col min="14849" max="14849" width="8.109375" style="2" customWidth="1"/>
    <col min="14850" max="14850" width="71.109375" style="2" customWidth="1"/>
    <col min="14851" max="14851" width="18" style="2" bestFit="1" customWidth="1"/>
    <col min="14852" max="14854" width="18" style="2" customWidth="1"/>
    <col min="14855" max="14855" width="18.33203125" style="2" bestFit="1" customWidth="1"/>
    <col min="14856" max="14856" width="18" style="2" customWidth="1"/>
    <col min="14857" max="15104" width="9.109375" style="2"/>
    <col min="15105" max="15105" width="8.109375" style="2" customWidth="1"/>
    <col min="15106" max="15106" width="71.109375" style="2" customWidth="1"/>
    <col min="15107" max="15107" width="18" style="2" bestFit="1" customWidth="1"/>
    <col min="15108" max="15110" width="18" style="2" customWidth="1"/>
    <col min="15111" max="15111" width="18.33203125" style="2" bestFit="1" customWidth="1"/>
    <col min="15112" max="15112" width="18" style="2" customWidth="1"/>
    <col min="15113" max="15360" width="9.109375" style="2"/>
    <col min="15361" max="15361" width="8.109375" style="2" customWidth="1"/>
    <col min="15362" max="15362" width="71.109375" style="2" customWidth="1"/>
    <col min="15363" max="15363" width="18" style="2" bestFit="1" customWidth="1"/>
    <col min="15364" max="15366" width="18" style="2" customWidth="1"/>
    <col min="15367" max="15367" width="18.33203125" style="2" bestFit="1" customWidth="1"/>
    <col min="15368" max="15368" width="18" style="2" customWidth="1"/>
    <col min="15369" max="15616" width="9.109375" style="2"/>
    <col min="15617" max="15617" width="8.109375" style="2" customWidth="1"/>
    <col min="15618" max="15618" width="71.109375" style="2" customWidth="1"/>
    <col min="15619" max="15619" width="18" style="2" bestFit="1" customWidth="1"/>
    <col min="15620" max="15622" width="18" style="2" customWidth="1"/>
    <col min="15623" max="15623" width="18.33203125" style="2" bestFit="1" customWidth="1"/>
    <col min="15624" max="15624" width="18" style="2" customWidth="1"/>
    <col min="15625" max="15872" width="9.109375" style="2"/>
    <col min="15873" max="15873" width="8.109375" style="2" customWidth="1"/>
    <col min="15874" max="15874" width="71.109375" style="2" customWidth="1"/>
    <col min="15875" max="15875" width="18" style="2" bestFit="1" customWidth="1"/>
    <col min="15876" max="15878" width="18" style="2" customWidth="1"/>
    <col min="15879" max="15879" width="18.33203125" style="2" bestFit="1" customWidth="1"/>
    <col min="15880" max="15880" width="18" style="2" customWidth="1"/>
    <col min="15881" max="16128" width="9.109375" style="2"/>
    <col min="16129" max="16129" width="8.109375" style="2" customWidth="1"/>
    <col min="16130" max="16130" width="71.109375" style="2" customWidth="1"/>
    <col min="16131" max="16131" width="18" style="2" bestFit="1" customWidth="1"/>
    <col min="16132" max="16134" width="18" style="2" customWidth="1"/>
    <col min="16135" max="16135" width="18.33203125" style="2" bestFit="1" customWidth="1"/>
    <col min="16136" max="16136" width="18" style="2" customWidth="1"/>
    <col min="16137" max="16384" width="9.109375" style="2"/>
  </cols>
  <sheetData>
    <row r="1" spans="1:12" x14ac:dyDescent="0.3">
      <c r="I1" s="4"/>
      <c r="J1" s="4"/>
      <c r="K1" s="3" t="s">
        <v>121</v>
      </c>
      <c r="L1" s="4"/>
    </row>
    <row r="2" spans="1:12" x14ac:dyDescent="0.3">
      <c r="D2" s="3"/>
      <c r="E2" s="3"/>
      <c r="F2" s="3"/>
      <c r="G2" s="3"/>
      <c r="H2" s="3"/>
    </row>
    <row r="3" spans="1:12" x14ac:dyDescent="0.3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31.5" customHeight="1" x14ac:dyDescent="0.3">
      <c r="A4" s="54" t="s">
        <v>119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2" x14ac:dyDescent="0.3">
      <c r="A5" s="29"/>
      <c r="B5" s="29"/>
      <c r="C5" s="29"/>
      <c r="D5" s="29"/>
      <c r="E5" s="29"/>
      <c r="F5" s="39"/>
      <c r="G5" s="39"/>
      <c r="H5" s="29"/>
    </row>
    <row r="6" spans="1:12" x14ac:dyDescent="0.3">
      <c r="A6" s="5" t="s">
        <v>1</v>
      </c>
      <c r="B6" s="29"/>
      <c r="C6" s="29"/>
      <c r="D6" s="29"/>
      <c r="E6" s="29"/>
      <c r="F6" s="39"/>
      <c r="G6" s="39"/>
      <c r="H6" s="29"/>
    </row>
    <row r="7" spans="1:12" ht="18" customHeight="1" x14ac:dyDescent="0.3">
      <c r="A7" s="6" t="s">
        <v>2</v>
      </c>
      <c r="B7" s="7"/>
      <c r="C7" s="7"/>
      <c r="K7" s="3" t="s">
        <v>85</v>
      </c>
    </row>
    <row r="8" spans="1:12" ht="18" customHeight="1" x14ac:dyDescent="0.3">
      <c r="A8" s="56" t="s">
        <v>3</v>
      </c>
      <c r="B8" s="57" t="s">
        <v>4</v>
      </c>
      <c r="C8" s="57" t="s">
        <v>109</v>
      </c>
      <c r="D8" s="55" t="s">
        <v>111</v>
      </c>
      <c r="E8" s="55" t="s">
        <v>112</v>
      </c>
      <c r="F8" s="55" t="s">
        <v>113</v>
      </c>
      <c r="G8" s="55" t="s">
        <v>114</v>
      </c>
      <c r="H8" s="55" t="s">
        <v>115</v>
      </c>
      <c r="I8" s="52" t="s">
        <v>115</v>
      </c>
      <c r="J8" s="52"/>
      <c r="K8" s="52"/>
    </row>
    <row r="9" spans="1:12" ht="70.5" customHeight="1" x14ac:dyDescent="0.3">
      <c r="A9" s="56"/>
      <c r="B9" s="57"/>
      <c r="C9" s="57"/>
      <c r="D9" s="55"/>
      <c r="E9" s="55"/>
      <c r="F9" s="55"/>
      <c r="G9" s="55"/>
      <c r="H9" s="55"/>
      <c r="I9" s="34" t="s">
        <v>116</v>
      </c>
      <c r="J9" s="34" t="s">
        <v>117</v>
      </c>
      <c r="K9" s="34" t="s">
        <v>118</v>
      </c>
    </row>
    <row r="10" spans="1:12" x14ac:dyDescent="0.3">
      <c r="A10" s="33" t="s">
        <v>19</v>
      </c>
      <c r="B10" s="32" t="s">
        <v>20</v>
      </c>
      <c r="C10" s="33" t="s">
        <v>21</v>
      </c>
      <c r="D10" s="33" t="s">
        <v>22</v>
      </c>
      <c r="E10" s="32" t="s">
        <v>23</v>
      </c>
      <c r="F10" s="40" t="s">
        <v>66</v>
      </c>
      <c r="G10" s="40" t="s">
        <v>67</v>
      </c>
      <c r="H10" s="32" t="s">
        <v>68</v>
      </c>
      <c r="I10" s="32" t="s">
        <v>72</v>
      </c>
      <c r="J10" s="32" t="s">
        <v>73</v>
      </c>
      <c r="K10" s="32" t="s">
        <v>108</v>
      </c>
    </row>
    <row r="11" spans="1:12" x14ac:dyDescent="0.3">
      <c r="A11" s="21" t="s">
        <v>10</v>
      </c>
      <c r="B11" s="11" t="s">
        <v>97</v>
      </c>
      <c r="C11" s="24">
        <f t="shared" ref="C11:H11" si="0">SUM(C24,C16,C12)</f>
        <v>26587223</v>
      </c>
      <c r="D11" s="24">
        <f t="shared" si="0"/>
        <v>6387280</v>
      </c>
      <c r="E11" s="24">
        <f t="shared" si="0"/>
        <v>28155759</v>
      </c>
      <c r="F11" s="24">
        <f t="shared" si="0"/>
        <v>28155755</v>
      </c>
      <c r="G11" s="24">
        <f t="shared" si="0"/>
        <v>0</v>
      </c>
      <c r="H11" s="24">
        <f t="shared" si="0"/>
        <v>28154846</v>
      </c>
      <c r="I11" s="43">
        <f>ROUND(H11/C11*100,2)</f>
        <v>105.9</v>
      </c>
      <c r="J11" s="43">
        <f>ROUND(H11/D11*100,2)</f>
        <v>440.8</v>
      </c>
      <c r="K11" s="43">
        <f>ROUND(H11/E11*100,2)</f>
        <v>100</v>
      </c>
    </row>
    <row r="12" spans="1:12" s="8" customFormat="1" x14ac:dyDescent="0.3">
      <c r="A12" s="1" t="s">
        <v>24</v>
      </c>
      <c r="B12" s="5" t="s">
        <v>103</v>
      </c>
      <c r="C12" s="24">
        <f t="shared" ref="C12" si="1">SUM(C13:C15)</f>
        <v>26265233</v>
      </c>
      <c r="D12" s="24">
        <f t="shared" ref="D12:G12" si="2">SUM(D13:D15)</f>
        <v>6362080</v>
      </c>
      <c r="E12" s="24">
        <f t="shared" si="2"/>
        <v>27720001</v>
      </c>
      <c r="F12" s="24">
        <f t="shared" si="2"/>
        <v>27720001</v>
      </c>
      <c r="G12" s="24">
        <f t="shared" si="2"/>
        <v>0</v>
      </c>
      <c r="H12" s="24">
        <f t="shared" ref="H12" si="3">SUM(H13:H15)</f>
        <v>27720001</v>
      </c>
      <c r="I12" s="43">
        <f t="shared" ref="I12:I40" si="4">ROUND(H12/C12*100,2)</f>
        <v>105.54</v>
      </c>
      <c r="J12" s="43">
        <f t="shared" ref="J12:J40" si="5">ROUND(H12/D12*100,2)</f>
        <v>435.71</v>
      </c>
      <c r="K12" s="43">
        <f t="shared" ref="K12:K40" si="6">ROUND(H12/E12*100,2)</f>
        <v>100</v>
      </c>
    </row>
    <row r="13" spans="1:12" x14ac:dyDescent="0.3">
      <c r="A13" s="18" t="s">
        <v>78</v>
      </c>
      <c r="B13" s="9" t="s">
        <v>25</v>
      </c>
      <c r="C13" s="25"/>
      <c r="D13" s="25"/>
      <c r="E13" s="25"/>
      <c r="F13" s="25"/>
      <c r="G13" s="25"/>
      <c r="H13" s="25"/>
      <c r="I13" s="44">
        <v>0</v>
      </c>
      <c r="J13" s="44">
        <v>0</v>
      </c>
      <c r="K13" s="44">
        <v>0</v>
      </c>
    </row>
    <row r="14" spans="1:12" x14ac:dyDescent="0.3">
      <c r="A14" s="18" t="s">
        <v>79</v>
      </c>
      <c r="B14" s="9" t="s">
        <v>74</v>
      </c>
      <c r="C14" s="25"/>
      <c r="D14" s="25"/>
      <c r="E14" s="25"/>
      <c r="F14" s="25"/>
      <c r="G14" s="25"/>
      <c r="H14" s="25"/>
      <c r="I14" s="44">
        <v>0</v>
      </c>
      <c r="J14" s="44">
        <v>0</v>
      </c>
      <c r="K14" s="44">
        <v>0</v>
      </c>
    </row>
    <row r="15" spans="1:12" x14ac:dyDescent="0.3">
      <c r="A15" s="18" t="s">
        <v>88</v>
      </c>
      <c r="B15" s="9" t="s">
        <v>26</v>
      </c>
      <c r="C15" s="25">
        <v>26265233</v>
      </c>
      <c r="D15" s="25">
        <v>6362080</v>
      </c>
      <c r="E15" s="25">
        <v>27720001</v>
      </c>
      <c r="F15" s="25">
        <v>27720001</v>
      </c>
      <c r="G15" s="25"/>
      <c r="H15" s="25">
        <v>27720001</v>
      </c>
      <c r="I15" s="44">
        <f t="shared" si="4"/>
        <v>105.54</v>
      </c>
      <c r="J15" s="44">
        <f t="shared" si="5"/>
        <v>435.71</v>
      </c>
      <c r="K15" s="44">
        <f t="shared" si="6"/>
        <v>100</v>
      </c>
    </row>
    <row r="16" spans="1:12" x14ac:dyDescent="0.3">
      <c r="A16" s="1" t="s">
        <v>50</v>
      </c>
      <c r="B16" s="6" t="s">
        <v>29</v>
      </c>
      <c r="C16" s="35">
        <f t="shared" ref="C16:H16" si="7">SUM(C17:C23)</f>
        <v>321990</v>
      </c>
      <c r="D16" s="35">
        <f t="shared" si="7"/>
        <v>25200</v>
      </c>
      <c r="E16" s="35">
        <f t="shared" si="7"/>
        <v>435758</v>
      </c>
      <c r="F16" s="35">
        <f t="shared" si="7"/>
        <v>435754</v>
      </c>
      <c r="G16" s="35">
        <f t="shared" si="7"/>
        <v>0</v>
      </c>
      <c r="H16" s="35">
        <f t="shared" si="7"/>
        <v>434845</v>
      </c>
      <c r="I16" s="37">
        <f t="shared" si="4"/>
        <v>135.05000000000001</v>
      </c>
      <c r="J16" s="37">
        <f t="shared" si="5"/>
        <v>1725.58</v>
      </c>
      <c r="K16" s="37">
        <f t="shared" si="6"/>
        <v>99.79</v>
      </c>
    </row>
    <row r="17" spans="1:11" x14ac:dyDescent="0.3">
      <c r="A17" s="18" t="s">
        <v>80</v>
      </c>
      <c r="B17" s="4" t="s">
        <v>75</v>
      </c>
      <c r="C17" s="25"/>
      <c r="D17" s="25"/>
      <c r="E17" s="25"/>
      <c r="F17" s="25"/>
      <c r="G17" s="25"/>
      <c r="H17" s="25"/>
      <c r="I17" s="44">
        <v>0</v>
      </c>
      <c r="J17" s="44">
        <v>0</v>
      </c>
      <c r="K17" s="44">
        <v>0</v>
      </c>
    </row>
    <row r="18" spans="1:11" x14ac:dyDescent="0.3">
      <c r="A18" s="18" t="s">
        <v>89</v>
      </c>
      <c r="B18" s="9" t="s">
        <v>76</v>
      </c>
      <c r="C18" s="25"/>
      <c r="D18" s="25"/>
      <c r="E18" s="25"/>
      <c r="F18" s="25"/>
      <c r="G18" s="25"/>
      <c r="H18" s="25"/>
      <c r="I18" s="44">
        <v>0</v>
      </c>
      <c r="J18" s="44">
        <v>0</v>
      </c>
      <c r="K18" s="44">
        <v>0</v>
      </c>
    </row>
    <row r="19" spans="1:11" x14ac:dyDescent="0.3">
      <c r="A19" s="18" t="s">
        <v>90</v>
      </c>
      <c r="B19" s="10" t="s">
        <v>30</v>
      </c>
      <c r="C19" s="25"/>
      <c r="D19" s="25">
        <v>19842</v>
      </c>
      <c r="E19" s="25">
        <v>22044</v>
      </c>
      <c r="F19" s="25">
        <v>22044</v>
      </c>
      <c r="G19" s="25"/>
      <c r="H19" s="25">
        <v>22044</v>
      </c>
      <c r="I19" s="44">
        <v>0</v>
      </c>
      <c r="J19" s="44">
        <f t="shared" si="5"/>
        <v>111.1</v>
      </c>
      <c r="K19" s="44">
        <f t="shared" si="6"/>
        <v>100</v>
      </c>
    </row>
    <row r="20" spans="1:11" x14ac:dyDescent="0.3">
      <c r="A20" s="18" t="s">
        <v>91</v>
      </c>
      <c r="B20" s="9" t="s">
        <v>31</v>
      </c>
      <c r="C20" s="25"/>
      <c r="D20" s="25">
        <v>5358</v>
      </c>
      <c r="E20" s="25">
        <v>5358</v>
      </c>
      <c r="F20" s="25">
        <v>5358</v>
      </c>
      <c r="G20" s="25"/>
      <c r="H20" s="25">
        <v>4445</v>
      </c>
      <c r="I20" s="44">
        <v>0</v>
      </c>
      <c r="J20" s="44">
        <f t="shared" si="5"/>
        <v>82.96</v>
      </c>
      <c r="K20" s="44">
        <f t="shared" si="6"/>
        <v>82.96</v>
      </c>
    </row>
    <row r="21" spans="1:11" x14ac:dyDescent="0.3">
      <c r="A21" s="18" t="s">
        <v>92</v>
      </c>
      <c r="B21" s="9" t="s">
        <v>104</v>
      </c>
      <c r="C21" s="25"/>
      <c r="D21" s="25"/>
      <c r="E21" s="25"/>
      <c r="F21" s="25"/>
      <c r="G21" s="25"/>
      <c r="H21" s="25"/>
      <c r="I21" s="44">
        <v>0</v>
      </c>
      <c r="J21" s="44">
        <v>0</v>
      </c>
      <c r="K21" s="44">
        <v>0</v>
      </c>
    </row>
    <row r="22" spans="1:11" x14ac:dyDescent="0.3">
      <c r="A22" s="18" t="s">
        <v>93</v>
      </c>
      <c r="B22" s="10" t="s">
        <v>105</v>
      </c>
      <c r="C22" s="25"/>
      <c r="D22" s="25"/>
      <c r="E22" s="25"/>
      <c r="F22" s="25"/>
      <c r="G22" s="25"/>
      <c r="H22" s="25"/>
      <c r="I22" s="44">
        <v>0</v>
      </c>
      <c r="J22" s="44">
        <v>0</v>
      </c>
      <c r="K22" s="44">
        <v>0</v>
      </c>
    </row>
    <row r="23" spans="1:11" x14ac:dyDescent="0.3">
      <c r="A23" s="18" t="s">
        <v>94</v>
      </c>
      <c r="B23" s="10" t="s">
        <v>32</v>
      </c>
      <c r="C23" s="25">
        <v>321990</v>
      </c>
      <c r="D23" s="25"/>
      <c r="E23" s="25">
        <v>408356</v>
      </c>
      <c r="F23" s="25">
        <v>408352</v>
      </c>
      <c r="G23" s="25"/>
      <c r="H23" s="25">
        <v>408356</v>
      </c>
      <c r="I23" s="44">
        <f t="shared" si="4"/>
        <v>126.82</v>
      </c>
      <c r="J23" s="44">
        <v>0</v>
      </c>
      <c r="K23" s="44">
        <f t="shared" si="6"/>
        <v>100</v>
      </c>
    </row>
    <row r="24" spans="1:11" x14ac:dyDescent="0.3">
      <c r="A24" s="21" t="s">
        <v>51</v>
      </c>
      <c r="B24" s="11" t="s">
        <v>35</v>
      </c>
      <c r="C24" s="24">
        <f>SUM(C25)</f>
        <v>0</v>
      </c>
      <c r="D24" s="24">
        <f>SUM(D25)</f>
        <v>0</v>
      </c>
      <c r="E24" s="24">
        <v>0</v>
      </c>
      <c r="F24" s="24">
        <v>0</v>
      </c>
      <c r="G24" s="24">
        <f>SUM(G25)</f>
        <v>0</v>
      </c>
      <c r="H24" s="24">
        <f>SUM(H25)</f>
        <v>0</v>
      </c>
      <c r="I24" s="43">
        <v>0</v>
      </c>
      <c r="J24" s="43">
        <v>0</v>
      </c>
      <c r="K24" s="43">
        <v>0</v>
      </c>
    </row>
    <row r="25" spans="1:11" x14ac:dyDescent="0.3">
      <c r="A25" s="18" t="s">
        <v>81</v>
      </c>
      <c r="B25" s="9" t="s">
        <v>36</v>
      </c>
      <c r="C25" s="25"/>
      <c r="D25" s="25"/>
      <c r="E25" s="25"/>
      <c r="F25" s="25"/>
      <c r="G25" s="25"/>
      <c r="H25" s="25"/>
      <c r="I25" s="44">
        <v>0</v>
      </c>
      <c r="J25" s="44">
        <v>0</v>
      </c>
      <c r="K25" s="44">
        <v>0</v>
      </c>
    </row>
    <row r="26" spans="1:11" s="8" customFormat="1" x14ac:dyDescent="0.3">
      <c r="A26" s="1" t="s">
        <v>12</v>
      </c>
      <c r="B26" s="5" t="s">
        <v>86</v>
      </c>
      <c r="C26" s="24">
        <f t="shared" ref="C26:H26" si="8">SUM(C27,C31,C29)</f>
        <v>0</v>
      </c>
      <c r="D26" s="24">
        <f t="shared" si="8"/>
        <v>1872920</v>
      </c>
      <c r="E26" s="24">
        <f t="shared" si="8"/>
        <v>1332500</v>
      </c>
      <c r="F26" s="24">
        <f t="shared" si="8"/>
        <v>1332500</v>
      </c>
      <c r="G26" s="24">
        <f t="shared" si="8"/>
        <v>0</v>
      </c>
      <c r="H26" s="24">
        <f t="shared" si="8"/>
        <v>1332500</v>
      </c>
      <c r="I26" s="43">
        <v>0</v>
      </c>
      <c r="J26" s="43">
        <f t="shared" si="5"/>
        <v>71.150000000000006</v>
      </c>
      <c r="K26" s="43">
        <f t="shared" si="6"/>
        <v>100</v>
      </c>
    </row>
    <row r="27" spans="1:11" x14ac:dyDescent="0.3">
      <c r="A27" s="1" t="s">
        <v>28</v>
      </c>
      <c r="B27" s="5" t="s">
        <v>87</v>
      </c>
      <c r="C27" s="24">
        <f>SUM(C28)</f>
        <v>0</v>
      </c>
      <c r="D27" s="24">
        <f>SUM(D28)</f>
        <v>1872920</v>
      </c>
      <c r="E27" s="24">
        <f t="shared" ref="E27:F27" si="9">SUM(E28)</f>
        <v>482500</v>
      </c>
      <c r="F27" s="24">
        <f t="shared" si="9"/>
        <v>482500</v>
      </c>
      <c r="G27" s="24">
        <f>SUM(G28)</f>
        <v>0</v>
      </c>
      <c r="H27" s="24">
        <f>SUM(H28)</f>
        <v>482500</v>
      </c>
      <c r="I27" s="43">
        <v>0</v>
      </c>
      <c r="J27" s="43">
        <f t="shared" si="5"/>
        <v>25.76</v>
      </c>
      <c r="K27" s="43">
        <f t="shared" si="6"/>
        <v>100</v>
      </c>
    </row>
    <row r="28" spans="1:11" x14ac:dyDescent="0.3">
      <c r="A28" s="18" t="s">
        <v>82</v>
      </c>
      <c r="B28" s="9" t="s">
        <v>27</v>
      </c>
      <c r="C28" s="25"/>
      <c r="D28" s="25">
        <v>1872920</v>
      </c>
      <c r="E28" s="25">
        <v>482500</v>
      </c>
      <c r="F28" s="25">
        <v>482500</v>
      </c>
      <c r="G28" s="25"/>
      <c r="H28" s="25">
        <v>482500</v>
      </c>
      <c r="I28" s="44">
        <v>0</v>
      </c>
      <c r="J28" s="44">
        <f t="shared" si="5"/>
        <v>25.76</v>
      </c>
      <c r="K28" s="44">
        <f t="shared" si="6"/>
        <v>100</v>
      </c>
    </row>
    <row r="29" spans="1:11" s="8" customFormat="1" x14ac:dyDescent="0.3">
      <c r="A29" s="1" t="s">
        <v>56</v>
      </c>
      <c r="B29" s="5" t="s">
        <v>33</v>
      </c>
      <c r="C29" s="36">
        <f t="shared" ref="C29:H29" si="10">SUM(C30:C30)</f>
        <v>0</v>
      </c>
      <c r="D29" s="36">
        <f t="shared" si="10"/>
        <v>0</v>
      </c>
      <c r="E29" s="36">
        <f t="shared" si="10"/>
        <v>850000</v>
      </c>
      <c r="F29" s="36">
        <f t="shared" si="10"/>
        <v>850000</v>
      </c>
      <c r="G29" s="36">
        <f t="shared" si="10"/>
        <v>0</v>
      </c>
      <c r="H29" s="36">
        <f t="shared" si="10"/>
        <v>850000</v>
      </c>
      <c r="I29" s="38">
        <v>0</v>
      </c>
      <c r="J29" s="38">
        <v>0</v>
      </c>
      <c r="K29" s="38">
        <f t="shared" si="6"/>
        <v>100</v>
      </c>
    </row>
    <row r="30" spans="1:11" x14ac:dyDescent="0.3">
      <c r="A30" s="18" t="s">
        <v>83</v>
      </c>
      <c r="B30" s="10" t="s">
        <v>34</v>
      </c>
      <c r="C30" s="25"/>
      <c r="D30" s="25"/>
      <c r="E30" s="25">
        <v>850000</v>
      </c>
      <c r="F30" s="25">
        <v>850000</v>
      </c>
      <c r="G30" s="25"/>
      <c r="H30" s="25">
        <v>850000</v>
      </c>
      <c r="I30" s="44">
        <v>0</v>
      </c>
      <c r="J30" s="44">
        <v>0</v>
      </c>
      <c r="K30" s="44">
        <f t="shared" si="6"/>
        <v>100</v>
      </c>
    </row>
    <row r="31" spans="1:11" s="8" customFormat="1" x14ac:dyDescent="0.3">
      <c r="A31" s="1" t="s">
        <v>57</v>
      </c>
      <c r="B31" s="5" t="s">
        <v>37</v>
      </c>
      <c r="C31" s="24">
        <f>SUM(C32:C33)</f>
        <v>0</v>
      </c>
      <c r="D31" s="24">
        <f>SUM(D32:D33)</f>
        <v>0</v>
      </c>
      <c r="E31" s="24">
        <v>0</v>
      </c>
      <c r="F31" s="24">
        <v>0</v>
      </c>
      <c r="G31" s="24">
        <f>SUM(G32:G33)</f>
        <v>0</v>
      </c>
      <c r="H31" s="24">
        <f>SUM(H32:H33)</f>
        <v>0</v>
      </c>
      <c r="I31" s="43">
        <v>0</v>
      </c>
      <c r="J31" s="43">
        <v>0</v>
      </c>
      <c r="K31" s="43">
        <v>0</v>
      </c>
    </row>
    <row r="32" spans="1:11" ht="31.2" x14ac:dyDescent="0.3">
      <c r="A32" s="28" t="s">
        <v>58</v>
      </c>
      <c r="B32" s="10" t="s">
        <v>38</v>
      </c>
      <c r="C32" s="25"/>
      <c r="D32" s="25"/>
      <c r="E32" s="25"/>
      <c r="F32" s="25"/>
      <c r="G32" s="25"/>
      <c r="H32" s="25"/>
      <c r="I32" s="44">
        <v>0</v>
      </c>
      <c r="J32" s="44">
        <v>0</v>
      </c>
      <c r="K32" s="44">
        <v>0</v>
      </c>
    </row>
    <row r="33" spans="1:11" x14ac:dyDescent="0.3">
      <c r="A33" s="18" t="s">
        <v>59</v>
      </c>
      <c r="B33" s="9" t="s">
        <v>39</v>
      </c>
      <c r="C33" s="25"/>
      <c r="D33" s="25"/>
      <c r="E33" s="25"/>
      <c r="F33" s="25"/>
      <c r="G33" s="25"/>
      <c r="H33" s="25"/>
      <c r="I33" s="44">
        <v>0</v>
      </c>
      <c r="J33" s="44">
        <v>0</v>
      </c>
      <c r="K33" s="44">
        <v>0</v>
      </c>
    </row>
    <row r="34" spans="1:11" s="8" customFormat="1" x14ac:dyDescent="0.3">
      <c r="A34" s="1" t="s">
        <v>14</v>
      </c>
      <c r="B34" s="5" t="s">
        <v>84</v>
      </c>
      <c r="C34" s="30">
        <f t="shared" ref="C34:H34" si="11">SUM(C11,C26)</f>
        <v>26587223</v>
      </c>
      <c r="D34" s="30">
        <f t="shared" si="11"/>
        <v>8260200</v>
      </c>
      <c r="E34" s="30">
        <f t="shared" si="11"/>
        <v>29488259</v>
      </c>
      <c r="F34" s="30">
        <f t="shared" si="11"/>
        <v>29488255</v>
      </c>
      <c r="G34" s="30">
        <f t="shared" si="11"/>
        <v>0</v>
      </c>
      <c r="H34" s="30">
        <f t="shared" si="11"/>
        <v>29487346</v>
      </c>
      <c r="I34" s="45">
        <f t="shared" si="4"/>
        <v>110.91</v>
      </c>
      <c r="J34" s="45">
        <f t="shared" si="5"/>
        <v>356.98</v>
      </c>
      <c r="K34" s="45">
        <f t="shared" si="6"/>
        <v>100</v>
      </c>
    </row>
    <row r="35" spans="1:11" s="8" customFormat="1" x14ac:dyDescent="0.3">
      <c r="A35" s="22">
        <v>4</v>
      </c>
      <c r="B35" s="11" t="s">
        <v>43</v>
      </c>
      <c r="C35" s="24">
        <v>59085217</v>
      </c>
      <c r="D35" s="24">
        <v>19467251</v>
      </c>
      <c r="E35" s="24">
        <v>20036155</v>
      </c>
      <c r="F35" s="24">
        <v>20036155</v>
      </c>
      <c r="G35" s="24"/>
      <c r="H35" s="24">
        <v>20036155</v>
      </c>
      <c r="I35" s="43">
        <f t="shared" si="4"/>
        <v>33.909999999999997</v>
      </c>
      <c r="J35" s="43">
        <f t="shared" si="5"/>
        <v>102.92</v>
      </c>
      <c r="K35" s="43">
        <f t="shared" si="6"/>
        <v>100</v>
      </c>
    </row>
    <row r="36" spans="1:11" s="8" customFormat="1" x14ac:dyDescent="0.3">
      <c r="A36" s="22" t="s">
        <v>16</v>
      </c>
      <c r="B36" s="11" t="s">
        <v>69</v>
      </c>
      <c r="C36" s="24"/>
      <c r="D36" s="24"/>
      <c r="E36" s="24"/>
      <c r="F36" s="24"/>
      <c r="G36" s="24"/>
      <c r="H36" s="24"/>
      <c r="I36" s="43">
        <v>0</v>
      </c>
      <c r="J36" s="43">
        <v>0</v>
      </c>
      <c r="K36" s="43">
        <v>0</v>
      </c>
    </row>
    <row r="37" spans="1:11" s="8" customFormat="1" ht="15" customHeight="1" x14ac:dyDescent="0.3">
      <c r="A37" s="1" t="s">
        <v>17</v>
      </c>
      <c r="B37" s="11" t="s">
        <v>42</v>
      </c>
      <c r="C37" s="24">
        <v>170089779</v>
      </c>
      <c r="D37" s="24">
        <v>244557429</v>
      </c>
      <c r="E37" s="24">
        <v>237766790</v>
      </c>
      <c r="F37" s="24">
        <v>237766790</v>
      </c>
      <c r="G37" s="24"/>
      <c r="H37" s="24">
        <v>213037059</v>
      </c>
      <c r="I37" s="43">
        <f t="shared" si="4"/>
        <v>125.25</v>
      </c>
      <c r="J37" s="43">
        <f t="shared" si="5"/>
        <v>87.11</v>
      </c>
      <c r="K37" s="43">
        <f t="shared" si="6"/>
        <v>89.6</v>
      </c>
    </row>
    <row r="38" spans="1:11" s="8" customFormat="1" x14ac:dyDescent="0.3">
      <c r="A38" s="22" t="s">
        <v>71</v>
      </c>
      <c r="B38" s="11" t="s">
        <v>95</v>
      </c>
      <c r="C38" s="30">
        <f t="shared" ref="C38" si="12">SUM(C35:C37)</f>
        <v>229174996</v>
      </c>
      <c r="D38" s="30">
        <f t="shared" ref="D38:G38" si="13">SUM(D35:D37)</f>
        <v>264024680</v>
      </c>
      <c r="E38" s="30">
        <f t="shared" si="13"/>
        <v>257802945</v>
      </c>
      <c r="F38" s="30">
        <f t="shared" si="13"/>
        <v>257802945</v>
      </c>
      <c r="G38" s="30">
        <f t="shared" si="13"/>
        <v>0</v>
      </c>
      <c r="H38" s="30">
        <f t="shared" ref="H38" si="14">SUM(H35:H37)</f>
        <v>233073214</v>
      </c>
      <c r="I38" s="45">
        <f t="shared" si="4"/>
        <v>101.7</v>
      </c>
      <c r="J38" s="45">
        <f t="shared" si="5"/>
        <v>88.28</v>
      </c>
      <c r="K38" s="45">
        <f t="shared" si="6"/>
        <v>90.41</v>
      </c>
    </row>
    <row r="39" spans="1:11" s="8" customFormat="1" x14ac:dyDescent="0.3">
      <c r="A39" s="5" t="s">
        <v>40</v>
      </c>
      <c r="B39" s="5" t="s">
        <v>96</v>
      </c>
      <c r="C39" s="24">
        <f t="shared" ref="C39" si="15">SUM(C38)</f>
        <v>229174996</v>
      </c>
      <c r="D39" s="24">
        <f t="shared" ref="D39:G39" si="16">SUM(D38)</f>
        <v>264024680</v>
      </c>
      <c r="E39" s="24">
        <f t="shared" si="16"/>
        <v>257802945</v>
      </c>
      <c r="F39" s="24">
        <f t="shared" si="16"/>
        <v>257802945</v>
      </c>
      <c r="G39" s="24">
        <f t="shared" si="16"/>
        <v>0</v>
      </c>
      <c r="H39" s="24">
        <f t="shared" ref="H39" si="17">SUM(H38)</f>
        <v>233073214</v>
      </c>
      <c r="I39" s="43">
        <f t="shared" si="4"/>
        <v>101.7</v>
      </c>
      <c r="J39" s="43">
        <f t="shared" si="5"/>
        <v>88.28</v>
      </c>
      <c r="K39" s="43">
        <f t="shared" si="6"/>
        <v>90.41</v>
      </c>
    </row>
    <row r="40" spans="1:11" s="8" customFormat="1" x14ac:dyDescent="0.3">
      <c r="A40" s="23" t="s">
        <v>41</v>
      </c>
      <c r="B40" s="12" t="s">
        <v>77</v>
      </c>
      <c r="C40" s="31">
        <f t="shared" ref="C40" si="18">SUM(C39,C34)</f>
        <v>255762219</v>
      </c>
      <c r="D40" s="31">
        <f t="shared" ref="D40:G40" si="19">SUM(D39,D34)</f>
        <v>272284880</v>
      </c>
      <c r="E40" s="31">
        <f t="shared" si="19"/>
        <v>287291204</v>
      </c>
      <c r="F40" s="31">
        <f t="shared" si="19"/>
        <v>287291200</v>
      </c>
      <c r="G40" s="31">
        <f t="shared" si="19"/>
        <v>0</v>
      </c>
      <c r="H40" s="31">
        <f t="shared" ref="H40" si="20">SUM(H39,H34)</f>
        <v>262560560</v>
      </c>
      <c r="I40" s="46">
        <f t="shared" si="4"/>
        <v>102.66</v>
      </c>
      <c r="J40" s="46">
        <f t="shared" si="5"/>
        <v>96.43</v>
      </c>
      <c r="K40" s="46">
        <f t="shared" si="6"/>
        <v>91.39</v>
      </c>
    </row>
    <row r="41" spans="1:11" x14ac:dyDescent="0.3">
      <c r="A41" s="29"/>
      <c r="B41" s="5"/>
      <c r="C41" s="5"/>
      <c r="D41" s="13"/>
      <c r="E41" s="13"/>
      <c r="F41" s="13"/>
      <c r="G41" s="13"/>
      <c r="H41" s="13"/>
    </row>
    <row r="42" spans="1:11" hidden="1" x14ac:dyDescent="0.3">
      <c r="A42" s="29"/>
      <c r="B42" s="5"/>
      <c r="C42" s="5"/>
      <c r="D42" s="13"/>
      <c r="E42" s="13"/>
      <c r="F42" s="13"/>
      <c r="G42" s="13"/>
      <c r="H42" s="13"/>
    </row>
    <row r="43" spans="1:11" x14ac:dyDescent="0.3">
      <c r="A43" s="5" t="s">
        <v>5</v>
      </c>
      <c r="B43" s="29"/>
      <c r="C43" s="29"/>
      <c r="D43" s="29"/>
      <c r="E43" s="29"/>
      <c r="F43" s="39"/>
      <c r="G43" s="39"/>
      <c r="H43" s="29"/>
    </row>
    <row r="44" spans="1:11" ht="22.5" customHeight="1" x14ac:dyDescent="0.3">
      <c r="A44" s="6" t="s">
        <v>6</v>
      </c>
      <c r="B44" s="7"/>
      <c r="C44" s="7"/>
      <c r="D44" s="3"/>
      <c r="E44" s="3"/>
      <c r="F44" s="3"/>
      <c r="G44" s="3"/>
      <c r="H44" s="3"/>
      <c r="K44" s="3" t="s">
        <v>85</v>
      </c>
    </row>
    <row r="45" spans="1:11" ht="18" customHeight="1" x14ac:dyDescent="0.3">
      <c r="A45" s="56" t="s">
        <v>3</v>
      </c>
      <c r="B45" s="57" t="s">
        <v>4</v>
      </c>
      <c r="C45" s="57" t="s">
        <v>109</v>
      </c>
      <c r="D45" s="55" t="s">
        <v>111</v>
      </c>
      <c r="E45" s="55" t="s">
        <v>112</v>
      </c>
      <c r="F45" s="55" t="s">
        <v>113</v>
      </c>
      <c r="G45" s="55" t="s">
        <v>114</v>
      </c>
      <c r="H45" s="55" t="s">
        <v>115</v>
      </c>
      <c r="I45" s="52" t="s">
        <v>115</v>
      </c>
      <c r="J45" s="52"/>
      <c r="K45" s="52"/>
    </row>
    <row r="46" spans="1:11" ht="70.5" customHeight="1" x14ac:dyDescent="0.3">
      <c r="A46" s="56"/>
      <c r="B46" s="57"/>
      <c r="C46" s="57"/>
      <c r="D46" s="55"/>
      <c r="E46" s="55"/>
      <c r="F46" s="55"/>
      <c r="G46" s="55"/>
      <c r="H46" s="55"/>
      <c r="I46" s="34" t="s">
        <v>116</v>
      </c>
      <c r="J46" s="34" t="s">
        <v>117</v>
      </c>
      <c r="K46" s="34" t="s">
        <v>118</v>
      </c>
    </row>
    <row r="47" spans="1:11" x14ac:dyDescent="0.3">
      <c r="A47" s="41" t="s">
        <v>19</v>
      </c>
      <c r="B47" s="42" t="s">
        <v>20</v>
      </c>
      <c r="C47" s="41" t="s">
        <v>21</v>
      </c>
      <c r="D47" s="41" t="s">
        <v>22</v>
      </c>
      <c r="E47" s="42" t="s">
        <v>23</v>
      </c>
      <c r="F47" s="42" t="s">
        <v>66</v>
      </c>
      <c r="G47" s="42" t="s">
        <v>67</v>
      </c>
      <c r="H47" s="42" t="s">
        <v>68</v>
      </c>
      <c r="I47" s="42" t="s">
        <v>72</v>
      </c>
      <c r="J47" s="42" t="s">
        <v>73</v>
      </c>
      <c r="K47" s="42" t="s">
        <v>108</v>
      </c>
    </row>
    <row r="48" spans="1:11" x14ac:dyDescent="0.3">
      <c r="A48" s="1" t="s">
        <v>60</v>
      </c>
      <c r="B48" s="19" t="s">
        <v>64</v>
      </c>
      <c r="C48" s="24">
        <f t="shared" ref="C48" si="21">SUM(C49:C52)</f>
        <v>235989013</v>
      </c>
      <c r="D48" s="24">
        <f t="shared" ref="D48:G48" si="22">SUM(D49:D52)</f>
        <v>272221826</v>
      </c>
      <c r="E48" s="24">
        <f t="shared" si="22"/>
        <v>286808704</v>
      </c>
      <c r="F48" s="24">
        <f t="shared" si="22"/>
        <v>286808704</v>
      </c>
      <c r="G48" s="24">
        <f t="shared" si="22"/>
        <v>0</v>
      </c>
      <c r="H48" s="24">
        <f t="shared" ref="H48" si="23">SUM(H49:H52)</f>
        <v>222627735</v>
      </c>
      <c r="I48" s="43">
        <f>ROUND(H48/C48*100,2)</f>
        <v>94.34</v>
      </c>
      <c r="J48" s="43">
        <f>ROUND(H48/D48*100,2)</f>
        <v>81.78</v>
      </c>
      <c r="K48" s="43">
        <f>ROUND(H48/E48*100,2)</f>
        <v>77.62</v>
      </c>
    </row>
    <row r="49" spans="1:12" s="8" customFormat="1" x14ac:dyDescent="0.3">
      <c r="A49" s="1" t="s">
        <v>24</v>
      </c>
      <c r="B49" s="6" t="s">
        <v>7</v>
      </c>
      <c r="C49" s="24">
        <v>158042516</v>
      </c>
      <c r="D49" s="24">
        <v>186565444</v>
      </c>
      <c r="E49" s="24">
        <v>189536468</v>
      </c>
      <c r="F49" s="24">
        <v>189536468</v>
      </c>
      <c r="G49" s="24"/>
      <c r="H49" s="24">
        <v>145895002</v>
      </c>
      <c r="I49" s="43">
        <f t="shared" ref="I49:I69" si="24">ROUND(H49/C49*100,2)</f>
        <v>92.31</v>
      </c>
      <c r="J49" s="43">
        <f t="shared" ref="J49:J69" si="25">ROUND(H49/D49*100,2)</f>
        <v>78.2</v>
      </c>
      <c r="K49" s="43">
        <f t="shared" ref="K49:K69" si="26">ROUND(H49/E49*100,2)</f>
        <v>76.97</v>
      </c>
    </row>
    <row r="50" spans="1:12" s="8" customFormat="1" x14ac:dyDescent="0.3">
      <c r="A50" s="1" t="s">
        <v>50</v>
      </c>
      <c r="B50" s="14" t="s">
        <v>8</v>
      </c>
      <c r="C50" s="24">
        <v>28899226</v>
      </c>
      <c r="D50" s="24">
        <v>36289238</v>
      </c>
      <c r="E50" s="24">
        <v>34963614</v>
      </c>
      <c r="F50" s="24">
        <v>34963614</v>
      </c>
      <c r="G50" s="24"/>
      <c r="H50" s="24">
        <v>24634033</v>
      </c>
      <c r="I50" s="43">
        <f t="shared" si="24"/>
        <v>85.24</v>
      </c>
      <c r="J50" s="43">
        <f t="shared" si="25"/>
        <v>67.88</v>
      </c>
      <c r="K50" s="43">
        <f t="shared" si="26"/>
        <v>70.459999999999994</v>
      </c>
    </row>
    <row r="51" spans="1:12" s="8" customFormat="1" x14ac:dyDescent="0.3">
      <c r="A51" s="1" t="s">
        <v>51</v>
      </c>
      <c r="B51" s="14" t="s">
        <v>9</v>
      </c>
      <c r="C51" s="24">
        <v>49047271</v>
      </c>
      <c r="D51" s="24">
        <v>49367144</v>
      </c>
      <c r="E51" s="24">
        <v>62308622</v>
      </c>
      <c r="F51" s="24">
        <v>62308622</v>
      </c>
      <c r="G51" s="24"/>
      <c r="H51" s="24">
        <v>52098700</v>
      </c>
      <c r="I51" s="43">
        <f t="shared" si="24"/>
        <v>106.22</v>
      </c>
      <c r="J51" s="43">
        <f t="shared" si="25"/>
        <v>105.53</v>
      </c>
      <c r="K51" s="43">
        <f t="shared" si="26"/>
        <v>83.61</v>
      </c>
    </row>
    <row r="52" spans="1:12" s="8" customFormat="1" x14ac:dyDescent="0.3">
      <c r="A52" s="1" t="s">
        <v>52</v>
      </c>
      <c r="B52" s="14" t="s">
        <v>18</v>
      </c>
      <c r="C52" s="24">
        <f>SUM(C53:C55)</f>
        <v>0</v>
      </c>
      <c r="D52" s="24">
        <f t="shared" ref="D52:G52" si="27">SUM(D53:D55)</f>
        <v>0</v>
      </c>
      <c r="E52" s="24">
        <f t="shared" si="27"/>
        <v>0</v>
      </c>
      <c r="F52" s="24">
        <f t="shared" si="27"/>
        <v>0</v>
      </c>
      <c r="G52" s="24">
        <f t="shared" si="27"/>
        <v>0</v>
      </c>
      <c r="H52" s="24">
        <f>SUM(H53:H55)</f>
        <v>0</v>
      </c>
      <c r="I52" s="43">
        <v>0</v>
      </c>
      <c r="J52" s="43">
        <v>0</v>
      </c>
      <c r="K52" s="43">
        <v>0</v>
      </c>
    </row>
    <row r="53" spans="1:12" x14ac:dyDescent="0.3">
      <c r="A53" s="18" t="s">
        <v>53</v>
      </c>
      <c r="B53" s="16" t="s">
        <v>44</v>
      </c>
      <c r="C53" s="25"/>
      <c r="D53" s="25"/>
      <c r="E53" s="25"/>
      <c r="F53" s="25"/>
      <c r="G53" s="25"/>
      <c r="H53" s="25"/>
      <c r="I53" s="44">
        <v>0</v>
      </c>
      <c r="J53" s="44">
        <v>0</v>
      </c>
      <c r="K53" s="44">
        <v>0</v>
      </c>
      <c r="L53" s="15"/>
    </row>
    <row r="54" spans="1:12" x14ac:dyDescent="0.3">
      <c r="A54" s="18" t="s">
        <v>54</v>
      </c>
      <c r="B54" s="16" t="s">
        <v>45</v>
      </c>
      <c r="C54" s="25"/>
      <c r="D54" s="25"/>
      <c r="E54" s="25"/>
      <c r="F54" s="25"/>
      <c r="G54" s="25"/>
      <c r="H54" s="25"/>
      <c r="I54" s="44">
        <v>0</v>
      </c>
      <c r="J54" s="44">
        <v>0</v>
      </c>
      <c r="K54" s="44">
        <v>0</v>
      </c>
      <c r="L54" s="15"/>
    </row>
    <row r="55" spans="1:12" x14ac:dyDescent="0.3">
      <c r="A55" s="18" t="s">
        <v>55</v>
      </c>
      <c r="B55" s="4" t="s">
        <v>63</v>
      </c>
      <c r="C55" s="25">
        <f>SUM(C56:C57)</f>
        <v>0</v>
      </c>
      <c r="D55" s="25">
        <f t="shared" ref="D55:G55" si="28">SUM(D56:D57)</f>
        <v>0</v>
      </c>
      <c r="E55" s="25">
        <f t="shared" si="28"/>
        <v>0</v>
      </c>
      <c r="F55" s="25">
        <f t="shared" si="28"/>
        <v>0</v>
      </c>
      <c r="G55" s="25">
        <f t="shared" si="28"/>
        <v>0</v>
      </c>
      <c r="H55" s="25">
        <f>SUM(H56:H57)</f>
        <v>0</v>
      </c>
      <c r="I55" s="44">
        <v>0</v>
      </c>
      <c r="J55" s="44">
        <v>0</v>
      </c>
      <c r="K55" s="44">
        <v>0</v>
      </c>
      <c r="L55" s="4"/>
    </row>
    <row r="56" spans="1:12" x14ac:dyDescent="0.3">
      <c r="A56" s="18" t="s">
        <v>98</v>
      </c>
      <c r="B56" s="4" t="s">
        <v>13</v>
      </c>
      <c r="C56" s="25"/>
      <c r="D56" s="25"/>
      <c r="E56" s="25"/>
      <c r="F56" s="25"/>
      <c r="G56" s="25"/>
      <c r="H56" s="25"/>
      <c r="I56" s="44">
        <v>0</v>
      </c>
      <c r="J56" s="44">
        <v>0</v>
      </c>
      <c r="K56" s="44">
        <v>0</v>
      </c>
      <c r="L56" s="4"/>
    </row>
    <row r="57" spans="1:12" x14ac:dyDescent="0.3">
      <c r="A57" s="18" t="s">
        <v>99</v>
      </c>
      <c r="B57" s="4" t="s">
        <v>106</v>
      </c>
      <c r="C57" s="25"/>
      <c r="D57" s="25"/>
      <c r="E57" s="25"/>
      <c r="F57" s="25"/>
      <c r="G57" s="25"/>
      <c r="H57" s="25"/>
      <c r="I57" s="44">
        <v>0</v>
      </c>
      <c r="J57" s="44">
        <v>0</v>
      </c>
      <c r="K57" s="44">
        <v>0</v>
      </c>
      <c r="L57" s="4"/>
    </row>
    <row r="58" spans="1:12" s="8" customFormat="1" x14ac:dyDescent="0.3">
      <c r="A58" s="1" t="s">
        <v>61</v>
      </c>
      <c r="B58" s="20" t="s">
        <v>65</v>
      </c>
      <c r="C58" s="24">
        <f>SUM(C59:C61)</f>
        <v>0</v>
      </c>
      <c r="D58" s="24">
        <f t="shared" ref="D58:G58" si="29">SUM(D59:D61)</f>
        <v>63054</v>
      </c>
      <c r="E58" s="24">
        <f t="shared" si="29"/>
        <v>482500</v>
      </c>
      <c r="F58" s="24">
        <f t="shared" si="29"/>
        <v>482500</v>
      </c>
      <c r="G58" s="24">
        <f t="shared" si="29"/>
        <v>0</v>
      </c>
      <c r="H58" s="24">
        <f>SUM(H59:H61)</f>
        <v>482500</v>
      </c>
      <c r="I58" s="43">
        <v>0</v>
      </c>
      <c r="J58" s="43">
        <f t="shared" si="25"/>
        <v>765.22</v>
      </c>
      <c r="K58" s="43">
        <f t="shared" si="26"/>
        <v>100</v>
      </c>
      <c r="L58" s="6"/>
    </row>
    <row r="59" spans="1:12" s="8" customFormat="1" x14ac:dyDescent="0.3">
      <c r="A59" s="1" t="s">
        <v>28</v>
      </c>
      <c r="B59" s="14" t="s">
        <v>46</v>
      </c>
      <c r="C59" s="24">
        <v>0</v>
      </c>
      <c r="D59" s="24">
        <v>63054</v>
      </c>
      <c r="E59" s="24">
        <v>482500</v>
      </c>
      <c r="F59" s="24">
        <v>482500</v>
      </c>
      <c r="G59" s="24"/>
      <c r="H59" s="24">
        <v>482500</v>
      </c>
      <c r="I59" s="43">
        <v>0</v>
      </c>
      <c r="J59" s="43">
        <f t="shared" si="25"/>
        <v>765.22</v>
      </c>
      <c r="K59" s="43">
        <f t="shared" si="26"/>
        <v>100</v>
      </c>
      <c r="L59" s="14"/>
    </row>
    <row r="60" spans="1:12" s="8" customFormat="1" x14ac:dyDescent="0.3">
      <c r="A60" s="1" t="s">
        <v>56</v>
      </c>
      <c r="B60" s="14" t="s">
        <v>11</v>
      </c>
      <c r="C60" s="24"/>
      <c r="D60" s="24"/>
      <c r="E60" s="24"/>
      <c r="F60" s="24"/>
      <c r="G60" s="24"/>
      <c r="H60" s="24"/>
      <c r="I60" s="43">
        <v>0</v>
      </c>
      <c r="J60" s="43">
        <v>0</v>
      </c>
      <c r="K60" s="43">
        <v>0</v>
      </c>
      <c r="L60" s="14"/>
    </row>
    <row r="61" spans="1:12" s="8" customFormat="1" x14ac:dyDescent="0.3">
      <c r="A61" s="1" t="s">
        <v>57</v>
      </c>
      <c r="B61" s="14" t="s">
        <v>47</v>
      </c>
      <c r="C61" s="24">
        <f>SUM(C62:C63)</f>
        <v>0</v>
      </c>
      <c r="D61" s="24">
        <f t="shared" ref="D61:G61" si="30">SUM(D62:D63)</f>
        <v>0</v>
      </c>
      <c r="E61" s="24">
        <f t="shared" si="30"/>
        <v>0</v>
      </c>
      <c r="F61" s="24">
        <f t="shared" si="30"/>
        <v>0</v>
      </c>
      <c r="G61" s="24">
        <f t="shared" si="30"/>
        <v>0</v>
      </c>
      <c r="H61" s="24">
        <f>SUM(H62:H63)</f>
        <v>0</v>
      </c>
      <c r="I61" s="43">
        <v>0</v>
      </c>
      <c r="J61" s="43">
        <v>0</v>
      </c>
      <c r="K61" s="43">
        <v>0</v>
      </c>
      <c r="L61" s="14"/>
    </row>
    <row r="62" spans="1:12" x14ac:dyDescent="0.3">
      <c r="A62" s="18" t="s">
        <v>58</v>
      </c>
      <c r="B62" s="16" t="s">
        <v>48</v>
      </c>
      <c r="C62" s="25"/>
      <c r="D62" s="25"/>
      <c r="E62" s="25"/>
      <c r="F62" s="25"/>
      <c r="G62" s="25"/>
      <c r="H62" s="25"/>
      <c r="I62" s="44">
        <v>0</v>
      </c>
      <c r="J62" s="44">
        <v>0</v>
      </c>
      <c r="K62" s="44">
        <v>0</v>
      </c>
      <c r="L62" s="15"/>
    </row>
    <row r="63" spans="1:12" x14ac:dyDescent="0.3">
      <c r="A63" s="18" t="s">
        <v>59</v>
      </c>
      <c r="B63" s="16" t="s">
        <v>49</v>
      </c>
      <c r="C63" s="25"/>
      <c r="D63" s="25"/>
      <c r="E63" s="25"/>
      <c r="F63" s="25"/>
      <c r="G63" s="25"/>
      <c r="H63" s="25"/>
      <c r="I63" s="44">
        <v>0</v>
      </c>
      <c r="J63" s="44">
        <v>0</v>
      </c>
      <c r="K63" s="44">
        <v>0</v>
      </c>
      <c r="L63" s="14"/>
    </row>
    <row r="64" spans="1:12" s="8" customFormat="1" x14ac:dyDescent="0.3">
      <c r="A64" s="1" t="s">
        <v>14</v>
      </c>
      <c r="B64" s="1" t="s">
        <v>62</v>
      </c>
      <c r="C64" s="24">
        <f t="shared" ref="C64" si="31">SUM(C58,C48)</f>
        <v>235989013</v>
      </c>
      <c r="D64" s="24">
        <f t="shared" ref="D64:E64" si="32">SUM(D58,D48)</f>
        <v>272284880</v>
      </c>
      <c r="E64" s="24">
        <f t="shared" si="32"/>
        <v>287291204</v>
      </c>
      <c r="F64" s="24">
        <f t="shared" ref="F64:G64" si="33">SUM(F58,F48)</f>
        <v>287291204</v>
      </c>
      <c r="G64" s="24">
        <f t="shared" si="33"/>
        <v>0</v>
      </c>
      <c r="H64" s="24">
        <f t="shared" ref="H64" si="34">SUM(H58,H48)</f>
        <v>223110235</v>
      </c>
      <c r="I64" s="43">
        <f t="shared" si="24"/>
        <v>94.54</v>
      </c>
      <c r="J64" s="43">
        <f t="shared" si="25"/>
        <v>81.94</v>
      </c>
      <c r="K64" s="43">
        <f t="shared" si="26"/>
        <v>77.66</v>
      </c>
      <c r="L64" s="14"/>
    </row>
    <row r="65" spans="1:12" s="8" customFormat="1" x14ac:dyDescent="0.3">
      <c r="A65" s="1" t="s">
        <v>15</v>
      </c>
      <c r="B65" s="5" t="s">
        <v>70</v>
      </c>
      <c r="C65" s="24"/>
      <c r="D65" s="24"/>
      <c r="E65" s="24"/>
      <c r="F65" s="24"/>
      <c r="G65" s="24">
        <v>0</v>
      </c>
      <c r="H65" s="24"/>
      <c r="I65" s="43">
        <v>0</v>
      </c>
      <c r="J65" s="43">
        <v>0</v>
      </c>
      <c r="K65" s="43">
        <v>0</v>
      </c>
      <c r="L65" s="14"/>
    </row>
    <row r="66" spans="1:12" s="8" customFormat="1" x14ac:dyDescent="0.3">
      <c r="A66" s="1" t="s">
        <v>16</v>
      </c>
      <c r="B66" s="11" t="s">
        <v>107</v>
      </c>
      <c r="C66" s="24"/>
      <c r="D66" s="24"/>
      <c r="E66" s="24"/>
      <c r="F66" s="24"/>
      <c r="G66" s="24">
        <v>0</v>
      </c>
      <c r="H66" s="24"/>
      <c r="I66" s="43">
        <v>0</v>
      </c>
      <c r="J66" s="43">
        <v>0</v>
      </c>
      <c r="K66" s="43">
        <v>0</v>
      </c>
      <c r="L66" s="14"/>
    </row>
    <row r="67" spans="1:12" s="8" customFormat="1" x14ac:dyDescent="0.3">
      <c r="A67" s="1" t="s">
        <v>17</v>
      </c>
      <c r="B67" s="5" t="s">
        <v>100</v>
      </c>
      <c r="C67" s="24">
        <f>SUM(C65:C66)</f>
        <v>0</v>
      </c>
      <c r="D67" s="24">
        <f t="shared" ref="D67:G67" si="35">SUM(D65:D66)</f>
        <v>0</v>
      </c>
      <c r="E67" s="24">
        <f t="shared" si="35"/>
        <v>0</v>
      </c>
      <c r="F67" s="24">
        <f t="shared" si="35"/>
        <v>0</v>
      </c>
      <c r="G67" s="24">
        <f t="shared" si="35"/>
        <v>0</v>
      </c>
      <c r="H67" s="24">
        <f>SUM(H65:H66)</f>
        <v>0</v>
      </c>
      <c r="I67" s="43">
        <v>0</v>
      </c>
      <c r="J67" s="43">
        <v>0</v>
      </c>
      <c r="K67" s="43">
        <v>0</v>
      </c>
      <c r="L67" s="14"/>
    </row>
    <row r="68" spans="1:12" s="8" customFormat="1" x14ac:dyDescent="0.3">
      <c r="A68" s="1" t="s">
        <v>71</v>
      </c>
      <c r="B68" s="6" t="s">
        <v>101</v>
      </c>
      <c r="C68" s="24">
        <f>SUM(C67)</f>
        <v>0</v>
      </c>
      <c r="D68" s="24">
        <f t="shared" ref="D68:G68" si="36">SUM(D67)</f>
        <v>0</v>
      </c>
      <c r="E68" s="24">
        <f t="shared" si="36"/>
        <v>0</v>
      </c>
      <c r="F68" s="24">
        <f t="shared" si="36"/>
        <v>0</v>
      </c>
      <c r="G68" s="24">
        <f t="shared" si="36"/>
        <v>0</v>
      </c>
      <c r="H68" s="24">
        <f>SUM(H67)</f>
        <v>0</v>
      </c>
      <c r="I68" s="43">
        <v>0</v>
      </c>
      <c r="J68" s="43">
        <v>0</v>
      </c>
      <c r="K68" s="43">
        <v>0</v>
      </c>
      <c r="L68" s="14"/>
    </row>
    <row r="69" spans="1:12" s="8" customFormat="1" x14ac:dyDescent="0.3">
      <c r="A69" s="12" t="s">
        <v>40</v>
      </c>
      <c r="B69" s="17" t="s">
        <v>102</v>
      </c>
      <c r="C69" s="26">
        <f t="shared" ref="C69" si="37">SUM(C68,C64)</f>
        <v>235989013</v>
      </c>
      <c r="D69" s="26">
        <f t="shared" ref="D69:G69" si="38">SUM(D68,D64)</f>
        <v>272284880</v>
      </c>
      <c r="E69" s="26">
        <f t="shared" si="38"/>
        <v>287291204</v>
      </c>
      <c r="F69" s="26">
        <f t="shared" si="38"/>
        <v>287291204</v>
      </c>
      <c r="G69" s="26">
        <f t="shared" si="38"/>
        <v>0</v>
      </c>
      <c r="H69" s="26">
        <f t="shared" ref="H69" si="39">SUM(H68,H64)</f>
        <v>223110235</v>
      </c>
      <c r="I69" s="47">
        <f t="shared" si="24"/>
        <v>94.54</v>
      </c>
      <c r="J69" s="47">
        <f t="shared" si="25"/>
        <v>81.94</v>
      </c>
      <c r="K69" s="47">
        <f t="shared" si="26"/>
        <v>77.66</v>
      </c>
      <c r="L69" s="6"/>
    </row>
    <row r="70" spans="1:12" x14ac:dyDescent="0.3">
      <c r="A70" s="4"/>
      <c r="B70" s="4"/>
      <c r="C70" s="4"/>
    </row>
    <row r="71" spans="1:12" x14ac:dyDescent="0.3">
      <c r="A71" s="4"/>
      <c r="B71" s="4"/>
      <c r="C71" s="4"/>
    </row>
    <row r="72" spans="1:12" x14ac:dyDescent="0.3">
      <c r="A72" s="4"/>
      <c r="B72" s="4"/>
      <c r="C72" s="4"/>
    </row>
    <row r="73" spans="1:12" x14ac:dyDescent="0.3">
      <c r="A73" s="4"/>
      <c r="B73" s="4"/>
      <c r="C73" s="4"/>
    </row>
    <row r="74" spans="1:12" x14ac:dyDescent="0.3">
      <c r="A74" s="4"/>
      <c r="B74" s="4"/>
      <c r="C74" s="4"/>
    </row>
    <row r="75" spans="1:12" x14ac:dyDescent="0.3">
      <c r="A75" s="4"/>
      <c r="B75" s="4"/>
      <c r="C75" s="4"/>
    </row>
    <row r="76" spans="1:12" x14ac:dyDescent="0.3">
      <c r="A76" s="4"/>
      <c r="B76" s="4"/>
      <c r="C76" s="4"/>
    </row>
    <row r="77" spans="1:12" x14ac:dyDescent="0.3">
      <c r="A77" s="4"/>
      <c r="B77" s="4"/>
      <c r="C77" s="4"/>
    </row>
    <row r="78" spans="1:12" x14ac:dyDescent="0.3">
      <c r="A78" s="4"/>
      <c r="B78" s="4"/>
      <c r="C78" s="4"/>
    </row>
    <row r="79" spans="1:12" x14ac:dyDescent="0.3">
      <c r="A79" s="4"/>
      <c r="B79" s="4"/>
      <c r="C79" s="4"/>
    </row>
    <row r="80" spans="1:12" x14ac:dyDescent="0.3">
      <c r="A80" s="4"/>
      <c r="B80" s="4"/>
      <c r="C80" s="4"/>
    </row>
    <row r="81" spans="1:3" x14ac:dyDescent="0.3">
      <c r="A81" s="4"/>
      <c r="B81" s="4"/>
      <c r="C81" s="4"/>
    </row>
    <row r="82" spans="1:3" x14ac:dyDescent="0.3">
      <c r="A82" s="4"/>
      <c r="B82" s="4"/>
      <c r="C82" s="4"/>
    </row>
    <row r="83" spans="1:3" x14ac:dyDescent="0.3">
      <c r="A83" s="4"/>
      <c r="B83" s="4"/>
      <c r="C83" s="4"/>
    </row>
    <row r="84" spans="1:3" x14ac:dyDescent="0.3">
      <c r="A84" s="4"/>
      <c r="B84" s="4"/>
      <c r="C84" s="4"/>
    </row>
    <row r="85" spans="1:3" x14ac:dyDescent="0.3">
      <c r="A85" s="4"/>
      <c r="B85" s="4"/>
      <c r="C85" s="4"/>
    </row>
    <row r="86" spans="1:3" x14ac:dyDescent="0.3">
      <c r="A86" s="4"/>
      <c r="B86" s="4"/>
      <c r="C86" s="4"/>
    </row>
    <row r="87" spans="1:3" x14ac:dyDescent="0.3">
      <c r="A87" s="4"/>
      <c r="B87" s="4"/>
      <c r="C87" s="4"/>
    </row>
    <row r="88" spans="1:3" x14ac:dyDescent="0.3">
      <c r="A88" s="4"/>
      <c r="B88" s="4"/>
      <c r="C88" s="4"/>
    </row>
    <row r="89" spans="1:3" x14ac:dyDescent="0.3">
      <c r="A89" s="4"/>
      <c r="B89" s="4"/>
      <c r="C89" s="4"/>
    </row>
    <row r="90" spans="1:3" x14ac:dyDescent="0.3">
      <c r="A90" s="4"/>
      <c r="B90" s="4"/>
      <c r="C90" s="4"/>
    </row>
    <row r="91" spans="1:3" x14ac:dyDescent="0.3">
      <c r="A91" s="4"/>
      <c r="B91" s="4"/>
      <c r="C91" s="4"/>
    </row>
  </sheetData>
  <mergeCells count="20">
    <mergeCell ref="D8:D9"/>
    <mergeCell ref="E8:E9"/>
    <mergeCell ref="F45:F46"/>
    <mergeCell ref="G45:G46"/>
    <mergeCell ref="I45:K45"/>
    <mergeCell ref="I8:K8"/>
    <mergeCell ref="A3:K3"/>
    <mergeCell ref="A4:K4"/>
    <mergeCell ref="H8:H9"/>
    <mergeCell ref="A45:A46"/>
    <mergeCell ref="B45:B46"/>
    <mergeCell ref="C45:C46"/>
    <mergeCell ref="D45:D46"/>
    <mergeCell ref="E45:E46"/>
    <mergeCell ref="H45:H46"/>
    <mergeCell ref="A8:A9"/>
    <mergeCell ref="B8:B9"/>
    <mergeCell ref="C8:C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91"/>
  <sheetViews>
    <sheetView zoomScale="85" zoomScaleNormal="85" workbookViewId="0">
      <selection activeCell="C1" sqref="C1"/>
    </sheetView>
  </sheetViews>
  <sheetFormatPr defaultRowHeight="15.6" x14ac:dyDescent="0.3"/>
  <cols>
    <col min="1" max="1" width="8.109375" style="2" customWidth="1"/>
    <col min="2" max="2" width="71.109375" style="2" customWidth="1"/>
    <col min="3" max="11" width="17.33203125" style="2" customWidth="1"/>
    <col min="12" max="256" width="9.109375" style="2"/>
    <col min="257" max="257" width="8.109375" style="2" customWidth="1"/>
    <col min="258" max="258" width="71.109375" style="2" customWidth="1"/>
    <col min="259" max="259" width="19.88671875" style="2" bestFit="1" customWidth="1"/>
    <col min="260" max="262" width="18" style="2" customWidth="1"/>
    <col min="263" max="263" width="18.33203125" style="2" bestFit="1" customWidth="1"/>
    <col min="264" max="264" width="18" style="2" customWidth="1"/>
    <col min="265" max="512" width="9.109375" style="2"/>
    <col min="513" max="513" width="8.109375" style="2" customWidth="1"/>
    <col min="514" max="514" width="71.109375" style="2" customWidth="1"/>
    <col min="515" max="515" width="19.88671875" style="2" bestFit="1" customWidth="1"/>
    <col min="516" max="518" width="18" style="2" customWidth="1"/>
    <col min="519" max="519" width="18.33203125" style="2" bestFit="1" customWidth="1"/>
    <col min="520" max="520" width="18" style="2" customWidth="1"/>
    <col min="521" max="768" width="9.109375" style="2"/>
    <col min="769" max="769" width="8.109375" style="2" customWidth="1"/>
    <col min="770" max="770" width="71.109375" style="2" customWidth="1"/>
    <col min="771" max="771" width="19.88671875" style="2" bestFit="1" customWidth="1"/>
    <col min="772" max="774" width="18" style="2" customWidth="1"/>
    <col min="775" max="775" width="18.33203125" style="2" bestFit="1" customWidth="1"/>
    <col min="776" max="776" width="18" style="2" customWidth="1"/>
    <col min="777" max="1024" width="9.109375" style="2"/>
    <col min="1025" max="1025" width="8.109375" style="2" customWidth="1"/>
    <col min="1026" max="1026" width="71.109375" style="2" customWidth="1"/>
    <col min="1027" max="1027" width="19.88671875" style="2" bestFit="1" customWidth="1"/>
    <col min="1028" max="1030" width="18" style="2" customWidth="1"/>
    <col min="1031" max="1031" width="18.33203125" style="2" bestFit="1" customWidth="1"/>
    <col min="1032" max="1032" width="18" style="2" customWidth="1"/>
    <col min="1033" max="1280" width="9.109375" style="2"/>
    <col min="1281" max="1281" width="8.109375" style="2" customWidth="1"/>
    <col min="1282" max="1282" width="71.109375" style="2" customWidth="1"/>
    <col min="1283" max="1283" width="19.88671875" style="2" bestFit="1" customWidth="1"/>
    <col min="1284" max="1286" width="18" style="2" customWidth="1"/>
    <col min="1287" max="1287" width="18.33203125" style="2" bestFit="1" customWidth="1"/>
    <col min="1288" max="1288" width="18" style="2" customWidth="1"/>
    <col min="1289" max="1536" width="9.109375" style="2"/>
    <col min="1537" max="1537" width="8.109375" style="2" customWidth="1"/>
    <col min="1538" max="1538" width="71.109375" style="2" customWidth="1"/>
    <col min="1539" max="1539" width="19.88671875" style="2" bestFit="1" customWidth="1"/>
    <col min="1540" max="1542" width="18" style="2" customWidth="1"/>
    <col min="1543" max="1543" width="18.33203125" style="2" bestFit="1" customWidth="1"/>
    <col min="1544" max="1544" width="18" style="2" customWidth="1"/>
    <col min="1545" max="1792" width="9.109375" style="2"/>
    <col min="1793" max="1793" width="8.109375" style="2" customWidth="1"/>
    <col min="1794" max="1794" width="71.109375" style="2" customWidth="1"/>
    <col min="1795" max="1795" width="19.88671875" style="2" bestFit="1" customWidth="1"/>
    <col min="1796" max="1798" width="18" style="2" customWidth="1"/>
    <col min="1799" max="1799" width="18.33203125" style="2" bestFit="1" customWidth="1"/>
    <col min="1800" max="1800" width="18" style="2" customWidth="1"/>
    <col min="1801" max="2048" width="9.109375" style="2"/>
    <col min="2049" max="2049" width="8.109375" style="2" customWidth="1"/>
    <col min="2050" max="2050" width="71.109375" style="2" customWidth="1"/>
    <col min="2051" max="2051" width="19.88671875" style="2" bestFit="1" customWidth="1"/>
    <col min="2052" max="2054" width="18" style="2" customWidth="1"/>
    <col min="2055" max="2055" width="18.33203125" style="2" bestFit="1" customWidth="1"/>
    <col min="2056" max="2056" width="18" style="2" customWidth="1"/>
    <col min="2057" max="2304" width="9.109375" style="2"/>
    <col min="2305" max="2305" width="8.109375" style="2" customWidth="1"/>
    <col min="2306" max="2306" width="71.109375" style="2" customWidth="1"/>
    <col min="2307" max="2307" width="19.88671875" style="2" bestFit="1" customWidth="1"/>
    <col min="2308" max="2310" width="18" style="2" customWidth="1"/>
    <col min="2311" max="2311" width="18.33203125" style="2" bestFit="1" customWidth="1"/>
    <col min="2312" max="2312" width="18" style="2" customWidth="1"/>
    <col min="2313" max="2560" width="9.109375" style="2"/>
    <col min="2561" max="2561" width="8.109375" style="2" customWidth="1"/>
    <col min="2562" max="2562" width="71.109375" style="2" customWidth="1"/>
    <col min="2563" max="2563" width="19.88671875" style="2" bestFit="1" customWidth="1"/>
    <col min="2564" max="2566" width="18" style="2" customWidth="1"/>
    <col min="2567" max="2567" width="18.33203125" style="2" bestFit="1" customWidth="1"/>
    <col min="2568" max="2568" width="18" style="2" customWidth="1"/>
    <col min="2569" max="2816" width="9.109375" style="2"/>
    <col min="2817" max="2817" width="8.109375" style="2" customWidth="1"/>
    <col min="2818" max="2818" width="71.109375" style="2" customWidth="1"/>
    <col min="2819" max="2819" width="19.88671875" style="2" bestFit="1" customWidth="1"/>
    <col min="2820" max="2822" width="18" style="2" customWidth="1"/>
    <col min="2823" max="2823" width="18.33203125" style="2" bestFit="1" customWidth="1"/>
    <col min="2824" max="2824" width="18" style="2" customWidth="1"/>
    <col min="2825" max="3072" width="9.109375" style="2"/>
    <col min="3073" max="3073" width="8.109375" style="2" customWidth="1"/>
    <col min="3074" max="3074" width="71.109375" style="2" customWidth="1"/>
    <col min="3075" max="3075" width="19.88671875" style="2" bestFit="1" customWidth="1"/>
    <col min="3076" max="3078" width="18" style="2" customWidth="1"/>
    <col min="3079" max="3079" width="18.33203125" style="2" bestFit="1" customWidth="1"/>
    <col min="3080" max="3080" width="18" style="2" customWidth="1"/>
    <col min="3081" max="3328" width="9.109375" style="2"/>
    <col min="3329" max="3329" width="8.109375" style="2" customWidth="1"/>
    <col min="3330" max="3330" width="71.109375" style="2" customWidth="1"/>
    <col min="3331" max="3331" width="19.88671875" style="2" bestFit="1" customWidth="1"/>
    <col min="3332" max="3334" width="18" style="2" customWidth="1"/>
    <col min="3335" max="3335" width="18.33203125" style="2" bestFit="1" customWidth="1"/>
    <col min="3336" max="3336" width="18" style="2" customWidth="1"/>
    <col min="3337" max="3584" width="9.109375" style="2"/>
    <col min="3585" max="3585" width="8.109375" style="2" customWidth="1"/>
    <col min="3586" max="3586" width="71.109375" style="2" customWidth="1"/>
    <col min="3587" max="3587" width="19.88671875" style="2" bestFit="1" customWidth="1"/>
    <col min="3588" max="3590" width="18" style="2" customWidth="1"/>
    <col min="3591" max="3591" width="18.33203125" style="2" bestFit="1" customWidth="1"/>
    <col min="3592" max="3592" width="18" style="2" customWidth="1"/>
    <col min="3593" max="3840" width="9.109375" style="2"/>
    <col min="3841" max="3841" width="8.109375" style="2" customWidth="1"/>
    <col min="3842" max="3842" width="71.109375" style="2" customWidth="1"/>
    <col min="3843" max="3843" width="19.88671875" style="2" bestFit="1" customWidth="1"/>
    <col min="3844" max="3846" width="18" style="2" customWidth="1"/>
    <col min="3847" max="3847" width="18.33203125" style="2" bestFit="1" customWidth="1"/>
    <col min="3848" max="3848" width="18" style="2" customWidth="1"/>
    <col min="3849" max="4096" width="9.109375" style="2"/>
    <col min="4097" max="4097" width="8.109375" style="2" customWidth="1"/>
    <col min="4098" max="4098" width="71.109375" style="2" customWidth="1"/>
    <col min="4099" max="4099" width="19.88671875" style="2" bestFit="1" customWidth="1"/>
    <col min="4100" max="4102" width="18" style="2" customWidth="1"/>
    <col min="4103" max="4103" width="18.33203125" style="2" bestFit="1" customWidth="1"/>
    <col min="4104" max="4104" width="18" style="2" customWidth="1"/>
    <col min="4105" max="4352" width="9.109375" style="2"/>
    <col min="4353" max="4353" width="8.109375" style="2" customWidth="1"/>
    <col min="4354" max="4354" width="71.109375" style="2" customWidth="1"/>
    <col min="4355" max="4355" width="19.88671875" style="2" bestFit="1" customWidth="1"/>
    <col min="4356" max="4358" width="18" style="2" customWidth="1"/>
    <col min="4359" max="4359" width="18.33203125" style="2" bestFit="1" customWidth="1"/>
    <col min="4360" max="4360" width="18" style="2" customWidth="1"/>
    <col min="4361" max="4608" width="9.109375" style="2"/>
    <col min="4609" max="4609" width="8.109375" style="2" customWidth="1"/>
    <col min="4610" max="4610" width="71.109375" style="2" customWidth="1"/>
    <col min="4611" max="4611" width="19.88671875" style="2" bestFit="1" customWidth="1"/>
    <col min="4612" max="4614" width="18" style="2" customWidth="1"/>
    <col min="4615" max="4615" width="18.33203125" style="2" bestFit="1" customWidth="1"/>
    <col min="4616" max="4616" width="18" style="2" customWidth="1"/>
    <col min="4617" max="4864" width="9.109375" style="2"/>
    <col min="4865" max="4865" width="8.109375" style="2" customWidth="1"/>
    <col min="4866" max="4866" width="71.109375" style="2" customWidth="1"/>
    <col min="4867" max="4867" width="19.88671875" style="2" bestFit="1" customWidth="1"/>
    <col min="4868" max="4870" width="18" style="2" customWidth="1"/>
    <col min="4871" max="4871" width="18.33203125" style="2" bestFit="1" customWidth="1"/>
    <col min="4872" max="4872" width="18" style="2" customWidth="1"/>
    <col min="4873" max="5120" width="9.109375" style="2"/>
    <col min="5121" max="5121" width="8.109375" style="2" customWidth="1"/>
    <col min="5122" max="5122" width="71.109375" style="2" customWidth="1"/>
    <col min="5123" max="5123" width="19.88671875" style="2" bestFit="1" customWidth="1"/>
    <col min="5124" max="5126" width="18" style="2" customWidth="1"/>
    <col min="5127" max="5127" width="18.33203125" style="2" bestFit="1" customWidth="1"/>
    <col min="5128" max="5128" width="18" style="2" customWidth="1"/>
    <col min="5129" max="5376" width="9.109375" style="2"/>
    <col min="5377" max="5377" width="8.109375" style="2" customWidth="1"/>
    <col min="5378" max="5378" width="71.109375" style="2" customWidth="1"/>
    <col min="5379" max="5379" width="19.88671875" style="2" bestFit="1" customWidth="1"/>
    <col min="5380" max="5382" width="18" style="2" customWidth="1"/>
    <col min="5383" max="5383" width="18.33203125" style="2" bestFit="1" customWidth="1"/>
    <col min="5384" max="5384" width="18" style="2" customWidth="1"/>
    <col min="5385" max="5632" width="9.109375" style="2"/>
    <col min="5633" max="5633" width="8.109375" style="2" customWidth="1"/>
    <col min="5634" max="5634" width="71.109375" style="2" customWidth="1"/>
    <col min="5635" max="5635" width="19.88671875" style="2" bestFit="1" customWidth="1"/>
    <col min="5636" max="5638" width="18" style="2" customWidth="1"/>
    <col min="5639" max="5639" width="18.33203125" style="2" bestFit="1" customWidth="1"/>
    <col min="5640" max="5640" width="18" style="2" customWidth="1"/>
    <col min="5641" max="5888" width="9.109375" style="2"/>
    <col min="5889" max="5889" width="8.109375" style="2" customWidth="1"/>
    <col min="5890" max="5890" width="71.109375" style="2" customWidth="1"/>
    <col min="5891" max="5891" width="19.88671875" style="2" bestFit="1" customWidth="1"/>
    <col min="5892" max="5894" width="18" style="2" customWidth="1"/>
    <col min="5895" max="5895" width="18.33203125" style="2" bestFit="1" customWidth="1"/>
    <col min="5896" max="5896" width="18" style="2" customWidth="1"/>
    <col min="5897" max="6144" width="9.109375" style="2"/>
    <col min="6145" max="6145" width="8.109375" style="2" customWidth="1"/>
    <col min="6146" max="6146" width="71.109375" style="2" customWidth="1"/>
    <col min="6147" max="6147" width="19.88671875" style="2" bestFit="1" customWidth="1"/>
    <col min="6148" max="6150" width="18" style="2" customWidth="1"/>
    <col min="6151" max="6151" width="18.33203125" style="2" bestFit="1" customWidth="1"/>
    <col min="6152" max="6152" width="18" style="2" customWidth="1"/>
    <col min="6153" max="6400" width="9.109375" style="2"/>
    <col min="6401" max="6401" width="8.109375" style="2" customWidth="1"/>
    <col min="6402" max="6402" width="71.109375" style="2" customWidth="1"/>
    <col min="6403" max="6403" width="19.88671875" style="2" bestFit="1" customWidth="1"/>
    <col min="6404" max="6406" width="18" style="2" customWidth="1"/>
    <col min="6407" max="6407" width="18.33203125" style="2" bestFit="1" customWidth="1"/>
    <col min="6408" max="6408" width="18" style="2" customWidth="1"/>
    <col min="6409" max="6656" width="9.109375" style="2"/>
    <col min="6657" max="6657" width="8.109375" style="2" customWidth="1"/>
    <col min="6658" max="6658" width="71.109375" style="2" customWidth="1"/>
    <col min="6659" max="6659" width="19.88671875" style="2" bestFit="1" customWidth="1"/>
    <col min="6660" max="6662" width="18" style="2" customWidth="1"/>
    <col min="6663" max="6663" width="18.33203125" style="2" bestFit="1" customWidth="1"/>
    <col min="6664" max="6664" width="18" style="2" customWidth="1"/>
    <col min="6665" max="6912" width="9.109375" style="2"/>
    <col min="6913" max="6913" width="8.109375" style="2" customWidth="1"/>
    <col min="6914" max="6914" width="71.109375" style="2" customWidth="1"/>
    <col min="6915" max="6915" width="19.88671875" style="2" bestFit="1" customWidth="1"/>
    <col min="6916" max="6918" width="18" style="2" customWidth="1"/>
    <col min="6919" max="6919" width="18.33203125" style="2" bestFit="1" customWidth="1"/>
    <col min="6920" max="6920" width="18" style="2" customWidth="1"/>
    <col min="6921" max="7168" width="9.109375" style="2"/>
    <col min="7169" max="7169" width="8.109375" style="2" customWidth="1"/>
    <col min="7170" max="7170" width="71.109375" style="2" customWidth="1"/>
    <col min="7171" max="7171" width="19.88671875" style="2" bestFit="1" customWidth="1"/>
    <col min="7172" max="7174" width="18" style="2" customWidth="1"/>
    <col min="7175" max="7175" width="18.33203125" style="2" bestFit="1" customWidth="1"/>
    <col min="7176" max="7176" width="18" style="2" customWidth="1"/>
    <col min="7177" max="7424" width="9.109375" style="2"/>
    <col min="7425" max="7425" width="8.109375" style="2" customWidth="1"/>
    <col min="7426" max="7426" width="71.109375" style="2" customWidth="1"/>
    <col min="7427" max="7427" width="19.88671875" style="2" bestFit="1" customWidth="1"/>
    <col min="7428" max="7430" width="18" style="2" customWidth="1"/>
    <col min="7431" max="7431" width="18.33203125" style="2" bestFit="1" customWidth="1"/>
    <col min="7432" max="7432" width="18" style="2" customWidth="1"/>
    <col min="7433" max="7680" width="9.109375" style="2"/>
    <col min="7681" max="7681" width="8.109375" style="2" customWidth="1"/>
    <col min="7682" max="7682" width="71.109375" style="2" customWidth="1"/>
    <col min="7683" max="7683" width="19.88671875" style="2" bestFit="1" customWidth="1"/>
    <col min="7684" max="7686" width="18" style="2" customWidth="1"/>
    <col min="7687" max="7687" width="18.33203125" style="2" bestFit="1" customWidth="1"/>
    <col min="7688" max="7688" width="18" style="2" customWidth="1"/>
    <col min="7689" max="7936" width="9.109375" style="2"/>
    <col min="7937" max="7937" width="8.109375" style="2" customWidth="1"/>
    <col min="7938" max="7938" width="71.109375" style="2" customWidth="1"/>
    <col min="7939" max="7939" width="19.88671875" style="2" bestFit="1" customWidth="1"/>
    <col min="7940" max="7942" width="18" style="2" customWidth="1"/>
    <col min="7943" max="7943" width="18.33203125" style="2" bestFit="1" customWidth="1"/>
    <col min="7944" max="7944" width="18" style="2" customWidth="1"/>
    <col min="7945" max="8192" width="9.109375" style="2"/>
    <col min="8193" max="8193" width="8.109375" style="2" customWidth="1"/>
    <col min="8194" max="8194" width="71.109375" style="2" customWidth="1"/>
    <col min="8195" max="8195" width="19.88671875" style="2" bestFit="1" customWidth="1"/>
    <col min="8196" max="8198" width="18" style="2" customWidth="1"/>
    <col min="8199" max="8199" width="18.33203125" style="2" bestFit="1" customWidth="1"/>
    <col min="8200" max="8200" width="18" style="2" customWidth="1"/>
    <col min="8201" max="8448" width="9.109375" style="2"/>
    <col min="8449" max="8449" width="8.109375" style="2" customWidth="1"/>
    <col min="8450" max="8450" width="71.109375" style="2" customWidth="1"/>
    <col min="8451" max="8451" width="19.88671875" style="2" bestFit="1" customWidth="1"/>
    <col min="8452" max="8454" width="18" style="2" customWidth="1"/>
    <col min="8455" max="8455" width="18.33203125" style="2" bestFit="1" customWidth="1"/>
    <col min="8456" max="8456" width="18" style="2" customWidth="1"/>
    <col min="8457" max="8704" width="9.109375" style="2"/>
    <col min="8705" max="8705" width="8.109375" style="2" customWidth="1"/>
    <col min="8706" max="8706" width="71.109375" style="2" customWidth="1"/>
    <col min="8707" max="8707" width="19.88671875" style="2" bestFit="1" customWidth="1"/>
    <col min="8708" max="8710" width="18" style="2" customWidth="1"/>
    <col min="8711" max="8711" width="18.33203125" style="2" bestFit="1" customWidth="1"/>
    <col min="8712" max="8712" width="18" style="2" customWidth="1"/>
    <col min="8713" max="8960" width="9.109375" style="2"/>
    <col min="8961" max="8961" width="8.109375" style="2" customWidth="1"/>
    <col min="8962" max="8962" width="71.109375" style="2" customWidth="1"/>
    <col min="8963" max="8963" width="19.88671875" style="2" bestFit="1" customWidth="1"/>
    <col min="8964" max="8966" width="18" style="2" customWidth="1"/>
    <col min="8967" max="8967" width="18.33203125" style="2" bestFit="1" customWidth="1"/>
    <col min="8968" max="8968" width="18" style="2" customWidth="1"/>
    <col min="8969" max="9216" width="9.109375" style="2"/>
    <col min="9217" max="9217" width="8.109375" style="2" customWidth="1"/>
    <col min="9218" max="9218" width="71.109375" style="2" customWidth="1"/>
    <col min="9219" max="9219" width="19.88671875" style="2" bestFit="1" customWidth="1"/>
    <col min="9220" max="9222" width="18" style="2" customWidth="1"/>
    <col min="9223" max="9223" width="18.33203125" style="2" bestFit="1" customWidth="1"/>
    <col min="9224" max="9224" width="18" style="2" customWidth="1"/>
    <col min="9225" max="9472" width="9.109375" style="2"/>
    <col min="9473" max="9473" width="8.109375" style="2" customWidth="1"/>
    <col min="9474" max="9474" width="71.109375" style="2" customWidth="1"/>
    <col min="9475" max="9475" width="19.88671875" style="2" bestFit="1" customWidth="1"/>
    <col min="9476" max="9478" width="18" style="2" customWidth="1"/>
    <col min="9479" max="9479" width="18.33203125" style="2" bestFit="1" customWidth="1"/>
    <col min="9480" max="9480" width="18" style="2" customWidth="1"/>
    <col min="9481" max="9728" width="9.109375" style="2"/>
    <col min="9729" max="9729" width="8.109375" style="2" customWidth="1"/>
    <col min="9730" max="9730" width="71.109375" style="2" customWidth="1"/>
    <col min="9731" max="9731" width="19.88671875" style="2" bestFit="1" customWidth="1"/>
    <col min="9732" max="9734" width="18" style="2" customWidth="1"/>
    <col min="9735" max="9735" width="18.33203125" style="2" bestFit="1" customWidth="1"/>
    <col min="9736" max="9736" width="18" style="2" customWidth="1"/>
    <col min="9737" max="9984" width="9.109375" style="2"/>
    <col min="9985" max="9985" width="8.109375" style="2" customWidth="1"/>
    <col min="9986" max="9986" width="71.109375" style="2" customWidth="1"/>
    <col min="9987" max="9987" width="19.88671875" style="2" bestFit="1" customWidth="1"/>
    <col min="9988" max="9990" width="18" style="2" customWidth="1"/>
    <col min="9991" max="9991" width="18.33203125" style="2" bestFit="1" customWidth="1"/>
    <col min="9992" max="9992" width="18" style="2" customWidth="1"/>
    <col min="9993" max="10240" width="9.109375" style="2"/>
    <col min="10241" max="10241" width="8.109375" style="2" customWidth="1"/>
    <col min="10242" max="10242" width="71.109375" style="2" customWidth="1"/>
    <col min="10243" max="10243" width="19.88671875" style="2" bestFit="1" customWidth="1"/>
    <col min="10244" max="10246" width="18" style="2" customWidth="1"/>
    <col min="10247" max="10247" width="18.33203125" style="2" bestFit="1" customWidth="1"/>
    <col min="10248" max="10248" width="18" style="2" customWidth="1"/>
    <col min="10249" max="10496" width="9.109375" style="2"/>
    <col min="10497" max="10497" width="8.109375" style="2" customWidth="1"/>
    <col min="10498" max="10498" width="71.109375" style="2" customWidth="1"/>
    <col min="10499" max="10499" width="19.88671875" style="2" bestFit="1" customWidth="1"/>
    <col min="10500" max="10502" width="18" style="2" customWidth="1"/>
    <col min="10503" max="10503" width="18.33203125" style="2" bestFit="1" customWidth="1"/>
    <col min="10504" max="10504" width="18" style="2" customWidth="1"/>
    <col min="10505" max="10752" width="9.109375" style="2"/>
    <col min="10753" max="10753" width="8.109375" style="2" customWidth="1"/>
    <col min="10754" max="10754" width="71.109375" style="2" customWidth="1"/>
    <col min="10755" max="10755" width="19.88671875" style="2" bestFit="1" customWidth="1"/>
    <col min="10756" max="10758" width="18" style="2" customWidth="1"/>
    <col min="10759" max="10759" width="18.33203125" style="2" bestFit="1" customWidth="1"/>
    <col min="10760" max="10760" width="18" style="2" customWidth="1"/>
    <col min="10761" max="11008" width="9.109375" style="2"/>
    <col min="11009" max="11009" width="8.109375" style="2" customWidth="1"/>
    <col min="11010" max="11010" width="71.109375" style="2" customWidth="1"/>
    <col min="11011" max="11011" width="19.88671875" style="2" bestFit="1" customWidth="1"/>
    <col min="11012" max="11014" width="18" style="2" customWidth="1"/>
    <col min="11015" max="11015" width="18.33203125" style="2" bestFit="1" customWidth="1"/>
    <col min="11016" max="11016" width="18" style="2" customWidth="1"/>
    <col min="11017" max="11264" width="9.109375" style="2"/>
    <col min="11265" max="11265" width="8.109375" style="2" customWidth="1"/>
    <col min="11266" max="11266" width="71.109375" style="2" customWidth="1"/>
    <col min="11267" max="11267" width="19.88671875" style="2" bestFit="1" customWidth="1"/>
    <col min="11268" max="11270" width="18" style="2" customWidth="1"/>
    <col min="11271" max="11271" width="18.33203125" style="2" bestFit="1" customWidth="1"/>
    <col min="11272" max="11272" width="18" style="2" customWidth="1"/>
    <col min="11273" max="11520" width="9.109375" style="2"/>
    <col min="11521" max="11521" width="8.109375" style="2" customWidth="1"/>
    <col min="11522" max="11522" width="71.109375" style="2" customWidth="1"/>
    <col min="11523" max="11523" width="19.88671875" style="2" bestFit="1" customWidth="1"/>
    <col min="11524" max="11526" width="18" style="2" customWidth="1"/>
    <col min="11527" max="11527" width="18.33203125" style="2" bestFit="1" customWidth="1"/>
    <col min="11528" max="11528" width="18" style="2" customWidth="1"/>
    <col min="11529" max="11776" width="9.109375" style="2"/>
    <col min="11777" max="11777" width="8.109375" style="2" customWidth="1"/>
    <col min="11778" max="11778" width="71.109375" style="2" customWidth="1"/>
    <col min="11779" max="11779" width="19.88671875" style="2" bestFit="1" customWidth="1"/>
    <col min="11780" max="11782" width="18" style="2" customWidth="1"/>
    <col min="11783" max="11783" width="18.33203125" style="2" bestFit="1" customWidth="1"/>
    <col min="11784" max="11784" width="18" style="2" customWidth="1"/>
    <col min="11785" max="12032" width="9.109375" style="2"/>
    <col min="12033" max="12033" width="8.109375" style="2" customWidth="1"/>
    <col min="12034" max="12034" width="71.109375" style="2" customWidth="1"/>
    <col min="12035" max="12035" width="19.88671875" style="2" bestFit="1" customWidth="1"/>
    <col min="12036" max="12038" width="18" style="2" customWidth="1"/>
    <col min="12039" max="12039" width="18.33203125" style="2" bestFit="1" customWidth="1"/>
    <col min="12040" max="12040" width="18" style="2" customWidth="1"/>
    <col min="12041" max="12288" width="9.109375" style="2"/>
    <col min="12289" max="12289" width="8.109375" style="2" customWidth="1"/>
    <col min="12290" max="12290" width="71.109375" style="2" customWidth="1"/>
    <col min="12291" max="12291" width="19.88671875" style="2" bestFit="1" customWidth="1"/>
    <col min="12292" max="12294" width="18" style="2" customWidth="1"/>
    <col min="12295" max="12295" width="18.33203125" style="2" bestFit="1" customWidth="1"/>
    <col min="12296" max="12296" width="18" style="2" customWidth="1"/>
    <col min="12297" max="12544" width="9.109375" style="2"/>
    <col min="12545" max="12545" width="8.109375" style="2" customWidth="1"/>
    <col min="12546" max="12546" width="71.109375" style="2" customWidth="1"/>
    <col min="12547" max="12547" width="19.88671875" style="2" bestFit="1" customWidth="1"/>
    <col min="12548" max="12550" width="18" style="2" customWidth="1"/>
    <col min="12551" max="12551" width="18.33203125" style="2" bestFit="1" customWidth="1"/>
    <col min="12552" max="12552" width="18" style="2" customWidth="1"/>
    <col min="12553" max="12800" width="9.109375" style="2"/>
    <col min="12801" max="12801" width="8.109375" style="2" customWidth="1"/>
    <col min="12802" max="12802" width="71.109375" style="2" customWidth="1"/>
    <col min="12803" max="12803" width="19.88671875" style="2" bestFit="1" customWidth="1"/>
    <col min="12804" max="12806" width="18" style="2" customWidth="1"/>
    <col min="12807" max="12807" width="18.33203125" style="2" bestFit="1" customWidth="1"/>
    <col min="12808" max="12808" width="18" style="2" customWidth="1"/>
    <col min="12809" max="13056" width="9.109375" style="2"/>
    <col min="13057" max="13057" width="8.109375" style="2" customWidth="1"/>
    <col min="13058" max="13058" width="71.109375" style="2" customWidth="1"/>
    <col min="13059" max="13059" width="19.88671875" style="2" bestFit="1" customWidth="1"/>
    <col min="13060" max="13062" width="18" style="2" customWidth="1"/>
    <col min="13063" max="13063" width="18.33203125" style="2" bestFit="1" customWidth="1"/>
    <col min="13064" max="13064" width="18" style="2" customWidth="1"/>
    <col min="13065" max="13312" width="9.109375" style="2"/>
    <col min="13313" max="13313" width="8.109375" style="2" customWidth="1"/>
    <col min="13314" max="13314" width="71.109375" style="2" customWidth="1"/>
    <col min="13315" max="13315" width="19.88671875" style="2" bestFit="1" customWidth="1"/>
    <col min="13316" max="13318" width="18" style="2" customWidth="1"/>
    <col min="13319" max="13319" width="18.33203125" style="2" bestFit="1" customWidth="1"/>
    <col min="13320" max="13320" width="18" style="2" customWidth="1"/>
    <col min="13321" max="13568" width="9.109375" style="2"/>
    <col min="13569" max="13569" width="8.109375" style="2" customWidth="1"/>
    <col min="13570" max="13570" width="71.109375" style="2" customWidth="1"/>
    <col min="13571" max="13571" width="19.88671875" style="2" bestFit="1" customWidth="1"/>
    <col min="13572" max="13574" width="18" style="2" customWidth="1"/>
    <col min="13575" max="13575" width="18.33203125" style="2" bestFit="1" customWidth="1"/>
    <col min="13576" max="13576" width="18" style="2" customWidth="1"/>
    <col min="13577" max="13824" width="9.109375" style="2"/>
    <col min="13825" max="13825" width="8.109375" style="2" customWidth="1"/>
    <col min="13826" max="13826" width="71.109375" style="2" customWidth="1"/>
    <col min="13827" max="13827" width="19.88671875" style="2" bestFit="1" customWidth="1"/>
    <col min="13828" max="13830" width="18" style="2" customWidth="1"/>
    <col min="13831" max="13831" width="18.33203125" style="2" bestFit="1" customWidth="1"/>
    <col min="13832" max="13832" width="18" style="2" customWidth="1"/>
    <col min="13833" max="14080" width="9.109375" style="2"/>
    <col min="14081" max="14081" width="8.109375" style="2" customWidth="1"/>
    <col min="14082" max="14082" width="71.109375" style="2" customWidth="1"/>
    <col min="14083" max="14083" width="19.88671875" style="2" bestFit="1" customWidth="1"/>
    <col min="14084" max="14086" width="18" style="2" customWidth="1"/>
    <col min="14087" max="14087" width="18.33203125" style="2" bestFit="1" customWidth="1"/>
    <col min="14088" max="14088" width="18" style="2" customWidth="1"/>
    <col min="14089" max="14336" width="9.109375" style="2"/>
    <col min="14337" max="14337" width="8.109375" style="2" customWidth="1"/>
    <col min="14338" max="14338" width="71.109375" style="2" customWidth="1"/>
    <col min="14339" max="14339" width="19.88671875" style="2" bestFit="1" customWidth="1"/>
    <col min="14340" max="14342" width="18" style="2" customWidth="1"/>
    <col min="14343" max="14343" width="18.33203125" style="2" bestFit="1" customWidth="1"/>
    <col min="14344" max="14344" width="18" style="2" customWidth="1"/>
    <col min="14345" max="14592" width="9.109375" style="2"/>
    <col min="14593" max="14593" width="8.109375" style="2" customWidth="1"/>
    <col min="14594" max="14594" width="71.109375" style="2" customWidth="1"/>
    <col min="14595" max="14595" width="19.88671875" style="2" bestFit="1" customWidth="1"/>
    <col min="14596" max="14598" width="18" style="2" customWidth="1"/>
    <col min="14599" max="14599" width="18.33203125" style="2" bestFit="1" customWidth="1"/>
    <col min="14600" max="14600" width="18" style="2" customWidth="1"/>
    <col min="14601" max="14848" width="9.109375" style="2"/>
    <col min="14849" max="14849" width="8.109375" style="2" customWidth="1"/>
    <col min="14850" max="14850" width="71.109375" style="2" customWidth="1"/>
    <col min="14851" max="14851" width="19.88671875" style="2" bestFit="1" customWidth="1"/>
    <col min="14852" max="14854" width="18" style="2" customWidth="1"/>
    <col min="14855" max="14855" width="18.33203125" style="2" bestFit="1" customWidth="1"/>
    <col min="14856" max="14856" width="18" style="2" customWidth="1"/>
    <col min="14857" max="15104" width="9.109375" style="2"/>
    <col min="15105" max="15105" width="8.109375" style="2" customWidth="1"/>
    <col min="15106" max="15106" width="71.109375" style="2" customWidth="1"/>
    <col min="15107" max="15107" width="19.88671875" style="2" bestFit="1" customWidth="1"/>
    <col min="15108" max="15110" width="18" style="2" customWidth="1"/>
    <col min="15111" max="15111" width="18.33203125" style="2" bestFit="1" customWidth="1"/>
    <col min="15112" max="15112" width="18" style="2" customWidth="1"/>
    <col min="15113" max="15360" width="9.109375" style="2"/>
    <col min="15361" max="15361" width="8.109375" style="2" customWidth="1"/>
    <col min="15362" max="15362" width="71.109375" style="2" customWidth="1"/>
    <col min="15363" max="15363" width="19.88671875" style="2" bestFit="1" customWidth="1"/>
    <col min="15364" max="15366" width="18" style="2" customWidth="1"/>
    <col min="15367" max="15367" width="18.33203125" style="2" bestFit="1" customWidth="1"/>
    <col min="15368" max="15368" width="18" style="2" customWidth="1"/>
    <col min="15369" max="15616" width="9.109375" style="2"/>
    <col min="15617" max="15617" width="8.109375" style="2" customWidth="1"/>
    <col min="15618" max="15618" width="71.109375" style="2" customWidth="1"/>
    <col min="15619" max="15619" width="19.88671875" style="2" bestFit="1" customWidth="1"/>
    <col min="15620" max="15622" width="18" style="2" customWidth="1"/>
    <col min="15623" max="15623" width="18.33203125" style="2" bestFit="1" customWidth="1"/>
    <col min="15624" max="15624" width="18" style="2" customWidth="1"/>
    <col min="15625" max="15872" width="9.109375" style="2"/>
    <col min="15873" max="15873" width="8.109375" style="2" customWidth="1"/>
    <col min="15874" max="15874" width="71.109375" style="2" customWidth="1"/>
    <col min="15875" max="15875" width="19.88671875" style="2" bestFit="1" customWidth="1"/>
    <col min="15876" max="15878" width="18" style="2" customWidth="1"/>
    <col min="15879" max="15879" width="18.33203125" style="2" bestFit="1" customWidth="1"/>
    <col min="15880" max="15880" width="18" style="2" customWidth="1"/>
    <col min="15881" max="16128" width="9.109375" style="2"/>
    <col min="16129" max="16129" width="8.109375" style="2" customWidth="1"/>
    <col min="16130" max="16130" width="71.109375" style="2" customWidth="1"/>
    <col min="16131" max="16131" width="19.88671875" style="2" bestFit="1" customWidth="1"/>
    <col min="16132" max="16134" width="18" style="2" customWidth="1"/>
    <col min="16135" max="16135" width="18.33203125" style="2" bestFit="1" customWidth="1"/>
    <col min="16136" max="16136" width="18" style="2" customWidth="1"/>
    <col min="16137" max="16384" width="9.109375" style="2"/>
  </cols>
  <sheetData>
    <row r="1" spans="1:12" x14ac:dyDescent="0.3">
      <c r="I1" s="4"/>
      <c r="J1" s="4"/>
      <c r="K1" s="3" t="s">
        <v>121</v>
      </c>
      <c r="L1" s="4"/>
    </row>
    <row r="2" spans="1:12" x14ac:dyDescent="0.3">
      <c r="D2" s="3"/>
      <c r="E2" s="3"/>
      <c r="F2" s="3"/>
      <c r="G2" s="3"/>
      <c r="H2" s="3"/>
    </row>
    <row r="3" spans="1:12" x14ac:dyDescent="0.3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31.5" customHeight="1" x14ac:dyDescent="0.3">
      <c r="A4" s="54" t="s">
        <v>120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2" x14ac:dyDescent="0.3">
      <c r="A5" s="29"/>
      <c r="B5" s="29"/>
      <c r="C5" s="29"/>
      <c r="D5" s="29"/>
      <c r="E5" s="29"/>
      <c r="F5" s="39"/>
      <c r="G5" s="39"/>
      <c r="H5" s="29"/>
    </row>
    <row r="6" spans="1:12" x14ac:dyDescent="0.3">
      <c r="A6" s="5" t="s">
        <v>1</v>
      </c>
      <c r="B6" s="29"/>
      <c r="C6" s="29"/>
      <c r="D6" s="29"/>
      <c r="E6" s="29"/>
      <c r="F6" s="39"/>
      <c r="G6" s="39"/>
      <c r="H6" s="29"/>
    </row>
    <row r="7" spans="1:12" ht="18" customHeight="1" x14ac:dyDescent="0.3">
      <c r="A7" s="6" t="s">
        <v>2</v>
      </c>
      <c r="B7" s="7"/>
      <c r="C7" s="7"/>
      <c r="K7" s="3" t="s">
        <v>85</v>
      </c>
    </row>
    <row r="8" spans="1:12" ht="18" customHeight="1" x14ac:dyDescent="0.3">
      <c r="A8" s="56" t="s">
        <v>3</v>
      </c>
      <c r="B8" s="57" t="s">
        <v>4</v>
      </c>
      <c r="C8" s="57" t="s">
        <v>109</v>
      </c>
      <c r="D8" s="55" t="s">
        <v>111</v>
      </c>
      <c r="E8" s="55" t="s">
        <v>112</v>
      </c>
      <c r="F8" s="55" t="s">
        <v>113</v>
      </c>
      <c r="G8" s="55" t="s">
        <v>114</v>
      </c>
      <c r="H8" s="55" t="s">
        <v>115</v>
      </c>
      <c r="I8" s="52" t="s">
        <v>115</v>
      </c>
      <c r="J8" s="52"/>
      <c r="K8" s="52"/>
    </row>
    <row r="9" spans="1:12" ht="70.5" customHeight="1" x14ac:dyDescent="0.3">
      <c r="A9" s="56"/>
      <c r="B9" s="57"/>
      <c r="C9" s="57"/>
      <c r="D9" s="55"/>
      <c r="E9" s="55"/>
      <c r="F9" s="55"/>
      <c r="G9" s="55"/>
      <c r="H9" s="55"/>
      <c r="I9" s="34" t="s">
        <v>116</v>
      </c>
      <c r="J9" s="34" t="s">
        <v>117</v>
      </c>
      <c r="K9" s="34" t="s">
        <v>118</v>
      </c>
    </row>
    <row r="10" spans="1:12" x14ac:dyDescent="0.3">
      <c r="A10" s="33" t="s">
        <v>19</v>
      </c>
      <c r="B10" s="32" t="s">
        <v>20</v>
      </c>
      <c r="C10" s="33" t="s">
        <v>21</v>
      </c>
      <c r="D10" s="33" t="s">
        <v>22</v>
      </c>
      <c r="E10" s="32" t="s">
        <v>23</v>
      </c>
      <c r="F10" s="40" t="s">
        <v>66</v>
      </c>
      <c r="G10" s="40" t="s">
        <v>67</v>
      </c>
      <c r="H10" s="32" t="s">
        <v>68</v>
      </c>
      <c r="I10" s="32" t="s">
        <v>72</v>
      </c>
      <c r="J10" s="32" t="s">
        <v>73</v>
      </c>
      <c r="K10" s="32" t="s">
        <v>108</v>
      </c>
    </row>
    <row r="11" spans="1:12" x14ac:dyDescent="0.3">
      <c r="A11" s="21" t="s">
        <v>10</v>
      </c>
      <c r="B11" s="11" t="s">
        <v>97</v>
      </c>
      <c r="C11" s="24">
        <f>SUM(Önkormányzat!C11,Hivatal!C11)</f>
        <v>319650290</v>
      </c>
      <c r="D11" s="24">
        <f>SUM(Önkormányzat!D11,Hivatal!D11)</f>
        <v>293636158</v>
      </c>
      <c r="E11" s="24">
        <f>SUM(Önkormányzat!E11,Hivatal!E11)</f>
        <v>361483334</v>
      </c>
      <c r="F11" s="24">
        <f>SUM(Önkormányzat!F11,Hivatal!F11)</f>
        <v>353735034</v>
      </c>
      <c r="G11" s="24">
        <f>SUM(Önkormányzat!G11,Hivatal!G11)</f>
        <v>7748296</v>
      </c>
      <c r="H11" s="24">
        <f>SUM(Önkormányzat!H11,Hivatal!H11)</f>
        <v>348764782</v>
      </c>
      <c r="I11" s="43">
        <f>ROUND(H11/C11*100,2)</f>
        <v>109.11</v>
      </c>
      <c r="J11" s="43">
        <f>ROUND(H11/D11*100,2)</f>
        <v>118.77</v>
      </c>
      <c r="K11" s="43">
        <f>ROUND(H11/E11*100,2)</f>
        <v>96.48</v>
      </c>
    </row>
    <row r="12" spans="1:12" s="8" customFormat="1" x14ac:dyDescent="0.3">
      <c r="A12" s="1" t="s">
        <v>24</v>
      </c>
      <c r="B12" s="5" t="s">
        <v>103</v>
      </c>
      <c r="C12" s="24">
        <f>SUM(Önkormányzat!C12,Hivatal!C12)</f>
        <v>315965372</v>
      </c>
      <c r="D12" s="24">
        <f>SUM(Önkormányzat!D12,Hivatal!D12)</f>
        <v>293610958</v>
      </c>
      <c r="E12" s="24">
        <f>SUM(Önkormányzat!E12,Hivatal!E12)</f>
        <v>356368409</v>
      </c>
      <c r="F12" s="24">
        <f>SUM(Önkormányzat!F12,Hivatal!F12)</f>
        <v>349868409</v>
      </c>
      <c r="G12" s="24">
        <f>SUM(Önkormányzat!G12,Hivatal!G12)</f>
        <v>6500000</v>
      </c>
      <c r="H12" s="24">
        <f>SUM(Önkormányzat!H12,Hivatal!H12)</f>
        <v>343885959</v>
      </c>
      <c r="I12" s="43">
        <f t="shared" ref="I12:I40" si="0">ROUND(H12/C12*100,2)</f>
        <v>108.84</v>
      </c>
      <c r="J12" s="43">
        <f t="shared" ref="J12:J40" si="1">ROUND(H12/D12*100,2)</f>
        <v>117.12</v>
      </c>
      <c r="K12" s="43">
        <f t="shared" ref="K12:K40" si="2">ROUND(H12/E12*100,2)</f>
        <v>96.5</v>
      </c>
    </row>
    <row r="13" spans="1:12" x14ac:dyDescent="0.3">
      <c r="A13" s="18" t="s">
        <v>78</v>
      </c>
      <c r="B13" s="9" t="s">
        <v>25</v>
      </c>
      <c r="C13" s="24">
        <f>SUM(Önkormányzat!C13,Hivatal!C13)</f>
        <v>238600000</v>
      </c>
      <c r="D13" s="24">
        <f>SUM(Önkormányzat!D13,Hivatal!D13)</f>
        <v>269800000</v>
      </c>
      <c r="E13" s="24">
        <f>SUM(Önkormányzat!E13,Hivatal!E13)</f>
        <v>269800000</v>
      </c>
      <c r="F13" s="24">
        <f>SUM(Önkormányzat!F13,Hivatal!F13)</f>
        <v>269800000</v>
      </c>
      <c r="G13" s="24">
        <f>SUM(Önkormányzat!G13,Hivatal!G13)</f>
        <v>0</v>
      </c>
      <c r="H13" s="24">
        <f>SUM(Önkormányzat!H13,Hivatal!H13)</f>
        <v>269800000</v>
      </c>
      <c r="I13" s="43">
        <f t="shared" si="0"/>
        <v>113.08</v>
      </c>
      <c r="J13" s="43">
        <f t="shared" si="1"/>
        <v>100</v>
      </c>
      <c r="K13" s="43">
        <f t="shared" si="2"/>
        <v>100</v>
      </c>
    </row>
    <row r="14" spans="1:12" x14ac:dyDescent="0.3">
      <c r="A14" s="18" t="s">
        <v>79</v>
      </c>
      <c r="B14" s="9" t="s">
        <v>74</v>
      </c>
      <c r="C14" s="24">
        <f>SUM(Önkormányzat!C14,Hivatal!C14)</f>
        <v>14623000</v>
      </c>
      <c r="D14" s="24">
        <f>SUM(Önkormányzat!D14,Hivatal!D14)</f>
        <v>0</v>
      </c>
      <c r="E14" s="24">
        <f>SUM(Önkormányzat!E14,Hivatal!E14)</f>
        <v>14500000</v>
      </c>
      <c r="F14" s="24">
        <f>SUM(Önkormányzat!F14,Hivatal!F14)</f>
        <v>14500000</v>
      </c>
      <c r="G14" s="24">
        <f>SUM(Önkormányzat!G14,Hivatal!G14)</f>
        <v>0</v>
      </c>
      <c r="H14" s="24">
        <f>SUM(Önkormányzat!H14,Hivatal!H14)</f>
        <v>14500000</v>
      </c>
      <c r="I14" s="43">
        <f t="shared" si="0"/>
        <v>99.16</v>
      </c>
      <c r="J14" s="43">
        <v>0</v>
      </c>
      <c r="K14" s="43">
        <f t="shared" si="2"/>
        <v>100</v>
      </c>
    </row>
    <row r="15" spans="1:12" x14ac:dyDescent="0.3">
      <c r="A15" s="18" t="s">
        <v>88</v>
      </c>
      <c r="B15" s="9" t="s">
        <v>26</v>
      </c>
      <c r="C15" s="24">
        <f>SUM(Önkormányzat!C15,Hivatal!C15)</f>
        <v>62742372</v>
      </c>
      <c r="D15" s="24">
        <f>SUM(Önkormányzat!D15,Hivatal!D15)</f>
        <v>23810958</v>
      </c>
      <c r="E15" s="24">
        <f>SUM(Önkormányzat!E15,Hivatal!E15)</f>
        <v>72068409</v>
      </c>
      <c r="F15" s="24">
        <f>SUM(Önkormányzat!F15,Hivatal!F15)</f>
        <v>65568409</v>
      </c>
      <c r="G15" s="24">
        <f>SUM(Önkormányzat!G15,Hivatal!G15)</f>
        <v>6500000</v>
      </c>
      <c r="H15" s="24">
        <f>SUM(Önkormányzat!H15,Hivatal!H15)</f>
        <v>59585959</v>
      </c>
      <c r="I15" s="43">
        <f t="shared" si="0"/>
        <v>94.97</v>
      </c>
      <c r="J15" s="43">
        <f t="shared" si="1"/>
        <v>250.25</v>
      </c>
      <c r="K15" s="43">
        <f t="shared" si="2"/>
        <v>82.68</v>
      </c>
    </row>
    <row r="16" spans="1:12" x14ac:dyDescent="0.3">
      <c r="A16" s="1" t="s">
        <v>50</v>
      </c>
      <c r="B16" s="6" t="s">
        <v>29</v>
      </c>
      <c r="C16" s="24">
        <f>SUM(Önkormányzat!C16,Hivatal!C16)</f>
        <v>3185918</v>
      </c>
      <c r="D16" s="24">
        <f>SUM(Önkormányzat!D16,Hivatal!D16)</f>
        <v>25200</v>
      </c>
      <c r="E16" s="24">
        <f>SUM(Önkormányzat!E16,Hivatal!E16)</f>
        <v>5114925</v>
      </c>
      <c r="F16" s="24">
        <f>SUM(Önkormányzat!F16,Hivatal!F16)</f>
        <v>3866625</v>
      </c>
      <c r="G16" s="24">
        <f>SUM(Önkormányzat!G16,Hivatal!G16)</f>
        <v>1248296</v>
      </c>
      <c r="H16" s="24">
        <f>SUM(Önkormányzat!H16,Hivatal!H16)</f>
        <v>4878823</v>
      </c>
      <c r="I16" s="43">
        <f t="shared" si="0"/>
        <v>153.13999999999999</v>
      </c>
      <c r="J16" s="43">
        <f t="shared" si="1"/>
        <v>19360.41</v>
      </c>
      <c r="K16" s="43">
        <f t="shared" si="2"/>
        <v>95.38</v>
      </c>
    </row>
    <row r="17" spans="1:11" x14ac:dyDescent="0.3">
      <c r="A17" s="18" t="s">
        <v>80</v>
      </c>
      <c r="B17" s="4" t="s">
        <v>75</v>
      </c>
      <c r="C17" s="24">
        <f>SUM(Önkormányzat!C17,Hivatal!C17)</f>
        <v>0</v>
      </c>
      <c r="D17" s="24">
        <f>SUM(Önkormányzat!D17,Hivatal!D17)</f>
        <v>0</v>
      </c>
      <c r="E17" s="24">
        <f>SUM(Önkormányzat!E17,Hivatal!E17)</f>
        <v>0</v>
      </c>
      <c r="F17" s="24">
        <f>SUM(Önkormányzat!F17,Hivatal!F17)</f>
        <v>0</v>
      </c>
      <c r="G17" s="24">
        <f>SUM(Önkormányzat!G17,Hivatal!G17)</f>
        <v>0</v>
      </c>
      <c r="H17" s="24">
        <f>SUM(Önkormányzat!H17,Hivatal!H17)</f>
        <v>0</v>
      </c>
      <c r="I17" s="43">
        <v>0</v>
      </c>
      <c r="J17" s="43">
        <v>0</v>
      </c>
      <c r="K17" s="43">
        <v>0</v>
      </c>
    </row>
    <row r="18" spans="1:11" x14ac:dyDescent="0.3">
      <c r="A18" s="18" t="s">
        <v>89</v>
      </c>
      <c r="B18" s="9" t="s">
        <v>76</v>
      </c>
      <c r="C18" s="24">
        <f>SUM(Önkormányzat!C18,Hivatal!C18)</f>
        <v>1392000</v>
      </c>
      <c r="D18" s="24">
        <f>SUM(Önkormányzat!D18,Hivatal!D18)</f>
        <v>0</v>
      </c>
      <c r="E18" s="24">
        <f>SUM(Önkormányzat!E18,Hivatal!E18)</f>
        <v>1511461</v>
      </c>
      <c r="F18" s="24">
        <f>SUM(Önkormányzat!F18,Hivatal!F18)</f>
        <v>300000</v>
      </c>
      <c r="G18" s="24">
        <f>SUM(Önkormányzat!G18,Hivatal!G18)</f>
        <v>1211461</v>
      </c>
      <c r="H18" s="24">
        <f>SUM(Önkormányzat!H18,Hivatal!H18)</f>
        <v>1276272</v>
      </c>
      <c r="I18" s="43">
        <f t="shared" si="0"/>
        <v>91.69</v>
      </c>
      <c r="J18" s="43">
        <v>0</v>
      </c>
      <c r="K18" s="43">
        <f t="shared" si="2"/>
        <v>84.44</v>
      </c>
    </row>
    <row r="19" spans="1:11" x14ac:dyDescent="0.3">
      <c r="A19" s="18" t="s">
        <v>90</v>
      </c>
      <c r="B19" s="10" t="s">
        <v>30</v>
      </c>
      <c r="C19" s="24">
        <f>SUM(Önkormányzat!C19,Hivatal!C19)</f>
        <v>1466732</v>
      </c>
      <c r="D19" s="24">
        <f>SUM(Önkormányzat!D19,Hivatal!D19)</f>
        <v>19842</v>
      </c>
      <c r="E19" s="24">
        <f>SUM(Önkormányzat!E19,Hivatal!E19)</f>
        <v>22044</v>
      </c>
      <c r="F19" s="24">
        <f>SUM(Önkormányzat!F19,Hivatal!F19)</f>
        <v>22044</v>
      </c>
      <c r="G19" s="24">
        <f>SUM(Önkormányzat!G19,Hivatal!G19)</f>
        <v>0</v>
      </c>
      <c r="H19" s="24">
        <f>SUM(Önkormányzat!H19,Hivatal!H19)</f>
        <v>22044</v>
      </c>
      <c r="I19" s="43">
        <f t="shared" si="0"/>
        <v>1.5</v>
      </c>
      <c r="J19" s="43">
        <f t="shared" si="1"/>
        <v>111.1</v>
      </c>
      <c r="K19" s="43">
        <f t="shared" si="2"/>
        <v>100</v>
      </c>
    </row>
    <row r="20" spans="1:11" x14ac:dyDescent="0.3">
      <c r="A20" s="18" t="s">
        <v>91</v>
      </c>
      <c r="B20" s="9" t="s">
        <v>31</v>
      </c>
      <c r="C20" s="24">
        <f>SUM(Önkormányzat!C20,Hivatal!C20)</f>
        <v>0</v>
      </c>
      <c r="D20" s="24">
        <f>SUM(Önkormányzat!D20,Hivatal!D20)</f>
        <v>5358</v>
      </c>
      <c r="E20" s="24">
        <f>SUM(Önkormányzat!E20,Hivatal!E20)</f>
        <v>5358</v>
      </c>
      <c r="F20" s="24">
        <f>SUM(Önkormányzat!F20,Hivatal!F20)</f>
        <v>5358</v>
      </c>
      <c r="G20" s="24">
        <f>SUM(Önkormányzat!G20,Hivatal!G20)</f>
        <v>0</v>
      </c>
      <c r="H20" s="24">
        <f>SUM(Önkormányzat!H20,Hivatal!H20)</f>
        <v>4445</v>
      </c>
      <c r="I20" s="43">
        <v>0</v>
      </c>
      <c r="J20" s="43">
        <f t="shared" si="1"/>
        <v>82.96</v>
      </c>
      <c r="K20" s="43">
        <f t="shared" si="2"/>
        <v>82.96</v>
      </c>
    </row>
    <row r="21" spans="1:11" x14ac:dyDescent="0.3">
      <c r="A21" s="18" t="s">
        <v>92</v>
      </c>
      <c r="B21" s="9" t="s">
        <v>104</v>
      </c>
      <c r="C21" s="24">
        <f>SUM(Önkormányzat!C21,Hivatal!C21)</f>
        <v>0</v>
      </c>
      <c r="D21" s="24">
        <f>SUM(Önkormányzat!D21,Hivatal!D21)</f>
        <v>0</v>
      </c>
      <c r="E21" s="24">
        <f>SUM(Önkormányzat!E21,Hivatal!E21)</f>
        <v>0</v>
      </c>
      <c r="F21" s="24">
        <f>SUM(Önkormányzat!F21,Hivatal!F21)</f>
        <v>0</v>
      </c>
      <c r="G21" s="24">
        <f>SUM(Önkormányzat!G21,Hivatal!G21)</f>
        <v>0</v>
      </c>
      <c r="H21" s="24">
        <f>SUM(Önkormányzat!H21,Hivatal!H21)</f>
        <v>0</v>
      </c>
      <c r="I21" s="43">
        <v>0</v>
      </c>
      <c r="J21" s="43">
        <v>0</v>
      </c>
      <c r="K21" s="43">
        <v>0</v>
      </c>
    </row>
    <row r="22" spans="1:11" x14ac:dyDescent="0.3">
      <c r="A22" s="18" t="s">
        <v>93</v>
      </c>
      <c r="B22" s="10" t="s">
        <v>105</v>
      </c>
      <c r="C22" s="24">
        <f>SUM(Önkormányzat!C22,Hivatal!C22)</f>
        <v>530</v>
      </c>
      <c r="D22" s="24">
        <f>SUM(Önkormányzat!D22,Hivatal!D22)</f>
        <v>0</v>
      </c>
      <c r="E22" s="24">
        <f>SUM(Önkormányzat!E22,Hivatal!E22)</f>
        <v>2</v>
      </c>
      <c r="F22" s="24">
        <f>SUM(Önkormányzat!F22,Hivatal!F22)</f>
        <v>0</v>
      </c>
      <c r="G22" s="24">
        <f>SUM(Önkormányzat!G22,Hivatal!G22)</f>
        <v>2</v>
      </c>
      <c r="H22" s="24">
        <f>SUM(Önkormányzat!H22,Hivatal!H22)</f>
        <v>2</v>
      </c>
      <c r="I22" s="43">
        <f t="shared" si="0"/>
        <v>0.38</v>
      </c>
      <c r="J22" s="43">
        <v>0</v>
      </c>
      <c r="K22" s="43">
        <f t="shared" si="2"/>
        <v>100</v>
      </c>
    </row>
    <row r="23" spans="1:11" x14ac:dyDescent="0.3">
      <c r="A23" s="18" t="s">
        <v>94</v>
      </c>
      <c r="B23" s="10" t="s">
        <v>32</v>
      </c>
      <c r="C23" s="24">
        <f>SUM(Önkormányzat!C23,Hivatal!C23)</f>
        <v>326656</v>
      </c>
      <c r="D23" s="24">
        <f>SUM(Önkormányzat!D23,Hivatal!D23)</f>
        <v>0</v>
      </c>
      <c r="E23" s="24">
        <f>SUM(Önkormányzat!E23,Hivatal!E23)</f>
        <v>3576060</v>
      </c>
      <c r="F23" s="24">
        <f>SUM(Önkormányzat!F23,Hivatal!F23)</f>
        <v>3539223</v>
      </c>
      <c r="G23" s="24">
        <f>SUM(Önkormányzat!G23,Hivatal!G23)</f>
        <v>36833</v>
      </c>
      <c r="H23" s="24">
        <f>SUM(Önkormányzat!H23,Hivatal!H23)</f>
        <v>3576060</v>
      </c>
      <c r="I23" s="43">
        <f t="shared" si="0"/>
        <v>1094.75</v>
      </c>
      <c r="J23" s="43">
        <v>0</v>
      </c>
      <c r="K23" s="43">
        <f t="shared" si="2"/>
        <v>100</v>
      </c>
    </row>
    <row r="24" spans="1:11" x14ac:dyDescent="0.3">
      <c r="A24" s="21" t="s">
        <v>51</v>
      </c>
      <c r="B24" s="11" t="s">
        <v>35</v>
      </c>
      <c r="C24" s="24">
        <f>SUM(Önkormányzat!C24,Hivatal!C24)</f>
        <v>499000</v>
      </c>
      <c r="D24" s="24">
        <f>SUM(Önkormányzat!D24,Hivatal!D24)</f>
        <v>0</v>
      </c>
      <c r="E24" s="24">
        <f>SUM(Önkormányzat!E24,Hivatal!E24)</f>
        <v>0</v>
      </c>
      <c r="F24" s="24">
        <f>SUM(Önkormányzat!F24,Hivatal!F24)</f>
        <v>0</v>
      </c>
      <c r="G24" s="24">
        <f>SUM(Önkormányzat!G24,Hivatal!G24)</f>
        <v>0</v>
      </c>
      <c r="H24" s="24">
        <f>SUM(Önkormányzat!H24,Hivatal!H24)</f>
        <v>0</v>
      </c>
      <c r="I24" s="43">
        <f t="shared" si="0"/>
        <v>0</v>
      </c>
      <c r="J24" s="43">
        <v>0</v>
      </c>
      <c r="K24" s="43">
        <v>0</v>
      </c>
    </row>
    <row r="25" spans="1:11" x14ac:dyDescent="0.3">
      <c r="A25" s="18" t="s">
        <v>81</v>
      </c>
      <c r="B25" s="9" t="s">
        <v>36</v>
      </c>
      <c r="C25" s="24">
        <f>SUM(Önkormányzat!C25,Hivatal!C25)</f>
        <v>499000</v>
      </c>
      <c r="D25" s="24">
        <f>SUM(Önkormányzat!D25,Hivatal!D25)</f>
        <v>0</v>
      </c>
      <c r="E25" s="24">
        <f>SUM(Önkormányzat!E25,Hivatal!E25)</f>
        <v>0</v>
      </c>
      <c r="F25" s="24">
        <f>SUM(Önkormányzat!F25,Hivatal!F25)</f>
        <v>0</v>
      </c>
      <c r="G25" s="24">
        <f>SUM(Önkormányzat!G25,Hivatal!G25)</f>
        <v>0</v>
      </c>
      <c r="H25" s="24">
        <f>SUM(Önkormányzat!H25,Hivatal!H25)</f>
        <v>0</v>
      </c>
      <c r="I25" s="43">
        <f t="shared" si="0"/>
        <v>0</v>
      </c>
      <c r="J25" s="43">
        <v>0</v>
      </c>
      <c r="K25" s="43">
        <v>0</v>
      </c>
    </row>
    <row r="26" spans="1:11" s="8" customFormat="1" x14ac:dyDescent="0.3">
      <c r="A26" s="1" t="s">
        <v>12</v>
      </c>
      <c r="B26" s="5" t="s">
        <v>86</v>
      </c>
      <c r="C26" s="24">
        <f>SUM(Önkormányzat!C26,Hivatal!C26)</f>
        <v>505653</v>
      </c>
      <c r="D26" s="24">
        <f>SUM(Önkormányzat!D26,Hivatal!D26)</f>
        <v>1970920</v>
      </c>
      <c r="E26" s="24">
        <f>SUM(Önkormányzat!E26,Hivatal!E26)</f>
        <v>32143056</v>
      </c>
      <c r="F26" s="24">
        <f>SUM(Önkormányzat!F26,Hivatal!F26)</f>
        <v>32143056</v>
      </c>
      <c r="G26" s="24">
        <f>SUM(Önkormányzat!G26,Hivatal!G26)</f>
        <v>0</v>
      </c>
      <c r="H26" s="24">
        <f>SUM(Önkormányzat!H26,Hivatal!H26)</f>
        <v>32143056</v>
      </c>
      <c r="I26" s="43">
        <f t="shared" si="0"/>
        <v>6356.74</v>
      </c>
      <c r="J26" s="43">
        <f t="shared" si="1"/>
        <v>1630.87</v>
      </c>
      <c r="K26" s="43">
        <f t="shared" si="2"/>
        <v>100</v>
      </c>
    </row>
    <row r="27" spans="1:11" x14ac:dyDescent="0.3">
      <c r="A27" s="1" t="s">
        <v>28</v>
      </c>
      <c r="B27" s="5" t="s">
        <v>87</v>
      </c>
      <c r="C27" s="24">
        <f>SUM(Önkormányzat!C27,Hivatal!C27)</f>
        <v>0</v>
      </c>
      <c r="D27" s="24">
        <f>SUM(Önkormányzat!D27,Hivatal!D27)</f>
        <v>1872920</v>
      </c>
      <c r="E27" s="24">
        <f>SUM(Önkormányzat!E27,Hivatal!E27)</f>
        <v>30882500</v>
      </c>
      <c r="F27" s="24">
        <f>SUM(Önkormányzat!F27,Hivatal!F27)</f>
        <v>30882500</v>
      </c>
      <c r="G27" s="24">
        <f>SUM(Önkormányzat!G27,Hivatal!G27)</f>
        <v>0</v>
      </c>
      <c r="H27" s="24">
        <f>SUM(Önkormányzat!H27,Hivatal!H27)</f>
        <v>30882500</v>
      </c>
      <c r="I27" s="43">
        <v>0</v>
      </c>
      <c r="J27" s="43">
        <f t="shared" si="1"/>
        <v>1648.9</v>
      </c>
      <c r="K27" s="43">
        <f t="shared" si="2"/>
        <v>100</v>
      </c>
    </row>
    <row r="28" spans="1:11" x14ac:dyDescent="0.3">
      <c r="A28" s="18" t="s">
        <v>82</v>
      </c>
      <c r="B28" s="9" t="s">
        <v>27</v>
      </c>
      <c r="C28" s="24">
        <f>SUM(Önkormányzat!C28,Hivatal!C28)</f>
        <v>0</v>
      </c>
      <c r="D28" s="24">
        <f>SUM(Önkormányzat!D28,Hivatal!D28)</f>
        <v>1872920</v>
      </c>
      <c r="E28" s="24">
        <f>SUM(Önkormányzat!E28,Hivatal!E28)</f>
        <v>30882500</v>
      </c>
      <c r="F28" s="24">
        <f>SUM(Önkormányzat!F28,Hivatal!F28)</f>
        <v>30882500</v>
      </c>
      <c r="G28" s="24">
        <f>SUM(Önkormányzat!G28,Hivatal!G28)</f>
        <v>0</v>
      </c>
      <c r="H28" s="24">
        <f>SUM(Önkormányzat!H28,Hivatal!H28)</f>
        <v>30882500</v>
      </c>
      <c r="I28" s="43">
        <v>0</v>
      </c>
      <c r="J28" s="43">
        <f t="shared" si="1"/>
        <v>1648.9</v>
      </c>
      <c r="K28" s="43">
        <f t="shared" si="2"/>
        <v>100</v>
      </c>
    </row>
    <row r="29" spans="1:11" s="8" customFormat="1" x14ac:dyDescent="0.3">
      <c r="A29" s="1" t="s">
        <v>56</v>
      </c>
      <c r="B29" s="5" t="s">
        <v>33</v>
      </c>
      <c r="C29" s="24">
        <f>SUM(Önkormányzat!C29,Hivatal!C29)</f>
        <v>376500</v>
      </c>
      <c r="D29" s="24">
        <f>SUM(Önkormányzat!D29,Hivatal!D29)</f>
        <v>98000</v>
      </c>
      <c r="E29" s="24">
        <f>SUM(Önkormányzat!E29,Hivatal!E29)</f>
        <v>1260556</v>
      </c>
      <c r="F29" s="24">
        <f>SUM(Önkormányzat!F29,Hivatal!F29)</f>
        <v>1260556</v>
      </c>
      <c r="G29" s="24">
        <f>SUM(Önkormányzat!G29,Hivatal!G29)</f>
        <v>0</v>
      </c>
      <c r="H29" s="24">
        <f>SUM(Önkormányzat!H29,Hivatal!H29)</f>
        <v>1260556</v>
      </c>
      <c r="I29" s="43">
        <f t="shared" si="0"/>
        <v>334.81</v>
      </c>
      <c r="J29" s="43">
        <f t="shared" si="1"/>
        <v>1286.28</v>
      </c>
      <c r="K29" s="43">
        <f t="shared" si="2"/>
        <v>100</v>
      </c>
    </row>
    <row r="30" spans="1:11" x14ac:dyDescent="0.3">
      <c r="A30" s="18" t="s">
        <v>83</v>
      </c>
      <c r="B30" s="10" t="s">
        <v>34</v>
      </c>
      <c r="C30" s="24">
        <f>SUM(Önkormányzat!C30,Hivatal!C30)</f>
        <v>376500</v>
      </c>
      <c r="D30" s="24">
        <f>SUM(Önkormányzat!D30,Hivatal!D30)</f>
        <v>98000</v>
      </c>
      <c r="E30" s="24">
        <f>SUM(Önkormányzat!E30,Hivatal!E30)</f>
        <v>1260556</v>
      </c>
      <c r="F30" s="24">
        <f>SUM(Önkormányzat!F30,Hivatal!F30)</f>
        <v>1260556</v>
      </c>
      <c r="G30" s="24">
        <f>SUM(Önkormányzat!G30,Hivatal!G30)</f>
        <v>0</v>
      </c>
      <c r="H30" s="24">
        <f>SUM(Önkormányzat!H30,Hivatal!H30)</f>
        <v>1260556</v>
      </c>
      <c r="I30" s="43">
        <f t="shared" si="0"/>
        <v>334.81</v>
      </c>
      <c r="J30" s="43">
        <f t="shared" si="1"/>
        <v>1286.28</v>
      </c>
      <c r="K30" s="43">
        <f t="shared" si="2"/>
        <v>100</v>
      </c>
    </row>
    <row r="31" spans="1:11" s="8" customFormat="1" x14ac:dyDescent="0.3">
      <c r="A31" s="1" t="s">
        <v>57</v>
      </c>
      <c r="B31" s="5" t="s">
        <v>37</v>
      </c>
      <c r="C31" s="24">
        <f>SUM(Önkormányzat!C31,Hivatal!C31)</f>
        <v>129153</v>
      </c>
      <c r="D31" s="24">
        <f>SUM(Önkormányzat!D31,Hivatal!D31)</f>
        <v>0</v>
      </c>
      <c r="E31" s="24">
        <f>SUM(Önkormányzat!E31,Hivatal!E31)</f>
        <v>0</v>
      </c>
      <c r="F31" s="24">
        <f>SUM(Önkormányzat!F31,Hivatal!F31)</f>
        <v>0</v>
      </c>
      <c r="G31" s="24">
        <f>SUM(Önkormányzat!G31,Hivatal!G31)</f>
        <v>0</v>
      </c>
      <c r="H31" s="24">
        <f>SUM(Önkormányzat!H31,Hivatal!H31)</f>
        <v>0</v>
      </c>
      <c r="I31" s="43">
        <f t="shared" si="0"/>
        <v>0</v>
      </c>
      <c r="J31" s="43">
        <v>0</v>
      </c>
      <c r="K31" s="43">
        <v>0</v>
      </c>
    </row>
    <row r="32" spans="1:11" ht="31.2" x14ac:dyDescent="0.3">
      <c r="A32" s="28" t="s">
        <v>58</v>
      </c>
      <c r="B32" s="10" t="s">
        <v>38</v>
      </c>
      <c r="C32" s="24">
        <f>SUM(Önkormányzat!C32,Hivatal!C32)</f>
        <v>129153</v>
      </c>
      <c r="D32" s="24">
        <f>SUM(Önkormányzat!D32,Hivatal!D32)</f>
        <v>0</v>
      </c>
      <c r="E32" s="24">
        <f>SUM(Önkormányzat!E32,Hivatal!E32)</f>
        <v>0</v>
      </c>
      <c r="F32" s="24">
        <f>SUM(Önkormányzat!F32,Hivatal!F32)</f>
        <v>0</v>
      </c>
      <c r="G32" s="24">
        <f>SUM(Önkormányzat!G32,Hivatal!G32)</f>
        <v>0</v>
      </c>
      <c r="H32" s="24">
        <f>SUM(Önkormányzat!H32,Hivatal!H32)</f>
        <v>0</v>
      </c>
      <c r="I32" s="43">
        <f t="shared" si="0"/>
        <v>0</v>
      </c>
      <c r="J32" s="43">
        <v>0</v>
      </c>
      <c r="K32" s="43">
        <v>0</v>
      </c>
    </row>
    <row r="33" spans="1:11" x14ac:dyDescent="0.3">
      <c r="A33" s="18" t="s">
        <v>59</v>
      </c>
      <c r="B33" s="9" t="s">
        <v>39</v>
      </c>
      <c r="C33" s="24">
        <f>SUM(Önkormányzat!C33,Hivatal!C33)</f>
        <v>0</v>
      </c>
      <c r="D33" s="24">
        <f>SUM(Önkormányzat!D33,Hivatal!D33)</f>
        <v>0</v>
      </c>
      <c r="E33" s="24">
        <f>SUM(Önkormányzat!E33,Hivatal!E33)</f>
        <v>0</v>
      </c>
      <c r="F33" s="24">
        <f>SUM(Önkormányzat!F33,Hivatal!F33)</f>
        <v>0</v>
      </c>
      <c r="G33" s="24">
        <f>SUM(Önkormányzat!G33,Hivatal!G33)</f>
        <v>0</v>
      </c>
      <c r="H33" s="24">
        <f>SUM(Önkormányzat!H33,Hivatal!H33)</f>
        <v>0</v>
      </c>
      <c r="I33" s="43">
        <v>0</v>
      </c>
      <c r="J33" s="43">
        <v>0</v>
      </c>
      <c r="K33" s="43">
        <v>0</v>
      </c>
    </row>
    <row r="34" spans="1:11" s="8" customFormat="1" x14ac:dyDescent="0.3">
      <c r="A34" s="1" t="s">
        <v>14</v>
      </c>
      <c r="B34" s="5" t="s">
        <v>84</v>
      </c>
      <c r="C34" s="24">
        <f>SUM(Önkormányzat!C34,Hivatal!C34)</f>
        <v>320155943</v>
      </c>
      <c r="D34" s="24">
        <f>SUM(Önkormányzat!D34,Hivatal!D34)</f>
        <v>295607078</v>
      </c>
      <c r="E34" s="24">
        <f>SUM(Önkormányzat!E34,Hivatal!E34)</f>
        <v>393626390</v>
      </c>
      <c r="F34" s="24">
        <f>SUM(Önkormányzat!F34,Hivatal!F34)</f>
        <v>385878090</v>
      </c>
      <c r="G34" s="24">
        <f>SUM(Önkormányzat!G34,Hivatal!G34)</f>
        <v>7748296</v>
      </c>
      <c r="H34" s="24">
        <f>SUM(Önkormányzat!H34,Hivatal!H34)</f>
        <v>380907838</v>
      </c>
      <c r="I34" s="43">
        <f t="shared" si="0"/>
        <v>118.98</v>
      </c>
      <c r="J34" s="43">
        <f t="shared" si="1"/>
        <v>128.86000000000001</v>
      </c>
      <c r="K34" s="43">
        <f t="shared" si="2"/>
        <v>96.77</v>
      </c>
    </row>
    <row r="35" spans="1:11" s="8" customFormat="1" x14ac:dyDescent="0.3">
      <c r="A35" s="22">
        <v>4</v>
      </c>
      <c r="B35" s="11" t="s">
        <v>43</v>
      </c>
      <c r="C35" s="24">
        <f>SUM(Önkormányzat!C35,Hivatal!C35)</f>
        <v>275099698</v>
      </c>
      <c r="D35" s="24">
        <f>SUM(Önkormányzat!D35,Hivatal!D35)</f>
        <v>173080747</v>
      </c>
      <c r="E35" s="24">
        <f>SUM(Önkormányzat!E35,Hivatal!E35)</f>
        <v>174362876</v>
      </c>
      <c r="F35" s="24">
        <f>SUM(Önkormányzat!F35,Hivatal!F35)</f>
        <v>141258876</v>
      </c>
      <c r="G35" s="24">
        <f>SUM(Önkormányzat!G35,Hivatal!G35)</f>
        <v>33104000</v>
      </c>
      <c r="H35" s="24">
        <f>SUM(Önkormányzat!H35,Hivatal!H35)</f>
        <v>174362876</v>
      </c>
      <c r="I35" s="43">
        <f t="shared" si="0"/>
        <v>63.38</v>
      </c>
      <c r="J35" s="43">
        <f t="shared" si="1"/>
        <v>100.74</v>
      </c>
      <c r="K35" s="43">
        <f t="shared" si="2"/>
        <v>100</v>
      </c>
    </row>
    <row r="36" spans="1:11" s="8" customFormat="1" x14ac:dyDescent="0.3">
      <c r="A36" s="22" t="s">
        <v>16</v>
      </c>
      <c r="B36" s="11" t="s">
        <v>69</v>
      </c>
      <c r="C36" s="24">
        <f>SUM(Önkormányzat!C36,Hivatal!C36)</f>
        <v>10792000</v>
      </c>
      <c r="D36" s="24">
        <f>SUM(Önkormányzat!D36,Hivatal!D36)</f>
        <v>0</v>
      </c>
      <c r="E36" s="24">
        <f>SUM(Önkormányzat!E36,Hivatal!E36)</f>
        <v>10792000</v>
      </c>
      <c r="F36" s="24">
        <f>SUM(Önkormányzat!F36,Hivatal!F36)</f>
        <v>10792000</v>
      </c>
      <c r="G36" s="24">
        <f>SUM(Önkormányzat!G36,Hivatal!G36)</f>
        <v>0</v>
      </c>
      <c r="H36" s="24">
        <f>SUM(Önkormányzat!H36,Hivatal!H36)</f>
        <v>10792000</v>
      </c>
      <c r="I36" s="43">
        <f t="shared" si="0"/>
        <v>100</v>
      </c>
      <c r="J36" s="43">
        <v>0</v>
      </c>
      <c r="K36" s="43">
        <f t="shared" si="2"/>
        <v>100</v>
      </c>
    </row>
    <row r="37" spans="1:11" s="8" customFormat="1" ht="15" customHeight="1" x14ac:dyDescent="0.3">
      <c r="A37" s="1" t="s">
        <v>17</v>
      </c>
      <c r="B37" s="11" t="s">
        <v>42</v>
      </c>
      <c r="C37" s="24">
        <f>SUM(Önkormányzat!C37,Hivatal!C37)</f>
        <v>170089779</v>
      </c>
      <c r="D37" s="24">
        <f>SUM(Önkormányzat!D37,Hivatal!D37)</f>
        <v>244557429</v>
      </c>
      <c r="E37" s="24">
        <f>SUM(Önkormányzat!E37,Hivatal!E37)</f>
        <v>237766790</v>
      </c>
      <c r="F37" s="24">
        <f>SUM(Önkormányzat!F37,Hivatal!F37)</f>
        <v>237766790</v>
      </c>
      <c r="G37" s="24">
        <f>SUM(Önkormányzat!G37,Hivatal!G37)</f>
        <v>0</v>
      </c>
      <c r="H37" s="24">
        <f>SUM(Önkormányzat!H37,Hivatal!H37)</f>
        <v>213037059</v>
      </c>
      <c r="I37" s="43">
        <f t="shared" si="0"/>
        <v>125.25</v>
      </c>
      <c r="J37" s="43">
        <f t="shared" si="1"/>
        <v>87.11</v>
      </c>
      <c r="K37" s="43">
        <f t="shared" si="2"/>
        <v>89.6</v>
      </c>
    </row>
    <row r="38" spans="1:11" s="8" customFormat="1" x14ac:dyDescent="0.3">
      <c r="A38" s="22" t="s">
        <v>71</v>
      </c>
      <c r="B38" s="11" t="s">
        <v>95</v>
      </c>
      <c r="C38" s="24">
        <f>SUM(Önkormányzat!C38,Hivatal!C38)</f>
        <v>455981477</v>
      </c>
      <c r="D38" s="24">
        <f>SUM(Önkormányzat!D38,Hivatal!D38)</f>
        <v>417638176</v>
      </c>
      <c r="E38" s="24">
        <f>SUM(Önkormányzat!E38,Hivatal!E38)</f>
        <v>422921666</v>
      </c>
      <c r="F38" s="24">
        <f>SUM(Önkormányzat!F38,Hivatal!F38)</f>
        <v>389817666</v>
      </c>
      <c r="G38" s="24">
        <f>SUM(Önkormányzat!G38,Hivatal!G38)</f>
        <v>33104000</v>
      </c>
      <c r="H38" s="24">
        <f>SUM(Önkormányzat!H38,Hivatal!H38)</f>
        <v>398191935</v>
      </c>
      <c r="I38" s="43">
        <f t="shared" si="0"/>
        <v>87.33</v>
      </c>
      <c r="J38" s="43">
        <f t="shared" si="1"/>
        <v>95.34</v>
      </c>
      <c r="K38" s="43">
        <f t="shared" si="2"/>
        <v>94.15</v>
      </c>
    </row>
    <row r="39" spans="1:11" s="8" customFormat="1" x14ac:dyDescent="0.3">
      <c r="A39" s="5" t="s">
        <v>40</v>
      </c>
      <c r="B39" s="5" t="s">
        <v>96</v>
      </c>
      <c r="C39" s="24">
        <f>SUM(Önkormányzat!C39,Hivatal!C39)</f>
        <v>455981477</v>
      </c>
      <c r="D39" s="24">
        <f>SUM(Önkormányzat!D39,Hivatal!D39)</f>
        <v>417638176</v>
      </c>
      <c r="E39" s="24">
        <f>SUM(Önkormányzat!E39,Hivatal!E39)</f>
        <v>422921666</v>
      </c>
      <c r="F39" s="24">
        <f>SUM(Önkormányzat!F39,Hivatal!F39)</f>
        <v>389817666</v>
      </c>
      <c r="G39" s="24">
        <f>SUM(Önkormányzat!G39,Hivatal!G39)</f>
        <v>33104000</v>
      </c>
      <c r="H39" s="24">
        <f>SUM(Önkormányzat!H39,Hivatal!H39)</f>
        <v>398191935</v>
      </c>
      <c r="I39" s="43">
        <f t="shared" si="0"/>
        <v>87.33</v>
      </c>
      <c r="J39" s="43">
        <f t="shared" si="1"/>
        <v>95.34</v>
      </c>
      <c r="K39" s="43">
        <f t="shared" si="2"/>
        <v>94.15</v>
      </c>
    </row>
    <row r="40" spans="1:11" s="8" customFormat="1" x14ac:dyDescent="0.3">
      <c r="A40" s="23" t="s">
        <v>41</v>
      </c>
      <c r="B40" s="12" t="s">
        <v>77</v>
      </c>
      <c r="C40" s="48">
        <f>SUM(Önkormányzat!C40,Hivatal!C40)</f>
        <v>776137420</v>
      </c>
      <c r="D40" s="48">
        <f>SUM(Önkormányzat!D40,Hivatal!D40)</f>
        <v>713245254</v>
      </c>
      <c r="E40" s="48">
        <f>SUM(Önkormányzat!E40,Hivatal!E40)</f>
        <v>816548056</v>
      </c>
      <c r="F40" s="48">
        <f>SUM(Önkormányzat!F40,Hivatal!F40)</f>
        <v>775695756</v>
      </c>
      <c r="G40" s="48">
        <f>SUM(Önkormányzat!G40,Hivatal!G40)</f>
        <v>40852296</v>
      </c>
      <c r="H40" s="48">
        <f>SUM(Önkormányzat!H40,Hivatal!H40)</f>
        <v>779099773</v>
      </c>
      <c r="I40" s="49">
        <f t="shared" si="0"/>
        <v>100.38</v>
      </c>
      <c r="J40" s="49">
        <f t="shared" si="1"/>
        <v>109.23</v>
      </c>
      <c r="K40" s="49">
        <f t="shared" si="2"/>
        <v>95.41</v>
      </c>
    </row>
    <row r="41" spans="1:11" x14ac:dyDescent="0.3">
      <c r="A41" s="29"/>
      <c r="B41" s="5"/>
      <c r="C41" s="5"/>
      <c r="D41" s="13"/>
      <c r="E41" s="13"/>
      <c r="F41" s="13"/>
      <c r="G41" s="13"/>
      <c r="H41" s="13"/>
    </row>
    <row r="42" spans="1:11" hidden="1" x14ac:dyDescent="0.3">
      <c r="A42" s="29"/>
      <c r="B42" s="5"/>
      <c r="C42" s="5"/>
      <c r="D42" s="13"/>
      <c r="E42" s="13"/>
      <c r="F42" s="13"/>
      <c r="G42" s="13"/>
      <c r="H42" s="13"/>
    </row>
    <row r="43" spans="1:11" x14ac:dyDescent="0.3">
      <c r="A43" s="5" t="s">
        <v>5</v>
      </c>
      <c r="B43" s="29"/>
      <c r="C43" s="29"/>
      <c r="D43" s="29"/>
      <c r="E43" s="29"/>
      <c r="F43" s="39"/>
      <c r="G43" s="39"/>
      <c r="H43" s="29"/>
    </row>
    <row r="44" spans="1:11" ht="22.5" customHeight="1" x14ac:dyDescent="0.3">
      <c r="A44" s="6" t="s">
        <v>6</v>
      </c>
      <c r="B44" s="7"/>
      <c r="C44" s="7"/>
      <c r="D44" s="3"/>
      <c r="E44" s="3"/>
      <c r="F44" s="3"/>
      <c r="G44" s="3"/>
      <c r="H44" s="3"/>
      <c r="K44" s="3" t="s">
        <v>85</v>
      </c>
    </row>
    <row r="45" spans="1:11" ht="18" customHeight="1" x14ac:dyDescent="0.3">
      <c r="A45" s="56" t="s">
        <v>3</v>
      </c>
      <c r="B45" s="57" t="s">
        <v>4</v>
      </c>
      <c r="C45" s="57" t="s">
        <v>109</v>
      </c>
      <c r="D45" s="55" t="s">
        <v>111</v>
      </c>
      <c r="E45" s="55" t="s">
        <v>112</v>
      </c>
      <c r="F45" s="55" t="s">
        <v>113</v>
      </c>
      <c r="G45" s="55" t="s">
        <v>114</v>
      </c>
      <c r="H45" s="55" t="s">
        <v>115</v>
      </c>
      <c r="I45" s="52" t="s">
        <v>115</v>
      </c>
      <c r="J45" s="52"/>
      <c r="K45" s="52"/>
    </row>
    <row r="46" spans="1:11" ht="70.5" customHeight="1" x14ac:dyDescent="0.3">
      <c r="A46" s="56"/>
      <c r="B46" s="57"/>
      <c r="C46" s="57"/>
      <c r="D46" s="55"/>
      <c r="E46" s="55"/>
      <c r="F46" s="55"/>
      <c r="G46" s="55"/>
      <c r="H46" s="55"/>
      <c r="I46" s="34" t="s">
        <v>116</v>
      </c>
      <c r="J46" s="34" t="s">
        <v>117</v>
      </c>
      <c r="K46" s="34" t="s">
        <v>118</v>
      </c>
    </row>
    <row r="47" spans="1:11" x14ac:dyDescent="0.3">
      <c r="A47" s="41" t="s">
        <v>19</v>
      </c>
      <c r="B47" s="42" t="s">
        <v>20</v>
      </c>
      <c r="C47" s="41" t="s">
        <v>21</v>
      </c>
      <c r="D47" s="41" t="s">
        <v>22</v>
      </c>
      <c r="E47" s="42" t="s">
        <v>23</v>
      </c>
      <c r="F47" s="42" t="s">
        <v>66</v>
      </c>
      <c r="G47" s="42" t="s">
        <v>67</v>
      </c>
      <c r="H47" s="42" t="s">
        <v>68</v>
      </c>
      <c r="I47" s="42" t="s">
        <v>72</v>
      </c>
      <c r="J47" s="42" t="s">
        <v>73</v>
      </c>
      <c r="K47" s="42" t="s">
        <v>108</v>
      </c>
    </row>
    <row r="48" spans="1:11" x14ac:dyDescent="0.3">
      <c r="A48" s="1" t="s">
        <v>60</v>
      </c>
      <c r="B48" s="19" t="s">
        <v>64</v>
      </c>
      <c r="C48" s="35">
        <v>338834979</v>
      </c>
      <c r="D48" s="35">
        <f>SUM(Önkormányzat!D48,Hivatal!D48)</f>
        <v>456832771</v>
      </c>
      <c r="E48" s="35">
        <f>SUM(Önkormányzat!E48,Hivatal!E48)</f>
        <v>500237255</v>
      </c>
      <c r="F48" s="35">
        <f>SUM(Önkormányzat!F48,Hivatal!F48)</f>
        <v>461578791</v>
      </c>
      <c r="G48" s="35">
        <f>SUM(Önkormányzat!G48,Hivatal!G48)</f>
        <v>38658464</v>
      </c>
      <c r="H48" s="35">
        <f>SUM(Önkormányzat!H48,Hivatal!H48)</f>
        <v>336619723</v>
      </c>
      <c r="I48" s="37">
        <f>ROUND(H48/C48*100,2)</f>
        <v>99.35</v>
      </c>
      <c r="J48" s="37">
        <f>ROUND(H48/D48*100,2)</f>
        <v>73.69</v>
      </c>
      <c r="K48" s="37">
        <f>ROUND(H48/E48*100,2)</f>
        <v>67.290000000000006</v>
      </c>
    </row>
    <row r="49" spans="1:12" s="8" customFormat="1" x14ac:dyDescent="0.3">
      <c r="A49" s="1" t="s">
        <v>24</v>
      </c>
      <c r="B49" s="6" t="s">
        <v>7</v>
      </c>
      <c r="C49" s="35">
        <v>198753597</v>
      </c>
      <c r="D49" s="35">
        <f>SUM(Önkormányzat!D49,Hivatal!D49)</f>
        <v>241917758</v>
      </c>
      <c r="E49" s="35">
        <f>SUM(Önkormányzat!E49,Hivatal!E49)</f>
        <v>260161925</v>
      </c>
      <c r="F49" s="35">
        <f>SUM(Önkormányzat!F49,Hivatal!F49)</f>
        <v>259963043</v>
      </c>
      <c r="G49" s="35">
        <f>SUM(Önkormányzat!G49,Hivatal!G49)</f>
        <v>198882</v>
      </c>
      <c r="H49" s="35">
        <f>SUM(Önkormányzat!H49,Hivatal!H49)</f>
        <v>202737692</v>
      </c>
      <c r="I49" s="37">
        <f t="shared" ref="I49:I69" si="3">ROUND(H49/C49*100,2)</f>
        <v>102</v>
      </c>
      <c r="J49" s="37">
        <f t="shared" ref="J49:J69" si="4">ROUND(H49/D49*100,2)</f>
        <v>83.8</v>
      </c>
      <c r="K49" s="37">
        <f t="shared" ref="K49:K69" si="5">ROUND(H49/E49*100,2)</f>
        <v>77.930000000000007</v>
      </c>
    </row>
    <row r="50" spans="1:12" s="8" customFormat="1" x14ac:dyDescent="0.3">
      <c r="A50" s="1" t="s">
        <v>50</v>
      </c>
      <c r="B50" s="14" t="s">
        <v>8</v>
      </c>
      <c r="C50" s="35">
        <v>41091477</v>
      </c>
      <c r="D50" s="35">
        <f>SUM(Önkormányzat!D50,Hivatal!D50)</f>
        <v>48092786</v>
      </c>
      <c r="E50" s="35">
        <f>SUM(Önkormányzat!E50,Hivatal!E50)</f>
        <v>48286952</v>
      </c>
      <c r="F50" s="35">
        <f>SUM(Önkormányzat!F50,Hivatal!F50)</f>
        <v>48195778</v>
      </c>
      <c r="G50" s="35">
        <f>SUM(Önkormányzat!G50,Hivatal!G50)</f>
        <v>91174</v>
      </c>
      <c r="H50" s="35">
        <f>SUM(Önkormányzat!H50,Hivatal!H50)</f>
        <v>33294961</v>
      </c>
      <c r="I50" s="37">
        <f t="shared" si="3"/>
        <v>81.03</v>
      </c>
      <c r="J50" s="37">
        <f t="shared" si="4"/>
        <v>69.23</v>
      </c>
      <c r="K50" s="37">
        <f t="shared" si="5"/>
        <v>68.95</v>
      </c>
    </row>
    <row r="51" spans="1:12" s="8" customFormat="1" x14ac:dyDescent="0.3">
      <c r="A51" s="1" t="s">
        <v>51</v>
      </c>
      <c r="B51" s="14" t="s">
        <v>9</v>
      </c>
      <c r="C51" s="35">
        <v>97089905</v>
      </c>
      <c r="D51" s="35">
        <f>SUM(Önkormányzat!D51,Hivatal!D51)</f>
        <v>127617371</v>
      </c>
      <c r="E51" s="35">
        <f>SUM(Önkormányzat!E51,Hivatal!E51)</f>
        <v>151773309</v>
      </c>
      <c r="F51" s="35">
        <f>SUM(Önkormányzat!F51,Hivatal!F51)</f>
        <v>116995663</v>
      </c>
      <c r="G51" s="35">
        <f>SUM(Önkormányzat!G51,Hivatal!G51)</f>
        <v>34777646</v>
      </c>
      <c r="H51" s="35">
        <f>SUM(Önkormányzat!H51,Hivatal!H51)</f>
        <v>79523904</v>
      </c>
      <c r="I51" s="37">
        <f t="shared" si="3"/>
        <v>81.91</v>
      </c>
      <c r="J51" s="37">
        <f t="shared" si="4"/>
        <v>62.31</v>
      </c>
      <c r="K51" s="37">
        <f t="shared" si="5"/>
        <v>52.4</v>
      </c>
    </row>
    <row r="52" spans="1:12" s="8" customFormat="1" x14ac:dyDescent="0.3">
      <c r="A52" s="1" t="s">
        <v>52</v>
      </c>
      <c r="B52" s="14" t="s">
        <v>18</v>
      </c>
      <c r="C52" s="35">
        <v>1900000</v>
      </c>
      <c r="D52" s="35">
        <f>SUM(Önkormányzat!D52,Hivatal!D52)</f>
        <v>39204856</v>
      </c>
      <c r="E52" s="35">
        <f>SUM(Önkormányzat!E52,Hivatal!E52)</f>
        <v>40015069</v>
      </c>
      <c r="F52" s="35">
        <f>SUM(Önkormányzat!F52,Hivatal!F52)</f>
        <v>36424307</v>
      </c>
      <c r="G52" s="35">
        <f>SUM(Önkormányzat!G52,Hivatal!G52)</f>
        <v>3590762</v>
      </c>
      <c r="H52" s="35">
        <f>SUM(Önkormányzat!H52,Hivatal!H52)</f>
        <v>21063166</v>
      </c>
      <c r="I52" s="37">
        <f t="shared" si="3"/>
        <v>1108.5899999999999</v>
      </c>
      <c r="J52" s="37">
        <f t="shared" si="4"/>
        <v>53.73</v>
      </c>
      <c r="K52" s="37">
        <f t="shared" si="5"/>
        <v>52.64</v>
      </c>
    </row>
    <row r="53" spans="1:12" x14ac:dyDescent="0.3">
      <c r="A53" s="18" t="s">
        <v>53</v>
      </c>
      <c r="B53" s="16" t="s">
        <v>44</v>
      </c>
      <c r="C53" s="35">
        <v>400000</v>
      </c>
      <c r="D53" s="35">
        <f>SUM(Önkormányzat!D53,Hivatal!D53)</f>
        <v>700000</v>
      </c>
      <c r="E53" s="35">
        <f>SUM(Önkormányzat!E53,Hivatal!E53)</f>
        <v>20183166</v>
      </c>
      <c r="F53" s="35">
        <f>SUM(Önkormányzat!F53,Hivatal!F53)</f>
        <v>19883166</v>
      </c>
      <c r="G53" s="35">
        <f>SUM(Önkormányzat!G53,Hivatal!G53)</f>
        <v>300000</v>
      </c>
      <c r="H53" s="35">
        <f>SUM(Önkormányzat!H53,Hivatal!H53)</f>
        <v>20183166</v>
      </c>
      <c r="I53" s="37">
        <f t="shared" si="3"/>
        <v>5045.79</v>
      </c>
      <c r="J53" s="37">
        <f t="shared" si="4"/>
        <v>2883.31</v>
      </c>
      <c r="K53" s="37">
        <f t="shared" si="5"/>
        <v>100</v>
      </c>
      <c r="L53" s="15"/>
    </row>
    <row r="54" spans="1:12" x14ac:dyDescent="0.3">
      <c r="A54" s="18" t="s">
        <v>54</v>
      </c>
      <c r="B54" s="16" t="s">
        <v>45</v>
      </c>
      <c r="C54" s="35">
        <v>1500000</v>
      </c>
      <c r="D54" s="35">
        <f>SUM(Önkormányzat!D54,Hivatal!D54)</f>
        <v>2000000</v>
      </c>
      <c r="E54" s="35">
        <f>SUM(Önkormányzat!E54,Hivatal!E54)</f>
        <v>2000000</v>
      </c>
      <c r="F54" s="35">
        <f>SUM(Önkormányzat!F54,Hivatal!F54)</f>
        <v>2000000</v>
      </c>
      <c r="G54" s="35">
        <f>SUM(Önkormányzat!G54,Hivatal!G54)</f>
        <v>0</v>
      </c>
      <c r="H54" s="35">
        <f>SUM(Önkormányzat!H54,Hivatal!H54)</f>
        <v>880000</v>
      </c>
      <c r="I54" s="37">
        <f t="shared" si="3"/>
        <v>58.67</v>
      </c>
      <c r="J54" s="37">
        <f t="shared" si="4"/>
        <v>44</v>
      </c>
      <c r="K54" s="37">
        <f t="shared" si="5"/>
        <v>44</v>
      </c>
      <c r="L54" s="15"/>
    </row>
    <row r="55" spans="1:12" x14ac:dyDescent="0.3">
      <c r="A55" s="18" t="s">
        <v>55</v>
      </c>
      <c r="B55" s="4" t="s">
        <v>63</v>
      </c>
      <c r="C55" s="35">
        <v>0</v>
      </c>
      <c r="D55" s="35">
        <f>SUM(Önkormányzat!D55,Hivatal!D55)</f>
        <v>36504856</v>
      </c>
      <c r="E55" s="35">
        <f>SUM(Önkormányzat!E55,Hivatal!E55)</f>
        <v>17831903</v>
      </c>
      <c r="F55" s="35">
        <f>SUM(Önkormányzat!F55,Hivatal!F55)</f>
        <v>14541141</v>
      </c>
      <c r="G55" s="35">
        <f>SUM(Önkormányzat!G55,Hivatal!G55)</f>
        <v>3290762</v>
      </c>
      <c r="H55" s="35">
        <f>SUM(Önkormányzat!H55,Hivatal!H55)</f>
        <v>0</v>
      </c>
      <c r="I55" s="37">
        <v>0</v>
      </c>
      <c r="J55" s="37">
        <f t="shared" si="4"/>
        <v>0</v>
      </c>
      <c r="K55" s="37">
        <f t="shared" si="5"/>
        <v>0</v>
      </c>
      <c r="L55" s="4"/>
    </row>
    <row r="56" spans="1:12" x14ac:dyDescent="0.3">
      <c r="A56" s="18" t="s">
        <v>98</v>
      </c>
      <c r="B56" s="4" t="s">
        <v>13</v>
      </c>
      <c r="C56" s="35">
        <v>0</v>
      </c>
      <c r="D56" s="35">
        <f>SUM(Önkormányzat!D56,Hivatal!D56)</f>
        <v>32504856</v>
      </c>
      <c r="E56" s="35">
        <f>SUM(Önkormányzat!E56,Hivatal!E56)</f>
        <v>14541141</v>
      </c>
      <c r="F56" s="35">
        <f>SUM(Önkormányzat!F56,Hivatal!F56)</f>
        <v>14541141</v>
      </c>
      <c r="G56" s="35">
        <f>SUM(Önkormányzat!G56,Hivatal!G56)</f>
        <v>0</v>
      </c>
      <c r="H56" s="35">
        <f>SUM(Önkormányzat!H56,Hivatal!H56)</f>
        <v>0</v>
      </c>
      <c r="I56" s="37">
        <v>0</v>
      </c>
      <c r="J56" s="37">
        <f t="shared" si="4"/>
        <v>0</v>
      </c>
      <c r="K56" s="37">
        <f t="shared" si="5"/>
        <v>0</v>
      </c>
      <c r="L56" s="4"/>
    </row>
    <row r="57" spans="1:12" x14ac:dyDescent="0.3">
      <c r="A57" s="18" t="s">
        <v>99</v>
      </c>
      <c r="B57" s="4" t="s">
        <v>106</v>
      </c>
      <c r="C57" s="35">
        <v>0</v>
      </c>
      <c r="D57" s="35">
        <f>SUM(Önkormányzat!D57,Hivatal!D57)</f>
        <v>4000000</v>
      </c>
      <c r="E57" s="35">
        <f>SUM(Önkormányzat!E57,Hivatal!E57)</f>
        <v>3290762</v>
      </c>
      <c r="F57" s="35">
        <f>SUM(Önkormányzat!F57,Hivatal!F57)</f>
        <v>0</v>
      </c>
      <c r="G57" s="35">
        <f>SUM(Önkormányzat!G57,Hivatal!G57)</f>
        <v>3290762</v>
      </c>
      <c r="H57" s="35">
        <f>SUM(Önkormányzat!H57,Hivatal!H57)</f>
        <v>0</v>
      </c>
      <c r="I57" s="37">
        <v>0</v>
      </c>
      <c r="J57" s="37">
        <f t="shared" si="4"/>
        <v>0</v>
      </c>
      <c r="K57" s="37">
        <f t="shared" si="5"/>
        <v>0</v>
      </c>
      <c r="L57" s="4"/>
    </row>
    <row r="58" spans="1:12" s="8" customFormat="1" x14ac:dyDescent="0.3">
      <c r="A58" s="1" t="s">
        <v>61</v>
      </c>
      <c r="B58" s="20" t="s">
        <v>65</v>
      </c>
      <c r="C58" s="35">
        <v>35444479</v>
      </c>
      <c r="D58" s="35">
        <f>SUM(Önkormányzat!D58,Hivatal!D58)</f>
        <v>1063054</v>
      </c>
      <c r="E58" s="35">
        <f>SUM(Önkormányzat!E58,Hivatal!E58)</f>
        <v>56960011</v>
      </c>
      <c r="F58" s="35">
        <f>SUM(Önkormányzat!F58,Hivatal!F58)</f>
        <v>54766179</v>
      </c>
      <c r="G58" s="35">
        <f>SUM(Önkormányzat!G58,Hivatal!G58)</f>
        <v>2193832</v>
      </c>
      <c r="H58" s="35">
        <f>SUM(Önkormányzat!H58,Hivatal!H58)</f>
        <v>21688530</v>
      </c>
      <c r="I58" s="37">
        <f t="shared" si="3"/>
        <v>61.19</v>
      </c>
      <c r="J58" s="37">
        <f t="shared" si="4"/>
        <v>2040.21</v>
      </c>
      <c r="K58" s="37">
        <f t="shared" si="5"/>
        <v>38.08</v>
      </c>
      <c r="L58" s="6"/>
    </row>
    <row r="59" spans="1:12" s="8" customFormat="1" x14ac:dyDescent="0.3">
      <c r="A59" s="1" t="s">
        <v>28</v>
      </c>
      <c r="B59" s="14" t="s">
        <v>46</v>
      </c>
      <c r="C59" s="35">
        <v>35080979</v>
      </c>
      <c r="D59" s="35">
        <f>SUM(Önkormányzat!D59,Hivatal!D59)</f>
        <v>1063054</v>
      </c>
      <c r="E59" s="35">
        <f>SUM(Önkormányzat!E59,Hivatal!E59)</f>
        <v>54766179</v>
      </c>
      <c r="F59" s="35">
        <f>SUM(Önkormányzat!F59,Hivatal!F59)</f>
        <v>54766179</v>
      </c>
      <c r="G59" s="35">
        <f>SUM(Önkormányzat!G59,Hivatal!G59)</f>
        <v>0</v>
      </c>
      <c r="H59" s="35">
        <f>SUM(Önkormányzat!H59,Hivatal!H59)</f>
        <v>19494698</v>
      </c>
      <c r="I59" s="37">
        <f t="shared" si="3"/>
        <v>55.57</v>
      </c>
      <c r="J59" s="37">
        <f t="shared" si="4"/>
        <v>1833.84</v>
      </c>
      <c r="K59" s="37">
        <f t="shared" si="5"/>
        <v>35.6</v>
      </c>
      <c r="L59" s="14"/>
    </row>
    <row r="60" spans="1:12" s="8" customFormat="1" x14ac:dyDescent="0.3">
      <c r="A60" s="1" t="s">
        <v>56</v>
      </c>
      <c r="B60" s="14" t="s">
        <v>11</v>
      </c>
      <c r="C60" s="35">
        <v>0</v>
      </c>
      <c r="D60" s="35">
        <f>SUM(Önkormányzat!D60,Hivatal!D60)</f>
        <v>0</v>
      </c>
      <c r="E60" s="35">
        <f>SUM(Önkormányzat!E60,Hivatal!E60)</f>
        <v>0</v>
      </c>
      <c r="F60" s="35">
        <f>SUM(Önkormányzat!F60,Hivatal!F60)</f>
        <v>0</v>
      </c>
      <c r="G60" s="35">
        <f>SUM(Önkormányzat!G60,Hivatal!G60)</f>
        <v>0</v>
      </c>
      <c r="H60" s="35">
        <f>SUM(Önkormányzat!H60,Hivatal!H60)</f>
        <v>0</v>
      </c>
      <c r="I60" s="37">
        <v>0</v>
      </c>
      <c r="J60" s="37">
        <v>0</v>
      </c>
      <c r="K60" s="37">
        <v>0</v>
      </c>
      <c r="L60" s="14"/>
    </row>
    <row r="61" spans="1:12" s="8" customFormat="1" x14ac:dyDescent="0.3">
      <c r="A61" s="1" t="s">
        <v>57</v>
      </c>
      <c r="B61" s="14" t="s">
        <v>47</v>
      </c>
      <c r="C61" s="35">
        <v>363500</v>
      </c>
      <c r="D61" s="35">
        <f>SUM(Önkormányzat!D61,Hivatal!D61)</f>
        <v>0</v>
      </c>
      <c r="E61" s="35">
        <f>SUM(Önkormányzat!E61,Hivatal!E61)</f>
        <v>2193832</v>
      </c>
      <c r="F61" s="35">
        <f>SUM(Önkormányzat!F61,Hivatal!F61)</f>
        <v>0</v>
      </c>
      <c r="G61" s="35">
        <f>SUM(Önkormányzat!G61,Hivatal!G61)</f>
        <v>2193832</v>
      </c>
      <c r="H61" s="35">
        <f>SUM(Önkormányzat!H61,Hivatal!H61)</f>
        <v>2193832</v>
      </c>
      <c r="I61" s="37">
        <f t="shared" si="3"/>
        <v>603.53</v>
      </c>
      <c r="J61" s="37">
        <v>0</v>
      </c>
      <c r="K61" s="37">
        <f t="shared" si="5"/>
        <v>100</v>
      </c>
      <c r="L61" s="14"/>
    </row>
    <row r="62" spans="1:12" x14ac:dyDescent="0.3">
      <c r="A62" s="18" t="s">
        <v>58</v>
      </c>
      <c r="B62" s="16" t="s">
        <v>48</v>
      </c>
      <c r="C62" s="35">
        <v>0</v>
      </c>
      <c r="D62" s="35">
        <f>SUM(Önkormányzat!D62,Hivatal!D62)</f>
        <v>0</v>
      </c>
      <c r="E62" s="35">
        <f>SUM(Önkormányzat!E62,Hivatal!E62)</f>
        <v>2193832</v>
      </c>
      <c r="F62" s="35">
        <f>SUM(Önkormányzat!F62,Hivatal!F62)</f>
        <v>0</v>
      </c>
      <c r="G62" s="35">
        <f>SUM(Önkormányzat!G62,Hivatal!G62)</f>
        <v>2193832</v>
      </c>
      <c r="H62" s="35">
        <f>SUM(Önkormányzat!H62,Hivatal!H62)</f>
        <v>2193832</v>
      </c>
      <c r="I62" s="37">
        <v>0</v>
      </c>
      <c r="J62" s="37">
        <v>0</v>
      </c>
      <c r="K62" s="37">
        <f t="shared" si="5"/>
        <v>100</v>
      </c>
      <c r="L62" s="15"/>
    </row>
    <row r="63" spans="1:12" x14ac:dyDescent="0.3">
      <c r="A63" s="18" t="s">
        <v>59</v>
      </c>
      <c r="B63" s="16" t="s">
        <v>49</v>
      </c>
      <c r="C63" s="35">
        <v>363500</v>
      </c>
      <c r="D63" s="35">
        <f>SUM(Önkormányzat!D63,Hivatal!D63)</f>
        <v>0</v>
      </c>
      <c r="E63" s="35">
        <f>SUM(Önkormányzat!E63,Hivatal!E63)</f>
        <v>0</v>
      </c>
      <c r="F63" s="35">
        <f>SUM(Önkormányzat!F63,Hivatal!F63)</f>
        <v>0</v>
      </c>
      <c r="G63" s="35">
        <f>SUM(Önkormányzat!G63,Hivatal!G63)</f>
        <v>0</v>
      </c>
      <c r="H63" s="35">
        <f>SUM(Önkormányzat!H63,Hivatal!H63)</f>
        <v>0</v>
      </c>
      <c r="I63" s="37">
        <f t="shared" si="3"/>
        <v>0</v>
      </c>
      <c r="J63" s="37">
        <v>0</v>
      </c>
      <c r="K63" s="37">
        <v>0</v>
      </c>
      <c r="L63" s="14"/>
    </row>
    <row r="64" spans="1:12" s="8" customFormat="1" x14ac:dyDescent="0.3">
      <c r="A64" s="1" t="s">
        <v>14</v>
      </c>
      <c r="B64" s="1" t="s">
        <v>62</v>
      </c>
      <c r="C64" s="35">
        <v>374279458</v>
      </c>
      <c r="D64" s="35">
        <f>SUM(Önkormányzat!D64,Hivatal!D64)</f>
        <v>457895825</v>
      </c>
      <c r="E64" s="35">
        <f>SUM(Önkormányzat!E64,Hivatal!E64)</f>
        <v>557197266</v>
      </c>
      <c r="F64" s="35">
        <f>SUM(Önkormányzat!F64,Hivatal!F64)</f>
        <v>516344970</v>
      </c>
      <c r="G64" s="35">
        <f>SUM(Önkormányzat!G64,Hivatal!G64)</f>
        <v>40852296</v>
      </c>
      <c r="H64" s="35">
        <f>SUM(Önkormányzat!H64,Hivatal!H64)</f>
        <v>358308253</v>
      </c>
      <c r="I64" s="37">
        <f t="shared" si="3"/>
        <v>95.73</v>
      </c>
      <c r="J64" s="37">
        <f t="shared" si="4"/>
        <v>78.25</v>
      </c>
      <c r="K64" s="37">
        <f t="shared" si="5"/>
        <v>64.31</v>
      </c>
      <c r="L64" s="14"/>
    </row>
    <row r="65" spans="1:12" s="8" customFormat="1" x14ac:dyDescent="0.3">
      <c r="A65" s="1" t="s">
        <v>15</v>
      </c>
      <c r="B65" s="5" t="s">
        <v>70</v>
      </c>
      <c r="C65" s="35">
        <v>9544000</v>
      </c>
      <c r="D65" s="35">
        <f>SUM(Önkormányzat!D65,Hivatal!D65)</f>
        <v>10792000</v>
      </c>
      <c r="E65" s="35">
        <f>SUM(Önkormányzat!E65,Hivatal!E65)</f>
        <v>21584000</v>
      </c>
      <c r="F65" s="35">
        <f>SUM(Önkormányzat!F65,Hivatal!F65)</f>
        <v>21584000</v>
      </c>
      <c r="G65" s="35">
        <f>SUM(Önkormányzat!G65,Hivatal!G65)</f>
        <v>0</v>
      </c>
      <c r="H65" s="35">
        <f>SUM(Önkormányzat!H65,Hivatal!H65)</f>
        <v>10792000</v>
      </c>
      <c r="I65" s="37">
        <f t="shared" si="3"/>
        <v>113.08</v>
      </c>
      <c r="J65" s="37">
        <f t="shared" si="4"/>
        <v>100</v>
      </c>
      <c r="K65" s="37">
        <f t="shared" si="5"/>
        <v>50</v>
      </c>
      <c r="L65" s="14"/>
    </row>
    <row r="66" spans="1:12" s="8" customFormat="1" x14ac:dyDescent="0.3">
      <c r="A66" s="1" t="s">
        <v>16</v>
      </c>
      <c r="B66" s="11" t="s">
        <v>107</v>
      </c>
      <c r="C66" s="35">
        <v>176749010</v>
      </c>
      <c r="D66" s="35">
        <f>SUM(Önkormányzat!D66,Hivatal!D66)</f>
        <v>244557429</v>
      </c>
      <c r="E66" s="35">
        <f>SUM(Önkormányzat!E66,Hivatal!E66)</f>
        <v>237766790</v>
      </c>
      <c r="F66" s="35">
        <f>SUM(Önkormányzat!F66,Hivatal!F66)</f>
        <v>237766790</v>
      </c>
      <c r="G66" s="35">
        <f>SUM(Önkormányzat!G66,Hivatal!G66)</f>
        <v>0</v>
      </c>
      <c r="H66" s="35">
        <f>SUM(Önkormányzat!H66,Hivatal!H66)</f>
        <v>213037059</v>
      </c>
      <c r="I66" s="37">
        <f t="shared" si="3"/>
        <v>120.53</v>
      </c>
      <c r="J66" s="37">
        <f t="shared" si="4"/>
        <v>87.11</v>
      </c>
      <c r="K66" s="37">
        <f t="shared" si="5"/>
        <v>89.6</v>
      </c>
      <c r="L66" s="14"/>
    </row>
    <row r="67" spans="1:12" s="8" customFormat="1" x14ac:dyDescent="0.3">
      <c r="A67" s="1" t="s">
        <v>17</v>
      </c>
      <c r="B67" s="5" t="s">
        <v>100</v>
      </c>
      <c r="C67" s="35">
        <v>186293010</v>
      </c>
      <c r="D67" s="35">
        <f>SUM(Önkormányzat!D67,Hivatal!D67)</f>
        <v>255349429</v>
      </c>
      <c r="E67" s="35">
        <f>SUM(Önkormányzat!E67,Hivatal!E67)</f>
        <v>259350790</v>
      </c>
      <c r="F67" s="35">
        <f>SUM(Önkormányzat!F67,Hivatal!F67)</f>
        <v>259350790</v>
      </c>
      <c r="G67" s="35">
        <f>SUM(Önkormányzat!G67,Hivatal!G67)</f>
        <v>0</v>
      </c>
      <c r="H67" s="35">
        <f>SUM(Önkormányzat!H67,Hivatal!H67)</f>
        <v>223829059</v>
      </c>
      <c r="I67" s="37">
        <f t="shared" si="3"/>
        <v>120.15</v>
      </c>
      <c r="J67" s="37">
        <f t="shared" si="4"/>
        <v>87.66</v>
      </c>
      <c r="K67" s="37">
        <f t="shared" si="5"/>
        <v>86.3</v>
      </c>
      <c r="L67" s="14"/>
    </row>
    <row r="68" spans="1:12" s="8" customFormat="1" x14ac:dyDescent="0.3">
      <c r="A68" s="1" t="s">
        <v>71</v>
      </c>
      <c r="B68" s="6" t="s">
        <v>101</v>
      </c>
      <c r="C68" s="35">
        <v>186293010</v>
      </c>
      <c r="D68" s="35">
        <f>SUM(Önkormányzat!D68,Hivatal!D68)</f>
        <v>255349429</v>
      </c>
      <c r="E68" s="35">
        <f>SUM(Önkormányzat!E68,Hivatal!E68)</f>
        <v>259350790</v>
      </c>
      <c r="F68" s="35">
        <f>SUM(Önkormányzat!F68,Hivatal!F68)</f>
        <v>259350790</v>
      </c>
      <c r="G68" s="35">
        <f>SUM(Önkormányzat!G68,Hivatal!G68)</f>
        <v>0</v>
      </c>
      <c r="H68" s="35">
        <f>SUM(Önkormányzat!H68,Hivatal!H68)</f>
        <v>223829059</v>
      </c>
      <c r="I68" s="37">
        <f t="shared" si="3"/>
        <v>120.15</v>
      </c>
      <c r="J68" s="37">
        <f t="shared" si="4"/>
        <v>87.66</v>
      </c>
      <c r="K68" s="37">
        <f t="shared" si="5"/>
        <v>86.3</v>
      </c>
      <c r="L68" s="14"/>
    </row>
    <row r="69" spans="1:12" s="8" customFormat="1" x14ac:dyDescent="0.3">
      <c r="A69" s="12" t="s">
        <v>40</v>
      </c>
      <c r="B69" s="17" t="s">
        <v>102</v>
      </c>
      <c r="C69" s="27">
        <v>560572468</v>
      </c>
      <c r="D69" s="27">
        <f>SUM(Önkormányzat!D69,Hivatal!D69)</f>
        <v>713245254</v>
      </c>
      <c r="E69" s="27">
        <f>SUM(Önkormányzat!E69,Hivatal!E69)</f>
        <v>816548056</v>
      </c>
      <c r="F69" s="27">
        <f>SUM(Önkormányzat!F69,Hivatal!F69)</f>
        <v>775695760</v>
      </c>
      <c r="G69" s="27">
        <f>SUM(Önkormányzat!G69,Hivatal!G69)</f>
        <v>40852296</v>
      </c>
      <c r="H69" s="27">
        <f>SUM(Önkormányzat!H69,Hivatal!H69)</f>
        <v>582137312</v>
      </c>
      <c r="I69" s="51">
        <f t="shared" si="3"/>
        <v>103.85</v>
      </c>
      <c r="J69" s="51">
        <f t="shared" si="4"/>
        <v>81.62</v>
      </c>
      <c r="K69" s="51">
        <f t="shared" si="5"/>
        <v>71.290000000000006</v>
      </c>
      <c r="L69" s="6"/>
    </row>
    <row r="70" spans="1:12" x14ac:dyDescent="0.3">
      <c r="A70" s="4"/>
      <c r="B70" s="4"/>
      <c r="C70" s="4"/>
    </row>
    <row r="71" spans="1:12" x14ac:dyDescent="0.3">
      <c r="A71" s="4"/>
      <c r="B71" s="4"/>
      <c r="C71" s="4"/>
    </row>
    <row r="72" spans="1:12" x14ac:dyDescent="0.3">
      <c r="A72" s="4"/>
      <c r="B72" s="4"/>
      <c r="C72" s="4"/>
    </row>
    <row r="73" spans="1:12" x14ac:dyDescent="0.3">
      <c r="A73" s="4"/>
      <c r="B73" s="4"/>
      <c r="C73" s="4"/>
    </row>
    <row r="74" spans="1:12" x14ac:dyDescent="0.3">
      <c r="A74" s="4"/>
      <c r="B74" s="4"/>
      <c r="C74" s="4"/>
    </row>
    <row r="75" spans="1:12" x14ac:dyDescent="0.3">
      <c r="A75" s="4"/>
      <c r="B75" s="4"/>
      <c r="C75" s="4"/>
    </row>
    <row r="76" spans="1:12" x14ac:dyDescent="0.3">
      <c r="A76" s="4"/>
      <c r="B76" s="4"/>
      <c r="C76" s="4"/>
    </row>
    <row r="77" spans="1:12" x14ac:dyDescent="0.3">
      <c r="A77" s="4"/>
      <c r="B77" s="4"/>
      <c r="C77" s="4"/>
    </row>
    <row r="78" spans="1:12" x14ac:dyDescent="0.3">
      <c r="A78" s="4"/>
      <c r="B78" s="4"/>
      <c r="C78" s="4"/>
    </row>
    <row r="79" spans="1:12" x14ac:dyDescent="0.3">
      <c r="A79" s="4"/>
      <c r="B79" s="4"/>
      <c r="C79" s="4"/>
    </row>
    <row r="80" spans="1:12" x14ac:dyDescent="0.3">
      <c r="A80" s="4"/>
      <c r="B80" s="4"/>
      <c r="C80" s="4"/>
    </row>
    <row r="81" spans="1:3" x14ac:dyDescent="0.3">
      <c r="A81" s="4"/>
      <c r="B81" s="4"/>
      <c r="C81" s="4"/>
    </row>
    <row r="82" spans="1:3" x14ac:dyDescent="0.3">
      <c r="A82" s="4"/>
      <c r="B82" s="4"/>
      <c r="C82" s="4"/>
    </row>
    <row r="83" spans="1:3" x14ac:dyDescent="0.3">
      <c r="A83" s="4"/>
      <c r="B83" s="4"/>
      <c r="C83" s="4"/>
    </row>
    <row r="84" spans="1:3" x14ac:dyDescent="0.3">
      <c r="A84" s="4"/>
      <c r="B84" s="4"/>
      <c r="C84" s="4"/>
    </row>
    <row r="85" spans="1:3" x14ac:dyDescent="0.3">
      <c r="A85" s="4"/>
      <c r="B85" s="4"/>
      <c r="C85" s="4"/>
    </row>
    <row r="86" spans="1:3" x14ac:dyDescent="0.3">
      <c r="A86" s="4"/>
      <c r="B86" s="4"/>
      <c r="C86" s="4"/>
    </row>
    <row r="87" spans="1:3" x14ac:dyDescent="0.3">
      <c r="A87" s="4"/>
      <c r="B87" s="4"/>
      <c r="C87" s="4"/>
    </row>
    <row r="88" spans="1:3" x14ac:dyDescent="0.3">
      <c r="A88" s="4"/>
      <c r="B88" s="4"/>
      <c r="C88" s="4"/>
    </row>
    <row r="89" spans="1:3" x14ac:dyDescent="0.3">
      <c r="A89" s="4"/>
      <c r="B89" s="4"/>
      <c r="C89" s="4"/>
    </row>
    <row r="90" spans="1:3" x14ac:dyDescent="0.3">
      <c r="A90" s="4"/>
      <c r="B90" s="4"/>
      <c r="C90" s="4"/>
    </row>
    <row r="91" spans="1:3" x14ac:dyDescent="0.3">
      <c r="A91" s="4"/>
      <c r="B91" s="4"/>
      <c r="C91" s="4"/>
    </row>
  </sheetData>
  <mergeCells count="20">
    <mergeCell ref="I8:K8"/>
    <mergeCell ref="A3:K3"/>
    <mergeCell ref="A4:K4"/>
    <mergeCell ref="H8:H9"/>
    <mergeCell ref="A8:A9"/>
    <mergeCell ref="B8:B9"/>
    <mergeCell ref="C8:C9"/>
    <mergeCell ref="D8:D9"/>
    <mergeCell ref="E8:E9"/>
    <mergeCell ref="F8:F9"/>
    <mergeCell ref="G8:G9"/>
    <mergeCell ref="I45:K45"/>
    <mergeCell ref="A45:A46"/>
    <mergeCell ref="B45:B46"/>
    <mergeCell ref="C45:C46"/>
    <mergeCell ref="D45:D46"/>
    <mergeCell ref="E45:E46"/>
    <mergeCell ref="H45:H46"/>
    <mergeCell ref="F45:F46"/>
    <mergeCell ref="G45:G4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Önkormányzat</vt:lpstr>
      <vt:lpstr>Hivatal</vt:lpstr>
      <vt:lpstr>Mindösszesen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2021-03-24T07:56:05Z</cp:lastPrinted>
  <dcterms:created xsi:type="dcterms:W3CDTF">2013-01-23T11:21:17Z</dcterms:created>
  <dcterms:modified xsi:type="dcterms:W3CDTF">2021-05-27T10:33:38Z</dcterms:modified>
</cp:coreProperties>
</file>