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680"/>
  </bookViews>
  <sheets>
    <sheet name="Önkormányzat" sheetId="12" r:id="rId1"/>
    <sheet name="Hivatal" sheetId="13" r:id="rId2"/>
    <sheet name="Mindösszesen" sheetId="14" r:id="rId3"/>
    <sheet name="Munka1" sheetId="15" r:id="rId4"/>
  </sheets>
  <calcPr calcId="125725"/>
</workbook>
</file>

<file path=xl/calcChain.xml><?xml version="1.0" encoding="utf-8"?>
<calcChain xmlns="http://schemas.openxmlformats.org/spreadsheetml/2006/main">
  <c r="F10" i="14"/>
  <c r="L20"/>
  <c r="K19" i="13"/>
  <c r="K19" i="12"/>
  <c r="J41" i="13"/>
  <c r="L11" i="12"/>
  <c r="L12"/>
  <c r="L13"/>
  <c r="L17"/>
  <c r="L18"/>
  <c r="L20"/>
  <c r="L21"/>
  <c r="L23"/>
  <c r="L30"/>
  <c r="L31"/>
  <c r="L11" i="13"/>
  <c r="L12"/>
  <c r="L13"/>
  <c r="L22"/>
  <c r="L23"/>
  <c r="I32" i="12"/>
  <c r="I32" i="13"/>
  <c r="J32"/>
  <c r="K32"/>
  <c r="J29" i="12"/>
  <c r="J29" i="14" s="1"/>
  <c r="K29" i="12"/>
  <c r="K32" s="1"/>
  <c r="K32" i="14" s="1"/>
  <c r="J29" i="13"/>
  <c r="K29"/>
  <c r="I28" i="12"/>
  <c r="J28"/>
  <c r="I28" i="13"/>
  <c r="J28"/>
  <c r="J28" i="14" s="1"/>
  <c r="I25" i="12"/>
  <c r="I25" i="14" s="1"/>
  <c r="J25" i="12"/>
  <c r="K25"/>
  <c r="K22" s="1"/>
  <c r="L22" s="1"/>
  <c r="I25" i="13"/>
  <c r="I22" s="1"/>
  <c r="J25"/>
  <c r="K25"/>
  <c r="I22" i="12"/>
  <c r="J22"/>
  <c r="J22" i="13"/>
  <c r="J22" i="14" s="1"/>
  <c r="K22" i="13"/>
  <c r="I14" i="12"/>
  <c r="J14"/>
  <c r="I14" i="13"/>
  <c r="I10" s="1"/>
  <c r="J14"/>
  <c r="I10" i="12"/>
  <c r="J10"/>
  <c r="J10" i="13"/>
  <c r="J10" i="14" s="1"/>
  <c r="F18" i="13"/>
  <c r="F19"/>
  <c r="F20"/>
  <c r="F15"/>
  <c r="F22"/>
  <c r="F23"/>
  <c r="F35"/>
  <c r="F36"/>
  <c r="F12" i="12"/>
  <c r="F13"/>
  <c r="F15"/>
  <c r="F21"/>
  <c r="F22"/>
  <c r="F23"/>
  <c r="F30"/>
  <c r="F31"/>
  <c r="F32"/>
  <c r="F35"/>
  <c r="F38"/>
  <c r="C41" i="13"/>
  <c r="C41" i="12"/>
  <c r="C39" i="13"/>
  <c r="E39"/>
  <c r="C39" i="12"/>
  <c r="E39"/>
  <c r="C37" i="13"/>
  <c r="D37"/>
  <c r="D37" i="14" s="1"/>
  <c r="E37" i="13"/>
  <c r="E37" i="14" s="1"/>
  <c r="C37" i="12"/>
  <c r="D37"/>
  <c r="E37"/>
  <c r="C34" i="13"/>
  <c r="D34"/>
  <c r="C34" i="12"/>
  <c r="D34"/>
  <c r="D34" i="14" s="1"/>
  <c r="C31" i="13"/>
  <c r="C31" i="14" s="1"/>
  <c r="D31" i="13"/>
  <c r="E31"/>
  <c r="C31" i="12"/>
  <c r="D31"/>
  <c r="D31" i="14" s="1"/>
  <c r="E31" i="12"/>
  <c r="C29" i="13"/>
  <c r="C29" i="14" s="1"/>
  <c r="D29" i="13"/>
  <c r="E29"/>
  <c r="C29" i="12"/>
  <c r="C26" s="1"/>
  <c r="D29"/>
  <c r="E29"/>
  <c r="F29" s="1"/>
  <c r="C27" i="13"/>
  <c r="D27"/>
  <c r="E27"/>
  <c r="C27" i="12"/>
  <c r="D27"/>
  <c r="E27"/>
  <c r="E26" i="13"/>
  <c r="C16"/>
  <c r="D16"/>
  <c r="E16"/>
  <c r="F16" s="1"/>
  <c r="C16" i="12"/>
  <c r="D16"/>
  <c r="E16"/>
  <c r="F16" s="1"/>
  <c r="C14" i="13"/>
  <c r="D14"/>
  <c r="E14"/>
  <c r="F14" s="1"/>
  <c r="C14" i="12"/>
  <c r="D14"/>
  <c r="E14"/>
  <c r="F14" s="1"/>
  <c r="C11" i="13"/>
  <c r="D11"/>
  <c r="E11"/>
  <c r="C11" i="12"/>
  <c r="D11"/>
  <c r="D10" s="1"/>
  <c r="D10" i="14" s="1"/>
  <c r="E11" i="12"/>
  <c r="F11" s="1"/>
  <c r="D11" i="14"/>
  <c r="D10" i="13"/>
  <c r="E12" i="14"/>
  <c r="F12" s="1"/>
  <c r="E15"/>
  <c r="F15" s="1"/>
  <c r="E19"/>
  <c r="F19" s="1"/>
  <c r="E20"/>
  <c r="F20" s="1"/>
  <c r="E23"/>
  <c r="F23" s="1"/>
  <c r="E24"/>
  <c r="E27"/>
  <c r="E28"/>
  <c r="E32"/>
  <c r="F32" s="1"/>
  <c r="E35"/>
  <c r="F35" s="1"/>
  <c r="E36"/>
  <c r="E13"/>
  <c r="F13" s="1"/>
  <c r="E17"/>
  <c r="E18"/>
  <c r="F18" s="1"/>
  <c r="E21"/>
  <c r="F21" s="1"/>
  <c r="E22"/>
  <c r="F22" s="1"/>
  <c r="E25"/>
  <c r="E30"/>
  <c r="F30" s="1"/>
  <c r="E33"/>
  <c r="E38"/>
  <c r="F38" s="1"/>
  <c r="C38"/>
  <c r="D38"/>
  <c r="D23"/>
  <c r="C23"/>
  <c r="D16"/>
  <c r="J11"/>
  <c r="J12"/>
  <c r="J13"/>
  <c r="J14"/>
  <c r="J15"/>
  <c r="J16"/>
  <c r="J17"/>
  <c r="J18"/>
  <c r="J19"/>
  <c r="J20"/>
  <c r="J21"/>
  <c r="J23"/>
  <c r="J24"/>
  <c r="J25"/>
  <c r="J26"/>
  <c r="J27"/>
  <c r="J30"/>
  <c r="J31"/>
  <c r="D12"/>
  <c r="D13"/>
  <c r="D14"/>
  <c r="D15"/>
  <c r="D17"/>
  <c r="D18"/>
  <c r="D19"/>
  <c r="D20"/>
  <c r="D21"/>
  <c r="D22"/>
  <c r="D24"/>
  <c r="D25"/>
  <c r="D28"/>
  <c r="D29"/>
  <c r="D30"/>
  <c r="D32"/>
  <c r="D33"/>
  <c r="D35"/>
  <c r="D36"/>
  <c r="K20"/>
  <c r="K11"/>
  <c r="L11" s="1"/>
  <c r="K12"/>
  <c r="L12" s="1"/>
  <c r="K13"/>
  <c r="L13" s="1"/>
  <c r="K15"/>
  <c r="K16"/>
  <c r="K17"/>
  <c r="L17" s="1"/>
  <c r="K18"/>
  <c r="L18" s="1"/>
  <c r="K21"/>
  <c r="L21" s="1"/>
  <c r="K23"/>
  <c r="L23" s="1"/>
  <c r="K24"/>
  <c r="K26"/>
  <c r="K27"/>
  <c r="K30"/>
  <c r="L30" s="1"/>
  <c r="K31"/>
  <c r="L31" s="1"/>
  <c r="I31"/>
  <c r="I29" i="13"/>
  <c r="I29" i="12"/>
  <c r="I29" i="14"/>
  <c r="C32"/>
  <c r="C33"/>
  <c r="C35"/>
  <c r="C36"/>
  <c r="I19" i="13"/>
  <c r="I19" i="12"/>
  <c r="I19" i="14"/>
  <c r="C24" i="13"/>
  <c r="C10"/>
  <c r="C24" i="12"/>
  <c r="C24" i="14"/>
  <c r="C16"/>
  <c r="C14"/>
  <c r="C12"/>
  <c r="C11" s="1"/>
  <c r="C13"/>
  <c r="C15"/>
  <c r="C17"/>
  <c r="C18"/>
  <c r="C19"/>
  <c r="C20"/>
  <c r="C21"/>
  <c r="C22"/>
  <c r="C25"/>
  <c r="C28"/>
  <c r="C30"/>
  <c r="I30"/>
  <c r="I26"/>
  <c r="I24"/>
  <c r="I23"/>
  <c r="I20"/>
  <c r="I18"/>
  <c r="I17"/>
  <c r="I16"/>
  <c r="I15"/>
  <c r="I13"/>
  <c r="I12"/>
  <c r="I11"/>
  <c r="I21"/>
  <c r="I27"/>
  <c r="I32"/>
  <c r="I14"/>
  <c r="C27"/>
  <c r="C10" i="12"/>
  <c r="F36" i="14" l="1"/>
  <c r="E39"/>
  <c r="K29"/>
  <c r="L29" s="1"/>
  <c r="F37" i="12"/>
  <c r="F37" i="14"/>
  <c r="E29"/>
  <c r="F29" s="1"/>
  <c r="E26" i="12"/>
  <c r="E16" i="14"/>
  <c r="F16" s="1"/>
  <c r="E14"/>
  <c r="F14" s="1"/>
  <c r="E11"/>
  <c r="F11" s="1"/>
  <c r="E10" i="12"/>
  <c r="E34" s="1"/>
  <c r="D39" i="13"/>
  <c r="F37"/>
  <c r="J32" i="14"/>
  <c r="L32" s="1"/>
  <c r="J32" i="12"/>
  <c r="L29"/>
  <c r="D39"/>
  <c r="K25" i="14"/>
  <c r="I22"/>
  <c r="K22"/>
  <c r="L22" s="1"/>
  <c r="I41" i="13"/>
  <c r="I41" i="12"/>
  <c r="I28" i="14"/>
  <c r="I10"/>
  <c r="C37"/>
  <c r="C39"/>
  <c r="E31"/>
  <c r="F31" s="1"/>
  <c r="D26" i="12"/>
  <c r="D26" i="14" s="1"/>
  <c r="C26" i="13"/>
  <c r="C26" i="14" s="1"/>
  <c r="D26" i="13"/>
  <c r="D27" i="14"/>
  <c r="C10"/>
  <c r="E10" i="13"/>
  <c r="F10" l="1"/>
  <c r="E34"/>
  <c r="E26" i="14"/>
  <c r="F26" s="1"/>
  <c r="F26" i="12"/>
  <c r="F10"/>
  <c r="F34"/>
  <c r="E41"/>
  <c r="F39" i="13"/>
  <c r="D41"/>
  <c r="J41" i="12"/>
  <c r="J41" i="14" s="1"/>
  <c r="L32" i="12"/>
  <c r="D39" i="14"/>
  <c r="F39" s="1"/>
  <c r="F39" i="12"/>
  <c r="D41"/>
  <c r="I41" i="14"/>
  <c r="F34" i="13" l="1"/>
  <c r="E41"/>
  <c r="F41" s="1"/>
  <c r="E34" i="14"/>
  <c r="F34" s="1"/>
  <c r="F41" i="12"/>
  <c r="D41" i="14"/>
  <c r="C41"/>
  <c r="C34"/>
  <c r="K19"/>
  <c r="L19" s="1"/>
  <c r="K14" i="13"/>
  <c r="L19" i="12"/>
  <c r="K14"/>
  <c r="K14" i="14" s="1"/>
  <c r="L14" s="1"/>
  <c r="E41" l="1"/>
  <c r="F41" s="1"/>
  <c r="L14" i="12"/>
  <c r="K10" i="13"/>
  <c r="K10" i="12"/>
  <c r="K28" l="1"/>
  <c r="K10" i="14"/>
  <c r="L10" s="1"/>
  <c r="L10" i="12"/>
  <c r="K28" i="13"/>
  <c r="L10"/>
  <c r="L28" l="1"/>
  <c r="L41" s="1"/>
  <c r="K41"/>
  <c r="K41" i="12"/>
  <c r="K41" i="14" s="1"/>
  <c r="L41" s="1"/>
  <c r="K28"/>
  <c r="L28" s="1"/>
  <c r="L28" i="12"/>
  <c r="L41" l="1"/>
</calcChain>
</file>

<file path=xl/sharedStrings.xml><?xml version="1.0" encoding="utf-8"?>
<sst xmlns="http://schemas.openxmlformats.org/spreadsheetml/2006/main" count="417" uniqueCount="121">
  <si>
    <t>Személyi juttatások</t>
  </si>
  <si>
    <t>1.</t>
  </si>
  <si>
    <t>3.</t>
  </si>
  <si>
    <t>4.</t>
  </si>
  <si>
    <t>5.</t>
  </si>
  <si>
    <t>6.</t>
  </si>
  <si>
    <t>2.</t>
  </si>
  <si>
    <t>Általános tartalék</t>
  </si>
  <si>
    <t xml:space="preserve">Dologi kiadások </t>
  </si>
  <si>
    <t>Felújítások</t>
  </si>
  <si>
    <t>Kiemelt előirányzat száma</t>
  </si>
  <si>
    <t>Eredeti előirányzat</t>
  </si>
  <si>
    <t>Előirányzat csoport neve</t>
  </si>
  <si>
    <t>Kiemelt előirányzat neve</t>
  </si>
  <si>
    <t>Céltartalékok</t>
  </si>
  <si>
    <t>Munkaadókat terhelő járulékok és szociális hozzájárulási adó</t>
  </si>
  <si>
    <t>Veszprém Megyei Önkormányzat</t>
  </si>
  <si>
    <t>Veszprém Megyei Önkormányzat mindösszesen</t>
  </si>
  <si>
    <t>Veszprém Megyei Önkormányzati Hivatal</t>
  </si>
  <si>
    <t>Felhalmozási bevételek</t>
  </si>
  <si>
    <t>Egyéb működési célú kiadások</t>
  </si>
  <si>
    <t>A</t>
  </si>
  <si>
    <t>B</t>
  </si>
  <si>
    <t>C</t>
  </si>
  <si>
    <t>D</t>
  </si>
  <si>
    <t>E</t>
  </si>
  <si>
    <t>F</t>
  </si>
  <si>
    <t>Önkormányzatok működési támogatásai</t>
  </si>
  <si>
    <t>1.1</t>
  </si>
  <si>
    <t>Helyi önkormányzatok működésének általános támogatása</t>
  </si>
  <si>
    <t>Működési célú támogatások államháztartáson belülről</t>
  </si>
  <si>
    <t>2.1</t>
  </si>
  <si>
    <t>Egyéb működési célú támogatások bevételei államháztartáson belülről</t>
  </si>
  <si>
    <t>Felhalmozási célú támogatások államháztartáson belülről</t>
  </si>
  <si>
    <t>Egyéb felhalmozási célú támogatások bevételei államháztartáson belülről</t>
  </si>
  <si>
    <t>Működési bevételek</t>
  </si>
  <si>
    <t>4.1</t>
  </si>
  <si>
    <t>Közvetített szolgáltatások ellenértéke</t>
  </si>
  <si>
    <t>Kiszámlázott általános forgalmi adó</t>
  </si>
  <si>
    <t>Álatlános forgalmi adó visszatérítése</t>
  </si>
  <si>
    <t>Kamatbevételek</t>
  </si>
  <si>
    <t>Egyéb működési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</si>
  <si>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</si>
  <si>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</si>
  <si>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</si>
  <si>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</si>
  <si>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</si>
  <si>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</si>
  <si>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</si>
  <si>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Maradvány igénybevétele</t>
  </si>
  <si>
    <t>Központi, irányító szervi támogatás</t>
  </si>
  <si>
    <t>1.2</t>
  </si>
  <si>
    <t>1.3</t>
  </si>
  <si>
    <t>1.4</t>
  </si>
  <si>
    <t>1.4.1</t>
  </si>
  <si>
    <t>Nemzetközi kötelezettségek</t>
  </si>
  <si>
    <t>1.4.2</t>
  </si>
  <si>
    <t>Egyéb működési célú támogatások államháztartáson belülre</t>
  </si>
  <si>
    <t>1.4.3</t>
  </si>
  <si>
    <t>Egyéb működési célú támogatások államháztartáson kívülre</t>
  </si>
  <si>
    <t>1.4.4</t>
  </si>
  <si>
    <t xml:space="preserve">Tartalékok </t>
  </si>
  <si>
    <t xml:space="preserve">1. </t>
  </si>
  <si>
    <t>Beruházások</t>
  </si>
  <si>
    <t>2.2</t>
  </si>
  <si>
    <t>2.3</t>
  </si>
  <si>
    <t>Egyéb felhalmozási célú kiadások</t>
  </si>
  <si>
    <t>2.3.1</t>
  </si>
  <si>
    <t>Egyéb felhalmozási célú támogatások államháztartáson belülre</t>
  </si>
  <si>
    <t>2.3.2</t>
  </si>
  <si>
    <t>Egyéb felhalmozási célú támogatások államháztartáson kívülre</t>
  </si>
  <si>
    <t xml:space="preserve">2. </t>
  </si>
  <si>
    <t>Költségvetési kiadások összesen (1+2)</t>
  </si>
  <si>
    <t>Belföldi finanszírozás kiadásai</t>
  </si>
  <si>
    <t>Felhalmozási kiadások összesen (2.1+…+2.3)</t>
  </si>
  <si>
    <t>Működési kiadások összesen (1.1+…+1.4)</t>
  </si>
  <si>
    <t>A Veszprém Megyei Önkormányzat 2015. évi bevételei és kiadásai címenkénti részletezésben</t>
  </si>
  <si>
    <t>7.</t>
  </si>
  <si>
    <t>1.1.1</t>
  </si>
  <si>
    <t>1.2.</t>
  </si>
  <si>
    <t>1.2.1</t>
  </si>
  <si>
    <t>1.3.1</t>
  </si>
  <si>
    <t>1.3.2</t>
  </si>
  <si>
    <t>1.3.3</t>
  </si>
  <si>
    <t>1.3.4</t>
  </si>
  <si>
    <t>1.3.5</t>
  </si>
  <si>
    <t>1.3.6</t>
  </si>
  <si>
    <t>2.1.1</t>
  </si>
  <si>
    <t>Költségvetési bevételek összesen (1+2)</t>
  </si>
  <si>
    <t>Belföldi finanszírozás bevételei (4+5)</t>
  </si>
  <si>
    <t>Működési bevételek összesen (1.1+…+1.4)</t>
  </si>
  <si>
    <t>1.1.2</t>
  </si>
  <si>
    <t>Működési célú költségvetési támogatások és kiegészítő támogatások</t>
  </si>
  <si>
    <t>Készletértékesítés ellenértéke</t>
  </si>
  <si>
    <t>Helyi önkormányzatok törvényi előíráson alapuló befizetései</t>
  </si>
  <si>
    <t>Központi, irányítószervi támogatás folyósítása</t>
  </si>
  <si>
    <t>1.4.5</t>
  </si>
  <si>
    <t>1.4.5.1</t>
  </si>
  <si>
    <t>1.4.5.2</t>
  </si>
  <si>
    <t>Módosított előirányzat</t>
  </si>
  <si>
    <t>adatok ezer Ft-ban</t>
  </si>
  <si>
    <t>G</t>
  </si>
  <si>
    <t>I</t>
  </si>
  <si>
    <t>J</t>
  </si>
  <si>
    <t>Államháztartáson belüli megelőlegezések visszafizetése</t>
  </si>
  <si>
    <t>Finanszírozási kiadások (4+5)</t>
  </si>
  <si>
    <t>Kiadások mindösszesen (3+6)</t>
  </si>
  <si>
    <t>K</t>
  </si>
  <si>
    <t>L</t>
  </si>
  <si>
    <t>2.2.1</t>
  </si>
  <si>
    <t>H</t>
  </si>
  <si>
    <t>1.3.7</t>
  </si>
  <si>
    <t>Szolgáltatások ellenértéke</t>
  </si>
  <si>
    <t>9.</t>
  </si>
  <si>
    <t>Államháztartáson belüli megelőlegezések</t>
  </si>
  <si>
    <t>Finanszírozási bevételek (6+7)</t>
  </si>
  <si>
    <t>Bevételek mindösszesen (3+8)</t>
  </si>
  <si>
    <t>Teljesítés</t>
  </si>
  <si>
    <t>Teljesítés a módosított előirányzat %-ban</t>
  </si>
  <si>
    <t>Felhalmozási bevételek összesen (2.1+..+2.3)</t>
  </si>
  <si>
    <t>2. melléklet a 9/2016. (IV.28.)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</si>
</sst>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/>
    <xf numFmtId="49" fontId="2" fillId="0" borderId="3" xfId="0" applyNumberFormat="1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Fill="1" applyBorder="1" applyAlignment="1"/>
    <xf numFmtId="49" fontId="1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4" xfId="0" applyFont="1" applyBorder="1"/>
    <xf numFmtId="49" fontId="2" fillId="0" borderId="5" xfId="0" applyNumberFormat="1" applyFont="1" applyBorder="1" applyAlignment="1">
      <alignment horizontal="center"/>
    </xf>
    <xf numFmtId="0" fontId="0" fillId="0" borderId="0" xfId="0" applyAlignment="1"/>
    <xf numFmtId="164" fontId="1" fillId="0" borderId="2" xfId="1" applyNumberFormat="1" applyFont="1" applyFill="1" applyBorder="1" applyAlignment="1" applyProtection="1"/>
    <xf numFmtId="164" fontId="1" fillId="0" borderId="2" xfId="1" applyNumberFormat="1" applyFont="1" applyBorder="1"/>
    <xf numFmtId="0" fontId="1" fillId="0" borderId="6" xfId="0" applyFont="1" applyBorder="1"/>
    <xf numFmtId="0" fontId="1" fillId="0" borderId="0" xfId="0" applyFont="1" applyAlignment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7" xfId="0" applyFont="1" applyBorder="1" applyAlignment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164" fontId="1" fillId="0" borderId="3" xfId="1" applyNumberFormat="1" applyFont="1" applyFill="1" applyBorder="1" applyAlignment="1" applyProtection="1"/>
    <xf numFmtId="0" fontId="2" fillId="0" borderId="0" xfId="0" applyFont="1" applyFill="1" applyBorder="1"/>
    <xf numFmtId="0" fontId="2" fillId="0" borderId="10" xfId="0" applyNumberFormat="1" applyFont="1" applyFill="1" applyBorder="1" applyAlignment="1">
      <alignment horizontal="left"/>
    </xf>
    <xf numFmtId="49" fontId="5" fillId="0" borderId="11" xfId="0" applyNumberFormat="1" applyFont="1" applyBorder="1" applyAlignment="1">
      <alignment horizontal="left" vertical="top"/>
    </xf>
    <xf numFmtId="0" fontId="5" fillId="0" borderId="11" xfId="0" applyNumberFormat="1" applyFont="1" applyBorder="1" applyAlignment="1">
      <alignment horizontal="left" vertical="top" wrapText="1"/>
    </xf>
    <xf numFmtId="164" fontId="5" fillId="0" borderId="11" xfId="1" applyNumberFormat="1" applyFont="1" applyBorder="1"/>
    <xf numFmtId="49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164" fontId="5" fillId="0" borderId="2" xfId="1" applyNumberFormat="1" applyFont="1" applyBorder="1"/>
    <xf numFmtId="49" fontId="6" fillId="0" borderId="2" xfId="0" applyNumberFormat="1" applyFont="1" applyBorder="1" applyAlignment="1">
      <alignment horizontal="left"/>
    </xf>
    <xf numFmtId="0" fontId="6" fillId="0" borderId="2" xfId="0" applyNumberFormat="1" applyFont="1" applyBorder="1" applyAlignment="1">
      <alignment horizontal="left"/>
    </xf>
    <xf numFmtId="164" fontId="6" fillId="0" borderId="2" xfId="1" applyNumberFormat="1" applyFont="1" applyBorder="1"/>
    <xf numFmtId="0" fontId="5" fillId="0" borderId="2" xfId="0" applyFont="1" applyBorder="1"/>
    <xf numFmtId="0" fontId="6" fillId="0" borderId="2" xfId="0" applyFont="1" applyBorder="1"/>
    <xf numFmtId="0" fontId="6" fillId="0" borderId="2" xfId="0" applyNumberFormat="1" applyFont="1" applyFill="1" applyBorder="1" applyAlignment="1">
      <alignment horizontal="left"/>
    </xf>
    <xf numFmtId="0" fontId="6" fillId="0" borderId="2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vertical="top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/>
    </xf>
    <xf numFmtId="164" fontId="5" fillId="0" borderId="2" xfId="1" applyNumberFormat="1" applyFont="1" applyBorder="1" applyAlignment="1">
      <alignment horizontal="right"/>
    </xf>
    <xf numFmtId="49" fontId="5" fillId="0" borderId="2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2" xfId="0" applyNumberFormat="1" applyFont="1" applyFill="1" applyBorder="1" applyAlignment="1">
      <alignment horizontal="left" vertical="top" wrapText="1"/>
    </xf>
    <xf numFmtId="164" fontId="5" fillId="0" borderId="2" xfId="1" applyNumberFormat="1" applyFont="1" applyFill="1" applyBorder="1"/>
    <xf numFmtId="49" fontId="5" fillId="0" borderId="11" xfId="0" applyNumberFormat="1" applyFont="1" applyBorder="1" applyAlignment="1">
      <alignment horizontal="left"/>
    </xf>
    <xf numFmtId="49" fontId="5" fillId="0" borderId="11" xfId="0" applyNumberFormat="1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164" fontId="6" fillId="0" borderId="2" xfId="1" applyNumberFormat="1" applyFont="1" applyFill="1" applyBorder="1" applyAlignment="1" applyProtection="1"/>
    <xf numFmtId="0" fontId="6" fillId="0" borderId="2" xfId="0" applyFont="1" applyFill="1" applyBorder="1" applyAlignment="1"/>
    <xf numFmtId="0" fontId="5" fillId="0" borderId="2" xfId="0" applyFont="1" applyBorder="1" applyAlignment="1">
      <alignment vertical="top" wrapText="1"/>
    </xf>
    <xf numFmtId="164" fontId="5" fillId="0" borderId="2" xfId="1" applyNumberFormat="1" applyFont="1" applyFill="1" applyBorder="1" applyAlignment="1" applyProtection="1"/>
    <xf numFmtId="0" fontId="5" fillId="0" borderId="2" xfId="0" applyFont="1" applyFill="1" applyBorder="1" applyAlignment="1">
      <alignment vertical="top"/>
    </xf>
    <xf numFmtId="49" fontId="6" fillId="0" borderId="2" xfId="0" applyNumberFormat="1" applyFont="1" applyFill="1" applyBorder="1" applyAlignment="1">
      <alignment horizontal="left"/>
    </xf>
    <xf numFmtId="164" fontId="5" fillId="0" borderId="12" xfId="1" applyNumberFormat="1" applyFont="1" applyFill="1" applyBorder="1" applyAlignment="1" applyProtection="1"/>
    <xf numFmtId="164" fontId="5" fillId="0" borderId="13" xfId="1" applyNumberFormat="1" applyFont="1" applyFill="1" applyBorder="1" applyAlignment="1" applyProtection="1"/>
    <xf numFmtId="164" fontId="6" fillId="0" borderId="14" xfId="1" applyNumberFormat="1" applyFont="1" applyFill="1" applyBorder="1" applyAlignment="1" applyProtection="1"/>
    <xf numFmtId="164" fontId="5" fillId="0" borderId="14" xfId="1" applyNumberFormat="1" applyFont="1" applyFill="1" applyBorder="1" applyAlignment="1" applyProtection="1"/>
    <xf numFmtId="164" fontId="6" fillId="0" borderId="14" xfId="1" applyNumberFormat="1" applyFont="1" applyBorder="1"/>
    <xf numFmtId="49" fontId="5" fillId="0" borderId="2" xfId="0" applyNumberFormat="1" applyFont="1" applyFill="1" applyBorder="1" applyAlignment="1">
      <alignment horizontal="left" vertical="top"/>
    </xf>
    <xf numFmtId="164" fontId="6" fillId="0" borderId="3" xfId="1" applyNumberFormat="1" applyFont="1" applyFill="1" applyBorder="1" applyAlignment="1" applyProtection="1"/>
    <xf numFmtId="164" fontId="5" fillId="0" borderId="2" xfId="1" applyNumberFormat="1" applyFont="1" applyFill="1" applyBorder="1" applyAlignment="1" applyProtection="1">
      <alignment vertical="top"/>
    </xf>
    <xf numFmtId="164" fontId="6" fillId="0" borderId="2" xfId="1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7" fillId="0" borderId="14" xfId="0" applyNumberFormat="1" applyFont="1" applyBorder="1" applyAlignment="1">
      <alignment horizontal="left"/>
    </xf>
    <xf numFmtId="49" fontId="8" fillId="0" borderId="14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164" fontId="5" fillId="0" borderId="11" xfId="1" applyNumberFormat="1" applyFont="1" applyFill="1" applyBorder="1" applyAlignment="1" applyProtection="1"/>
    <xf numFmtId="43" fontId="5" fillId="0" borderId="11" xfId="1" applyNumberFormat="1" applyFont="1" applyBorder="1"/>
    <xf numFmtId="43" fontId="5" fillId="0" borderId="2" xfId="1" applyNumberFormat="1" applyFont="1" applyBorder="1"/>
    <xf numFmtId="43" fontId="6" fillId="0" borderId="2" xfId="1" applyNumberFormat="1" applyFont="1" applyBorder="1"/>
    <xf numFmtId="43" fontId="5" fillId="0" borderId="2" xfId="1" applyNumberFormat="1" applyFont="1" applyBorder="1" applyAlignment="1">
      <alignment horizontal="right"/>
    </xf>
    <xf numFmtId="43" fontId="6" fillId="0" borderId="2" xfId="1" applyNumberFormat="1" applyFont="1" applyBorder="1" applyAlignment="1">
      <alignment horizontal="right"/>
    </xf>
    <xf numFmtId="43" fontId="6" fillId="0" borderId="14" xfId="1" applyNumberFormat="1" applyFont="1" applyBorder="1"/>
    <xf numFmtId="43" fontId="5" fillId="0" borderId="2" xfId="1" applyNumberFormat="1" applyFont="1" applyFill="1" applyBorder="1"/>
    <xf numFmtId="43" fontId="5" fillId="0" borderId="12" xfId="1" applyNumberFormat="1" applyFont="1" applyFill="1" applyBorder="1" applyAlignment="1" applyProtection="1"/>
    <xf numFmtId="43" fontId="6" fillId="0" borderId="2" xfId="1" applyNumberFormat="1" applyFont="1" applyFill="1" applyBorder="1" applyAlignment="1" applyProtection="1"/>
    <xf numFmtId="43" fontId="5" fillId="0" borderId="2" xfId="1" applyNumberFormat="1" applyFont="1" applyFill="1" applyBorder="1" applyAlignment="1" applyProtection="1"/>
    <xf numFmtId="43" fontId="5" fillId="0" borderId="2" xfId="1" applyNumberFormat="1" applyFont="1" applyFill="1" applyBorder="1" applyAlignment="1" applyProtection="1">
      <alignment vertical="top"/>
    </xf>
    <xf numFmtId="43" fontId="1" fillId="0" borderId="2" xfId="0" applyNumberFormat="1" applyFont="1" applyBorder="1"/>
    <xf numFmtId="43" fontId="6" fillId="0" borderId="2" xfId="0" applyNumberFormat="1" applyFont="1" applyBorder="1"/>
    <xf numFmtId="43" fontId="6" fillId="0" borderId="3" xfId="1" applyNumberFormat="1" applyFont="1" applyFill="1" applyBorder="1" applyAlignment="1" applyProtection="1"/>
    <xf numFmtId="43" fontId="1" fillId="0" borderId="2" xfId="1" applyNumberFormat="1" applyFont="1" applyBorder="1"/>
    <xf numFmtId="43" fontId="1" fillId="0" borderId="2" xfId="1" applyNumberFormat="1" applyFont="1" applyFill="1" applyBorder="1" applyAlignment="1" applyProtection="1"/>
    <xf numFmtId="43" fontId="1" fillId="0" borderId="3" xfId="1" applyNumberFormat="1" applyFont="1" applyFill="1" applyBorder="1" applyAlignment="1" applyProtection="1"/>
    <xf numFmtId="43" fontId="5" fillId="0" borderId="13" xfId="1" applyFont="1" applyFill="1" applyBorder="1" applyAlignment="1" applyProtection="1"/>
    <xf numFmtId="43" fontId="5" fillId="0" borderId="14" xfId="1" applyFont="1" applyFill="1" applyBorder="1" applyAlignment="1" applyProtection="1"/>
    <xf numFmtId="43" fontId="6" fillId="0" borderId="14" xfId="1" applyFont="1" applyFill="1" applyBorder="1" applyAlignment="1" applyProtection="1"/>
    <xf numFmtId="43" fontId="5" fillId="0" borderId="2" xfId="1" applyFont="1" applyFill="1" applyBorder="1" applyAlignment="1" applyProtection="1"/>
    <xf numFmtId="43" fontId="6" fillId="0" borderId="2" xfId="1" applyFont="1" applyFill="1" applyBorder="1" applyAlignment="1" applyProtection="1"/>
    <xf numFmtId="43" fontId="5" fillId="0" borderId="12" xfId="1" applyFont="1" applyFill="1" applyBorder="1" applyAlignment="1" applyProtection="1"/>
    <xf numFmtId="43" fontId="5" fillId="0" borderId="11" xfId="1" applyNumberFormat="1" applyFont="1" applyFill="1" applyBorder="1" applyAlignment="1" applyProtection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zoomScaleNormal="100" workbookViewId="0"/>
  </sheetViews>
  <sheetFormatPr defaultRowHeight="12.75"/>
  <cols>
    <col min="1" max="1" width="10" style="1" customWidth="1"/>
    <col min="2" max="2" width="63.28515625" style="1" bestFit="1" customWidth="1"/>
    <col min="3" max="6" width="12.42578125" style="1" customWidth="1"/>
    <col min="7" max="7" width="10" style="1" customWidth="1"/>
    <col min="8" max="8" width="59.7109375" style="1" bestFit="1" customWidth="1"/>
    <col min="9" max="12" width="12.42578125" style="1" customWidth="1"/>
    <col min="13" max="16384" width="9.140625" style="1"/>
  </cols>
  <sheetData>
    <row r="1" spans="1:12" ht="15">
      <c r="K1" s="16"/>
      <c r="L1" s="2" t="s">
        <v>120</v>
      </c>
    </row>
    <row r="2" spans="1:12">
      <c r="I2" s="2"/>
      <c r="J2" s="2"/>
    </row>
    <row r="4" spans="1:12">
      <c r="A4" s="102" t="s">
        <v>76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>
      <c r="A5" s="106"/>
      <c r="B5" s="106"/>
      <c r="C5" s="106"/>
      <c r="D5" s="106"/>
      <c r="E5" s="106"/>
      <c r="F5" s="106"/>
      <c r="G5" s="106"/>
      <c r="H5" s="107"/>
      <c r="L5" s="2" t="s">
        <v>100</v>
      </c>
    </row>
    <row r="6" spans="1:12" ht="45.75" customHeight="1">
      <c r="A6" s="104" t="s">
        <v>10</v>
      </c>
      <c r="B6" s="3" t="s">
        <v>12</v>
      </c>
      <c r="C6" s="104" t="s">
        <v>11</v>
      </c>
      <c r="D6" s="104" t="s">
        <v>99</v>
      </c>
      <c r="E6" s="104" t="s">
        <v>117</v>
      </c>
      <c r="F6" s="108" t="s">
        <v>118</v>
      </c>
      <c r="G6" s="104" t="s">
        <v>10</v>
      </c>
      <c r="H6" s="26" t="s">
        <v>12</v>
      </c>
      <c r="I6" s="104" t="s">
        <v>11</v>
      </c>
      <c r="J6" s="104" t="s">
        <v>99</v>
      </c>
      <c r="K6" s="104" t="s">
        <v>117</v>
      </c>
      <c r="L6" s="108" t="s">
        <v>118</v>
      </c>
    </row>
    <row r="7" spans="1:12" ht="34.5" customHeight="1">
      <c r="A7" s="105"/>
      <c r="B7" s="3" t="s">
        <v>13</v>
      </c>
      <c r="C7" s="105"/>
      <c r="D7" s="105"/>
      <c r="E7" s="105"/>
      <c r="F7" s="109"/>
      <c r="G7" s="105"/>
      <c r="H7" s="3" t="s">
        <v>13</v>
      </c>
      <c r="I7" s="105"/>
      <c r="J7" s="105"/>
      <c r="K7" s="105"/>
      <c r="L7" s="109"/>
    </row>
    <row r="8" spans="1:12">
      <c r="A8" s="73" t="s">
        <v>21</v>
      </c>
      <c r="B8" s="73" t="s">
        <v>22</v>
      </c>
      <c r="C8" s="73" t="s">
        <v>23</v>
      </c>
      <c r="D8" s="73" t="s">
        <v>24</v>
      </c>
      <c r="E8" s="73" t="s">
        <v>25</v>
      </c>
      <c r="F8" s="73" t="s">
        <v>26</v>
      </c>
      <c r="G8" s="73" t="s">
        <v>101</v>
      </c>
      <c r="H8" s="73" t="s">
        <v>110</v>
      </c>
      <c r="I8" s="73" t="s">
        <v>102</v>
      </c>
      <c r="J8" s="73" t="s">
        <v>103</v>
      </c>
      <c r="K8" s="73" t="s">
        <v>107</v>
      </c>
      <c r="L8" s="73" t="s">
        <v>108</v>
      </c>
    </row>
    <row r="9" spans="1:12" ht="15" customHeight="1">
      <c r="A9" s="103" t="s">
        <v>16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</row>
    <row r="10" spans="1:12" ht="14.25">
      <c r="A10" s="30" t="s">
        <v>1</v>
      </c>
      <c r="B10" s="31" t="s">
        <v>90</v>
      </c>
      <c r="C10" s="32">
        <f>SUM(C24,C16,C14,C11)</f>
        <v>248600</v>
      </c>
      <c r="D10" s="32">
        <f t="shared" ref="D10:E10" si="0">SUM(D24,D16,D14,D11)</f>
        <v>532764</v>
      </c>
      <c r="E10" s="32">
        <f t="shared" si="0"/>
        <v>532764</v>
      </c>
      <c r="F10" s="78">
        <f>E10/D10*100</f>
        <v>100</v>
      </c>
      <c r="G10" s="52" t="s">
        <v>62</v>
      </c>
      <c r="H10" s="53" t="s">
        <v>75</v>
      </c>
      <c r="I10" s="32">
        <f t="shared" ref="I10:K10" si="1">SUM(I11:I14)</f>
        <v>71460</v>
      </c>
      <c r="J10" s="32">
        <f t="shared" si="1"/>
        <v>382158</v>
      </c>
      <c r="K10" s="32">
        <f t="shared" si="1"/>
        <v>324179</v>
      </c>
      <c r="L10" s="78">
        <f>K10/J10*100</f>
        <v>84.828526421009116</v>
      </c>
    </row>
    <row r="11" spans="1:12" ht="14.25">
      <c r="A11" s="33" t="s">
        <v>28</v>
      </c>
      <c r="B11" s="34" t="s">
        <v>27</v>
      </c>
      <c r="C11" s="35">
        <f t="shared" ref="C11:E11" si="2">SUM(C12:C13)</f>
        <v>238600</v>
      </c>
      <c r="D11" s="35">
        <f t="shared" si="2"/>
        <v>258895</v>
      </c>
      <c r="E11" s="35">
        <f t="shared" si="2"/>
        <v>258895</v>
      </c>
      <c r="F11" s="79">
        <f t="shared" ref="F11:F41" si="3">E11/D11*100</f>
        <v>100</v>
      </c>
      <c r="G11" s="33" t="s">
        <v>28</v>
      </c>
      <c r="H11" s="54" t="s">
        <v>0</v>
      </c>
      <c r="I11" s="35">
        <v>33302</v>
      </c>
      <c r="J11" s="35">
        <v>48914</v>
      </c>
      <c r="K11" s="35">
        <v>47054</v>
      </c>
      <c r="L11" s="79">
        <f t="shared" ref="L11:L32" si="4">K11/J11*100</f>
        <v>96.197407695138409</v>
      </c>
    </row>
    <row r="12" spans="1:12" ht="15">
      <c r="A12" s="36" t="s">
        <v>78</v>
      </c>
      <c r="B12" s="37" t="s">
        <v>29</v>
      </c>
      <c r="C12" s="38">
        <v>238600</v>
      </c>
      <c r="D12" s="38">
        <v>238625</v>
      </c>
      <c r="E12" s="38">
        <v>238625</v>
      </c>
      <c r="F12" s="80">
        <f t="shared" si="3"/>
        <v>100</v>
      </c>
      <c r="G12" s="33" t="s">
        <v>51</v>
      </c>
      <c r="H12" s="55" t="s">
        <v>15</v>
      </c>
      <c r="I12" s="35">
        <v>9346</v>
      </c>
      <c r="J12" s="35">
        <v>16355</v>
      </c>
      <c r="K12" s="35">
        <v>14827</v>
      </c>
      <c r="L12" s="79">
        <f t="shared" si="4"/>
        <v>90.657291348211558</v>
      </c>
    </row>
    <row r="13" spans="1:12" ht="15">
      <c r="A13" s="36" t="s">
        <v>91</v>
      </c>
      <c r="B13" s="37" t="s">
        <v>92</v>
      </c>
      <c r="C13" s="38"/>
      <c r="D13" s="38">
        <v>20270</v>
      </c>
      <c r="E13" s="38">
        <v>20270</v>
      </c>
      <c r="F13" s="80">
        <f t="shared" si="3"/>
        <v>100</v>
      </c>
      <c r="G13" s="33" t="s">
        <v>52</v>
      </c>
      <c r="H13" s="55" t="s">
        <v>8</v>
      </c>
      <c r="I13" s="35">
        <v>26145</v>
      </c>
      <c r="J13" s="35">
        <v>280518</v>
      </c>
      <c r="K13" s="35">
        <v>260298</v>
      </c>
      <c r="L13" s="79">
        <f t="shared" si="4"/>
        <v>92.791906401728227</v>
      </c>
    </row>
    <row r="14" spans="1:12" ht="14.25">
      <c r="A14" s="33" t="s">
        <v>79</v>
      </c>
      <c r="B14" s="34" t="s">
        <v>30</v>
      </c>
      <c r="C14" s="35">
        <f t="shared" ref="C14:E14" si="5">SUM(C15)</f>
        <v>10000</v>
      </c>
      <c r="D14" s="35">
        <f t="shared" si="5"/>
        <v>269175</v>
      </c>
      <c r="E14" s="35">
        <f t="shared" si="5"/>
        <v>269175</v>
      </c>
      <c r="F14" s="79">
        <f t="shared" si="3"/>
        <v>100</v>
      </c>
      <c r="G14" s="33" t="s">
        <v>53</v>
      </c>
      <c r="H14" s="55" t="s">
        <v>20</v>
      </c>
      <c r="I14" s="35">
        <f t="shared" ref="I14:K14" si="6">SUM(I15:I19)</f>
        <v>2667</v>
      </c>
      <c r="J14" s="35">
        <f t="shared" si="6"/>
        <v>36371</v>
      </c>
      <c r="K14" s="35">
        <f t="shared" si="6"/>
        <v>2000</v>
      </c>
      <c r="L14" s="79">
        <f t="shared" si="4"/>
        <v>5.4988864754887139</v>
      </c>
    </row>
    <row r="15" spans="1:12" ht="15">
      <c r="A15" s="36" t="s">
        <v>80</v>
      </c>
      <c r="B15" s="37" t="s">
        <v>32</v>
      </c>
      <c r="C15" s="38">
        <v>10000</v>
      </c>
      <c r="D15" s="38">
        <v>269175</v>
      </c>
      <c r="E15" s="38">
        <v>269175</v>
      </c>
      <c r="F15" s="80">
        <f t="shared" si="3"/>
        <v>100</v>
      </c>
      <c r="G15" s="36" t="s">
        <v>54</v>
      </c>
      <c r="H15" s="56" t="s">
        <v>55</v>
      </c>
      <c r="I15" s="38"/>
      <c r="J15" s="38"/>
      <c r="K15" s="38"/>
      <c r="L15" s="80">
        <v>0</v>
      </c>
    </row>
    <row r="16" spans="1:12" ht="15">
      <c r="A16" s="33" t="s">
        <v>52</v>
      </c>
      <c r="B16" s="39" t="s">
        <v>35</v>
      </c>
      <c r="C16" s="35">
        <f t="shared" ref="C16:E16" si="7">SUM(C17:C23)</f>
        <v>0</v>
      </c>
      <c r="D16" s="35">
        <f t="shared" si="7"/>
        <v>4694</v>
      </c>
      <c r="E16" s="35">
        <f t="shared" si="7"/>
        <v>4694</v>
      </c>
      <c r="F16" s="79">
        <f t="shared" si="3"/>
        <v>100</v>
      </c>
      <c r="G16" s="36" t="s">
        <v>56</v>
      </c>
      <c r="H16" s="56" t="s">
        <v>94</v>
      </c>
      <c r="I16" s="38"/>
      <c r="J16" s="38"/>
      <c r="K16" s="38"/>
      <c r="L16" s="80">
        <v>0</v>
      </c>
    </row>
    <row r="17" spans="1:12" ht="15">
      <c r="A17" s="36" t="s">
        <v>81</v>
      </c>
      <c r="B17" s="40" t="s">
        <v>93</v>
      </c>
      <c r="C17" s="38"/>
      <c r="D17" s="38"/>
      <c r="E17" s="38"/>
      <c r="F17" s="80">
        <v>0</v>
      </c>
      <c r="G17" s="36" t="s">
        <v>58</v>
      </c>
      <c r="H17" s="57" t="s">
        <v>57</v>
      </c>
      <c r="I17" s="38">
        <v>50</v>
      </c>
      <c r="J17" s="38">
        <v>600</v>
      </c>
      <c r="K17" s="38">
        <v>600</v>
      </c>
      <c r="L17" s="80">
        <f t="shared" si="4"/>
        <v>100</v>
      </c>
    </row>
    <row r="18" spans="1:12" ht="15">
      <c r="A18" s="36" t="s">
        <v>82</v>
      </c>
      <c r="B18" s="41" t="s">
        <v>37</v>
      </c>
      <c r="C18" s="38"/>
      <c r="D18" s="38"/>
      <c r="E18" s="38"/>
      <c r="F18" s="80">
        <v>0</v>
      </c>
      <c r="G18" s="36" t="s">
        <v>60</v>
      </c>
      <c r="H18" s="57" t="s">
        <v>59</v>
      </c>
      <c r="I18" s="58">
        <v>800</v>
      </c>
      <c r="J18" s="58">
        <v>1950</v>
      </c>
      <c r="K18" s="58">
        <v>1400</v>
      </c>
      <c r="L18" s="86">
        <f t="shared" si="4"/>
        <v>71.794871794871796</v>
      </c>
    </row>
    <row r="19" spans="1:12" ht="15">
      <c r="A19" s="36" t="s">
        <v>83</v>
      </c>
      <c r="B19" s="37" t="s">
        <v>38</v>
      </c>
      <c r="C19" s="38"/>
      <c r="D19" s="38"/>
      <c r="E19" s="38"/>
      <c r="F19" s="80">
        <v>0</v>
      </c>
      <c r="G19" s="36" t="s">
        <v>96</v>
      </c>
      <c r="H19" s="59" t="s">
        <v>61</v>
      </c>
      <c r="I19" s="38">
        <f>SUM(I20:I21)</f>
        <v>1817</v>
      </c>
      <c r="J19" s="38">
        <v>33821</v>
      </c>
      <c r="K19" s="38">
        <f>SUM(K20:K21)</f>
        <v>0</v>
      </c>
      <c r="L19" s="80">
        <f t="shared" si="4"/>
        <v>0</v>
      </c>
    </row>
    <row r="20" spans="1:12" ht="15">
      <c r="A20" s="36" t="s">
        <v>84</v>
      </c>
      <c r="B20" s="41" t="s">
        <v>39</v>
      </c>
      <c r="C20" s="38"/>
      <c r="D20" s="38"/>
      <c r="E20" s="38"/>
      <c r="F20" s="80">
        <v>0</v>
      </c>
      <c r="G20" s="36" t="s">
        <v>97</v>
      </c>
      <c r="H20" s="59" t="s">
        <v>7</v>
      </c>
      <c r="I20" s="38">
        <v>1817</v>
      </c>
      <c r="J20" s="38">
        <v>30338</v>
      </c>
      <c r="K20" s="38">
        <v>0</v>
      </c>
      <c r="L20" s="80">
        <f t="shared" si="4"/>
        <v>0</v>
      </c>
    </row>
    <row r="21" spans="1:12" ht="15">
      <c r="A21" s="36" t="s">
        <v>85</v>
      </c>
      <c r="B21" s="42" t="s">
        <v>40</v>
      </c>
      <c r="C21" s="38"/>
      <c r="D21" s="38">
        <v>31</v>
      </c>
      <c r="E21" s="38">
        <v>31</v>
      </c>
      <c r="F21" s="80">
        <f t="shared" si="3"/>
        <v>100</v>
      </c>
      <c r="G21" s="36" t="s">
        <v>98</v>
      </c>
      <c r="H21" s="59" t="s">
        <v>14</v>
      </c>
      <c r="I21" s="38"/>
      <c r="J21" s="38">
        <v>3483</v>
      </c>
      <c r="K21" s="38">
        <v>0</v>
      </c>
      <c r="L21" s="80">
        <f t="shared" si="4"/>
        <v>0</v>
      </c>
    </row>
    <row r="22" spans="1:12" ht="15">
      <c r="A22" s="36" t="s">
        <v>86</v>
      </c>
      <c r="B22" s="42" t="s">
        <v>41</v>
      </c>
      <c r="C22" s="38"/>
      <c r="D22" s="38">
        <v>13</v>
      </c>
      <c r="E22" s="38">
        <v>13</v>
      </c>
      <c r="F22" s="80">
        <f t="shared" si="3"/>
        <v>100</v>
      </c>
      <c r="G22" s="33" t="s">
        <v>71</v>
      </c>
      <c r="H22" s="60" t="s">
        <v>74</v>
      </c>
      <c r="I22" s="61">
        <f t="shared" ref="I22:K22" si="8">SUM(I23:I25)</f>
        <v>17455</v>
      </c>
      <c r="J22" s="61">
        <f t="shared" si="8"/>
        <v>32473</v>
      </c>
      <c r="K22" s="61">
        <f t="shared" si="8"/>
        <v>27825</v>
      </c>
      <c r="L22" s="87">
        <f t="shared" si="4"/>
        <v>85.686570381547739</v>
      </c>
    </row>
    <row r="23" spans="1:12" ht="15">
      <c r="A23" s="36" t="s">
        <v>111</v>
      </c>
      <c r="B23" s="42" t="s">
        <v>112</v>
      </c>
      <c r="C23" s="38"/>
      <c r="D23" s="38">
        <v>4650</v>
      </c>
      <c r="E23" s="38">
        <v>4650</v>
      </c>
      <c r="F23" s="80">
        <f t="shared" si="3"/>
        <v>100</v>
      </c>
      <c r="G23" s="47" t="s">
        <v>31</v>
      </c>
      <c r="H23" s="62" t="s">
        <v>63</v>
      </c>
      <c r="I23" s="35">
        <v>17455</v>
      </c>
      <c r="J23" s="35">
        <v>32473</v>
      </c>
      <c r="K23" s="35">
        <v>27825</v>
      </c>
      <c r="L23" s="79">
        <f t="shared" si="4"/>
        <v>85.686570381547739</v>
      </c>
    </row>
    <row r="24" spans="1:12" ht="15">
      <c r="A24" s="43" t="s">
        <v>53</v>
      </c>
      <c r="B24" s="44" t="s">
        <v>43</v>
      </c>
      <c r="C24" s="38">
        <f>SUM(C25)</f>
        <v>0</v>
      </c>
      <c r="D24" s="38">
        <v>0</v>
      </c>
      <c r="E24" s="38"/>
      <c r="F24" s="80">
        <v>0</v>
      </c>
      <c r="G24" s="47" t="s">
        <v>64</v>
      </c>
      <c r="H24" s="62" t="s">
        <v>9</v>
      </c>
      <c r="I24" s="35"/>
      <c r="J24" s="35"/>
      <c r="K24" s="35"/>
      <c r="L24" s="79">
        <v>0</v>
      </c>
    </row>
    <row r="25" spans="1:12" ht="15">
      <c r="A25" s="36" t="s">
        <v>54</v>
      </c>
      <c r="B25" s="41" t="s">
        <v>44</v>
      </c>
      <c r="C25" s="38"/>
      <c r="D25" s="38"/>
      <c r="E25" s="38"/>
      <c r="F25" s="80">
        <v>0</v>
      </c>
      <c r="G25" s="47" t="s">
        <v>65</v>
      </c>
      <c r="H25" s="62" t="s">
        <v>66</v>
      </c>
      <c r="I25" s="35">
        <f t="shared" ref="I25:K25" si="9">SUM(I26:I27)</f>
        <v>0</v>
      </c>
      <c r="J25" s="35">
        <f t="shared" si="9"/>
        <v>0</v>
      </c>
      <c r="K25" s="35">
        <f t="shared" si="9"/>
        <v>0</v>
      </c>
      <c r="L25" s="79">
        <v>0</v>
      </c>
    </row>
    <row r="26" spans="1:12" ht="15">
      <c r="A26" s="33" t="s">
        <v>6</v>
      </c>
      <c r="B26" s="34" t="s">
        <v>119</v>
      </c>
      <c r="C26" s="35">
        <f t="shared" ref="C26:E26" si="10">SUM(C31,C29,C27)</f>
        <v>3000</v>
      </c>
      <c r="D26" s="35">
        <f t="shared" si="10"/>
        <v>5868</v>
      </c>
      <c r="E26" s="35">
        <f t="shared" si="10"/>
        <v>5868</v>
      </c>
      <c r="F26" s="79">
        <f t="shared" si="3"/>
        <v>100</v>
      </c>
      <c r="G26" s="36" t="s">
        <v>67</v>
      </c>
      <c r="H26" s="57" t="s">
        <v>68</v>
      </c>
      <c r="I26" s="38"/>
      <c r="J26" s="38"/>
      <c r="K26" s="38"/>
      <c r="L26" s="80">
        <v>0</v>
      </c>
    </row>
    <row r="27" spans="1:12" ht="15">
      <c r="A27" s="33" t="s">
        <v>31</v>
      </c>
      <c r="B27" s="34" t="s">
        <v>33</v>
      </c>
      <c r="C27" s="38">
        <f t="shared" ref="C27:E27" si="11">SUM(C28)</f>
        <v>0</v>
      </c>
      <c r="D27" s="38">
        <f t="shared" si="11"/>
        <v>0</v>
      </c>
      <c r="E27" s="38">
        <f t="shared" si="11"/>
        <v>0</v>
      </c>
      <c r="F27" s="80">
        <v>0</v>
      </c>
      <c r="G27" s="36" t="s">
        <v>69</v>
      </c>
      <c r="H27" s="57" t="s">
        <v>70</v>
      </c>
      <c r="I27" s="61"/>
      <c r="J27" s="61"/>
      <c r="K27" s="61"/>
      <c r="L27" s="87">
        <v>0</v>
      </c>
    </row>
    <row r="28" spans="1:12" ht="15">
      <c r="A28" s="36" t="s">
        <v>87</v>
      </c>
      <c r="B28" s="37" t="s">
        <v>34</v>
      </c>
      <c r="C28" s="38"/>
      <c r="D28" s="38"/>
      <c r="E28" s="38"/>
      <c r="F28" s="80">
        <v>0</v>
      </c>
      <c r="G28" s="47" t="s">
        <v>2</v>
      </c>
      <c r="H28" s="47" t="s">
        <v>72</v>
      </c>
      <c r="I28" s="61">
        <f t="shared" ref="I28:K28" si="12">SUM(I22,I10)</f>
        <v>88915</v>
      </c>
      <c r="J28" s="61">
        <f t="shared" si="12"/>
        <v>414631</v>
      </c>
      <c r="K28" s="61">
        <f t="shared" si="12"/>
        <v>352004</v>
      </c>
      <c r="L28" s="87">
        <f t="shared" si="4"/>
        <v>84.895726561689784</v>
      </c>
    </row>
    <row r="29" spans="1:12" ht="15.75">
      <c r="A29" s="74" t="s">
        <v>64</v>
      </c>
      <c r="B29" s="45" t="s">
        <v>19</v>
      </c>
      <c r="C29" s="46">
        <f t="shared" ref="C29:E29" si="13">SUM(C30)</f>
        <v>3000</v>
      </c>
      <c r="D29" s="46">
        <f t="shared" si="13"/>
        <v>2379</v>
      </c>
      <c r="E29" s="46">
        <f t="shared" si="13"/>
        <v>2379</v>
      </c>
      <c r="F29" s="81">
        <f t="shared" si="3"/>
        <v>100</v>
      </c>
      <c r="G29" s="47" t="s">
        <v>3</v>
      </c>
      <c r="H29" s="34" t="s">
        <v>73</v>
      </c>
      <c r="I29" s="61">
        <f>SUM(I30)</f>
        <v>185405</v>
      </c>
      <c r="J29" s="61">
        <f t="shared" ref="J29:K29" si="14">SUM(J30)</f>
        <v>179342</v>
      </c>
      <c r="K29" s="61">
        <f t="shared" si="14"/>
        <v>169174</v>
      </c>
      <c r="L29" s="87">
        <f t="shared" si="4"/>
        <v>94.330385520402359</v>
      </c>
    </row>
    <row r="30" spans="1:12" ht="15.75">
      <c r="A30" s="75" t="s">
        <v>109</v>
      </c>
      <c r="B30" s="42" t="s">
        <v>42</v>
      </c>
      <c r="C30" s="72">
        <v>3000</v>
      </c>
      <c r="D30" s="72">
        <v>2379</v>
      </c>
      <c r="E30" s="72">
        <v>2379</v>
      </c>
      <c r="F30" s="82">
        <f t="shared" si="3"/>
        <v>100</v>
      </c>
      <c r="G30" s="63" t="s">
        <v>36</v>
      </c>
      <c r="H30" s="63" t="s">
        <v>95</v>
      </c>
      <c r="I30" s="58">
        <v>185405</v>
      </c>
      <c r="J30" s="58">
        <v>179342</v>
      </c>
      <c r="K30" s="58">
        <v>169174</v>
      </c>
      <c r="L30" s="86">
        <f t="shared" si="4"/>
        <v>94.330385520402359</v>
      </c>
    </row>
    <row r="31" spans="1:12" ht="15.75">
      <c r="A31" s="74" t="s">
        <v>65</v>
      </c>
      <c r="B31" s="34" t="s">
        <v>45</v>
      </c>
      <c r="C31" s="35">
        <f t="shared" ref="C31:E31" si="15">SUM(C32:C33)</f>
        <v>0</v>
      </c>
      <c r="D31" s="35">
        <f t="shared" si="15"/>
        <v>3489</v>
      </c>
      <c r="E31" s="35">
        <f t="shared" si="15"/>
        <v>3489</v>
      </c>
      <c r="F31" s="79">
        <f t="shared" si="3"/>
        <v>100</v>
      </c>
      <c r="G31" s="69" t="s">
        <v>4</v>
      </c>
      <c r="H31" s="62" t="s">
        <v>104</v>
      </c>
      <c r="I31" s="71"/>
      <c r="J31" s="71">
        <v>19088</v>
      </c>
      <c r="K31" s="71">
        <v>9544</v>
      </c>
      <c r="L31" s="88">
        <f t="shared" si="4"/>
        <v>50</v>
      </c>
    </row>
    <row r="32" spans="1:12" ht="30">
      <c r="A32" s="75" t="s">
        <v>67</v>
      </c>
      <c r="B32" s="42" t="s">
        <v>46</v>
      </c>
      <c r="C32" s="38"/>
      <c r="D32" s="38">
        <v>3489</v>
      </c>
      <c r="E32" s="38">
        <v>3489</v>
      </c>
      <c r="F32" s="80">
        <f t="shared" si="3"/>
        <v>100</v>
      </c>
      <c r="G32" s="69" t="s">
        <v>5</v>
      </c>
      <c r="H32" s="62" t="s">
        <v>105</v>
      </c>
      <c r="I32" s="71">
        <f t="shared" ref="I32:K32" si="16">SUM(I29,I31)</f>
        <v>185405</v>
      </c>
      <c r="J32" s="71">
        <f t="shared" si="16"/>
        <v>198430</v>
      </c>
      <c r="K32" s="71">
        <f t="shared" si="16"/>
        <v>178718</v>
      </c>
      <c r="L32" s="88">
        <f t="shared" si="4"/>
        <v>90.066018243209186</v>
      </c>
    </row>
    <row r="33" spans="1:12" ht="15.75">
      <c r="A33" s="75" t="s">
        <v>69</v>
      </c>
      <c r="B33" s="37" t="s">
        <v>47</v>
      </c>
      <c r="C33" s="68"/>
      <c r="D33" s="68"/>
      <c r="E33" s="68"/>
      <c r="F33" s="83">
        <v>0</v>
      </c>
      <c r="G33" s="5"/>
      <c r="H33" s="5"/>
      <c r="I33" s="5"/>
      <c r="J33" s="5"/>
      <c r="K33" s="5"/>
      <c r="L33" s="89"/>
    </row>
    <row r="34" spans="1:12" ht="15">
      <c r="A34" s="47" t="s">
        <v>2</v>
      </c>
      <c r="B34" s="48" t="s">
        <v>88</v>
      </c>
      <c r="C34" s="46">
        <f t="shared" ref="C34:E34" si="17">SUM(C10,C26)</f>
        <v>251600</v>
      </c>
      <c r="D34" s="46">
        <f t="shared" si="17"/>
        <v>538632</v>
      </c>
      <c r="E34" s="46">
        <f t="shared" si="17"/>
        <v>538632</v>
      </c>
      <c r="F34" s="81">
        <f t="shared" si="3"/>
        <v>100</v>
      </c>
      <c r="G34" s="12"/>
      <c r="H34" s="11"/>
      <c r="I34" s="38"/>
      <c r="J34" s="38"/>
      <c r="K34" s="38"/>
      <c r="L34" s="80"/>
    </row>
    <row r="35" spans="1:12" ht="15">
      <c r="A35" s="49">
        <v>4</v>
      </c>
      <c r="B35" s="50" t="s">
        <v>49</v>
      </c>
      <c r="C35" s="35">
        <v>22720</v>
      </c>
      <c r="D35" s="35">
        <v>64885</v>
      </c>
      <c r="E35" s="35">
        <v>64885</v>
      </c>
      <c r="F35" s="79">
        <f t="shared" si="3"/>
        <v>100</v>
      </c>
      <c r="G35" s="13"/>
      <c r="H35" s="10"/>
      <c r="I35" s="38"/>
      <c r="J35" s="38"/>
      <c r="K35" s="38"/>
      <c r="L35" s="80"/>
    </row>
    <row r="36" spans="1:12" ht="15">
      <c r="A36" s="33" t="s">
        <v>4</v>
      </c>
      <c r="B36" s="50" t="s">
        <v>50</v>
      </c>
      <c r="C36" s="35">
        <v>0</v>
      </c>
      <c r="D36" s="35">
        <v>0</v>
      </c>
      <c r="E36" s="35"/>
      <c r="F36" s="79">
        <v>0</v>
      </c>
      <c r="G36" s="13"/>
      <c r="H36" s="19"/>
      <c r="I36" s="40"/>
      <c r="J36" s="40"/>
      <c r="K36" s="40"/>
      <c r="L36" s="90"/>
    </row>
    <row r="37" spans="1:12" ht="15">
      <c r="A37" s="49" t="s">
        <v>5</v>
      </c>
      <c r="B37" s="50" t="s">
        <v>89</v>
      </c>
      <c r="C37" s="46">
        <f t="shared" ref="C37:E37" si="18">SUM(C35,C36)</f>
        <v>22720</v>
      </c>
      <c r="D37" s="46">
        <f t="shared" si="18"/>
        <v>64885</v>
      </c>
      <c r="E37" s="46">
        <f t="shared" si="18"/>
        <v>64885</v>
      </c>
      <c r="F37" s="81">
        <f t="shared" si="3"/>
        <v>100</v>
      </c>
      <c r="G37" s="4"/>
      <c r="H37" s="6"/>
      <c r="I37" s="58"/>
      <c r="J37" s="58"/>
      <c r="K37" s="58"/>
      <c r="L37" s="86"/>
    </row>
    <row r="38" spans="1:12" ht="15">
      <c r="A38" s="49" t="s">
        <v>77</v>
      </c>
      <c r="B38" s="50" t="s">
        <v>114</v>
      </c>
      <c r="C38" s="46"/>
      <c r="D38" s="46">
        <v>9544</v>
      </c>
      <c r="E38" s="46">
        <v>9544</v>
      </c>
      <c r="F38" s="81">
        <f t="shared" si="3"/>
        <v>100</v>
      </c>
      <c r="G38" s="4"/>
      <c r="H38" s="6"/>
      <c r="I38" s="58"/>
      <c r="J38" s="58"/>
      <c r="K38" s="58"/>
      <c r="L38" s="86"/>
    </row>
    <row r="39" spans="1:12" ht="15">
      <c r="A39" s="48" t="s">
        <v>48</v>
      </c>
      <c r="B39" s="45" t="s">
        <v>115</v>
      </c>
      <c r="C39" s="51">
        <f t="shared" ref="C39:E39" si="19">SUM(C37:C38)</f>
        <v>22720</v>
      </c>
      <c r="D39" s="51">
        <f t="shared" si="19"/>
        <v>74429</v>
      </c>
      <c r="E39" s="51">
        <f t="shared" si="19"/>
        <v>74429</v>
      </c>
      <c r="F39" s="84">
        <f t="shared" si="3"/>
        <v>100</v>
      </c>
      <c r="G39" s="4"/>
      <c r="H39" s="6"/>
      <c r="I39" s="38"/>
      <c r="J39" s="38"/>
      <c r="K39" s="38"/>
      <c r="L39" s="80"/>
    </row>
    <row r="40" spans="1:12" ht="15">
      <c r="A40" s="5"/>
      <c r="B40" s="6"/>
      <c r="C40" s="38"/>
      <c r="D40" s="38"/>
      <c r="E40" s="38"/>
      <c r="F40" s="80"/>
      <c r="G40" s="9"/>
      <c r="H40" s="8"/>
      <c r="I40" s="70"/>
      <c r="J40" s="70"/>
      <c r="K40" s="70"/>
      <c r="L40" s="91"/>
    </row>
    <row r="41" spans="1:12" s="6" customFormat="1" ht="14.25">
      <c r="A41" s="76" t="s">
        <v>113</v>
      </c>
      <c r="B41" s="29" t="s">
        <v>116</v>
      </c>
      <c r="C41" s="64">
        <f t="shared" ref="C41:E41" si="20">SUM(C39,C34)</f>
        <v>274320</v>
      </c>
      <c r="D41" s="64">
        <f t="shared" si="20"/>
        <v>613061</v>
      </c>
      <c r="E41" s="64">
        <f t="shared" si="20"/>
        <v>613061</v>
      </c>
      <c r="F41" s="85">
        <f t="shared" si="3"/>
        <v>100</v>
      </c>
      <c r="G41" s="25" t="s">
        <v>77</v>
      </c>
      <c r="H41" s="24" t="s">
        <v>106</v>
      </c>
      <c r="I41" s="64">
        <f>SUM(I32,I28)</f>
        <v>274320</v>
      </c>
      <c r="J41" s="64">
        <f t="shared" ref="J41:L41" si="21">SUM(J32,J28)</f>
        <v>613061</v>
      </c>
      <c r="K41" s="64">
        <f t="shared" si="21"/>
        <v>530722</v>
      </c>
      <c r="L41" s="85">
        <f t="shared" si="21"/>
        <v>174.96174480489896</v>
      </c>
    </row>
    <row r="42" spans="1:12" ht="12.75" customHeight="1">
      <c r="A42" s="21"/>
      <c r="B42" s="22"/>
    </row>
    <row r="43" spans="1:12">
      <c r="A43" s="23"/>
      <c r="B43" s="23"/>
    </row>
    <row r="44" spans="1:12">
      <c r="A44" s="22"/>
      <c r="B44" s="23"/>
    </row>
    <row r="45" spans="1:12">
      <c r="B45" s="7"/>
    </row>
  </sheetData>
  <mergeCells count="13">
    <mergeCell ref="A4:L4"/>
    <mergeCell ref="A9:L9"/>
    <mergeCell ref="I6:I7"/>
    <mergeCell ref="A5:H5"/>
    <mergeCell ref="A6:A7"/>
    <mergeCell ref="C6:C7"/>
    <mergeCell ref="G6:G7"/>
    <mergeCell ref="E6:E7"/>
    <mergeCell ref="F6:F7"/>
    <mergeCell ref="K6:K7"/>
    <mergeCell ref="D6:D7"/>
    <mergeCell ref="J6:J7"/>
    <mergeCell ref="L6:L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zoomScaleNormal="100" workbookViewId="0"/>
  </sheetViews>
  <sheetFormatPr defaultRowHeight="12.75"/>
  <cols>
    <col min="1" max="1" width="10" style="1" customWidth="1"/>
    <col min="2" max="2" width="76.140625" style="1" bestFit="1" customWidth="1"/>
    <col min="3" max="6" width="12.42578125" style="1" customWidth="1"/>
    <col min="7" max="7" width="10" style="1" customWidth="1"/>
    <col min="8" max="8" width="59.7109375" style="1" bestFit="1" customWidth="1"/>
    <col min="9" max="12" width="12.42578125" style="1" customWidth="1"/>
    <col min="13" max="16384" width="9.140625" style="1"/>
  </cols>
  <sheetData>
    <row r="1" spans="1:12" ht="15">
      <c r="H1" s="20"/>
      <c r="K1" s="16"/>
      <c r="L1" s="2" t="s">
        <v>120</v>
      </c>
    </row>
    <row r="2" spans="1:12">
      <c r="I2" s="2"/>
      <c r="J2" s="2"/>
    </row>
    <row r="4" spans="1:12">
      <c r="A4" s="102" t="s">
        <v>76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>
      <c r="A5" s="106"/>
      <c r="B5" s="106"/>
      <c r="C5" s="106"/>
      <c r="D5" s="106"/>
      <c r="E5" s="106"/>
      <c r="F5" s="106"/>
      <c r="G5" s="106"/>
      <c r="H5" s="107"/>
      <c r="L5" s="2" t="s">
        <v>100</v>
      </c>
    </row>
    <row r="6" spans="1:12" ht="45.75" customHeight="1">
      <c r="A6" s="104" t="s">
        <v>10</v>
      </c>
      <c r="B6" s="3" t="s">
        <v>12</v>
      </c>
      <c r="C6" s="104" t="s">
        <v>11</v>
      </c>
      <c r="D6" s="104" t="s">
        <v>99</v>
      </c>
      <c r="E6" s="104" t="s">
        <v>117</v>
      </c>
      <c r="F6" s="108" t="s">
        <v>118</v>
      </c>
      <c r="G6" s="104" t="s">
        <v>10</v>
      </c>
      <c r="H6" s="26" t="s">
        <v>12</v>
      </c>
      <c r="I6" s="104" t="s">
        <v>11</v>
      </c>
      <c r="J6" s="104" t="s">
        <v>99</v>
      </c>
      <c r="K6" s="104" t="s">
        <v>117</v>
      </c>
      <c r="L6" s="108" t="s">
        <v>118</v>
      </c>
    </row>
    <row r="7" spans="1:12" ht="34.5" customHeight="1">
      <c r="A7" s="105"/>
      <c r="B7" s="3" t="s">
        <v>13</v>
      </c>
      <c r="C7" s="105"/>
      <c r="D7" s="105"/>
      <c r="E7" s="105"/>
      <c r="F7" s="109"/>
      <c r="G7" s="105"/>
      <c r="H7" s="3" t="s">
        <v>13</v>
      </c>
      <c r="I7" s="105"/>
      <c r="J7" s="105"/>
      <c r="K7" s="105"/>
      <c r="L7" s="109"/>
    </row>
    <row r="8" spans="1:12">
      <c r="A8" s="73" t="s">
        <v>21</v>
      </c>
      <c r="B8" s="73" t="s">
        <v>22</v>
      </c>
      <c r="C8" s="73" t="s">
        <v>23</v>
      </c>
      <c r="D8" s="73" t="s">
        <v>24</v>
      </c>
      <c r="E8" s="73" t="s">
        <v>25</v>
      </c>
      <c r="F8" s="73" t="s">
        <v>26</v>
      </c>
      <c r="G8" s="73" t="s">
        <v>101</v>
      </c>
      <c r="H8" s="73" t="s">
        <v>110</v>
      </c>
      <c r="I8" s="73" t="s">
        <v>102</v>
      </c>
      <c r="J8" s="73" t="s">
        <v>103</v>
      </c>
      <c r="K8" s="73" t="s">
        <v>107</v>
      </c>
      <c r="L8" s="73" t="s">
        <v>108</v>
      </c>
    </row>
    <row r="9" spans="1:12" ht="15" customHeight="1">
      <c r="A9" s="103" t="s">
        <v>18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</row>
    <row r="10" spans="1:12" ht="14.25">
      <c r="A10" s="30" t="s">
        <v>1</v>
      </c>
      <c r="B10" s="31" t="s">
        <v>90</v>
      </c>
      <c r="C10" s="32">
        <f>SUM(C24,C16,C14,C11)</f>
        <v>1700</v>
      </c>
      <c r="D10" s="32">
        <f t="shared" ref="D10:E10" si="0">SUM(D24,D16,D14,D11)</f>
        <v>7669</v>
      </c>
      <c r="E10" s="32">
        <f t="shared" si="0"/>
        <v>7317</v>
      </c>
      <c r="F10" s="78">
        <f>E10/D10*100</f>
        <v>95.410092580518963</v>
      </c>
      <c r="G10" s="52" t="s">
        <v>62</v>
      </c>
      <c r="H10" s="53" t="s">
        <v>75</v>
      </c>
      <c r="I10" s="32">
        <f t="shared" ref="I10:K10" si="1">SUM(I11:I14)</f>
        <v>187105</v>
      </c>
      <c r="J10" s="32">
        <f t="shared" si="1"/>
        <v>195847</v>
      </c>
      <c r="K10" s="32">
        <f t="shared" si="1"/>
        <v>182783</v>
      </c>
      <c r="L10" s="78">
        <f>K10/J10*100</f>
        <v>93.329486793262078</v>
      </c>
    </row>
    <row r="11" spans="1:12" ht="14.25">
      <c r="A11" s="33" t="s">
        <v>28</v>
      </c>
      <c r="B11" s="34" t="s">
        <v>27</v>
      </c>
      <c r="C11" s="35">
        <f t="shared" ref="C11:E11" si="2">SUM(C12:C13)</f>
        <v>0</v>
      </c>
      <c r="D11" s="35">
        <f t="shared" si="2"/>
        <v>0</v>
      </c>
      <c r="E11" s="35">
        <f t="shared" si="2"/>
        <v>0</v>
      </c>
      <c r="F11" s="79">
        <v>0</v>
      </c>
      <c r="G11" s="33" t="s">
        <v>28</v>
      </c>
      <c r="H11" s="54" t="s">
        <v>0</v>
      </c>
      <c r="I11" s="35">
        <v>109984</v>
      </c>
      <c r="J11" s="35">
        <v>116821</v>
      </c>
      <c r="K11" s="35">
        <v>111283</v>
      </c>
      <c r="L11" s="79">
        <f t="shared" ref="L11:L28" si="3">K11/J11*100</f>
        <v>95.259413975227062</v>
      </c>
    </row>
    <row r="12" spans="1:12" ht="15">
      <c r="A12" s="36" t="s">
        <v>78</v>
      </c>
      <c r="B12" s="37" t="s">
        <v>29</v>
      </c>
      <c r="C12" s="38"/>
      <c r="D12" s="38"/>
      <c r="E12" s="38"/>
      <c r="F12" s="80">
        <v>0</v>
      </c>
      <c r="G12" s="33" t="s">
        <v>51</v>
      </c>
      <c r="H12" s="55" t="s">
        <v>15</v>
      </c>
      <c r="I12" s="35">
        <v>32411</v>
      </c>
      <c r="J12" s="35">
        <v>33704</v>
      </c>
      <c r="K12" s="35">
        <v>30367</v>
      </c>
      <c r="L12" s="79">
        <f t="shared" si="3"/>
        <v>90.099098029907438</v>
      </c>
    </row>
    <row r="13" spans="1:12" ht="15">
      <c r="A13" s="36" t="s">
        <v>91</v>
      </c>
      <c r="B13" s="37" t="s">
        <v>92</v>
      </c>
      <c r="C13" s="38"/>
      <c r="D13" s="38"/>
      <c r="E13" s="38"/>
      <c r="F13" s="80">
        <v>0</v>
      </c>
      <c r="G13" s="33" t="s">
        <v>52</v>
      </c>
      <c r="H13" s="55" t="s">
        <v>8</v>
      </c>
      <c r="I13" s="35">
        <v>44710</v>
      </c>
      <c r="J13" s="35">
        <v>45322</v>
      </c>
      <c r="K13" s="35">
        <v>41133</v>
      </c>
      <c r="L13" s="79">
        <f t="shared" si="3"/>
        <v>90.757248135563302</v>
      </c>
    </row>
    <row r="14" spans="1:12" ht="14.25">
      <c r="A14" s="33" t="s">
        <v>79</v>
      </c>
      <c r="B14" s="34" t="s">
        <v>30</v>
      </c>
      <c r="C14" s="35">
        <f t="shared" ref="C14:E14" si="4">SUM(C15)</f>
        <v>0</v>
      </c>
      <c r="D14" s="35">
        <f t="shared" si="4"/>
        <v>5909</v>
      </c>
      <c r="E14" s="35">
        <f t="shared" si="4"/>
        <v>5909</v>
      </c>
      <c r="F14" s="79">
        <f t="shared" ref="F14:F41" si="5">E14/D14*100</f>
        <v>100</v>
      </c>
      <c r="G14" s="33" t="s">
        <v>53</v>
      </c>
      <c r="H14" s="55" t="s">
        <v>20</v>
      </c>
      <c r="I14" s="35">
        <f t="shared" ref="I14:K14" si="6">SUM(I15:I19)</f>
        <v>0</v>
      </c>
      <c r="J14" s="35">
        <f t="shared" si="6"/>
        <v>0</v>
      </c>
      <c r="K14" s="35">
        <f t="shared" si="6"/>
        <v>0</v>
      </c>
      <c r="L14" s="79">
        <v>0</v>
      </c>
    </row>
    <row r="15" spans="1:12" ht="15">
      <c r="A15" s="36" t="s">
        <v>80</v>
      </c>
      <c r="B15" s="37" t="s">
        <v>32</v>
      </c>
      <c r="C15" s="38"/>
      <c r="D15" s="38">
        <v>5909</v>
      </c>
      <c r="E15" s="38">
        <v>5909</v>
      </c>
      <c r="F15" s="80">
        <f t="shared" si="5"/>
        <v>100</v>
      </c>
      <c r="G15" s="36" t="s">
        <v>54</v>
      </c>
      <c r="H15" s="56" t="s">
        <v>55</v>
      </c>
      <c r="I15" s="38"/>
      <c r="J15" s="38"/>
      <c r="K15" s="38"/>
      <c r="L15" s="80">
        <v>0</v>
      </c>
    </row>
    <row r="16" spans="1:12" ht="15">
      <c r="A16" s="33" t="s">
        <v>52</v>
      </c>
      <c r="B16" s="39" t="s">
        <v>35</v>
      </c>
      <c r="C16" s="38">
        <f t="shared" ref="C16:E16" si="7">SUM(C17:C23)</f>
        <v>1700</v>
      </c>
      <c r="D16" s="38">
        <f t="shared" si="7"/>
        <v>1760</v>
      </c>
      <c r="E16" s="38">
        <f t="shared" si="7"/>
        <v>1408</v>
      </c>
      <c r="F16" s="80">
        <f t="shared" si="5"/>
        <v>80</v>
      </c>
      <c r="G16" s="36" t="s">
        <v>56</v>
      </c>
      <c r="H16" s="56" t="s">
        <v>94</v>
      </c>
      <c r="I16" s="38"/>
      <c r="J16" s="38"/>
      <c r="K16" s="38"/>
      <c r="L16" s="80">
        <v>0</v>
      </c>
    </row>
    <row r="17" spans="1:12" ht="15">
      <c r="A17" s="36" t="s">
        <v>81</v>
      </c>
      <c r="B17" s="40" t="s">
        <v>93</v>
      </c>
      <c r="C17" s="38"/>
      <c r="D17" s="38"/>
      <c r="E17" s="38"/>
      <c r="F17" s="80">
        <v>0</v>
      </c>
      <c r="G17" s="36" t="s">
        <v>58</v>
      </c>
      <c r="H17" s="57" t="s">
        <v>57</v>
      </c>
      <c r="I17" s="38"/>
      <c r="J17" s="38"/>
      <c r="K17" s="38"/>
      <c r="L17" s="80">
        <v>0</v>
      </c>
    </row>
    <row r="18" spans="1:12" ht="15">
      <c r="A18" s="36" t="s">
        <v>82</v>
      </c>
      <c r="B18" s="41" t="s">
        <v>37</v>
      </c>
      <c r="C18" s="38">
        <v>1339</v>
      </c>
      <c r="D18" s="38">
        <v>1500</v>
      </c>
      <c r="E18" s="38">
        <v>1209</v>
      </c>
      <c r="F18" s="80">
        <f t="shared" si="5"/>
        <v>80.600000000000009</v>
      </c>
      <c r="G18" s="36" t="s">
        <v>60</v>
      </c>
      <c r="H18" s="57" t="s">
        <v>59</v>
      </c>
      <c r="I18" s="58"/>
      <c r="J18" s="58"/>
      <c r="K18" s="58"/>
      <c r="L18" s="86">
        <v>0</v>
      </c>
    </row>
    <row r="19" spans="1:12" ht="15">
      <c r="A19" s="36" t="s">
        <v>83</v>
      </c>
      <c r="B19" s="37" t="s">
        <v>38</v>
      </c>
      <c r="C19" s="38">
        <v>361</v>
      </c>
      <c r="D19" s="38">
        <v>113</v>
      </c>
      <c r="E19" s="38">
        <v>59</v>
      </c>
      <c r="F19" s="80">
        <f t="shared" si="5"/>
        <v>52.212389380530979</v>
      </c>
      <c r="G19" s="36" t="s">
        <v>96</v>
      </c>
      <c r="H19" s="59" t="s">
        <v>61</v>
      </c>
      <c r="I19" s="38">
        <f>SUM(I20:I21)</f>
        <v>0</v>
      </c>
      <c r="J19" s="38">
        <v>0</v>
      </c>
      <c r="K19" s="38">
        <f>SUM(K20:K21)</f>
        <v>0</v>
      </c>
      <c r="L19" s="80">
        <v>0</v>
      </c>
    </row>
    <row r="20" spans="1:12" ht="15">
      <c r="A20" s="36" t="s">
        <v>84</v>
      </c>
      <c r="B20" s="41" t="s">
        <v>39</v>
      </c>
      <c r="C20" s="38"/>
      <c r="D20" s="38">
        <v>87</v>
      </c>
      <c r="E20" s="38">
        <v>80</v>
      </c>
      <c r="F20" s="80">
        <f t="shared" si="5"/>
        <v>91.954022988505741</v>
      </c>
      <c r="G20" s="36" t="s">
        <v>97</v>
      </c>
      <c r="H20" s="59" t="s">
        <v>7</v>
      </c>
      <c r="I20" s="38"/>
      <c r="J20" s="38"/>
      <c r="K20" s="38"/>
      <c r="L20" s="80">
        <v>0</v>
      </c>
    </row>
    <row r="21" spans="1:12" ht="15">
      <c r="A21" s="36" t="s">
        <v>85</v>
      </c>
      <c r="B21" s="42" t="s">
        <v>40</v>
      </c>
      <c r="C21" s="38"/>
      <c r="D21" s="38">
        <v>0</v>
      </c>
      <c r="E21" s="38">
        <v>0</v>
      </c>
      <c r="F21" s="80">
        <v>0</v>
      </c>
      <c r="G21" s="36" t="s">
        <v>98</v>
      </c>
      <c r="H21" s="59" t="s">
        <v>14</v>
      </c>
      <c r="I21" s="38"/>
      <c r="J21" s="38"/>
      <c r="K21" s="38"/>
      <c r="L21" s="80">
        <v>0</v>
      </c>
    </row>
    <row r="22" spans="1:12" ht="15">
      <c r="A22" s="36" t="s">
        <v>86</v>
      </c>
      <c r="B22" s="42" t="s">
        <v>41</v>
      </c>
      <c r="C22" s="38"/>
      <c r="D22" s="38">
        <v>57</v>
      </c>
      <c r="E22" s="38">
        <v>57</v>
      </c>
      <c r="F22" s="80">
        <f t="shared" si="5"/>
        <v>100</v>
      </c>
      <c r="G22" s="33" t="s">
        <v>71</v>
      </c>
      <c r="H22" s="60" t="s">
        <v>74</v>
      </c>
      <c r="I22" s="61">
        <f t="shared" ref="I22:K22" si="8">SUM(I23:I25)</f>
        <v>0</v>
      </c>
      <c r="J22" s="61">
        <f t="shared" si="8"/>
        <v>600</v>
      </c>
      <c r="K22" s="61">
        <f t="shared" si="8"/>
        <v>588</v>
      </c>
      <c r="L22" s="87">
        <f t="shared" si="3"/>
        <v>98</v>
      </c>
    </row>
    <row r="23" spans="1:12" ht="15">
      <c r="A23" s="36" t="s">
        <v>111</v>
      </c>
      <c r="B23" s="42" t="s">
        <v>112</v>
      </c>
      <c r="C23" s="38"/>
      <c r="D23" s="38">
        <v>3</v>
      </c>
      <c r="E23" s="38">
        <v>3</v>
      </c>
      <c r="F23" s="80">
        <f t="shared" si="5"/>
        <v>100</v>
      </c>
      <c r="G23" s="47" t="s">
        <v>31</v>
      </c>
      <c r="H23" s="62" t="s">
        <v>63</v>
      </c>
      <c r="I23" s="35"/>
      <c r="J23" s="35">
        <v>600</v>
      </c>
      <c r="K23" s="35">
        <v>588</v>
      </c>
      <c r="L23" s="79">
        <f t="shared" si="3"/>
        <v>98</v>
      </c>
    </row>
    <row r="24" spans="1:12" ht="15">
      <c r="A24" s="43" t="s">
        <v>53</v>
      </c>
      <c r="B24" s="44" t="s">
        <v>43</v>
      </c>
      <c r="C24" s="38">
        <f>SUM(C25)</f>
        <v>0</v>
      </c>
      <c r="D24" s="38">
        <v>0</v>
      </c>
      <c r="E24" s="38"/>
      <c r="F24" s="80">
        <v>0</v>
      </c>
      <c r="G24" s="47" t="s">
        <v>64</v>
      </c>
      <c r="H24" s="62" t="s">
        <v>9</v>
      </c>
      <c r="I24" s="35"/>
      <c r="J24" s="35"/>
      <c r="K24" s="35"/>
      <c r="L24" s="79">
        <v>0</v>
      </c>
    </row>
    <row r="25" spans="1:12" ht="15">
      <c r="A25" s="36" t="s">
        <v>54</v>
      </c>
      <c r="B25" s="41" t="s">
        <v>44</v>
      </c>
      <c r="C25" s="38"/>
      <c r="D25" s="38"/>
      <c r="E25" s="38"/>
      <c r="F25" s="80">
        <v>0</v>
      </c>
      <c r="G25" s="47" t="s">
        <v>65</v>
      </c>
      <c r="H25" s="62" t="s">
        <v>66</v>
      </c>
      <c r="I25" s="35">
        <f t="shared" ref="I25:K25" si="9">SUM(I26:I27)</f>
        <v>0</v>
      </c>
      <c r="J25" s="35">
        <f t="shared" si="9"/>
        <v>0</v>
      </c>
      <c r="K25" s="35">
        <f t="shared" si="9"/>
        <v>0</v>
      </c>
      <c r="L25" s="79">
        <v>0</v>
      </c>
    </row>
    <row r="26" spans="1:12" ht="15">
      <c r="A26" s="33" t="s">
        <v>6</v>
      </c>
      <c r="B26" s="34" t="s">
        <v>119</v>
      </c>
      <c r="C26" s="35">
        <f t="shared" ref="C26:E26" si="10">SUM(C31,C29,C27)</f>
        <v>0</v>
      </c>
      <c r="D26" s="35">
        <f t="shared" si="10"/>
        <v>0</v>
      </c>
      <c r="E26" s="35">
        <f t="shared" si="10"/>
        <v>0</v>
      </c>
      <c r="F26" s="79">
        <v>0</v>
      </c>
      <c r="G26" s="36" t="s">
        <v>67</v>
      </c>
      <c r="H26" s="57" t="s">
        <v>68</v>
      </c>
      <c r="I26" s="38"/>
      <c r="J26" s="38"/>
      <c r="K26" s="38"/>
      <c r="L26" s="80">
        <v>0</v>
      </c>
    </row>
    <row r="27" spans="1:12" ht="15">
      <c r="A27" s="33" t="s">
        <v>31</v>
      </c>
      <c r="B27" s="34" t="s">
        <v>33</v>
      </c>
      <c r="C27" s="38">
        <f t="shared" ref="C27:E27" si="11">SUM(C28)</f>
        <v>0</v>
      </c>
      <c r="D27" s="38">
        <f t="shared" si="11"/>
        <v>0</v>
      </c>
      <c r="E27" s="38">
        <f t="shared" si="11"/>
        <v>0</v>
      </c>
      <c r="F27" s="80">
        <v>0</v>
      </c>
      <c r="G27" s="36" t="s">
        <v>69</v>
      </c>
      <c r="H27" s="57" t="s">
        <v>70</v>
      </c>
      <c r="I27" s="61"/>
      <c r="J27" s="61"/>
      <c r="K27" s="61"/>
      <c r="L27" s="87">
        <v>0</v>
      </c>
    </row>
    <row r="28" spans="1:12" ht="15">
      <c r="A28" s="36" t="s">
        <v>87</v>
      </c>
      <c r="B28" s="37" t="s">
        <v>34</v>
      </c>
      <c r="C28" s="38"/>
      <c r="D28" s="38"/>
      <c r="E28" s="38"/>
      <c r="F28" s="80">
        <v>0</v>
      </c>
      <c r="G28" s="47" t="s">
        <v>2</v>
      </c>
      <c r="H28" s="47" t="s">
        <v>72</v>
      </c>
      <c r="I28" s="61">
        <f t="shared" ref="I28:K28" si="12">SUM(I22,I10)</f>
        <v>187105</v>
      </c>
      <c r="J28" s="61">
        <f t="shared" si="12"/>
        <v>196447</v>
      </c>
      <c r="K28" s="61">
        <f t="shared" si="12"/>
        <v>183371</v>
      </c>
      <c r="L28" s="87">
        <f t="shared" si="3"/>
        <v>93.343751749835832</v>
      </c>
    </row>
    <row r="29" spans="1:12" ht="15.75">
      <c r="A29" s="74" t="s">
        <v>64</v>
      </c>
      <c r="B29" s="45" t="s">
        <v>19</v>
      </c>
      <c r="C29" s="46">
        <f t="shared" ref="C29:E29" si="13">SUM(C30)</f>
        <v>0</v>
      </c>
      <c r="D29" s="46">
        <f t="shared" si="13"/>
        <v>0</v>
      </c>
      <c r="E29" s="46">
        <f t="shared" si="13"/>
        <v>0</v>
      </c>
      <c r="F29" s="81">
        <v>0</v>
      </c>
      <c r="G29" s="47" t="s">
        <v>3</v>
      </c>
      <c r="H29" s="34" t="s">
        <v>73</v>
      </c>
      <c r="I29" s="61">
        <f>SUM(I30)</f>
        <v>0</v>
      </c>
      <c r="J29" s="61">
        <f t="shared" ref="J29:K29" si="14">SUM(J30)</f>
        <v>0</v>
      </c>
      <c r="K29" s="61">
        <f t="shared" si="14"/>
        <v>0</v>
      </c>
      <c r="L29" s="87">
        <v>0</v>
      </c>
    </row>
    <row r="30" spans="1:12" ht="15.75">
      <c r="A30" s="75" t="s">
        <v>109</v>
      </c>
      <c r="B30" s="42" t="s">
        <v>42</v>
      </c>
      <c r="C30" s="72"/>
      <c r="D30" s="72"/>
      <c r="E30" s="72"/>
      <c r="F30" s="82">
        <v>0</v>
      </c>
      <c r="G30" s="63" t="s">
        <v>36</v>
      </c>
      <c r="H30" s="63" t="s">
        <v>95</v>
      </c>
      <c r="I30" s="58"/>
      <c r="J30" s="58"/>
      <c r="K30" s="58"/>
      <c r="L30" s="86">
        <v>0</v>
      </c>
    </row>
    <row r="31" spans="1:12" ht="15.75">
      <c r="A31" s="74" t="s">
        <v>65</v>
      </c>
      <c r="B31" s="34" t="s">
        <v>45</v>
      </c>
      <c r="C31" s="35">
        <f t="shared" ref="C31:E31" si="15">SUM(C32:C33)</f>
        <v>0</v>
      </c>
      <c r="D31" s="35">
        <f t="shared" si="15"/>
        <v>0</v>
      </c>
      <c r="E31" s="35">
        <f t="shared" si="15"/>
        <v>0</v>
      </c>
      <c r="F31" s="79">
        <v>0</v>
      </c>
      <c r="G31" s="69" t="s">
        <v>4</v>
      </c>
      <c r="H31" s="62" t="s">
        <v>104</v>
      </c>
      <c r="I31" s="71"/>
      <c r="J31" s="71"/>
      <c r="K31" s="71"/>
      <c r="L31" s="88">
        <v>0</v>
      </c>
    </row>
    <row r="32" spans="1:12" ht="30">
      <c r="A32" s="75" t="s">
        <v>67</v>
      </c>
      <c r="B32" s="42" t="s">
        <v>46</v>
      </c>
      <c r="C32" s="38"/>
      <c r="D32" s="38"/>
      <c r="E32" s="38"/>
      <c r="F32" s="80">
        <v>0</v>
      </c>
      <c r="G32" s="69" t="s">
        <v>5</v>
      </c>
      <c r="H32" s="62" t="s">
        <v>105</v>
      </c>
      <c r="I32" s="71">
        <f t="shared" ref="I32:K32" si="16">SUM(I29)</f>
        <v>0</v>
      </c>
      <c r="J32" s="71">
        <f t="shared" si="16"/>
        <v>0</v>
      </c>
      <c r="K32" s="71">
        <f t="shared" si="16"/>
        <v>0</v>
      </c>
      <c r="L32" s="88">
        <v>0</v>
      </c>
    </row>
    <row r="33" spans="1:12" ht="15.75">
      <c r="A33" s="75" t="s">
        <v>69</v>
      </c>
      <c r="B33" s="37" t="s">
        <v>47</v>
      </c>
      <c r="C33" s="68"/>
      <c r="D33" s="68"/>
      <c r="E33" s="68"/>
      <c r="F33" s="83">
        <v>0</v>
      </c>
      <c r="G33" s="5"/>
      <c r="H33" s="5"/>
      <c r="I33" s="5"/>
      <c r="J33" s="5"/>
      <c r="K33" s="5"/>
      <c r="L33" s="89"/>
    </row>
    <row r="34" spans="1:12" ht="14.25">
      <c r="A34" s="47" t="s">
        <v>2</v>
      </c>
      <c r="B34" s="48" t="s">
        <v>88</v>
      </c>
      <c r="C34" s="46">
        <f t="shared" ref="C34:E34" si="17">SUM(C10,C26)</f>
        <v>1700</v>
      </c>
      <c r="D34" s="46">
        <f t="shared" si="17"/>
        <v>7669</v>
      </c>
      <c r="E34" s="46">
        <f t="shared" si="17"/>
        <v>7317</v>
      </c>
      <c r="F34" s="81">
        <f t="shared" si="5"/>
        <v>95.410092580518963</v>
      </c>
      <c r="G34" s="12"/>
      <c r="H34" s="11"/>
      <c r="I34" s="18"/>
      <c r="J34" s="18"/>
      <c r="K34" s="18"/>
      <c r="L34" s="92"/>
    </row>
    <row r="35" spans="1:12" ht="14.25">
      <c r="A35" s="49">
        <v>4</v>
      </c>
      <c r="B35" s="50" t="s">
        <v>49</v>
      </c>
      <c r="C35" s="35"/>
      <c r="D35" s="35">
        <v>9436</v>
      </c>
      <c r="E35" s="35">
        <v>9436</v>
      </c>
      <c r="F35" s="79">
        <f t="shared" si="5"/>
        <v>100</v>
      </c>
      <c r="G35" s="13"/>
      <c r="H35" s="10"/>
      <c r="I35" s="18"/>
      <c r="J35" s="18"/>
      <c r="K35" s="18"/>
      <c r="L35" s="92"/>
    </row>
    <row r="36" spans="1:12" ht="14.25">
      <c r="A36" s="33" t="s">
        <v>4</v>
      </c>
      <c r="B36" s="50" t="s">
        <v>50</v>
      </c>
      <c r="C36" s="35">
        <v>185405</v>
      </c>
      <c r="D36" s="35">
        <v>179342</v>
      </c>
      <c r="E36" s="35">
        <v>169174</v>
      </c>
      <c r="F36" s="79">
        <f t="shared" si="5"/>
        <v>94.330385520402359</v>
      </c>
      <c r="G36" s="13"/>
      <c r="H36" s="19"/>
      <c r="I36" s="5"/>
      <c r="J36" s="5"/>
      <c r="K36" s="5"/>
      <c r="L36" s="89"/>
    </row>
    <row r="37" spans="1:12" ht="14.25">
      <c r="A37" s="49" t="s">
        <v>5</v>
      </c>
      <c r="B37" s="50" t="s">
        <v>89</v>
      </c>
      <c r="C37" s="46">
        <f t="shared" ref="C37:E37" si="18">SUM(C35,C36)</f>
        <v>185405</v>
      </c>
      <c r="D37" s="46">
        <f t="shared" si="18"/>
        <v>188778</v>
      </c>
      <c r="E37" s="46">
        <f t="shared" si="18"/>
        <v>178610</v>
      </c>
      <c r="F37" s="81">
        <f t="shared" si="5"/>
        <v>94.613779147993938</v>
      </c>
      <c r="G37" s="4"/>
      <c r="H37" s="6"/>
      <c r="I37" s="17"/>
      <c r="J37" s="17"/>
      <c r="K37" s="17"/>
      <c r="L37" s="93"/>
    </row>
    <row r="38" spans="1:12" ht="14.25">
      <c r="A38" s="49" t="s">
        <v>77</v>
      </c>
      <c r="B38" s="50" t="s">
        <v>114</v>
      </c>
      <c r="C38" s="46"/>
      <c r="D38" s="46"/>
      <c r="E38" s="46"/>
      <c r="F38" s="81">
        <v>0</v>
      </c>
      <c r="G38" s="4"/>
      <c r="H38" s="6"/>
      <c r="I38" s="17"/>
      <c r="J38" s="17"/>
      <c r="K38" s="17"/>
      <c r="L38" s="93"/>
    </row>
    <row r="39" spans="1:12" ht="14.25">
      <c r="A39" s="48" t="s">
        <v>48</v>
      </c>
      <c r="B39" s="45" t="s">
        <v>115</v>
      </c>
      <c r="C39" s="51">
        <f t="shared" ref="C39:E39" si="19">SUM(C37:C38)</f>
        <v>185405</v>
      </c>
      <c r="D39" s="51">
        <f t="shared" si="19"/>
        <v>188778</v>
      </c>
      <c r="E39" s="51">
        <f t="shared" si="19"/>
        <v>178610</v>
      </c>
      <c r="F39" s="84">
        <f t="shared" si="5"/>
        <v>94.613779147993938</v>
      </c>
      <c r="G39" s="4"/>
      <c r="H39" s="6"/>
      <c r="I39" s="18"/>
      <c r="J39" s="18"/>
      <c r="K39" s="18"/>
      <c r="L39" s="92"/>
    </row>
    <row r="40" spans="1:12" ht="15">
      <c r="A40" s="5"/>
      <c r="B40" s="6"/>
      <c r="C40" s="38"/>
      <c r="D40" s="38"/>
      <c r="E40" s="38"/>
      <c r="F40" s="80"/>
      <c r="G40" s="9"/>
      <c r="H40" s="8"/>
      <c r="I40" s="27"/>
      <c r="J40" s="27"/>
      <c r="K40" s="27"/>
      <c r="L40" s="94"/>
    </row>
    <row r="41" spans="1:12" s="6" customFormat="1" ht="14.25">
      <c r="A41" s="76" t="s">
        <v>113</v>
      </c>
      <c r="B41" s="29" t="s">
        <v>116</v>
      </c>
      <c r="C41" s="64">
        <f t="shared" ref="C41:E41" si="20">SUM(C39,C34)</f>
        <v>187105</v>
      </c>
      <c r="D41" s="64">
        <f t="shared" si="20"/>
        <v>196447</v>
      </c>
      <c r="E41" s="64">
        <f t="shared" si="20"/>
        <v>185927</v>
      </c>
      <c r="F41" s="85">
        <f t="shared" si="5"/>
        <v>94.644866045294663</v>
      </c>
      <c r="G41" s="25" t="s">
        <v>77</v>
      </c>
      <c r="H41" s="24" t="s">
        <v>106</v>
      </c>
      <c r="I41" s="64">
        <f>SUM(I32,I28)</f>
        <v>187105</v>
      </c>
      <c r="J41" s="64">
        <f t="shared" ref="J41:L41" si="21">SUM(J32,J28)</f>
        <v>196447</v>
      </c>
      <c r="K41" s="64">
        <f t="shared" si="21"/>
        <v>183371</v>
      </c>
      <c r="L41" s="85">
        <f t="shared" si="21"/>
        <v>93.343751749835832</v>
      </c>
    </row>
    <row r="42" spans="1:12" ht="12.75" customHeight="1">
      <c r="A42" s="21"/>
      <c r="B42" s="22"/>
    </row>
    <row r="43" spans="1:12">
      <c r="A43" s="23"/>
      <c r="B43" s="23"/>
    </row>
    <row r="44" spans="1:12">
      <c r="A44" s="22"/>
      <c r="B44" s="23"/>
    </row>
    <row r="45" spans="1:12">
      <c r="B45" s="7"/>
    </row>
  </sheetData>
  <mergeCells count="13">
    <mergeCell ref="A4:L4"/>
    <mergeCell ref="A9:L9"/>
    <mergeCell ref="I6:I7"/>
    <mergeCell ref="A5:H5"/>
    <mergeCell ref="A6:A7"/>
    <mergeCell ref="C6:C7"/>
    <mergeCell ref="G6:G7"/>
    <mergeCell ref="E6:E7"/>
    <mergeCell ref="F6:F7"/>
    <mergeCell ref="K6:K7"/>
    <mergeCell ref="D6:D7"/>
    <mergeCell ref="J6:J7"/>
    <mergeCell ref="L6:L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zoomScaleNormal="100" zoomScalePageLayoutView="85" workbookViewId="0"/>
  </sheetViews>
  <sheetFormatPr defaultRowHeight="12.75"/>
  <cols>
    <col min="1" max="1" width="10" style="1" customWidth="1"/>
    <col min="2" max="2" width="70" style="1" customWidth="1"/>
    <col min="3" max="6" width="12.42578125" style="1" customWidth="1"/>
    <col min="7" max="7" width="10" style="1" customWidth="1"/>
    <col min="8" max="8" width="70" style="1" customWidth="1"/>
    <col min="9" max="12" width="12.42578125" style="1" customWidth="1"/>
    <col min="13" max="16384" width="9.140625" style="1"/>
  </cols>
  <sheetData>
    <row r="1" spans="1:12" ht="15">
      <c r="K1" s="16"/>
      <c r="L1" s="2" t="s">
        <v>120</v>
      </c>
    </row>
    <row r="2" spans="1:12">
      <c r="I2" s="2"/>
      <c r="J2" s="2"/>
    </row>
    <row r="4" spans="1:12">
      <c r="A4" s="102" t="s">
        <v>76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>
      <c r="A5" s="106"/>
      <c r="B5" s="106"/>
      <c r="C5" s="106"/>
      <c r="D5" s="106"/>
      <c r="E5" s="106"/>
      <c r="F5" s="106"/>
      <c r="G5" s="106"/>
      <c r="H5" s="107"/>
      <c r="L5" s="2" t="s">
        <v>100</v>
      </c>
    </row>
    <row r="6" spans="1:12" ht="45.75" customHeight="1">
      <c r="A6" s="104" t="s">
        <v>10</v>
      </c>
      <c r="B6" s="3" t="s">
        <v>12</v>
      </c>
      <c r="C6" s="104" t="s">
        <v>11</v>
      </c>
      <c r="D6" s="104" t="s">
        <v>99</v>
      </c>
      <c r="E6" s="104" t="s">
        <v>117</v>
      </c>
      <c r="F6" s="108" t="s">
        <v>118</v>
      </c>
      <c r="G6" s="104" t="s">
        <v>10</v>
      </c>
      <c r="H6" s="26" t="s">
        <v>12</v>
      </c>
      <c r="I6" s="104" t="s">
        <v>11</v>
      </c>
      <c r="J6" s="104" t="s">
        <v>99</v>
      </c>
      <c r="K6" s="104" t="s">
        <v>117</v>
      </c>
      <c r="L6" s="108" t="s">
        <v>118</v>
      </c>
    </row>
    <row r="7" spans="1:12" ht="34.5" customHeight="1">
      <c r="A7" s="105"/>
      <c r="B7" s="3" t="s">
        <v>13</v>
      </c>
      <c r="C7" s="105"/>
      <c r="D7" s="105"/>
      <c r="E7" s="105"/>
      <c r="F7" s="109"/>
      <c r="G7" s="105"/>
      <c r="H7" s="3" t="s">
        <v>13</v>
      </c>
      <c r="I7" s="105"/>
      <c r="J7" s="105"/>
      <c r="K7" s="105"/>
      <c r="L7" s="109"/>
    </row>
    <row r="8" spans="1:12">
      <c r="A8" s="73" t="s">
        <v>21</v>
      </c>
      <c r="B8" s="73" t="s">
        <v>22</v>
      </c>
      <c r="C8" s="73" t="s">
        <v>23</v>
      </c>
      <c r="D8" s="73" t="s">
        <v>24</v>
      </c>
      <c r="E8" s="73" t="s">
        <v>25</v>
      </c>
      <c r="F8" s="73" t="s">
        <v>26</v>
      </c>
      <c r="G8" s="73" t="s">
        <v>101</v>
      </c>
      <c r="H8" s="73" t="s">
        <v>110</v>
      </c>
      <c r="I8" s="73" t="s">
        <v>102</v>
      </c>
      <c r="J8" s="73" t="s">
        <v>103</v>
      </c>
      <c r="K8" s="73" t="s">
        <v>107</v>
      </c>
      <c r="L8" s="73" t="s">
        <v>108</v>
      </c>
    </row>
    <row r="9" spans="1:12" ht="15" customHeight="1">
      <c r="A9" s="103" t="s">
        <v>17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</row>
    <row r="10" spans="1:12" ht="14.25">
      <c r="A10" s="30" t="s">
        <v>1</v>
      </c>
      <c r="B10" s="31" t="s">
        <v>90</v>
      </c>
      <c r="C10" s="65">
        <f>SUM(Önkormányzat!C10,Hivatal!C10)</f>
        <v>250300</v>
      </c>
      <c r="D10" s="65">
        <f>SUM(Önkormányzat!D10,Hivatal!D10)</f>
        <v>540433</v>
      </c>
      <c r="E10" s="65"/>
      <c r="F10" s="95">
        <f>E10/D10*100</f>
        <v>0</v>
      </c>
      <c r="G10" s="52" t="s">
        <v>62</v>
      </c>
      <c r="H10" s="53" t="s">
        <v>75</v>
      </c>
      <c r="I10" s="77">
        <f>SUM(Önkormányzat!I10,Hivatal!I10)</f>
        <v>258565</v>
      </c>
      <c r="J10" s="77">
        <f>SUM(Önkormányzat!J10,Hivatal!J10)</f>
        <v>578005</v>
      </c>
      <c r="K10" s="77">
        <f>SUM(Önkormányzat!K10,Hivatal!K10)</f>
        <v>506962</v>
      </c>
      <c r="L10" s="101">
        <f>K10/J10*100</f>
        <v>87.708929853547986</v>
      </c>
    </row>
    <row r="11" spans="1:12" ht="14.25">
      <c r="A11" s="33" t="s">
        <v>28</v>
      </c>
      <c r="B11" s="34" t="s">
        <v>27</v>
      </c>
      <c r="C11" s="67">
        <f>SUM(C12:C13)</f>
        <v>238600</v>
      </c>
      <c r="D11" s="67">
        <f>SUM(Önkormányzat!D11,Hivatal!D11)</f>
        <v>258895</v>
      </c>
      <c r="E11" s="67">
        <f>SUM(Önkormányzat!E11,Hivatal!E11)</f>
        <v>258895</v>
      </c>
      <c r="F11" s="96">
        <f t="shared" ref="F11:F41" si="0">E11/D11*100</f>
        <v>100</v>
      </c>
      <c r="G11" s="33" t="s">
        <v>28</v>
      </c>
      <c r="H11" s="54" t="s">
        <v>0</v>
      </c>
      <c r="I11" s="61">
        <f>SUM(Önkormányzat!I11,Hivatal!I11)</f>
        <v>143286</v>
      </c>
      <c r="J11" s="61">
        <f>SUM(Önkormányzat!J11,Hivatal!J11)</f>
        <v>165735</v>
      </c>
      <c r="K11" s="61">
        <f>SUM(Önkormányzat!K11,Hivatal!K11)</f>
        <v>158337</v>
      </c>
      <c r="L11" s="87">
        <f t="shared" ref="L11:L41" si="1">K11/J11*100</f>
        <v>95.536247624219385</v>
      </c>
    </row>
    <row r="12" spans="1:12" ht="15">
      <c r="A12" s="36" t="s">
        <v>78</v>
      </c>
      <c r="B12" s="37" t="s">
        <v>29</v>
      </c>
      <c r="C12" s="66">
        <f>SUM(Önkormányzat!C12,Hivatal!C12)</f>
        <v>238600</v>
      </c>
      <c r="D12" s="66">
        <f>SUM(Önkormányzat!D12,Hivatal!D12)</f>
        <v>238625</v>
      </c>
      <c r="E12" s="66">
        <f>SUM(Önkormányzat!E12,Hivatal!E12)</f>
        <v>238625</v>
      </c>
      <c r="F12" s="97">
        <f t="shared" si="0"/>
        <v>100</v>
      </c>
      <c r="G12" s="33" t="s">
        <v>51</v>
      </c>
      <c r="H12" s="55" t="s">
        <v>15</v>
      </c>
      <c r="I12" s="61">
        <f>SUM(Önkormányzat!I12,Hivatal!I12)</f>
        <v>41757</v>
      </c>
      <c r="J12" s="61">
        <f>SUM(Önkormányzat!J12,Hivatal!J12)</f>
        <v>50059</v>
      </c>
      <c r="K12" s="61">
        <f>SUM(Önkormányzat!K12,Hivatal!K12)</f>
        <v>45194</v>
      </c>
      <c r="L12" s="87">
        <f t="shared" si="1"/>
        <v>90.28146786791585</v>
      </c>
    </row>
    <row r="13" spans="1:12" ht="15">
      <c r="A13" s="36" t="s">
        <v>91</v>
      </c>
      <c r="B13" s="37" t="s">
        <v>92</v>
      </c>
      <c r="C13" s="66">
        <f>SUM(Önkormányzat!C13,Hivatal!C13)</f>
        <v>0</v>
      </c>
      <c r="D13" s="66">
        <f>SUM(Önkormányzat!D13,Hivatal!D13)</f>
        <v>20270</v>
      </c>
      <c r="E13" s="66">
        <f>SUM(Önkormányzat!E13,Hivatal!E13)</f>
        <v>20270</v>
      </c>
      <c r="F13" s="97">
        <f t="shared" si="0"/>
        <v>100</v>
      </c>
      <c r="G13" s="33" t="s">
        <v>52</v>
      </c>
      <c r="H13" s="55" t="s">
        <v>8</v>
      </c>
      <c r="I13" s="61">
        <f>SUM(Önkormányzat!I13,Hivatal!I13)</f>
        <v>70855</v>
      </c>
      <c r="J13" s="61">
        <f>SUM(Önkormányzat!J13,Hivatal!J13)</f>
        <v>325840</v>
      </c>
      <c r="K13" s="61">
        <f>SUM(Önkormányzat!K13,Hivatal!K13)</f>
        <v>301431</v>
      </c>
      <c r="L13" s="87">
        <f t="shared" si="1"/>
        <v>92.508900073655781</v>
      </c>
    </row>
    <row r="14" spans="1:12" ht="14.25">
      <c r="A14" s="33" t="s">
        <v>79</v>
      </c>
      <c r="B14" s="34" t="s">
        <v>30</v>
      </c>
      <c r="C14" s="67">
        <f>SUM(Önkormányzat!C14,Hivatal!C14)</f>
        <v>10000</v>
      </c>
      <c r="D14" s="67">
        <f>SUM(Önkormányzat!D14,Hivatal!D14)</f>
        <v>275084</v>
      </c>
      <c r="E14" s="67">
        <f>SUM(Önkormányzat!E14,Hivatal!E14)</f>
        <v>275084</v>
      </c>
      <c r="F14" s="96">
        <f t="shared" si="0"/>
        <v>100</v>
      </c>
      <c r="G14" s="33" t="s">
        <v>53</v>
      </c>
      <c r="H14" s="55" t="s">
        <v>20</v>
      </c>
      <c r="I14" s="61">
        <f>SUM(Önkormányzat!I14,Hivatal!I14)</f>
        <v>2667</v>
      </c>
      <c r="J14" s="61">
        <f>SUM(Önkormányzat!J14,Hivatal!J14)</f>
        <v>36371</v>
      </c>
      <c r="K14" s="61">
        <f>SUM(Önkormányzat!K14,Hivatal!K14)</f>
        <v>2000</v>
      </c>
      <c r="L14" s="87">
        <f t="shared" si="1"/>
        <v>5.4988864754887139</v>
      </c>
    </row>
    <row r="15" spans="1:12" ht="15">
      <c r="A15" s="36" t="s">
        <v>80</v>
      </c>
      <c r="B15" s="37" t="s">
        <v>32</v>
      </c>
      <c r="C15" s="66">
        <f>SUM(Önkormányzat!C15,Hivatal!C15)</f>
        <v>10000</v>
      </c>
      <c r="D15" s="66">
        <f>SUM(Önkormányzat!D15,Hivatal!D15)</f>
        <v>275084</v>
      </c>
      <c r="E15" s="66">
        <f>SUM(Önkormányzat!E15,Hivatal!E15)</f>
        <v>275084</v>
      </c>
      <c r="F15" s="97">
        <f t="shared" si="0"/>
        <v>100</v>
      </c>
      <c r="G15" s="36" t="s">
        <v>54</v>
      </c>
      <c r="H15" s="56" t="s">
        <v>55</v>
      </c>
      <c r="I15" s="58">
        <f>SUM(Önkormányzat!I15,Hivatal!I15)</f>
        <v>0</v>
      </c>
      <c r="J15" s="58">
        <f>SUM(Önkormányzat!J15,Hivatal!J15)</f>
        <v>0</v>
      </c>
      <c r="K15" s="58">
        <f>SUM(Önkormányzat!K15,Hivatal!K15)</f>
        <v>0</v>
      </c>
      <c r="L15" s="86">
        <v>0</v>
      </c>
    </row>
    <row r="16" spans="1:12" ht="15">
      <c r="A16" s="33" t="s">
        <v>52</v>
      </c>
      <c r="B16" s="39" t="s">
        <v>35</v>
      </c>
      <c r="C16" s="67">
        <f>SUM(Önkormányzat!C16,Hivatal!C16)</f>
        <v>1700</v>
      </c>
      <c r="D16" s="67">
        <f>SUM(Önkormányzat!D16,Hivatal!D16)</f>
        <v>6454</v>
      </c>
      <c r="E16" s="67">
        <f>SUM(Önkormányzat!E16,Hivatal!E16)</f>
        <v>6102</v>
      </c>
      <c r="F16" s="96">
        <f t="shared" si="0"/>
        <v>94.546017973349862</v>
      </c>
      <c r="G16" s="36" t="s">
        <v>56</v>
      </c>
      <c r="H16" s="56" t="s">
        <v>94</v>
      </c>
      <c r="I16" s="58">
        <f>SUM(Önkormányzat!I16,Hivatal!I16)</f>
        <v>0</v>
      </c>
      <c r="J16" s="58">
        <f>SUM(Önkormányzat!J16,Hivatal!J16)</f>
        <v>0</v>
      </c>
      <c r="K16" s="58">
        <f>SUM(Önkormányzat!K16,Hivatal!K16)</f>
        <v>0</v>
      </c>
      <c r="L16" s="86">
        <v>0</v>
      </c>
    </row>
    <row r="17" spans="1:12" ht="15">
      <c r="A17" s="36" t="s">
        <v>81</v>
      </c>
      <c r="B17" s="40" t="s">
        <v>93</v>
      </c>
      <c r="C17" s="66">
        <f>SUM(Önkormányzat!C17,Hivatal!C17)</f>
        <v>0</v>
      </c>
      <c r="D17" s="66">
        <f>SUM(Önkormányzat!D17,Hivatal!D17)</f>
        <v>0</v>
      </c>
      <c r="E17" s="66">
        <f>SUM(Önkormányzat!E17,Hivatal!E17)</f>
        <v>0</v>
      </c>
      <c r="F17" s="97">
        <v>0</v>
      </c>
      <c r="G17" s="36" t="s">
        <v>58</v>
      </c>
      <c r="H17" s="57" t="s">
        <v>57</v>
      </c>
      <c r="I17" s="58">
        <f>SUM(Önkormányzat!I17,Hivatal!I17)</f>
        <v>50</v>
      </c>
      <c r="J17" s="58">
        <f>SUM(Önkormányzat!J17,Hivatal!J17)</f>
        <v>600</v>
      </c>
      <c r="K17" s="58">
        <f>SUM(Önkormányzat!K17,Hivatal!K17)</f>
        <v>600</v>
      </c>
      <c r="L17" s="86">
        <f t="shared" si="1"/>
        <v>100</v>
      </c>
    </row>
    <row r="18" spans="1:12" ht="15">
      <c r="A18" s="36" t="s">
        <v>82</v>
      </c>
      <c r="B18" s="41" t="s">
        <v>37</v>
      </c>
      <c r="C18" s="66">
        <f>SUM(Önkormányzat!C18,Hivatal!C18)</f>
        <v>1339</v>
      </c>
      <c r="D18" s="66">
        <f>SUM(Önkormányzat!D18,Hivatal!D18)</f>
        <v>1500</v>
      </c>
      <c r="E18" s="66">
        <f>SUM(Önkormányzat!E18,Hivatal!E18)</f>
        <v>1209</v>
      </c>
      <c r="F18" s="97">
        <f t="shared" si="0"/>
        <v>80.600000000000009</v>
      </c>
      <c r="G18" s="36" t="s">
        <v>60</v>
      </c>
      <c r="H18" s="57" t="s">
        <v>59</v>
      </c>
      <c r="I18" s="58">
        <f>SUM(Önkormányzat!I18,Hivatal!I18)</f>
        <v>800</v>
      </c>
      <c r="J18" s="58">
        <f>SUM(Önkormányzat!J18,Hivatal!J18)</f>
        <v>1950</v>
      </c>
      <c r="K18" s="58">
        <f>SUM(Önkormányzat!K18,Hivatal!K18)</f>
        <v>1400</v>
      </c>
      <c r="L18" s="86">
        <f t="shared" si="1"/>
        <v>71.794871794871796</v>
      </c>
    </row>
    <row r="19" spans="1:12" ht="15">
      <c r="A19" s="36" t="s">
        <v>83</v>
      </c>
      <c r="B19" s="37" t="s">
        <v>38</v>
      </c>
      <c r="C19" s="66">
        <f>SUM(Önkormányzat!C19,Hivatal!C19)</f>
        <v>361</v>
      </c>
      <c r="D19" s="66">
        <f>SUM(Önkormányzat!D19,Hivatal!D19)</f>
        <v>113</v>
      </c>
      <c r="E19" s="66">
        <f>SUM(Önkormányzat!E19,Hivatal!E19)</f>
        <v>59</v>
      </c>
      <c r="F19" s="97">
        <f t="shared" si="0"/>
        <v>52.212389380530979</v>
      </c>
      <c r="G19" s="36" t="s">
        <v>96</v>
      </c>
      <c r="H19" s="59" t="s">
        <v>61</v>
      </c>
      <c r="I19" s="58">
        <f>SUM(Önkormányzat!I19,Hivatal!I19)</f>
        <v>1817</v>
      </c>
      <c r="J19" s="58">
        <f>SUM(Önkormányzat!J19,Hivatal!J19)</f>
        <v>33821</v>
      </c>
      <c r="K19" s="58">
        <f>SUM(Önkormányzat!K19,Hivatal!K19)</f>
        <v>0</v>
      </c>
      <c r="L19" s="86">
        <f t="shared" si="1"/>
        <v>0</v>
      </c>
    </row>
    <row r="20" spans="1:12" ht="15">
      <c r="A20" s="36" t="s">
        <v>84</v>
      </c>
      <c r="B20" s="41" t="s">
        <v>39</v>
      </c>
      <c r="C20" s="66">
        <f>SUM(Önkormányzat!C20,Hivatal!C20)</f>
        <v>0</v>
      </c>
      <c r="D20" s="66">
        <f>SUM(Önkormányzat!D20,Hivatal!D20)</f>
        <v>87</v>
      </c>
      <c r="E20" s="66">
        <f>SUM(Önkormányzat!E20,Hivatal!E20)</f>
        <v>80</v>
      </c>
      <c r="F20" s="97">
        <f t="shared" si="0"/>
        <v>91.954022988505741</v>
      </c>
      <c r="G20" s="36" t="s">
        <v>97</v>
      </c>
      <c r="H20" s="59" t="s">
        <v>7</v>
      </c>
      <c r="I20" s="58">
        <f>SUM(Önkormányzat!I20,Hivatal!I20)</f>
        <v>1817</v>
      </c>
      <c r="J20" s="58">
        <f>SUM(Önkormányzat!J20,Hivatal!J20)</f>
        <v>30338</v>
      </c>
      <c r="K20" s="58">
        <f>SUM(Önkormányzat!K20,Hivatal!K20)</f>
        <v>0</v>
      </c>
      <c r="L20" s="86">
        <f t="shared" si="1"/>
        <v>0</v>
      </c>
    </row>
    <row r="21" spans="1:12" ht="15">
      <c r="A21" s="36" t="s">
        <v>85</v>
      </c>
      <c r="B21" s="42" t="s">
        <v>40</v>
      </c>
      <c r="C21" s="66">
        <f>SUM(Önkormányzat!C21,Hivatal!C21)</f>
        <v>0</v>
      </c>
      <c r="D21" s="66">
        <f>SUM(Önkormányzat!D21,Hivatal!D21)</f>
        <v>31</v>
      </c>
      <c r="E21" s="66">
        <f>SUM(Önkormányzat!E21,Hivatal!E21)</f>
        <v>31</v>
      </c>
      <c r="F21" s="97">
        <f t="shared" si="0"/>
        <v>100</v>
      </c>
      <c r="G21" s="36" t="s">
        <v>98</v>
      </c>
      <c r="H21" s="59" t="s">
        <v>14</v>
      </c>
      <c r="I21" s="58">
        <f>SUM(Önkormányzat!I21,Hivatal!I21)</f>
        <v>0</v>
      </c>
      <c r="J21" s="58">
        <f>SUM(Önkormányzat!J21,Hivatal!J21)</f>
        <v>3483</v>
      </c>
      <c r="K21" s="58">
        <f>SUM(Önkormányzat!K21,Hivatal!K21)</f>
        <v>0</v>
      </c>
      <c r="L21" s="86">
        <f t="shared" si="1"/>
        <v>0</v>
      </c>
    </row>
    <row r="22" spans="1:12" ht="15">
      <c r="A22" s="36" t="s">
        <v>86</v>
      </c>
      <c r="B22" s="42" t="s">
        <v>41</v>
      </c>
      <c r="C22" s="66">
        <f>SUM(Önkormányzat!C22,Hivatal!C22)</f>
        <v>0</v>
      </c>
      <c r="D22" s="66">
        <f>SUM(Önkormányzat!D22,Hivatal!D22)</f>
        <v>70</v>
      </c>
      <c r="E22" s="66">
        <f>SUM(Önkormányzat!E22,Hivatal!E22)</f>
        <v>70</v>
      </c>
      <c r="F22" s="97">
        <f t="shared" si="0"/>
        <v>100</v>
      </c>
      <c r="G22" s="33" t="s">
        <v>71</v>
      </c>
      <c r="H22" s="60" t="s">
        <v>74</v>
      </c>
      <c r="I22" s="61">
        <f>SUM(Önkormányzat!I22,Hivatal!I22)</f>
        <v>17455</v>
      </c>
      <c r="J22" s="61">
        <f>SUM(Önkormányzat!J22,Hivatal!J22)</f>
        <v>33073</v>
      </c>
      <c r="K22" s="61">
        <f>SUM(Önkormányzat!K22,Hivatal!K22)</f>
        <v>28413</v>
      </c>
      <c r="L22" s="87">
        <f t="shared" si="1"/>
        <v>85.909956762313669</v>
      </c>
    </row>
    <row r="23" spans="1:12" ht="15">
      <c r="A23" s="36" t="s">
        <v>111</v>
      </c>
      <c r="B23" s="42" t="s">
        <v>112</v>
      </c>
      <c r="C23" s="66">
        <f>SUM(Önkormányzat!C23,Hivatal!C23)</f>
        <v>0</v>
      </c>
      <c r="D23" s="66">
        <f>SUM(Önkormányzat!D23,Hivatal!D23)</f>
        <v>4653</v>
      </c>
      <c r="E23" s="66">
        <f>SUM(Önkormányzat!E23,Hivatal!E23)</f>
        <v>4653</v>
      </c>
      <c r="F23" s="97">
        <f t="shared" si="0"/>
        <v>100</v>
      </c>
      <c r="G23" s="47" t="s">
        <v>31</v>
      </c>
      <c r="H23" s="62" t="s">
        <v>63</v>
      </c>
      <c r="I23" s="61">
        <f>SUM(Önkormányzat!I23,Hivatal!I23)</f>
        <v>17455</v>
      </c>
      <c r="J23" s="61">
        <f>SUM(Önkormányzat!J23,Hivatal!J23)</f>
        <v>33073</v>
      </c>
      <c r="K23" s="61">
        <f>SUM(Önkormányzat!K23,Hivatal!K23)</f>
        <v>28413</v>
      </c>
      <c r="L23" s="87">
        <f t="shared" si="1"/>
        <v>85.909956762313669</v>
      </c>
    </row>
    <row r="24" spans="1:12" ht="14.25">
      <c r="A24" s="43" t="s">
        <v>53</v>
      </c>
      <c r="B24" s="44" t="s">
        <v>43</v>
      </c>
      <c r="C24" s="67">
        <f>SUM(Önkormányzat!C24,Hivatal!C24)</f>
        <v>0</v>
      </c>
      <c r="D24" s="67">
        <f>SUM(Önkormányzat!D24,Hivatal!D24)</f>
        <v>0</v>
      </c>
      <c r="E24" s="67">
        <f>SUM(Önkormányzat!E24,Hivatal!E24)</f>
        <v>0</v>
      </c>
      <c r="F24" s="96">
        <v>0</v>
      </c>
      <c r="G24" s="47" t="s">
        <v>64</v>
      </c>
      <c r="H24" s="62" t="s">
        <v>9</v>
      </c>
      <c r="I24" s="61">
        <f>SUM(Önkormányzat!I24,Hivatal!I24)</f>
        <v>0</v>
      </c>
      <c r="J24" s="61">
        <f>SUM(Önkormányzat!J24,Hivatal!J24)</f>
        <v>0</v>
      </c>
      <c r="K24" s="61">
        <f>SUM(Önkormányzat!K24,Hivatal!K24)</f>
        <v>0</v>
      </c>
      <c r="L24" s="87">
        <v>0</v>
      </c>
    </row>
    <row r="25" spans="1:12" ht="15">
      <c r="A25" s="36" t="s">
        <v>54</v>
      </c>
      <c r="B25" s="41" t="s">
        <v>44</v>
      </c>
      <c r="C25" s="66">
        <f>SUM(Önkormányzat!C25,Hivatal!C25)</f>
        <v>0</v>
      </c>
      <c r="D25" s="66">
        <f>SUM(Önkormányzat!D25,Hivatal!D25)</f>
        <v>0</v>
      </c>
      <c r="E25" s="66">
        <f>SUM(Önkormányzat!E25,Hivatal!E25)</f>
        <v>0</v>
      </c>
      <c r="F25" s="97">
        <v>0</v>
      </c>
      <c r="G25" s="47" t="s">
        <v>65</v>
      </c>
      <c r="H25" s="62" t="s">
        <v>66</v>
      </c>
      <c r="I25" s="58">
        <f>SUM(Önkormányzat!I25,Hivatal!I25)</f>
        <v>0</v>
      </c>
      <c r="J25" s="58">
        <f>SUM(Önkormányzat!J25,Hivatal!J25)</f>
        <v>0</v>
      </c>
      <c r="K25" s="58">
        <f>SUM(Önkormányzat!K25,Hivatal!K25)</f>
        <v>0</v>
      </c>
      <c r="L25" s="86">
        <v>0</v>
      </c>
    </row>
    <row r="26" spans="1:12" ht="15">
      <c r="A26" s="33" t="s">
        <v>6</v>
      </c>
      <c r="B26" s="34" t="s">
        <v>119</v>
      </c>
      <c r="C26" s="67">
        <f>SUM(Önkormányzat!C26,Hivatal!C26)</f>
        <v>3000</v>
      </c>
      <c r="D26" s="67">
        <f>SUM(Önkormányzat!D26,Hivatal!D26)</f>
        <v>5868</v>
      </c>
      <c r="E26" s="67">
        <f>SUM(Önkormányzat!E26,Hivatal!E26)</f>
        <v>5868</v>
      </c>
      <c r="F26" s="96">
        <f t="shared" si="0"/>
        <v>100</v>
      </c>
      <c r="G26" s="36" t="s">
        <v>67</v>
      </c>
      <c r="H26" s="57" t="s">
        <v>68</v>
      </c>
      <c r="I26" s="58">
        <f>SUM(Önkormányzat!I26,Hivatal!I26)</f>
        <v>0</v>
      </c>
      <c r="J26" s="58">
        <f>SUM(Önkormányzat!J26,Hivatal!J26)</f>
        <v>0</v>
      </c>
      <c r="K26" s="58">
        <f>SUM(Önkormányzat!K26,Hivatal!K26)</f>
        <v>0</v>
      </c>
      <c r="L26" s="86">
        <v>0</v>
      </c>
    </row>
    <row r="27" spans="1:12" ht="15">
      <c r="A27" s="33" t="s">
        <v>31</v>
      </c>
      <c r="B27" s="34" t="s">
        <v>33</v>
      </c>
      <c r="C27" s="66">
        <f>SUM(Önkormányzat!C27,Hivatal!C27)</f>
        <v>0</v>
      </c>
      <c r="D27" s="66">
        <f>SUM(Önkormányzat!D27,Hivatal!D27)</f>
        <v>0</v>
      </c>
      <c r="E27" s="66">
        <f>SUM(Önkormányzat!E27,Hivatal!E27)</f>
        <v>0</v>
      </c>
      <c r="F27" s="97">
        <v>0</v>
      </c>
      <c r="G27" s="36" t="s">
        <v>69</v>
      </c>
      <c r="H27" s="57" t="s">
        <v>70</v>
      </c>
      <c r="I27" s="61">
        <f>SUM(Önkormányzat!I27,Hivatal!I27)</f>
        <v>0</v>
      </c>
      <c r="J27" s="61">
        <f>SUM(Önkormányzat!J27,Hivatal!J27)</f>
        <v>0</v>
      </c>
      <c r="K27" s="61">
        <f>SUM(Önkormányzat!K27,Hivatal!K27)</f>
        <v>0</v>
      </c>
      <c r="L27" s="87">
        <v>0</v>
      </c>
    </row>
    <row r="28" spans="1:12" ht="15">
      <c r="A28" s="36" t="s">
        <v>87</v>
      </c>
      <c r="B28" s="37" t="s">
        <v>34</v>
      </c>
      <c r="C28" s="67">
        <f>SUM(Önkormányzat!C28,Hivatal!C28)</f>
        <v>0</v>
      </c>
      <c r="D28" s="67">
        <f>SUM(Önkormányzat!D28,Hivatal!D28)</f>
        <v>0</v>
      </c>
      <c r="E28" s="67">
        <f>SUM(Önkormányzat!E28,Hivatal!E28)</f>
        <v>0</v>
      </c>
      <c r="F28" s="96">
        <v>0</v>
      </c>
      <c r="G28" s="47" t="s">
        <v>2</v>
      </c>
      <c r="H28" s="47" t="s">
        <v>72</v>
      </c>
      <c r="I28" s="61">
        <f>SUM(Önkormányzat!I28,Hivatal!I28)</f>
        <v>276020</v>
      </c>
      <c r="J28" s="61">
        <f>SUM(Önkormányzat!J28,Hivatal!J28)</f>
        <v>611078</v>
      </c>
      <c r="K28" s="61">
        <f>SUM(Önkormányzat!K28,Hivatal!K28)</f>
        <v>535375</v>
      </c>
      <c r="L28" s="87">
        <f t="shared" si="1"/>
        <v>87.61156513571099</v>
      </c>
    </row>
    <row r="29" spans="1:12" ht="15.75">
      <c r="A29" s="74" t="s">
        <v>64</v>
      </c>
      <c r="B29" s="45" t="s">
        <v>19</v>
      </c>
      <c r="C29" s="67">
        <f>SUM(Önkormányzat!C29,Hivatal!C29)</f>
        <v>3000</v>
      </c>
      <c r="D29" s="67">
        <f>SUM(Önkormányzat!D29,Hivatal!D29)</f>
        <v>2379</v>
      </c>
      <c r="E29" s="67">
        <f>SUM(Önkormányzat!E29,Hivatal!E29)</f>
        <v>2379</v>
      </c>
      <c r="F29" s="96">
        <f t="shared" si="0"/>
        <v>100</v>
      </c>
      <c r="G29" s="47" t="s">
        <v>3</v>
      </c>
      <c r="H29" s="34" t="s">
        <v>73</v>
      </c>
      <c r="I29" s="61">
        <f>SUM(Önkormányzat!I29,Hivatal!I29)</f>
        <v>185405</v>
      </c>
      <c r="J29" s="61">
        <f>SUM(Önkormányzat!J29,Hivatal!J29)</f>
        <v>179342</v>
      </c>
      <c r="K29" s="61">
        <f>SUM(Önkormányzat!K29,Hivatal!K29)</f>
        <v>169174</v>
      </c>
      <c r="L29" s="87">
        <f t="shared" si="1"/>
        <v>94.330385520402359</v>
      </c>
    </row>
    <row r="30" spans="1:12" ht="15.75">
      <c r="A30" s="75" t="s">
        <v>109</v>
      </c>
      <c r="B30" s="42" t="s">
        <v>42</v>
      </c>
      <c r="C30" s="66">
        <f>SUM(Önkormányzat!C30,Hivatal!C30)</f>
        <v>3000</v>
      </c>
      <c r="D30" s="66">
        <f>SUM(Önkormányzat!D30,Hivatal!D30)</f>
        <v>2379</v>
      </c>
      <c r="E30" s="66">
        <f>SUM(Önkormányzat!E30,Hivatal!E30)</f>
        <v>2379</v>
      </c>
      <c r="F30" s="97">
        <f t="shared" si="0"/>
        <v>100</v>
      </c>
      <c r="G30" s="63" t="s">
        <v>36</v>
      </c>
      <c r="H30" s="63" t="s">
        <v>95</v>
      </c>
      <c r="I30" s="66">
        <f>SUM(Önkormányzat!I30,Hivatal!I30)</f>
        <v>185405</v>
      </c>
      <c r="J30" s="66">
        <f>SUM(Önkormányzat!J30,Hivatal!J30)</f>
        <v>179342</v>
      </c>
      <c r="K30" s="66">
        <f>SUM(Önkormányzat!K30,Hivatal!K30)</f>
        <v>169174</v>
      </c>
      <c r="L30" s="86">
        <f t="shared" si="1"/>
        <v>94.330385520402359</v>
      </c>
    </row>
    <row r="31" spans="1:12" ht="15.75">
      <c r="A31" s="74" t="s">
        <v>65</v>
      </c>
      <c r="B31" s="34" t="s">
        <v>45</v>
      </c>
      <c r="C31" s="67">
        <f>SUM(Önkormányzat!C31,Hivatal!C31)</f>
        <v>0</v>
      </c>
      <c r="D31" s="67">
        <f>SUM(Önkormányzat!D31,Hivatal!D31)</f>
        <v>3489</v>
      </c>
      <c r="E31" s="67">
        <f>SUM(Önkormányzat!E31,Hivatal!E31)</f>
        <v>3489</v>
      </c>
      <c r="F31" s="96">
        <f t="shared" si="0"/>
        <v>100</v>
      </c>
      <c r="G31" s="69" t="s">
        <v>4</v>
      </c>
      <c r="H31" s="62" t="s">
        <v>104</v>
      </c>
      <c r="I31" s="71">
        <f>SUM(Önkormányzat!I31,Hivatal!I31)</f>
        <v>0</v>
      </c>
      <c r="J31" s="71">
        <f>SUM(Önkormányzat!J31,Hivatal!J31)</f>
        <v>19088</v>
      </c>
      <c r="K31" s="71">
        <f>SUM(Önkormányzat!K31,Hivatal!K31)</f>
        <v>9544</v>
      </c>
      <c r="L31" s="88">
        <f t="shared" si="1"/>
        <v>50</v>
      </c>
    </row>
    <row r="32" spans="1:12" ht="30">
      <c r="A32" s="75" t="s">
        <v>67</v>
      </c>
      <c r="B32" s="42" t="s">
        <v>46</v>
      </c>
      <c r="C32" s="66">
        <f>SUM(Önkormányzat!C32,Hivatal!C32)</f>
        <v>0</v>
      </c>
      <c r="D32" s="66">
        <f>SUM(Önkormányzat!D32,Hivatal!D32)</f>
        <v>3489</v>
      </c>
      <c r="E32" s="66">
        <f>SUM(Önkormányzat!E32,Hivatal!E32)</f>
        <v>3489</v>
      </c>
      <c r="F32" s="97">
        <f t="shared" si="0"/>
        <v>100</v>
      </c>
      <c r="G32" s="69" t="s">
        <v>5</v>
      </c>
      <c r="H32" s="62" t="s">
        <v>105</v>
      </c>
      <c r="I32" s="61">
        <f>SUM(Önkormányzat!I32,Hivatal!I32)</f>
        <v>185405</v>
      </c>
      <c r="J32" s="61">
        <f>SUM(Önkormányzat!J32,Hivatal!J32)</f>
        <v>198430</v>
      </c>
      <c r="K32" s="61">
        <f>SUM(Önkormányzat!K32,Hivatal!K32)</f>
        <v>178718</v>
      </c>
      <c r="L32" s="87">
        <f t="shared" si="1"/>
        <v>90.066018243209186</v>
      </c>
    </row>
    <row r="33" spans="1:12" ht="15.75">
      <c r="A33" s="75" t="s">
        <v>69</v>
      </c>
      <c r="B33" s="37" t="s">
        <v>47</v>
      </c>
      <c r="C33" s="66">
        <f>SUM(Önkormányzat!C33,Hivatal!C33)</f>
        <v>0</v>
      </c>
      <c r="D33" s="66">
        <f>SUM(Önkormányzat!D33,Hivatal!D33)</f>
        <v>0</v>
      </c>
      <c r="E33" s="66">
        <f>SUM(Önkormányzat!E33,Hivatal!E33)</f>
        <v>0</v>
      </c>
      <c r="F33" s="97">
        <v>0</v>
      </c>
      <c r="G33" s="5"/>
      <c r="H33" s="5"/>
      <c r="I33" s="5"/>
      <c r="J33" s="5"/>
      <c r="K33" s="5"/>
      <c r="L33" s="89"/>
    </row>
    <row r="34" spans="1:12" ht="15">
      <c r="A34" s="47" t="s">
        <v>2</v>
      </c>
      <c r="B34" s="48" t="s">
        <v>88</v>
      </c>
      <c r="C34" s="67">
        <f>SUM(Önkormányzat!C34,Hivatal!C34)</f>
        <v>253300</v>
      </c>
      <c r="D34" s="67">
        <f>SUM(Önkormányzat!D34,Hivatal!D34)</f>
        <v>546301</v>
      </c>
      <c r="E34" s="67">
        <f>SUM(Önkormányzat!E34,Hivatal!E34)</f>
        <v>545949</v>
      </c>
      <c r="F34" s="96">
        <f t="shared" si="0"/>
        <v>99.935566656476922</v>
      </c>
      <c r="G34" s="12"/>
      <c r="H34" s="11"/>
      <c r="I34" s="58"/>
      <c r="J34" s="58"/>
      <c r="K34" s="58"/>
      <c r="L34" s="86"/>
    </row>
    <row r="35" spans="1:12" ht="15">
      <c r="A35" s="49">
        <v>4</v>
      </c>
      <c r="B35" s="50" t="s">
        <v>49</v>
      </c>
      <c r="C35" s="67">
        <f>SUM(Önkormányzat!C35,Hivatal!C35)</f>
        <v>22720</v>
      </c>
      <c r="D35" s="67">
        <f>SUM(Önkormányzat!D35,Hivatal!D35)</f>
        <v>74321</v>
      </c>
      <c r="E35" s="67">
        <f>SUM(Önkormányzat!E35,Hivatal!E35)</f>
        <v>74321</v>
      </c>
      <c r="F35" s="96">
        <f t="shared" si="0"/>
        <v>100</v>
      </c>
      <c r="G35" s="13"/>
      <c r="H35" s="10"/>
      <c r="I35" s="58"/>
      <c r="J35" s="58"/>
      <c r="K35" s="58"/>
      <c r="L35" s="86"/>
    </row>
    <row r="36" spans="1:12" ht="15">
      <c r="A36" s="33" t="s">
        <v>4</v>
      </c>
      <c r="B36" s="50" t="s">
        <v>50</v>
      </c>
      <c r="C36" s="61">
        <f>SUM(Önkormányzat!C36,Hivatal!C36)</f>
        <v>185405</v>
      </c>
      <c r="D36" s="61">
        <f>SUM(Önkormányzat!D36,Hivatal!D36)</f>
        <v>179342</v>
      </c>
      <c r="E36" s="61">
        <f>SUM(Önkormányzat!E36,Hivatal!E36)</f>
        <v>169174</v>
      </c>
      <c r="F36" s="98">
        <f t="shared" si="0"/>
        <v>94.330385520402359</v>
      </c>
      <c r="G36" s="13"/>
      <c r="H36" s="19"/>
      <c r="I36" s="58"/>
      <c r="J36" s="58"/>
      <c r="K36" s="58"/>
      <c r="L36" s="86"/>
    </row>
    <row r="37" spans="1:12" ht="15">
      <c r="A37" s="49" t="s">
        <v>5</v>
      </c>
      <c r="B37" s="50" t="s">
        <v>89</v>
      </c>
      <c r="C37" s="61">
        <f>SUM(Önkormányzat!C37,Hivatal!C37)</f>
        <v>208125</v>
      </c>
      <c r="D37" s="61">
        <f>SUM(Önkormányzat!D37,Hivatal!D37)</f>
        <v>253663</v>
      </c>
      <c r="E37" s="61">
        <f>SUM(Önkormányzat!E37,Hivatal!E37)</f>
        <v>243495</v>
      </c>
      <c r="F37" s="98">
        <f t="shared" si="0"/>
        <v>95.991532072079892</v>
      </c>
      <c r="G37" s="4"/>
      <c r="H37" s="6"/>
      <c r="I37" s="58"/>
      <c r="J37" s="58"/>
      <c r="K37" s="58"/>
      <c r="L37" s="86"/>
    </row>
    <row r="38" spans="1:12" ht="15">
      <c r="A38" s="49" t="s">
        <v>77</v>
      </c>
      <c r="B38" s="50" t="s">
        <v>114</v>
      </c>
      <c r="C38" s="61">
        <f>SUM(Önkormányzat!C38,Hivatal!C38)</f>
        <v>0</v>
      </c>
      <c r="D38" s="61">
        <f>SUM(Önkormányzat!D38,Hivatal!D38)</f>
        <v>9544</v>
      </c>
      <c r="E38" s="61">
        <f>SUM(Önkormányzat!E38,Hivatal!E38)</f>
        <v>9544</v>
      </c>
      <c r="F38" s="98">
        <f t="shared" si="0"/>
        <v>100</v>
      </c>
      <c r="G38" s="4"/>
      <c r="H38" s="6"/>
      <c r="I38" s="58"/>
      <c r="J38" s="58"/>
      <c r="K38" s="58"/>
      <c r="L38" s="86"/>
    </row>
    <row r="39" spans="1:12" ht="15">
      <c r="A39" s="48" t="s">
        <v>48</v>
      </c>
      <c r="B39" s="45" t="s">
        <v>115</v>
      </c>
      <c r="C39" s="61">
        <f>SUM(Önkormányzat!C39,Hivatal!C39)</f>
        <v>208125</v>
      </c>
      <c r="D39" s="61">
        <f>SUM(Önkormányzat!D39,Hivatal!D39)</f>
        <v>263207</v>
      </c>
      <c r="E39" s="61">
        <f>SUM(Önkormányzat!E39,Hivatal!E39)</f>
        <v>253039</v>
      </c>
      <c r="F39" s="98">
        <f t="shared" si="0"/>
        <v>96.136880858031887</v>
      </c>
      <c r="G39" s="4"/>
      <c r="H39" s="6"/>
      <c r="I39" s="58"/>
      <c r="J39" s="58"/>
      <c r="K39" s="58"/>
      <c r="L39" s="86"/>
    </row>
    <row r="40" spans="1:12" ht="15">
      <c r="A40" s="5"/>
      <c r="B40" s="6"/>
      <c r="C40" s="58"/>
      <c r="D40" s="58"/>
      <c r="E40" s="58"/>
      <c r="F40" s="99"/>
      <c r="G40" s="15"/>
      <c r="H40" s="14"/>
      <c r="I40" s="58"/>
      <c r="J40" s="58"/>
      <c r="K40" s="58"/>
      <c r="L40" s="86"/>
    </row>
    <row r="41" spans="1:12" s="6" customFormat="1" ht="14.25">
      <c r="A41" s="76" t="s">
        <v>113</v>
      </c>
      <c r="B41" s="29" t="s">
        <v>116</v>
      </c>
      <c r="C41" s="64">
        <f>SUM(Önkormányzat!C41,Hivatal!C41)</f>
        <v>461425</v>
      </c>
      <c r="D41" s="64">
        <f>SUM(Önkormányzat!D41,Hivatal!D41)</f>
        <v>809508</v>
      </c>
      <c r="E41" s="64">
        <f>SUM(Önkormányzat!E41,Hivatal!E41)</f>
        <v>798988</v>
      </c>
      <c r="F41" s="100">
        <f t="shared" si="0"/>
        <v>98.70044520869466</v>
      </c>
      <c r="G41" s="25" t="s">
        <v>77</v>
      </c>
      <c r="H41" s="24" t="s">
        <v>106</v>
      </c>
      <c r="I41" s="64">
        <f>SUM(Önkormányzat!I41,Hivatal!I41)</f>
        <v>461425</v>
      </c>
      <c r="J41" s="64">
        <f>SUM(Önkormányzat!J41,Hivatal!J41)</f>
        <v>809508</v>
      </c>
      <c r="K41" s="64">
        <f>SUM(Önkormányzat!K41,Hivatal!K41)</f>
        <v>714093</v>
      </c>
      <c r="L41" s="85">
        <f t="shared" si="1"/>
        <v>88.213210987414584</v>
      </c>
    </row>
    <row r="42" spans="1:12" ht="12.75" customHeight="1">
      <c r="A42" s="21"/>
      <c r="B42" s="22"/>
    </row>
    <row r="43" spans="1:12">
      <c r="A43" s="22"/>
      <c r="B43" s="28"/>
    </row>
    <row r="44" spans="1:12">
      <c r="A44" s="22"/>
      <c r="B44" s="28"/>
    </row>
    <row r="45" spans="1:12">
      <c r="A45" s="22"/>
      <c r="B45" s="28"/>
    </row>
  </sheetData>
  <mergeCells count="13">
    <mergeCell ref="A4:L4"/>
    <mergeCell ref="A9:L9"/>
    <mergeCell ref="I6:I7"/>
    <mergeCell ref="A5:H5"/>
    <mergeCell ref="A6:A7"/>
    <mergeCell ref="C6:C7"/>
    <mergeCell ref="G6:G7"/>
    <mergeCell ref="E6:E7"/>
    <mergeCell ref="F6:F7"/>
    <mergeCell ref="K6:K7"/>
    <mergeCell ref="D6:D7"/>
    <mergeCell ref="J6:J7"/>
    <mergeCell ref="L6:L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Önkormányzat</vt:lpstr>
      <vt:lpstr>Hivatal</vt:lpstr>
      <vt:lpstr>Mindösszesen</vt:lpstr>
      <vt:lpstr>Munka1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bfarkas</dc:creator>
  <cp:lastModifiedBy>bafarkas</cp:lastModifiedBy>
  <cp:lastPrinted>2016-02-01T14:10:33Z</cp:lastPrinted>
  <dcterms:created xsi:type="dcterms:W3CDTF">2011-12-22T14:16:41Z</dcterms:created>
  <dcterms:modified xsi:type="dcterms:W3CDTF">2016-05-02T08:41:52Z</dcterms:modified>
</cp:coreProperties>
</file>