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440" windowHeight="13176" firstSheet="7" activeTab="8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rovatos" sheetId="15" r:id="rId8"/>
    <sheet name="7.előir.felh.terv" sheetId="6" r:id="rId9"/>
    <sheet name="több éves kih. dönt.7" sheetId="8" state="hidden" r:id="rId10"/>
    <sheet name="következő 3 év.8" sheetId="7" state="hidden" r:id="rId11"/>
    <sheet name="8.több éves" sheetId="12" state="hidden" r:id="rId12"/>
    <sheet name="9.köv 3 év" sheetId="14" state="hidden" r:id="rId13"/>
  </sheets>
  <externalReferences>
    <externalReference r:id="rId14"/>
  </externalReferences>
  <definedNames>
    <definedName name="_xlnm.Print_Area" localSheetId="0">'1.bev kiad mérleg'!$A$1:$G$45</definedName>
    <definedName name="_xlnm.Print_Area" localSheetId="1">'2 bev kiad részletes'!$A$2:$G$78</definedName>
    <definedName name="_xlnm.Print_Area" localSheetId="6">'5.kötelező,önkéntv'!$A$1:$F$227</definedName>
    <definedName name="_xlnm.Print_Area" localSheetId="12">'9.köv 3 év'!$A$1:$F$48</definedName>
  </definedNames>
  <calcPr calcId="125725" calcMode="manual"/>
</workbook>
</file>

<file path=xl/calcChain.xml><?xml version="1.0" encoding="utf-8"?>
<calcChain xmlns="http://schemas.openxmlformats.org/spreadsheetml/2006/main">
  <c r="F225" i="5"/>
  <c r="F224"/>
  <c r="F223"/>
  <c r="F222"/>
  <c r="F221"/>
  <c r="F220"/>
  <c r="F219"/>
  <c r="F218"/>
  <c r="F226" s="1"/>
  <c r="F217"/>
  <c r="F201"/>
  <c r="K16" i="11"/>
  <c r="K24" s="1"/>
  <c r="F24"/>
  <c r="K22" i="10"/>
  <c r="K15"/>
  <c r="K23" s="1"/>
  <c r="F22"/>
  <c r="F23" s="1"/>
  <c r="F15"/>
  <c r="G43" i="13"/>
  <c r="G36"/>
  <c r="G30"/>
  <c r="G18"/>
  <c r="G19" s="1"/>
  <c r="G13"/>
  <c r="G77" i="1"/>
  <c r="G78" s="1"/>
  <c r="G73"/>
  <c r="G72"/>
  <c r="G65"/>
  <c r="G37" i="13" l="1"/>
  <c r="G44" s="1"/>
  <c r="F57" i="15"/>
  <c r="F58" s="1"/>
  <c r="F62" s="1"/>
  <c r="F54"/>
  <c r="G11" i="3"/>
  <c r="F100" i="15"/>
  <c r="F95"/>
  <c r="F94"/>
  <c r="F86"/>
  <c r="G45" i="1" l="1"/>
  <c r="G41"/>
  <c r="G33"/>
  <c r="G29"/>
  <c r="G18"/>
  <c r="G12"/>
  <c r="G35" s="1"/>
  <c r="G42" s="1"/>
  <c r="G46" s="1"/>
  <c r="F34" i="15"/>
  <c r="F29"/>
  <c r="F35" s="1"/>
  <c r="F23"/>
  <c r="F20"/>
  <c r="F12"/>
  <c r="F13" s="1"/>
  <c r="E12"/>
  <c r="F9"/>
  <c r="D100" l="1"/>
  <c r="C100"/>
  <c r="E99"/>
  <c r="E94"/>
  <c r="E86"/>
  <c r="E95"/>
  <c r="E100" s="1"/>
  <c r="E48"/>
  <c r="D62"/>
  <c r="C62"/>
  <c r="E57"/>
  <c r="E54"/>
  <c r="E34"/>
  <c r="E29"/>
  <c r="E23"/>
  <c r="E20"/>
  <c r="E9"/>
  <c r="C11" i="3"/>
  <c r="E13" i="15" l="1"/>
  <c r="E35"/>
  <c r="E58" l="1"/>
  <c r="E62" s="1"/>
  <c r="F14" i="14"/>
  <c r="E14"/>
  <c r="D14"/>
  <c r="C14"/>
  <c r="C37"/>
  <c r="C40" s="1"/>
  <c r="F47"/>
  <c r="E47"/>
  <c r="D47"/>
  <c r="C47"/>
  <c r="F40"/>
  <c r="E40"/>
  <c r="D40"/>
  <c r="F33"/>
  <c r="F41" s="1"/>
  <c r="F48" s="1"/>
  <c r="E33"/>
  <c r="E41" s="1"/>
  <c r="D33"/>
  <c r="D41" s="1"/>
  <c r="D48" s="1"/>
  <c r="C33"/>
  <c r="F19"/>
  <c r="E19"/>
  <c r="D19"/>
  <c r="C19"/>
  <c r="F20"/>
  <c r="E20"/>
  <c r="D20"/>
  <c r="C20"/>
  <c r="O24" i="6"/>
  <c r="C18" i="5"/>
  <c r="C29"/>
  <c r="C36"/>
  <c r="C46"/>
  <c r="C56"/>
  <c r="C66"/>
  <c r="C77"/>
  <c r="C87"/>
  <c r="C97"/>
  <c r="C107"/>
  <c r="C117"/>
  <c r="C127"/>
  <c r="C138"/>
  <c r="C148"/>
  <c r="C166"/>
  <c r="C177"/>
  <c r="C187"/>
  <c r="C41" i="14" l="1"/>
  <c r="E48"/>
  <c r="C48"/>
  <c r="D43" i="13"/>
  <c r="C43"/>
  <c r="F39"/>
  <c r="F43" s="1"/>
  <c r="E43"/>
  <c r="D36"/>
  <c r="C36"/>
  <c r="F33"/>
  <c r="F36" s="1"/>
  <c r="E33"/>
  <c r="E36" s="1"/>
  <c r="D30"/>
  <c r="D37" s="1"/>
  <c r="D44" s="1"/>
  <c r="C30"/>
  <c r="C37" s="1"/>
  <c r="F30"/>
  <c r="E30"/>
  <c r="F18"/>
  <c r="E18"/>
  <c r="D18"/>
  <c r="C18"/>
  <c r="F13"/>
  <c r="F19" s="1"/>
  <c r="E13"/>
  <c r="E19" s="1"/>
  <c r="D13"/>
  <c r="D19" s="1"/>
  <c r="C13"/>
  <c r="C19" s="1"/>
  <c r="E37" l="1"/>
  <c r="E44" s="1"/>
  <c r="F37"/>
  <c r="F44" s="1"/>
  <c r="C44"/>
  <c r="C13" i="12" l="1"/>
  <c r="O25" i="6" l="1"/>
  <c r="O26"/>
  <c r="O17"/>
  <c r="O14"/>
  <c r="O9"/>
  <c r="O10"/>
  <c r="O11"/>
  <c r="O12"/>
  <c r="O13"/>
  <c r="O8"/>
  <c r="O7"/>
  <c r="O6"/>
  <c r="E217" i="5"/>
  <c r="D201"/>
  <c r="E212"/>
  <c r="E221"/>
  <c r="E220"/>
  <c r="E219"/>
  <c r="E218"/>
  <c r="D225"/>
  <c r="D212"/>
  <c r="D224"/>
  <c r="D223"/>
  <c r="D222"/>
  <c r="D221"/>
  <c r="D219"/>
  <c r="D218"/>
  <c r="D217"/>
  <c r="D226" l="1"/>
  <c r="E226"/>
  <c r="E201"/>
  <c r="F56" i="1" l="1"/>
  <c r="F65" s="1"/>
  <c r="F11" i="3" l="1"/>
  <c r="J23" i="11"/>
  <c r="J16"/>
  <c r="D23"/>
  <c r="F72" i="1"/>
  <c r="F73" s="1"/>
  <c r="F29"/>
  <c r="F18"/>
  <c r="F12"/>
  <c r="I23" i="11"/>
  <c r="I16"/>
  <c r="I24" s="1"/>
  <c r="D16"/>
  <c r="D24" s="1"/>
  <c r="E16"/>
  <c r="E23"/>
  <c r="E24" s="1"/>
  <c r="J15" i="10"/>
  <c r="D22"/>
  <c r="D23" s="1"/>
  <c r="I22"/>
  <c r="I15"/>
  <c r="D15"/>
  <c r="E15"/>
  <c r="E18" i="1"/>
  <c r="J22" i="10"/>
  <c r="E56" i="1"/>
  <c r="E65" s="1"/>
  <c r="I23" i="10" l="1"/>
  <c r="J24" i="11"/>
  <c r="J23" i="10"/>
  <c r="F45" i="1"/>
  <c r="E45"/>
  <c r="E41"/>
  <c r="F41"/>
  <c r="D41"/>
  <c r="E33"/>
  <c r="E29"/>
  <c r="E12"/>
  <c r="E77"/>
  <c r="E72"/>
  <c r="E35" l="1"/>
  <c r="E42" s="1"/>
  <c r="E46" s="1"/>
  <c r="E73"/>
  <c r="E78" s="1"/>
  <c r="F77"/>
  <c r="F78" s="1"/>
  <c r="F33"/>
  <c r="F35" s="1"/>
  <c r="F42" s="1"/>
  <c r="F46" s="1"/>
  <c r="O22" i="6" l="1"/>
  <c r="E11" i="3" l="1"/>
  <c r="E22" i="10"/>
  <c r="E23" l="1"/>
  <c r="C225" i="5"/>
  <c r="C212"/>
  <c r="C197"/>
  <c r="C222" s="1"/>
  <c r="C196"/>
  <c r="C221" s="1"/>
  <c r="C195"/>
  <c r="C220" s="1"/>
  <c r="C194"/>
  <c r="C219" s="1"/>
  <c r="C193"/>
  <c r="C218" s="1"/>
  <c r="C192"/>
  <c r="E21" i="9"/>
  <c r="E17"/>
  <c r="E14"/>
  <c r="D21"/>
  <c r="C21"/>
  <c r="H22" i="10"/>
  <c r="C22"/>
  <c r="C23" i="11"/>
  <c r="H16"/>
  <c r="H23" s="1"/>
  <c r="C16"/>
  <c r="H15" i="10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17" i="8"/>
  <c r="C201" i="5" l="1"/>
  <c r="C217"/>
  <c r="C226" s="1"/>
  <c r="M29" i="6"/>
  <c r="K29"/>
  <c r="I29"/>
  <c r="G29"/>
  <c r="E29"/>
  <c r="C29"/>
  <c r="O28"/>
  <c r="N29"/>
  <c r="L29"/>
  <c r="J29"/>
  <c r="H29"/>
  <c r="F29"/>
  <c r="D29"/>
  <c r="O15"/>
  <c r="O29" l="1"/>
  <c r="D77" i="1"/>
  <c r="D72"/>
  <c r="D33"/>
  <c r="D45"/>
  <c r="D29"/>
  <c r="D18"/>
  <c r="D12"/>
  <c r="C45"/>
  <c r="C33"/>
  <c r="C29"/>
  <c r="C18"/>
  <c r="C12"/>
</calcChain>
</file>

<file path=xl/sharedStrings.xml><?xml version="1.0" encoding="utf-8"?>
<sst xmlns="http://schemas.openxmlformats.org/spreadsheetml/2006/main" count="837" uniqueCount="474">
  <si>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</si>
  <si>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</si>
  <si>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</si>
  <si>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</si>
  <si>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</si>
  <si>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</si>
  <si>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</si>
  <si>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</si>
  <si>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</si>
  <si>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</si>
  <si>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</si>
  <si>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</si>
  <si>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</si>
  <si>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</si>
  <si>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</si>
  <si>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</si>
  <si>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</si>
  <si>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</si>
  <si>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</si>
  <si>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</si>
  <si>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</si>
  <si>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</si>
  <si>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</si>
  <si>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</si>
  <si>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</si>
  <si>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</si>
  <si>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</si>
  <si>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</si>
  <si>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</si>
  <si>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</si>
  <si>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</si>
  <si>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</si>
  <si>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</si>
  <si>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</si>
  <si>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</si>
  <si>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</si>
  <si>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</si>
  <si>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</si>
  <si>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</si>
  <si>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</si>
  <si>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</si>
  <si>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</si>
  <si>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</si>
  <si>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</si>
  <si>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</si>
  <si>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</si>
  <si>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</si>
  <si>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</si>
  <si>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</si>
  <si>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</si>
  <si>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</si>
  <si>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</si>
  <si>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</si>
  <si>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</si>
  <si>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</si>
  <si>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</si>
  <si>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</si>
  <si>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</si>
  <si>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</si>
  <si>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</si>
  <si>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</si>
  <si>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</si>
  <si>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</si>
  <si>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</si>
  <si>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</si>
  <si>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</si>
  <si>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</si>
  <si>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</si>
  <si>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</si>
  <si>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</si>
  <si>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</si>
  <si>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</si>
  <si>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</si>
  <si>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</si>
  <si>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</si>
  <si>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</si>
  <si>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</si>
  <si>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</si>
  <si>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</si>
  <si>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</si>
  <si>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</si>
  <si>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</si>
  <si>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</si>
  <si>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</si>
  <si>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</si>
  <si>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</si>
  <si>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</si>
  <si>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</si>
  <si>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</si>
  <si>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</si>
  <si>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</si>
  <si>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</si>
  <si>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</si>
  <si>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</si>
  <si>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</si>
  <si>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</si>
  <si>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</si>
  <si>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</si>
  <si>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</si>
  <si>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</si>
  <si>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</si>
  <si>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</si>
  <si>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</si>
  <si>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</si>
  <si>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</si>
  <si>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</si>
  <si>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</si>
  <si>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</si>
  <si>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</si>
  <si>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</si>
  <si>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</si>
  <si>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</si>
  <si>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</si>
  <si>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</si>
  <si>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</si>
  <si>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</si>
  <si>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</si>
  <si>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</si>
  <si>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</si>
  <si>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</si>
  <si>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</si>
  <si>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</si>
  <si>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</si>
  <si>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</si>
  <si>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</si>
  <si>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</si>
  <si>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</si>
  <si>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</si>
  <si>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</si>
  <si>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</si>
  <si>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</si>
  <si>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</si>
  <si>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</si>
  <si>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</si>
  <si>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</si>
  <si>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</si>
  <si>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</si>
  <si>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</si>
  <si>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Költségvetési bevételek összesen</t>
  </si>
  <si>
    <t>2015. évi  teljesítés Ft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</si>
  <si>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</si>
  <si>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</si>
  <si>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</si>
  <si>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</si>
  <si>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</si>
  <si>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</si>
  <si>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</si>
  <si>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</si>
  <si>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</si>
  <si>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</si>
  <si>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</si>
  <si>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</si>
  <si>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</si>
  <si>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</si>
  <si>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</si>
  <si>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</si>
  <si>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</si>
  <si>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</si>
  <si>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</si>
  <si>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</si>
  <si>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</si>
  <si>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</si>
  <si>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</si>
  <si>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</si>
  <si>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</si>
  <si>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</si>
  <si>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</si>
  <si>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</si>
  <si>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</si>
  <si>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</si>
  <si>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</si>
  <si>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</si>
  <si>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</si>
  <si>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</si>
  <si>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</si>
  <si>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</si>
  <si>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</si>
  <si>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</si>
  <si>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</si>
  <si>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</si>
  <si>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</si>
  <si>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</si>
  <si>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</si>
  <si>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</si>
  <si>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</si>
  <si>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</si>
  <si>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</si>
  <si>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</si>
  <si>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</si>
  <si>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</si>
  <si>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</si>
  <si>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</si>
  <si>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</si>
  <si>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</si>
  <si>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</si>
  <si>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</si>
  <si>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</si>
  <si>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</si>
  <si>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</si>
  <si>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</si>
  <si>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</si>
  <si>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</si>
  <si>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</si>
  <si>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</si>
  <si>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</si>
  <si>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</si>
  <si>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</si>
  <si>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</si>
  <si>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</si>
  <si>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</si>
  <si>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</si>
  <si>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</si>
  <si>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</si>
  <si>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</si>
  <si>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</si>
  <si>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</si>
  <si>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</si>
  <si>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</si>
  <si>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</si>
  <si>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</si>
  <si>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</si>
  <si>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</si>
  <si>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</si>
  <si>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</si>
  <si>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</si>
  <si>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</si>
  <si>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</si>
  <si>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</si>
  <si>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</si>
  <si>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</si>
  <si>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</si>
  <si>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</si>
  <si>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</si>
  <si>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</si>
  <si>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</si>
  <si>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</si>
  <si>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</si>
  <si>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</si>
  <si>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</si>
  <si>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</si>
  <si>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</si>
  <si>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</si>
  <si>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</si>
  <si>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</si>
  <si>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</si>
  <si>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</si>
  <si>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</si>
  <si>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</si>
  <si>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</si>
  <si>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</si>
  <si>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</si>
  <si>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</si>
  <si>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</si>
  <si>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</si>
  <si>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</si>
  <si>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Előirányzat-felhasználási terv
2017. évre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</si>
  <si>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</si>
  <si>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</si>
  <si>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</si>
  <si>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</si>
  <si>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</si>
  <si>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</si>
  <si>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</si>
  <si>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</si>
  <si>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</si>
  <si>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2016. évi tény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</si>
  <si>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</si>
  <si>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</si>
  <si>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</si>
  <si>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</si>
  <si>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</si>
  <si>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</si>
  <si>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</si>
  <si>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</si>
  <si>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</si>
  <si>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</si>
  <si>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</si>
  <si>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</si>
  <si>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</si>
  <si>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</si>
  <si>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</si>
  <si>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</si>
  <si>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</si>
  <si>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</si>
  <si>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</si>
  <si>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</si>
  <si>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</si>
  <si>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</si>
  <si>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</si>
  <si>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</si>
  <si>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</si>
  <si>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</si>
  <si>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</si>
  <si>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</si>
  <si>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</si>
  <si>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</si>
  <si>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</si>
  <si>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</si>
  <si>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</si>
  <si>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</si>
  <si>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</si>
  <si>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</si>
  <si>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>2018. évi eredeti előirányzat (Ft)</t>
  </si>
  <si>
    <t>2018. évi eredeti előirányzat</t>
  </si>
  <si>
    <t>2017. évi várható teljesítés</t>
  </si>
  <si>
    <t xml:space="preserve">Egyéb működési bevételek (vízvételezés, kiadások visszatérítései, kerekítések) </t>
  </si>
  <si>
    <t>ebből: háziorvosi 171 000, fogorvosi 42 670 ügyelet működtetéséhez</t>
  </si>
  <si>
    <t>2018.</t>
  </si>
  <si>
    <t>2017-2018</t>
  </si>
  <si>
    <t xml:space="preserve"> Kálvária stációinak felújítása (önrész) (kormányzati funkció) 082092</t>
  </si>
  <si>
    <t>6 db összecsukható rendezvényasztal és 36 db tárgyaló,- konferenciaszék, azaz 6 garnitúra bútor (kormányzati funkció) 082092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</si>
  <si>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</si>
  <si>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</si>
  <si>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</si>
  <si>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</si>
  <si>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</si>
  <si>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>2015. évi tény (e Ft)</t>
  </si>
  <si>
    <t>2017. évi várható teljesítés (Ft)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</si>
  <si>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</si>
  <si>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</si>
  <si>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</si>
  <si>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</si>
  <si>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</si>
  <si>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</si>
  <si>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</si>
  <si>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</si>
  <si>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</si>
  <si>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</si>
  <si>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</si>
  <si>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</si>
  <si>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</si>
  <si>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</si>
  <si>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</si>
  <si>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</si>
  <si>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</si>
  <si>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</si>
  <si>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</si>
  <si>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</si>
  <si>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melyből vagyonhasznosításból, bérbeadásból származó bevétel</t>
  </si>
  <si>
    <t>Veszprémfajsz Község Önkormányzata 2018. évi kiemelt kiadási előirányzatai kötelező, önként vállalt és államigazgatási feladatok szerinti bontásban (Ft)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</si>
  <si>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</si>
  <si>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</si>
  <si>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</si>
  <si>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</si>
  <si>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</si>
  <si>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Veszprémfajsz Község Önkormányzata -költségvetési évet követő három év tervezett bevételi előirányzatainak és kiadási előirányzatainak keretszámai</t>
  </si>
  <si>
    <t>Külterületi utak felújítására benyújtott pályázat szerinti saját forrás</t>
  </si>
  <si>
    <t>Honlap karbantartás, üzemeltetés -szerződés szerint</t>
  </si>
  <si>
    <t>Erőgazdálkodási tevékenység-szerződés szerint</t>
  </si>
  <si>
    <t>Belső ellenőrzési feladatok ellátása-szerződés szerint</t>
  </si>
  <si>
    <t xml:space="preserve">8. melléklet a         /2018. (       ) önkormányzati rendelethez </t>
  </si>
  <si>
    <t>9.  melléklet a ../2018.(….) önkormányzati rendelethez</t>
  </si>
  <si>
    <t>Veszprémfajsz Község Önkormányzata 2018. évi kiadások és bevételek rovatonként</t>
  </si>
  <si>
    <t>Eredeti előirányzat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</si>
  <si>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</si>
  <si>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</si>
  <si>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</si>
  <si>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</si>
  <si>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</si>
  <si>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</si>
  <si>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</si>
  <si>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</si>
  <si>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</si>
  <si>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</si>
  <si>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</si>
  <si>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</si>
  <si>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</si>
  <si>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</si>
  <si>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</si>
  <si>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</si>
  <si>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</si>
  <si>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</si>
  <si>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</si>
  <si>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</si>
  <si>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</si>
  <si>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</si>
  <si>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</si>
  <si>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</si>
  <si>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társulások és költségvetési szerveik (K506)</t>
  </si>
  <si>
    <t>ebből központi költségvetési szervek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</si>
  <si>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</si>
  <si>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</si>
  <si>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</si>
  <si>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</si>
  <si>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</si>
  <si>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</si>
  <si>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</si>
  <si>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</si>
  <si>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</si>
  <si>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</si>
  <si>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</si>
  <si>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</si>
  <si>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</si>
  <si>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</si>
  <si>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</si>
  <si>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</si>
  <si>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</si>
  <si>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</si>
  <si>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</si>
  <si>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</si>
  <si>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</si>
  <si>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ebből:tárgyi eszközök bérbeadásából származó bevétel (B402)</t>
  </si>
  <si>
    <t>ebből: kiadások visszatérítései (B411)</t>
  </si>
  <si>
    <t>2018.évi előirányzat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</si>
  <si>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</si>
  <si>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</si>
  <si>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</si>
  <si>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</si>
  <si>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</si>
  <si>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</si>
  <si>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Személyi juttatások mind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</si>
  <si>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</si>
  <si>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</si>
  <si>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</si>
  <si>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</si>
  <si>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</si>
  <si>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</si>
  <si>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</si>
  <si>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</si>
  <si>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</si>
  <si>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</si>
  <si>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</si>
  <si>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</si>
  <si>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</si>
  <si>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</si>
  <si>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</si>
  <si>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</si>
  <si>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Eredeti előirányzat 2017.</t>
  </si>
  <si>
    <t>Várható teljesítés 2017.</t>
  </si>
  <si>
    <t>Eredeti előirányzat 2018.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</si>
  <si>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</si>
  <si>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</si>
  <si>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</si>
  <si>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</si>
  <si>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</si>
  <si>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</si>
  <si>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</si>
  <si>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</si>
  <si>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</si>
  <si>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</si>
  <si>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</si>
  <si>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</si>
  <si>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</si>
  <si>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</si>
  <si>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</si>
  <si>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</si>
  <si>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</si>
  <si>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</si>
  <si>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</si>
  <si>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</si>
  <si>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2017. évi tény (Ft)</t>
  </si>
  <si>
    <t>2018. évi módosított előirányzat (Ft)</t>
  </si>
  <si>
    <t>2018. évi módosított előirnyzat (Ft)</t>
  </si>
  <si>
    <t>2018. évi módosított előirányzat</t>
  </si>
  <si>
    <t>2017. évi tény</t>
  </si>
  <si>
    <t>Tényleges teljesítés</t>
  </si>
  <si>
    <t>Működési célú támogatások államháztartáson belülről közfoglalkoztatás tám.</t>
  </si>
  <si>
    <t>Működési célú pénzeszköz átvétel áht-n kívülről</t>
  </si>
  <si>
    <t>Működési célú támogatások államháztartáson belülről összesen</t>
  </si>
  <si>
    <t>Felhalmozási célú támogatások fel nem használt részének visszafizetése -egyéb fejezeti kezelésű előirányzatok</t>
  </si>
  <si>
    <t>Egyéb gép, berendezés beszerzése (fűnyíró)</t>
  </si>
  <si>
    <t>ebből: fejezeti kezelésű EU és haza társfin. Támogatások</t>
  </si>
  <si>
    <t>Felhalmozási célú pénzeszköz átadás áht-n belül</t>
  </si>
  <si>
    <t>2018.évi eredeti előirányzat (Ft)</t>
  </si>
  <si>
    <t>Finanszírozási kiadások (=54+55) (K9)</t>
  </si>
  <si>
    <t>Veszprémfajszi önkormányzati utak kezeléséhez, állapotjavításához szükséges erő- és munkagépek beszerzése (kormányzati funkció 045160)</t>
  </si>
  <si>
    <t>1. melléklet a 2/2018. (II. 16.) önkormányzati rendelethez</t>
  </si>
  <si>
    <t>2. melléklet a 2/2018. (II. 16.) önkormányzati rendelethez</t>
  </si>
  <si>
    <t>3.1 melléklet a 2/2018. (II. 16.) önkormányzati rendelethez</t>
  </si>
  <si>
    <t>3.2 melléklet a 2/2018. (II. 16.) önkormányzati rendelethez</t>
  </si>
  <si>
    <t>4. melléklet a 2/2018. (II. 16.) önkormányzati rendelethez</t>
  </si>
  <si>
    <t>5. melléklet a 2/2018. (II.16.) önkormányzati rendelethez</t>
  </si>
  <si>
    <t>6. melléklet a 2/2018. (II. 16.) önkormányzati rendelethez</t>
  </si>
  <si>
    <t>7.  melléklet a 2/2018. (II. 16.) önkormányzati rendelethez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</si>
</sst>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  <numFmt numFmtId="167" formatCode="_-* #,##0\ _F_t_-;\-* #,##0\ _F_t_-;_-* &quot;-&quot;??\ _F_t_-;_-@"/>
  </numFmts>
  <fonts count="62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name val="Times New Roman CE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theme="7" tint="0.59999389629810485"/>
        <bgColor rgb="FFA8D08D"/>
      </patternFill>
    </fill>
    <fill>
      <patternFill patternType="solid">
        <fgColor rgb="FFBF9000"/>
        <bgColor rgb="FFBF9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7" tint="0.59999389629810485"/>
        <bgColor rgb="FFFFE598"/>
      </patternFill>
    </fill>
    <fill>
      <patternFill patternType="solid">
        <fgColor theme="7" tint="0.59999389629810485"/>
        <bgColor rgb="FFFFD965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8" fillId="0" borderId="0"/>
    <xf numFmtId="0" fontId="14" fillId="0" borderId="0"/>
    <xf numFmtId="0" fontId="41" fillId="0" borderId="0"/>
    <xf numFmtId="0" fontId="58" fillId="0" borderId="0" applyNumberFormat="0" applyFill="0" applyBorder="0" applyAlignment="0" applyProtection="0"/>
  </cellStyleXfs>
  <cellXfs count="517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vertical="center" wrapText="1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Fill="1" applyProtection="1">
      <protection locked="0"/>
    </xf>
    <xf numFmtId="0" fontId="20" fillId="0" borderId="0" xfId="3" applyFill="1" applyProtection="1"/>
    <xf numFmtId="0" fontId="22" fillId="0" borderId="0" xfId="0" applyFont="1" applyFill="1" applyAlignment="1">
      <alignment horizontal="right"/>
    </xf>
    <xf numFmtId="0" fontId="26" fillId="0" borderId="10" xfId="3" applyFont="1" applyFill="1" applyBorder="1" applyAlignment="1" applyProtection="1">
      <alignment horizontal="center" vertical="center" wrapText="1"/>
    </xf>
    <xf numFmtId="0" fontId="26" fillId="0" borderId="8" xfId="3" applyFont="1" applyFill="1" applyBorder="1" applyAlignment="1" applyProtection="1">
      <alignment horizontal="center" vertical="center"/>
    </xf>
    <xf numFmtId="0" fontId="26" fillId="0" borderId="11" xfId="3" applyFont="1" applyFill="1" applyBorder="1" applyAlignment="1" applyProtection="1">
      <alignment horizontal="center" vertical="center"/>
    </xf>
    <xf numFmtId="0" fontId="27" fillId="0" borderId="12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</xf>
    <xf numFmtId="0" fontId="27" fillId="0" borderId="14" xfId="3" applyFont="1" applyFill="1" applyBorder="1" applyAlignment="1" applyProtection="1">
      <alignment horizontal="left" vertical="center" indent="1"/>
    </xf>
    <xf numFmtId="0" fontId="27" fillId="0" borderId="2" xfId="3" applyFont="1" applyFill="1" applyBorder="1" applyAlignment="1" applyProtection="1">
      <alignment horizontal="left" vertical="center" wrapText="1" indent="1"/>
    </xf>
    <xf numFmtId="0" fontId="27" fillId="0" borderId="5" xfId="3" applyFont="1" applyFill="1" applyBorder="1" applyAlignment="1" applyProtection="1">
      <alignment horizontal="left" vertical="center" indent="1"/>
    </xf>
    <xf numFmtId="0" fontId="27" fillId="0" borderId="1" xfId="3" applyFont="1" applyFill="1" applyBorder="1" applyAlignment="1" applyProtection="1">
      <alignment horizontal="left" vertical="center" wrapText="1" indent="1"/>
    </xf>
    <xf numFmtId="0" fontId="20" fillId="0" borderId="0" xfId="3" applyFill="1" applyAlignment="1" applyProtection="1">
      <alignment vertical="center"/>
      <protection locked="0"/>
    </xf>
    <xf numFmtId="0" fontId="27" fillId="0" borderId="7" xfId="3" applyFont="1" applyFill="1" applyBorder="1" applyAlignment="1" applyProtection="1">
      <alignment horizontal="left" vertical="center" wrapText="1" indent="1"/>
    </xf>
    <xf numFmtId="0" fontId="27" fillId="0" borderId="1" xfId="3" applyFont="1" applyFill="1" applyBorder="1" applyAlignment="1" applyProtection="1">
      <alignment horizontal="left" vertical="center" indent="1"/>
    </xf>
    <xf numFmtId="0" fontId="24" fillId="0" borderId="17" xfId="3" applyFont="1" applyFill="1" applyBorder="1" applyAlignment="1" applyProtection="1">
      <alignment horizontal="left" vertical="center" indent="1"/>
    </xf>
    <xf numFmtId="0" fontId="27" fillId="0" borderId="19" xfId="3" applyFont="1" applyFill="1" applyBorder="1" applyAlignment="1" applyProtection="1">
      <alignment horizontal="left" vertical="center" indent="1"/>
    </xf>
    <xf numFmtId="0" fontId="27" fillId="0" borderId="7" xfId="3" applyFont="1" applyFill="1" applyBorder="1" applyAlignment="1" applyProtection="1">
      <alignment horizontal="left" vertical="center" indent="1"/>
    </xf>
    <xf numFmtId="0" fontId="29" fillId="0" borderId="12" xfId="3" applyFont="1" applyFill="1" applyBorder="1" applyAlignment="1" applyProtection="1">
      <alignment horizontal="left" vertical="center" indent="1"/>
    </xf>
    <xf numFmtId="0" fontId="24" fillId="0" borderId="17" xfId="3" applyFont="1" applyFill="1" applyBorder="1" applyAlignment="1" applyProtection="1">
      <alignment horizontal="left" indent="1"/>
    </xf>
    <xf numFmtId="0" fontId="21" fillId="0" borderId="0" xfId="3" applyFont="1" applyFill="1" applyProtection="1"/>
    <xf numFmtId="0" fontId="30" fillId="0" borderId="0" xfId="3" applyFont="1" applyFill="1" applyProtection="1">
      <protection locked="0"/>
    </xf>
    <xf numFmtId="0" fontId="19" fillId="0" borderId="0" xfId="3" applyFont="1" applyFill="1" applyProtection="1">
      <protection locked="0"/>
    </xf>
    <xf numFmtId="0" fontId="27" fillId="0" borderId="2" xfId="3" applyFont="1" applyFill="1" applyBorder="1" applyAlignment="1" applyProtection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 wrapText="1"/>
    </xf>
    <xf numFmtId="166" fontId="25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25" fillId="2" borderId="1" xfId="1" applyNumberFormat="1" applyFont="1" applyFill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6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7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3" fontId="15" fillId="0" borderId="1" xfId="1" applyNumberFormat="1" applyFont="1" applyBorder="1" applyAlignment="1">
      <alignment vertical="center"/>
    </xf>
    <xf numFmtId="0" fontId="0" fillId="0" borderId="0" xfId="0" applyAlignment="1"/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39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40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40" fillId="0" borderId="0" xfId="0" applyFont="1" applyAlignment="1">
      <alignment vertical="top"/>
    </xf>
    <xf numFmtId="0" fontId="39" fillId="0" borderId="0" xfId="4" applyFont="1" applyFill="1" applyBorder="1" applyAlignment="1">
      <alignment horizontal="center" vertical="center"/>
    </xf>
    <xf numFmtId="0" fontId="39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9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42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9" fillId="0" borderId="0" xfId="4" applyFont="1" applyFill="1" applyBorder="1" applyAlignment="1"/>
    <xf numFmtId="0" fontId="39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43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43" fillId="0" borderId="0" xfId="4" applyNumberFormat="1" applyFont="1" applyFill="1" applyBorder="1" applyAlignment="1">
      <alignment vertical="center"/>
    </xf>
    <xf numFmtId="3" fontId="39" fillId="0" borderId="0" xfId="4" applyNumberFormat="1" applyFont="1" applyFill="1" applyBorder="1" applyAlignment="1">
      <alignment vertical="center"/>
    </xf>
    <xf numFmtId="0" fontId="39" fillId="0" borderId="0" xfId="4" applyFont="1" applyFill="1" applyBorder="1" applyAlignment="1">
      <alignment horizontal="center" vertical="center" wrapText="1"/>
    </xf>
    <xf numFmtId="0" fontId="15" fillId="0" borderId="0" xfId="0" applyFont="1"/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center" vertical="center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3" fontId="44" fillId="0" borderId="1" xfId="0" applyNumberFormat="1" applyFont="1" applyBorder="1" applyAlignment="1">
      <alignment horizontal="right"/>
    </xf>
    <xf numFmtId="3" fontId="32" fillId="0" borderId="1" xfId="7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44" fillId="4" borderId="1" xfId="0" applyNumberFormat="1" applyFont="1" applyFill="1" applyBorder="1" applyAlignment="1">
      <alignment horizontal="right" wrapText="1"/>
    </xf>
    <xf numFmtId="3" fontId="27" fillId="0" borderId="2" xfId="3" applyNumberFormat="1" applyFont="1" applyFill="1" applyBorder="1" applyAlignment="1" applyProtection="1">
      <alignment vertical="center"/>
      <protection locked="0"/>
    </xf>
    <xf numFmtId="3" fontId="27" fillId="0" borderId="15" xfId="3" applyNumberFormat="1" applyFont="1" applyFill="1" applyBorder="1" applyAlignment="1" applyProtection="1">
      <alignment vertical="center"/>
    </xf>
    <xf numFmtId="3" fontId="27" fillId="0" borderId="1" xfId="3" applyNumberFormat="1" applyFont="1" applyFill="1" applyBorder="1" applyAlignment="1" applyProtection="1">
      <alignment vertical="center"/>
      <protection locked="0"/>
    </xf>
    <xf numFmtId="3" fontId="27" fillId="0" borderId="7" xfId="3" applyNumberFormat="1" applyFont="1" applyFill="1" applyBorder="1" applyAlignment="1" applyProtection="1">
      <alignment vertical="center"/>
      <protection locked="0"/>
    </xf>
    <xf numFmtId="3" fontId="27" fillId="0" borderId="9" xfId="3" applyNumberFormat="1" applyFont="1" applyFill="1" applyBorder="1" applyAlignment="1" applyProtection="1">
      <alignment vertical="center"/>
    </xf>
    <xf numFmtId="3" fontId="27" fillId="0" borderId="16" xfId="3" applyNumberFormat="1" applyFont="1" applyFill="1" applyBorder="1" applyAlignment="1" applyProtection="1">
      <alignment vertical="center"/>
    </xf>
    <xf numFmtId="3" fontId="29" fillId="0" borderId="17" xfId="3" applyNumberFormat="1" applyFont="1" applyFill="1" applyBorder="1" applyAlignment="1" applyProtection="1">
      <alignment vertical="center"/>
    </xf>
    <xf numFmtId="3" fontId="29" fillId="0" borderId="18" xfId="3" applyNumberFormat="1" applyFont="1" applyFill="1" applyBorder="1" applyAlignment="1" applyProtection="1">
      <alignment vertical="center"/>
    </xf>
    <xf numFmtId="0" fontId="20" fillId="0" borderId="0" xfId="3" applyFont="1" applyFill="1" applyProtection="1"/>
    <xf numFmtId="0" fontId="20" fillId="0" borderId="0" xfId="3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9" fillId="0" borderId="17" xfId="3" applyNumberFormat="1" applyFont="1" applyFill="1" applyBorder="1" applyProtection="1"/>
    <xf numFmtId="3" fontId="29" fillId="0" borderId="18" xfId="3" applyNumberFormat="1" applyFont="1" applyFill="1" applyBorder="1" applyProtection="1"/>
    <xf numFmtId="0" fontId="4" fillId="0" borderId="1" xfId="3" applyFont="1" applyFill="1" applyBorder="1" applyProtection="1">
      <protection locked="0"/>
    </xf>
    <xf numFmtId="3" fontId="4" fillId="0" borderId="1" xfId="3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3" fillId="0" borderId="0" xfId="1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 indent="1"/>
    </xf>
    <xf numFmtId="164" fontId="46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3" fontId="47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45" fillId="0" borderId="0" xfId="0" applyNumberFormat="1" applyFont="1" applyFill="1" applyAlignment="1" applyProtection="1">
      <alignment horizontal="center" vertical="center" wrapText="1"/>
    </xf>
    <xf numFmtId="165" fontId="50" fillId="0" borderId="0" xfId="0" applyNumberFormat="1" applyFont="1" applyFill="1" applyAlignment="1" applyProtection="1">
      <alignment horizontal="center" vertical="center" wrapText="1"/>
    </xf>
    <xf numFmtId="165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51" fillId="0" borderId="1" xfId="0" applyNumberFormat="1" applyFont="1" applyFill="1" applyBorder="1" applyAlignment="1" applyProtection="1">
      <alignment horizontal="right" vertical="center" wrapText="1" indent="1"/>
    </xf>
    <xf numFmtId="3" fontId="27" fillId="0" borderId="1" xfId="0" applyNumberFormat="1" applyFont="1" applyFill="1" applyBorder="1" applyAlignment="1" applyProtection="1">
      <alignment horizontal="right" vertical="center" wrapText="1" indent="1"/>
    </xf>
    <xf numFmtId="3" fontId="52" fillId="0" borderId="1" xfId="1" applyNumberFormat="1" applyFont="1" applyBorder="1" applyAlignment="1">
      <alignment horizontal="right" vertical="center" readingOrder="1"/>
    </xf>
    <xf numFmtId="165" fontId="18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22" fillId="0" borderId="0" xfId="0" applyNumberFormat="1" applyFont="1" applyFill="1" applyAlignment="1" applyProtection="1">
      <alignment horizontal="right" vertical="center"/>
    </xf>
    <xf numFmtId="3" fontId="33" fillId="0" borderId="1" xfId="1" applyNumberFormat="1" applyFont="1" applyBorder="1" applyAlignment="1">
      <alignment vertical="center"/>
    </xf>
    <xf numFmtId="3" fontId="46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55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34" fillId="0" borderId="1" xfId="1" applyNumberFormat="1" applyFont="1" applyBorder="1" applyAlignment="1">
      <alignment horizontal="right" vertical="center" wrapText="1"/>
    </xf>
    <xf numFmtId="0" fontId="0" fillId="0" borderId="0" xfId="0" applyAlignment="1"/>
    <xf numFmtId="0" fontId="17" fillId="0" borderId="1" xfId="0" applyFont="1" applyBorder="1" applyAlignment="1">
      <alignment wrapText="1"/>
    </xf>
    <xf numFmtId="3" fontId="35" fillId="0" borderId="1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vertical="center"/>
    </xf>
    <xf numFmtId="3" fontId="34" fillId="5" borderId="1" xfId="0" applyNumberFormat="1" applyFont="1" applyFill="1" applyBorder="1" applyAlignment="1">
      <alignment vertical="center"/>
    </xf>
    <xf numFmtId="3" fontId="34" fillId="2" borderId="1" xfId="0" applyNumberFormat="1" applyFont="1" applyFill="1" applyBorder="1" applyAlignment="1">
      <alignment vertical="center"/>
    </xf>
    <xf numFmtId="3" fontId="35" fillId="5" borderId="1" xfId="0" applyNumberFormat="1" applyFont="1" applyFill="1" applyBorder="1" applyAlignment="1">
      <alignment vertical="center"/>
    </xf>
    <xf numFmtId="3" fontId="34" fillId="0" borderId="1" xfId="0" applyNumberFormat="1" applyFont="1" applyBorder="1" applyAlignment="1">
      <alignment vertical="center" wrapText="1"/>
    </xf>
    <xf numFmtId="3" fontId="34" fillId="3" borderId="1" xfId="0" applyNumberFormat="1" applyFont="1" applyFill="1" applyBorder="1" applyAlignment="1">
      <alignment vertical="center"/>
    </xf>
    <xf numFmtId="165" fontId="52" fillId="0" borderId="1" xfId="0" applyNumberFormat="1" applyFont="1" applyFill="1" applyBorder="1" applyAlignment="1" applyProtection="1">
      <alignment vertical="center" wrapText="1"/>
    </xf>
    <xf numFmtId="3" fontId="52" fillId="0" borderId="1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4" fillId="0" borderId="0" xfId="0" applyFont="1" applyAlignment="1">
      <alignment wrapText="1"/>
    </xf>
    <xf numFmtId="0" fontId="46" fillId="0" borderId="1" xfId="0" applyFont="1" applyBorder="1" applyAlignment="1">
      <alignment shrinkToFit="1"/>
    </xf>
    <xf numFmtId="0" fontId="46" fillId="0" borderId="1" xfId="0" applyFont="1" applyBorder="1" applyAlignment="1">
      <alignment wrapText="1"/>
    </xf>
    <xf numFmtId="0" fontId="0" fillId="4" borderId="0" xfId="0" applyFill="1"/>
    <xf numFmtId="0" fontId="46" fillId="0" borderId="1" xfId="0" applyFont="1" applyBorder="1"/>
    <xf numFmtId="0" fontId="10" fillId="0" borderId="1" xfId="0" applyFont="1" applyBorder="1" applyAlignment="1">
      <alignment wrapText="1"/>
    </xf>
    <xf numFmtId="0" fontId="32" fillId="0" borderId="1" xfId="0" applyFont="1" applyBorder="1" applyAlignment="1">
      <alignment wrapText="1"/>
    </xf>
    <xf numFmtId="3" fontId="1" fillId="0" borderId="1" xfId="0" applyNumberFormat="1" applyFont="1" applyBorder="1"/>
    <xf numFmtId="0" fontId="32" fillId="0" borderId="1" xfId="0" applyFont="1" applyBorder="1"/>
    <xf numFmtId="3" fontId="32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32" fillId="0" borderId="1" xfId="0" applyFont="1" applyFill="1" applyBorder="1"/>
    <xf numFmtId="0" fontId="32" fillId="6" borderId="1" xfId="0" applyFont="1" applyFill="1" applyBorder="1"/>
    <xf numFmtId="3" fontId="32" fillId="6" borderId="1" xfId="0" applyNumberFormat="1" applyFont="1" applyFill="1" applyBorder="1"/>
    <xf numFmtId="0" fontId="32" fillId="0" borderId="1" xfId="0" applyFont="1" applyFill="1" applyBorder="1" applyAlignment="1">
      <alignment wrapText="1"/>
    </xf>
    <xf numFmtId="0" fontId="32" fillId="4" borderId="1" xfId="0" applyFont="1" applyFill="1" applyBorder="1"/>
    <xf numFmtId="3" fontId="32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0" fontId="10" fillId="0" borderId="0" xfId="0" applyFont="1" applyFill="1" applyBorder="1"/>
    <xf numFmtId="0" fontId="32" fillId="0" borderId="0" xfId="0" applyFont="1" applyFill="1" applyBorder="1"/>
    <xf numFmtId="0" fontId="1" fillId="0" borderId="0" xfId="0" applyFont="1" applyBorder="1"/>
    <xf numFmtId="0" fontId="32" fillId="6" borderId="0" xfId="0" applyFont="1" applyFill="1" applyBorder="1"/>
    <xf numFmtId="3" fontId="32" fillId="6" borderId="0" xfId="0" applyNumberFormat="1" applyFont="1" applyFill="1" applyBorder="1"/>
    <xf numFmtId="0" fontId="32" fillId="0" borderId="0" xfId="0" applyFont="1" applyBorder="1"/>
    <xf numFmtId="3" fontId="32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6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32" fillId="0" borderId="0" xfId="0" applyFont="1" applyBorder="1" applyAlignment="1">
      <alignment wrapText="1"/>
    </xf>
    <xf numFmtId="0" fontId="14" fillId="4" borderId="0" xfId="0" applyFont="1" applyFill="1" applyBorder="1"/>
    <xf numFmtId="3" fontId="6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3" fontId="20" fillId="0" borderId="0" xfId="3" applyNumberFormat="1" applyFill="1" applyAlignment="1" applyProtection="1">
      <alignment vertical="center"/>
      <protection locked="0"/>
    </xf>
    <xf numFmtId="0" fontId="46" fillId="0" borderId="1" xfId="0" applyFont="1" applyBorder="1" applyAlignment="1">
      <alignment vertical="center" wrapText="1"/>
    </xf>
    <xf numFmtId="166" fontId="34" fillId="0" borderId="1" xfId="1" applyNumberFormat="1" applyFont="1" applyBorder="1" applyAlignment="1">
      <alignment horizontal="center" vertical="center" wrapText="1"/>
    </xf>
    <xf numFmtId="0" fontId="52" fillId="0" borderId="1" xfId="0" applyNumberFormat="1" applyFont="1" applyFill="1" applyBorder="1" applyAlignment="1" applyProtection="1">
      <alignment vertical="center" wrapText="1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Border="1" applyAlignment="1"/>
    <xf numFmtId="0" fontId="14" fillId="0" borderId="1" xfId="0" applyFont="1" applyBorder="1" applyAlignment="1"/>
    <xf numFmtId="0" fontId="59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60" fillId="4" borderId="1" xfId="0" applyNumberFormat="1" applyFont="1" applyFill="1" applyBorder="1" applyAlignment="1">
      <alignment horizontal="left" wrapText="1"/>
    </xf>
    <xf numFmtId="3" fontId="2" fillId="7" borderId="1" xfId="0" applyNumberFormat="1" applyFont="1" applyFill="1" applyBorder="1" applyAlignment="1">
      <alignment horizontal="right" vertical="center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/>
    <xf numFmtId="166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59" fillId="0" borderId="1" xfId="0" applyFont="1" applyBorder="1" applyAlignment="1">
      <alignment wrapText="1"/>
    </xf>
    <xf numFmtId="3" fontId="59" fillId="0" borderId="1" xfId="0" applyNumberFormat="1" applyFont="1" applyBorder="1" applyAlignment="1"/>
    <xf numFmtId="166" fontId="59" fillId="0" borderId="1" xfId="0" applyNumberFormat="1" applyFont="1" applyBorder="1" applyAlignment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2" fillId="8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3" fontId="2" fillId="9" borderId="1" xfId="0" applyNumberFormat="1" applyFont="1" applyFill="1" applyBorder="1" applyAlignment="1">
      <alignment horizontal="right" vertical="center"/>
    </xf>
    <xf numFmtId="166" fontId="1" fillId="9" borderId="1" xfId="0" applyNumberFormat="1" applyFont="1" applyFill="1" applyBorder="1" applyAlignment="1">
      <alignment horizontal="right" vertical="center"/>
    </xf>
    <xf numFmtId="3" fontId="1" fillId="10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166" fontId="1" fillId="7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166" fontId="2" fillId="11" borderId="1" xfId="0" applyNumberFormat="1" applyFont="1" applyFill="1" applyBorder="1" applyAlignment="1">
      <alignment horizontal="right" vertical="center"/>
    </xf>
    <xf numFmtId="3" fontId="1" fillId="11" borderId="1" xfId="0" applyNumberFormat="1" applyFont="1" applyFill="1" applyBorder="1" applyAlignment="1">
      <alignment horizontal="right" vertical="center"/>
    </xf>
    <xf numFmtId="0" fontId="7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3" fontId="10" fillId="12" borderId="1" xfId="0" applyNumberFormat="1" applyFont="1" applyFill="1" applyBorder="1" applyAlignment="1">
      <alignment horizontal="right" vertical="center"/>
    </xf>
    <xf numFmtId="166" fontId="36" fillId="12" borderId="1" xfId="0" applyNumberFormat="1" applyFont="1" applyFill="1" applyBorder="1" applyAlignment="1">
      <alignment horizontal="right" vertical="center"/>
    </xf>
    <xf numFmtId="3" fontId="2" fillId="12" borderId="1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3" fontId="14" fillId="13" borderId="0" xfId="0" applyNumberFormat="1" applyFont="1" applyFill="1" applyBorder="1" applyAlignment="1"/>
    <xf numFmtId="0" fontId="14" fillId="13" borderId="0" xfId="0" applyFont="1" applyFill="1" applyBorder="1" applyAlignment="1"/>
    <xf numFmtId="166" fontId="1" fillId="13" borderId="1" xfId="0" applyNumberFormat="1" applyFont="1" applyFill="1" applyBorder="1" applyAlignment="1">
      <alignment horizontal="right" vertical="center"/>
    </xf>
    <xf numFmtId="3" fontId="1" fillId="13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vertical="center"/>
    </xf>
    <xf numFmtId="3" fontId="1" fillId="13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3" fontId="2" fillId="15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3" fontId="10" fillId="13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167" fontId="1" fillId="4" borderId="0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167" fontId="1" fillId="4" borderId="0" xfId="0" applyNumberFormat="1" applyFont="1" applyFill="1" applyBorder="1" applyAlignment="1">
      <alignment horizontal="right" vertical="center" wrapText="1"/>
    </xf>
    <xf numFmtId="166" fontId="1" fillId="4" borderId="0" xfId="0" applyNumberFormat="1" applyFont="1" applyFill="1" applyBorder="1" applyAlignment="1">
      <alignment horizontal="right" vertical="center"/>
    </xf>
    <xf numFmtId="0" fontId="1" fillId="16" borderId="0" xfId="0" applyFont="1" applyFill="1" applyBorder="1" applyAlignment="1">
      <alignment horizontal="center" vertical="center"/>
    </xf>
    <xf numFmtId="0" fontId="2" fillId="16" borderId="0" xfId="0" applyFont="1" applyFill="1" applyBorder="1" applyAlignment="1">
      <alignment vertical="center" wrapText="1"/>
    </xf>
    <xf numFmtId="3" fontId="2" fillId="16" borderId="0" xfId="0" applyNumberFormat="1" applyFont="1" applyFill="1" applyBorder="1" applyAlignment="1">
      <alignment horizontal="right" vertical="center"/>
    </xf>
    <xf numFmtId="166" fontId="2" fillId="4" borderId="0" xfId="0" applyNumberFormat="1" applyFont="1" applyFill="1" applyBorder="1" applyAlignment="1">
      <alignment horizontal="right" vertical="center"/>
    </xf>
    <xf numFmtId="0" fontId="1" fillId="16" borderId="0" xfId="0" applyFont="1" applyFill="1" applyBorder="1" applyAlignment="1">
      <alignment vertical="center" wrapText="1"/>
    </xf>
    <xf numFmtId="3" fontId="1" fillId="16" borderId="0" xfId="0" applyNumberFormat="1" applyFont="1" applyFill="1" applyBorder="1" applyAlignment="1">
      <alignment horizontal="right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 wrapText="1"/>
    </xf>
    <xf numFmtId="3" fontId="2" fillId="10" borderId="0" xfId="0" applyNumberFormat="1" applyFont="1" applyFill="1" applyBorder="1" applyAlignment="1">
      <alignment horizontal="right" vertical="center"/>
    </xf>
    <xf numFmtId="166" fontId="2" fillId="10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0" fontId="1" fillId="10" borderId="0" xfId="0" applyFont="1" applyFill="1" applyBorder="1" applyAlignment="1">
      <alignment horizontal="center" vertical="center"/>
    </xf>
    <xf numFmtId="3" fontId="2" fillId="10" borderId="0" xfId="0" applyNumberFormat="1" applyFont="1" applyFill="1" applyBorder="1" applyAlignment="1">
      <alignment horizontal="right" vertical="center" wrapText="1"/>
    </xf>
    <xf numFmtId="0" fontId="7" fillId="17" borderId="0" xfId="0" applyFont="1" applyFill="1" applyBorder="1" applyAlignment="1">
      <alignment horizontal="center" vertical="center"/>
    </xf>
    <xf numFmtId="0" fontId="8" fillId="17" borderId="0" xfId="0" applyFont="1" applyFill="1" applyBorder="1" applyAlignment="1">
      <alignment vertical="center"/>
    </xf>
    <xf numFmtId="3" fontId="8" fillId="17" borderId="0" xfId="0" applyNumberFormat="1" applyFont="1" applyFill="1" applyBorder="1" applyAlignment="1">
      <alignment horizontal="right" vertical="center"/>
    </xf>
    <xf numFmtId="3" fontId="10" fillId="17" borderId="0" xfId="0" applyNumberFormat="1" applyFont="1" applyFill="1" applyBorder="1" applyAlignment="1">
      <alignment horizontal="right" vertical="center" wrapText="1"/>
    </xf>
    <xf numFmtId="3" fontId="2" fillId="17" borderId="0" xfId="0" applyNumberFormat="1" applyFont="1" applyFill="1" applyBorder="1" applyAlignment="1">
      <alignment horizontal="right" vertical="center"/>
    </xf>
    <xf numFmtId="0" fontId="7" fillId="16" borderId="0" xfId="0" applyFont="1" applyFill="1" applyBorder="1" applyAlignment="1">
      <alignment horizontal="center" vertical="center"/>
    </xf>
    <xf numFmtId="0" fontId="8" fillId="16" borderId="0" xfId="0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horizontal="right" vertical="center"/>
    </xf>
    <xf numFmtId="0" fontId="2" fillId="10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2" fillId="16" borderId="0" xfId="0" applyNumberFormat="1" applyFont="1" applyFill="1" applyBorder="1" applyAlignment="1">
      <alignment horizontal="right" vertical="center" wrapText="1"/>
    </xf>
    <xf numFmtId="3" fontId="1" fillId="10" borderId="0" xfId="0" applyNumberFormat="1" applyFont="1" applyFill="1" applyBorder="1" applyAlignment="1">
      <alignment horizontal="right" vertical="center" wrapText="1"/>
    </xf>
    <xf numFmtId="3" fontId="1" fillId="10" borderId="0" xfId="0" applyNumberFormat="1" applyFont="1" applyFill="1" applyBorder="1" applyAlignment="1">
      <alignment horizontal="right" vertical="center"/>
    </xf>
    <xf numFmtId="0" fontId="1" fillId="17" borderId="0" xfId="0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vertical="center"/>
    </xf>
    <xf numFmtId="3" fontId="10" fillId="17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167" fontId="32" fillId="4" borderId="0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59" fillId="4" borderId="0" xfId="0" applyFont="1" applyFill="1" applyBorder="1" applyAlignment="1">
      <alignment horizontal="center" vertical="center" wrapText="1"/>
    </xf>
    <xf numFmtId="0" fontId="58" fillId="0" borderId="0" xfId="8" applyAlignment="1"/>
    <xf numFmtId="3" fontId="2" fillId="4" borderId="0" xfId="0" applyNumberFormat="1" applyFont="1" applyFill="1" applyBorder="1" applyAlignment="1">
      <alignment horizontal="right" vertical="center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3" fontId="2" fillId="9" borderId="0" xfId="0" applyNumberFormat="1" applyFont="1" applyFill="1" applyBorder="1" applyAlignment="1">
      <alignment horizontal="right" vertical="center"/>
    </xf>
    <xf numFmtId="165" fontId="34" fillId="0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165" fontId="22" fillId="0" borderId="0" xfId="0" applyNumberFormat="1" applyFont="1" applyFill="1" applyBorder="1" applyAlignment="1" applyProtection="1">
      <alignment horizontal="right" vertical="center"/>
    </xf>
    <xf numFmtId="165" fontId="24" fillId="0" borderId="1" xfId="0" applyNumberFormat="1" applyFont="1" applyFill="1" applyBorder="1" applyAlignment="1" applyProtection="1">
      <alignment horizontal="centerContinuous" vertical="center" wrapText="1"/>
    </xf>
    <xf numFmtId="165" fontId="34" fillId="0" borderId="1" xfId="0" applyNumberFormat="1" applyFont="1" applyFill="1" applyBorder="1" applyAlignment="1" applyProtection="1">
      <alignment vertical="center" wrapText="1"/>
    </xf>
    <xf numFmtId="165" fontId="50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165" fontId="27" fillId="0" borderId="1" xfId="0" applyNumberFormat="1" applyFont="1" applyFill="1" applyBorder="1" applyAlignment="1" applyProtection="1">
      <alignment horizontal="left" vertical="center" wrapText="1" indent="1"/>
    </xf>
    <xf numFmtId="3" fontId="35" fillId="0" borderId="1" xfId="0" applyNumberFormat="1" applyFont="1" applyFill="1" applyBorder="1" applyAlignment="1" applyProtection="1">
      <alignment vertical="center" wrapText="1"/>
    </xf>
    <xf numFmtId="165" fontId="2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50" fillId="0" borderId="1" xfId="0" applyNumberFormat="1" applyFont="1" applyFill="1" applyBorder="1" applyAlignment="1" applyProtection="1">
      <alignment horizontal="left" vertical="center" wrapText="1" indent="1"/>
    </xf>
    <xf numFmtId="165" fontId="50" fillId="0" borderId="1" xfId="0" applyNumberFormat="1" applyFont="1" applyFill="1" applyBorder="1" applyAlignment="1" applyProtection="1">
      <alignment horizontal="right" vertical="center" wrapText="1" indent="1"/>
    </xf>
    <xf numFmtId="3" fontId="50" fillId="0" borderId="1" xfId="0" applyNumberFormat="1" applyFont="1" applyFill="1" applyBorder="1" applyAlignment="1" applyProtection="1">
      <alignment horizontal="right" vertical="center" wrapText="1" indent="1"/>
    </xf>
    <xf numFmtId="3" fontId="34" fillId="0" borderId="1" xfId="0" applyNumberFormat="1" applyFont="1" applyFill="1" applyBorder="1" applyAlignment="1" applyProtection="1">
      <alignment vertical="center" wrapText="1"/>
    </xf>
    <xf numFmtId="165" fontId="56" fillId="0" borderId="1" xfId="0" applyNumberFormat="1" applyFont="1" applyFill="1" applyBorder="1" applyAlignment="1" applyProtection="1">
      <alignment vertical="center" wrapText="1"/>
    </xf>
    <xf numFmtId="165" fontId="48" fillId="0" borderId="1" xfId="0" applyNumberFormat="1" applyFont="1" applyFill="1" applyBorder="1" applyAlignment="1" applyProtection="1">
      <alignment horizontal="left" vertical="center" wrapText="1" indent="1"/>
    </xf>
    <xf numFmtId="3" fontId="48" fillId="0" borderId="1" xfId="0" applyNumberFormat="1" applyFont="1" applyFill="1" applyBorder="1" applyAlignment="1" applyProtection="1">
      <alignment horizontal="right" vertical="center" wrapText="1" indent="1"/>
    </xf>
    <xf numFmtId="165" fontId="51" fillId="0" borderId="1" xfId="0" applyNumberFormat="1" applyFont="1" applyFill="1" applyBorder="1" applyAlignment="1" applyProtection="1">
      <alignment horizontal="left" vertical="center" wrapText="1" indent="1"/>
    </xf>
    <xf numFmtId="3" fontId="51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51" fillId="0" borderId="1" xfId="0" applyNumberFormat="1" applyFont="1" applyFill="1" applyBorder="1" applyAlignment="1" applyProtection="1">
      <alignment horizontal="left" vertical="center" wrapText="1" indent="2"/>
    </xf>
    <xf numFmtId="165" fontId="27" fillId="0" borderId="1" xfId="0" applyNumberFormat="1" applyFont="1" applyFill="1" applyBorder="1" applyAlignment="1" applyProtection="1">
      <alignment horizontal="left" vertical="center" wrapText="1" indent="2"/>
    </xf>
    <xf numFmtId="165" fontId="30" fillId="0" borderId="1" xfId="0" applyNumberFormat="1" applyFont="1" applyFill="1" applyBorder="1" applyAlignment="1" applyProtection="1">
      <alignment horizontal="left" vertical="center" wrapText="1" indent="1"/>
    </xf>
    <xf numFmtId="165" fontId="30" fillId="0" borderId="1" xfId="0" applyNumberFormat="1" applyFont="1" applyFill="1" applyBorder="1" applyAlignment="1" applyProtection="1">
      <alignment horizontal="right" vertical="center" wrapText="1" indent="1"/>
    </xf>
    <xf numFmtId="3" fontId="17" fillId="0" borderId="1" xfId="0" applyNumberFormat="1" applyFont="1" applyFill="1" applyBorder="1" applyAlignment="1" applyProtection="1">
      <alignment vertical="center" wrapText="1"/>
    </xf>
    <xf numFmtId="165" fontId="5" fillId="0" borderId="1" xfId="0" applyNumberFormat="1" applyFont="1" applyFill="1" applyBorder="1" applyAlignment="1" applyProtection="1">
      <alignment horizontal="left" vertical="center" wrapText="1" indent="1"/>
    </xf>
    <xf numFmtId="3" fontId="5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horizontal="center" vertical="center" wrapText="1"/>
    </xf>
    <xf numFmtId="3" fontId="49" fillId="0" borderId="1" xfId="0" applyNumberFormat="1" applyFont="1" applyFill="1" applyBorder="1" applyAlignment="1" applyProtection="1">
      <alignment horizontal="right" vertical="center"/>
    </xf>
    <xf numFmtId="3" fontId="29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/>
    </xf>
    <xf numFmtId="165" fontId="17" fillId="0" borderId="1" xfId="0" applyNumberFormat="1" applyFont="1" applyFill="1" applyBorder="1" applyAlignment="1" applyProtection="1">
      <alignment horizontal="center" vertical="center"/>
    </xf>
    <xf numFmtId="165" fontId="21" fillId="0" borderId="1" xfId="0" applyNumberFormat="1" applyFont="1" applyFill="1" applyBorder="1" applyAlignment="1" applyProtection="1">
      <alignment horizontal="left" vertical="center" wrapText="1" indent="1"/>
    </xf>
    <xf numFmtId="165" fontId="21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45" fillId="0" borderId="1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3" fontId="29" fillId="0" borderId="1" xfId="0" applyNumberFormat="1" applyFont="1" applyFill="1" applyBorder="1" applyAlignment="1" applyProtection="1">
      <alignment horizontal="right" vertical="center" wrapText="1" indent="1"/>
    </xf>
    <xf numFmtId="165" fontId="57" fillId="0" borderId="1" xfId="0" applyNumberFormat="1" applyFont="1" applyFill="1" applyBorder="1" applyAlignment="1" applyProtection="1">
      <alignment horizontal="right" vertical="center" wrapText="1" indent="1"/>
    </xf>
    <xf numFmtId="165" fontId="17" fillId="0" borderId="1" xfId="0" applyNumberFormat="1" applyFont="1" applyFill="1" applyBorder="1" applyAlignment="1" applyProtection="1">
      <alignment vertical="center" wrapText="1"/>
    </xf>
    <xf numFmtId="3" fontId="30" fillId="0" borderId="1" xfId="0" applyNumberFormat="1" applyFont="1" applyFill="1" applyBorder="1" applyAlignment="1" applyProtection="1">
      <alignment horizontal="right" vertical="center" wrapText="1" indent="1"/>
    </xf>
    <xf numFmtId="49" fontId="52" fillId="0" borderId="1" xfId="0" applyNumberFormat="1" applyFont="1" applyFill="1" applyBorder="1" applyAlignment="1" applyProtection="1">
      <alignment horizontal="right" vertical="center" wrapText="1"/>
    </xf>
    <xf numFmtId="3" fontId="56" fillId="0" borderId="1" xfId="0" applyNumberFormat="1" applyFont="1" applyFill="1" applyBorder="1" applyAlignment="1" applyProtection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vertical="center" wrapText="1"/>
    </xf>
    <xf numFmtId="3" fontId="2" fillId="18" borderId="1" xfId="0" applyNumberFormat="1" applyFont="1" applyFill="1" applyBorder="1" applyAlignment="1">
      <alignment horizontal="right" vertical="center"/>
    </xf>
    <xf numFmtId="0" fontId="2" fillId="18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0" fontId="1" fillId="19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3" fontId="2" fillId="19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3" fontId="2" fillId="0" borderId="1" xfId="7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5" fillId="0" borderId="1" xfId="0" applyFont="1" applyBorder="1"/>
    <xf numFmtId="3" fontId="2" fillId="0" borderId="1" xfId="0" applyNumberFormat="1" applyFont="1" applyFill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vertical="top"/>
    </xf>
    <xf numFmtId="3" fontId="17" fillId="0" borderId="1" xfId="0" applyNumberFormat="1" applyFont="1" applyBorder="1" applyAlignment="1">
      <alignment horizontal="right" vertical="top"/>
    </xf>
    <xf numFmtId="3" fontId="17" fillId="0" borderId="1" xfId="0" applyNumberFormat="1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23" fillId="0" borderId="1" xfId="0" applyNumberFormat="1" applyFont="1" applyBorder="1"/>
    <xf numFmtId="1" fontId="0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 applyProtection="1">
      <alignment horizontal="left" vertical="center" wrapText="1" indent="1"/>
    </xf>
    <xf numFmtId="0" fontId="0" fillId="0" borderId="1" xfId="0" applyBorder="1" applyAlignment="1">
      <alignment vertical="center"/>
    </xf>
    <xf numFmtId="3" fontId="47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/>
    </xf>
    <xf numFmtId="165" fontId="24" fillId="0" borderId="0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Border="1" applyAlignment="1" applyProtection="1">
      <alignment horizontal="center" vertical="center"/>
    </xf>
    <xf numFmtId="165" fontId="52" fillId="0" borderId="0" xfId="0" applyNumberFormat="1" applyFont="1" applyFill="1" applyBorder="1" applyAlignment="1" applyProtection="1">
      <alignment vertical="center" wrapText="1"/>
    </xf>
    <xf numFmtId="0" fontId="52" fillId="0" borderId="0" xfId="0" applyNumberFormat="1" applyFont="1" applyFill="1" applyBorder="1" applyAlignment="1" applyProtection="1">
      <alignment vertical="center" wrapText="1"/>
    </xf>
    <xf numFmtId="3" fontId="52" fillId="0" borderId="0" xfId="0" applyNumberFormat="1" applyFont="1" applyFill="1" applyBorder="1" applyAlignment="1" applyProtection="1">
      <alignment vertical="center" wrapText="1"/>
    </xf>
    <xf numFmtId="165" fontId="56" fillId="0" borderId="0" xfId="0" applyNumberFormat="1" applyFont="1" applyFill="1" applyBorder="1" applyAlignment="1" applyProtection="1">
      <alignment vertical="center" wrapText="1"/>
    </xf>
    <xf numFmtId="165" fontId="17" fillId="0" borderId="0" xfId="0" applyNumberFormat="1" applyFont="1" applyFill="1" applyBorder="1" applyAlignment="1" applyProtection="1">
      <alignment vertical="center" wrapText="1"/>
    </xf>
    <xf numFmtId="49" fontId="52" fillId="0" borderId="0" xfId="0" applyNumberFormat="1" applyFont="1" applyFill="1" applyBorder="1" applyAlignment="1" applyProtection="1">
      <alignment horizontal="right" vertical="center" wrapText="1"/>
    </xf>
    <xf numFmtId="3" fontId="35" fillId="0" borderId="1" xfId="1" applyNumberFormat="1" applyFont="1" applyBorder="1" applyAlignment="1">
      <alignment vertical="center"/>
    </xf>
    <xf numFmtId="3" fontId="34" fillId="0" borderId="1" xfId="1" applyNumberFormat="1" applyFont="1" applyBorder="1" applyAlignment="1">
      <alignment vertical="center"/>
    </xf>
    <xf numFmtId="3" fontId="34" fillId="5" borderId="1" xfId="1" applyNumberFormat="1" applyFont="1" applyFill="1" applyBorder="1" applyAlignment="1">
      <alignment vertical="center"/>
    </xf>
    <xf numFmtId="0" fontId="17" fillId="5" borderId="0" xfId="0" applyFont="1" applyFill="1"/>
    <xf numFmtId="3" fontId="10" fillId="4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3" fontId="35" fillId="0" borderId="0" xfId="0" applyNumberFormat="1" applyFont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3" fontId="56" fillId="0" borderId="1" xfId="0" applyNumberFormat="1" applyFont="1" applyFill="1" applyBorder="1" applyAlignment="1" applyProtection="1">
      <alignment horizontal="center" vertical="center"/>
    </xf>
    <xf numFmtId="49" fontId="56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164" fontId="17" fillId="0" borderId="1" xfId="1" applyNumberFormat="1" applyFont="1" applyBorder="1" applyAlignment="1">
      <alignment horizontal="right" vertical="center"/>
    </xf>
    <xf numFmtId="0" fontId="3" fillId="20" borderId="1" xfId="0" applyFont="1" applyFill="1" applyBorder="1" applyAlignment="1">
      <alignment horizontal="center" vertical="top" wrapText="1"/>
    </xf>
    <xf numFmtId="0" fontId="10" fillId="20" borderId="1" xfId="0" applyFont="1" applyFill="1" applyBorder="1"/>
    <xf numFmtId="3" fontId="1" fillId="20" borderId="1" xfId="0" applyNumberFormat="1" applyFont="1" applyFill="1" applyBorder="1"/>
    <xf numFmtId="0" fontId="1" fillId="20" borderId="1" xfId="0" applyFont="1" applyFill="1" applyBorder="1"/>
    <xf numFmtId="3" fontId="10" fillId="20" borderId="1" xfId="0" applyNumberFormat="1" applyFont="1" applyFill="1" applyBorder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1" xfId="0" applyFont="1" applyBorder="1" applyAlignment="1">
      <alignment horizontal="center" wrapText="1"/>
    </xf>
    <xf numFmtId="0" fontId="0" fillId="0" borderId="21" xfId="0" applyBorder="1" applyAlignment="1"/>
    <xf numFmtId="49" fontId="3" fillId="0" borderId="20" xfId="0" applyNumberFormat="1" applyFont="1" applyBorder="1" applyAlignment="1">
      <alignment horizontal="center" vertical="center"/>
    </xf>
    <xf numFmtId="49" fontId="61" fillId="0" borderId="21" xfId="0" applyNumberFormat="1" applyFont="1" applyBorder="1" applyAlignment="1"/>
    <xf numFmtId="0" fontId="16" fillId="0" borderId="0" xfId="0" applyFont="1" applyAlignment="1">
      <alignment horizontal="right" vertical="center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165" fontId="53" fillId="0" borderId="0" xfId="0" applyNumberFormat="1" applyFont="1" applyFill="1" applyBorder="1" applyAlignment="1" applyProtection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1" fillId="0" borderId="21" xfId="0" applyNumberFormat="1" applyFont="1" applyFill="1" applyBorder="1" applyAlignment="1" applyProtection="1">
      <alignment horizontal="right" vertical="center"/>
    </xf>
    <xf numFmtId="0" fontId="0" fillId="0" borderId="21" xfId="0" applyBorder="1" applyAlignment="1">
      <alignment horizontal="right" vertical="center"/>
    </xf>
    <xf numFmtId="165" fontId="18" fillId="0" borderId="22" xfId="0" applyNumberFormat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6" xfId="0" applyBorder="1" applyAlignment="1">
      <alignment vertical="center"/>
    </xf>
    <xf numFmtId="165" fontId="54" fillId="0" borderId="0" xfId="0" applyNumberFormat="1" applyFont="1" applyFill="1" applyAlignment="1" applyProtection="1">
      <alignment horizontal="center" textRotation="180" wrapText="1"/>
    </xf>
    <xf numFmtId="165" fontId="1" fillId="0" borderId="0" xfId="0" applyNumberFormat="1" applyFont="1" applyFill="1" applyAlignment="1" applyProtection="1">
      <alignment horizontal="right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5" fillId="0" borderId="0" xfId="0" applyFont="1" applyAlignment="1">
      <alignment horizontal="right" vertic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0" borderId="1" xfId="0" applyFont="1" applyFill="1" applyBorder="1" applyAlignment="1">
      <alignment horizontal="center" vertical="top" wrapText="1"/>
    </xf>
    <xf numFmtId="0" fontId="46" fillId="20" borderId="1" xfId="0" applyFont="1" applyFill="1" applyBorder="1"/>
    <xf numFmtId="0" fontId="15" fillId="0" borderId="21" xfId="0" applyFont="1" applyBorder="1" applyAlignment="1">
      <alignment horizontal="right" vertical="center"/>
    </xf>
    <xf numFmtId="0" fontId="19" fillId="0" borderId="0" xfId="3" applyFont="1" applyFill="1" applyAlignment="1" applyProtection="1">
      <alignment horizontal="center" wrapText="1"/>
    </xf>
    <xf numFmtId="0" fontId="19" fillId="0" borderId="0" xfId="3" applyFont="1" applyFill="1" applyAlignment="1" applyProtection="1">
      <alignment horizontal="center"/>
    </xf>
    <xf numFmtId="0" fontId="28" fillId="0" borderId="13" xfId="3" applyFont="1" applyFill="1" applyBorder="1" applyAlignment="1" applyProtection="1">
      <alignment horizontal="left" vertical="center" indent="1"/>
    </xf>
    <xf numFmtId="0" fontId="28" fillId="0" borderId="3" xfId="3" applyFont="1" applyFill="1" applyBorder="1" applyAlignment="1" applyProtection="1">
      <alignment horizontal="left" vertical="center" indent="1"/>
    </xf>
    <xf numFmtId="0" fontId="28" fillId="0" borderId="4" xfId="3" applyFont="1" applyFill="1" applyBorder="1" applyAlignment="1" applyProtection="1">
      <alignment horizontal="left" vertical="center" indent="1"/>
    </xf>
    <xf numFmtId="0" fontId="20" fillId="0" borderId="0" xfId="3" applyFont="1" applyFill="1" applyAlignment="1" applyProtection="1">
      <alignment horizontal="right" vertical="center"/>
      <protection locked="0"/>
    </xf>
    <xf numFmtId="3" fontId="1" fillId="0" borderId="0" xfId="5" applyNumberFormat="1" applyFont="1" applyAlignment="1">
      <alignment horizontal="left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</cellXfs>
  <cellStyles count="9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C77">
            <v>0</v>
          </cell>
          <cell r="G77">
            <v>0</v>
          </cell>
          <cell r="H77">
            <v>0</v>
          </cell>
        </row>
        <row r="83">
          <cell r="H8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4"/>
  <sheetViews>
    <sheetView zoomScaleNormal="100" workbookViewId="0">
      <selection activeCell="G5" sqref="G5"/>
    </sheetView>
  </sheetViews>
  <sheetFormatPr defaultColWidth="14.44140625" defaultRowHeight="14.4"/>
  <cols>
    <col min="1" max="1" width="3.6640625" style="251" customWidth="1"/>
    <col min="2" max="2" width="37.5546875" style="251" customWidth="1"/>
    <col min="3" max="3" width="11.109375" style="251" customWidth="1"/>
    <col min="4" max="4" width="12.33203125" style="251" customWidth="1"/>
    <col min="5" max="5" width="14.44140625" style="251"/>
    <col min="6" max="7" width="13.6640625" style="251" customWidth="1"/>
    <col min="8" max="8" width="10.6640625" style="251" customWidth="1"/>
    <col min="9" max="11" width="8" style="251" customWidth="1"/>
    <col min="12" max="12" width="9.5546875" style="251" customWidth="1"/>
    <col min="13" max="13" width="10.6640625" style="251" customWidth="1"/>
    <col min="14" max="25" width="8" style="251" customWidth="1"/>
    <col min="26" max="16384" width="14.44140625" style="251"/>
  </cols>
  <sheetData>
    <row r="1" spans="1:7" ht="16.5" customHeight="1">
      <c r="B1" s="469" t="s">
        <v>466</v>
      </c>
      <c r="C1" s="470"/>
      <c r="D1" s="470"/>
      <c r="E1" s="470"/>
      <c r="F1" s="470"/>
      <c r="G1" s="470"/>
    </row>
    <row r="2" spans="1:7" ht="45" customHeight="1">
      <c r="A2" s="471" t="s">
        <v>344</v>
      </c>
      <c r="B2" s="472"/>
      <c r="C2" s="472"/>
      <c r="D2" s="472"/>
      <c r="E2" s="472"/>
      <c r="F2" s="472"/>
      <c r="G2" s="472"/>
    </row>
    <row r="3" spans="1:7" ht="12.75" customHeight="1">
      <c r="A3" s="1"/>
      <c r="B3" s="1"/>
      <c r="C3" s="2"/>
      <c r="D3" s="2"/>
      <c r="E3" s="2"/>
      <c r="F3" s="254"/>
      <c r="G3" s="254"/>
    </row>
    <row r="4" spans="1:7" ht="38.25" customHeight="1">
      <c r="A4" s="1"/>
      <c r="B4" s="3"/>
      <c r="C4" s="4" t="s">
        <v>316</v>
      </c>
      <c r="D4" s="255" t="s">
        <v>263</v>
      </c>
      <c r="E4" s="255" t="s">
        <v>450</v>
      </c>
      <c r="F4" s="255" t="s">
        <v>463</v>
      </c>
      <c r="G4" s="255" t="s">
        <v>451</v>
      </c>
    </row>
    <row r="5" spans="1:7" ht="49.5" customHeight="1">
      <c r="A5" s="1"/>
      <c r="B5" s="5" t="s">
        <v>0</v>
      </c>
      <c r="C5" s="256"/>
      <c r="D5" s="4"/>
      <c r="E5" s="4"/>
      <c r="F5" s="254"/>
      <c r="G5" s="254"/>
    </row>
    <row r="6" spans="1:7" ht="30.75" customHeight="1">
      <c r="A6" s="1">
        <v>1</v>
      </c>
      <c r="B6" s="257" t="s">
        <v>318</v>
      </c>
      <c r="C6" s="258">
        <v>7802734</v>
      </c>
      <c r="D6" s="258">
        <v>9059718</v>
      </c>
      <c r="E6" s="259">
        <v>11634487</v>
      </c>
      <c r="F6" s="259">
        <v>10938448</v>
      </c>
      <c r="G6" s="259">
        <v>10983501</v>
      </c>
    </row>
    <row r="7" spans="1:7" ht="24" customHeight="1">
      <c r="A7" s="1">
        <v>2</v>
      </c>
      <c r="B7" s="260" t="s">
        <v>319</v>
      </c>
      <c r="C7" s="261">
        <v>2469784</v>
      </c>
      <c r="D7" s="262">
        <v>3381506</v>
      </c>
      <c r="E7" s="264">
        <v>891565</v>
      </c>
      <c r="F7" s="264">
        <v>0</v>
      </c>
      <c r="G7" s="264">
        <v>7587776</v>
      </c>
    </row>
    <row r="8" spans="1:7" ht="24" customHeight="1">
      <c r="A8" s="1">
        <v>3</v>
      </c>
      <c r="B8" s="10" t="s">
        <v>320</v>
      </c>
      <c r="C8" s="188">
        <v>6938510</v>
      </c>
      <c r="D8" s="188">
        <v>8292975</v>
      </c>
      <c r="E8" s="264">
        <v>7241765</v>
      </c>
      <c r="F8" s="264">
        <v>7100000</v>
      </c>
      <c r="G8" s="264">
        <v>7100000</v>
      </c>
    </row>
    <row r="9" spans="1:7" ht="19.5" customHeight="1">
      <c r="A9" s="1">
        <v>4</v>
      </c>
      <c r="B9" s="12" t="s">
        <v>14</v>
      </c>
      <c r="C9" s="188">
        <v>880447</v>
      </c>
      <c r="D9" s="188">
        <v>1127009</v>
      </c>
      <c r="E9" s="264">
        <v>706612</v>
      </c>
      <c r="F9" s="264">
        <v>700000</v>
      </c>
      <c r="G9" s="264">
        <v>700000</v>
      </c>
    </row>
    <row r="10" spans="1:7" ht="27" customHeight="1">
      <c r="A10" s="1">
        <v>5</v>
      </c>
      <c r="B10" s="265" t="s">
        <v>321</v>
      </c>
      <c r="C10" s="266">
        <v>0</v>
      </c>
      <c r="D10" s="266">
        <v>0</v>
      </c>
      <c r="E10" s="266">
        <v>0</v>
      </c>
      <c r="F10" s="266">
        <v>0</v>
      </c>
      <c r="G10" s="266">
        <v>0</v>
      </c>
    </row>
    <row r="11" spans="1:7" ht="27" customHeight="1">
      <c r="A11" s="1">
        <v>6</v>
      </c>
      <c r="B11" s="265" t="s">
        <v>322</v>
      </c>
      <c r="C11" s="266">
        <v>0</v>
      </c>
      <c r="D11" s="266">
        <v>22950000</v>
      </c>
      <c r="E11" s="266">
        <v>0</v>
      </c>
      <c r="F11" s="266">
        <v>0</v>
      </c>
      <c r="G11" s="266">
        <v>0</v>
      </c>
    </row>
    <row r="12" spans="1:7" ht="27" customHeight="1">
      <c r="A12" s="1">
        <v>7</v>
      </c>
      <c r="B12" s="265" t="s">
        <v>323</v>
      </c>
      <c r="C12" s="266">
        <v>40000</v>
      </c>
      <c r="D12" s="266">
        <v>0</v>
      </c>
      <c r="E12" s="266">
        <v>0</v>
      </c>
      <c r="F12" s="266">
        <v>0</v>
      </c>
      <c r="G12" s="266">
        <v>0</v>
      </c>
    </row>
    <row r="13" spans="1:7" ht="25.5" customHeight="1">
      <c r="A13" s="412">
        <v>8</v>
      </c>
      <c r="B13" s="410" t="s">
        <v>324</v>
      </c>
      <c r="C13" s="411">
        <f t="shared" ref="C13:G13" si="0">SUM(C6:C12)</f>
        <v>18131475</v>
      </c>
      <c r="D13" s="411">
        <f t="shared" si="0"/>
        <v>44811208</v>
      </c>
      <c r="E13" s="271">
        <f t="shared" si="0"/>
        <v>20474429</v>
      </c>
      <c r="F13" s="271">
        <f t="shared" si="0"/>
        <v>18738448</v>
      </c>
      <c r="G13" s="271">
        <f t="shared" si="0"/>
        <v>26371277</v>
      </c>
    </row>
    <row r="14" spans="1:7" ht="34.5" customHeight="1">
      <c r="A14" s="272">
        <v>9</v>
      </c>
      <c r="B14" s="273" t="s">
        <v>325</v>
      </c>
      <c r="C14" s="274"/>
      <c r="D14" s="274"/>
      <c r="E14" s="276"/>
      <c r="F14" s="276"/>
      <c r="G14" s="276"/>
    </row>
    <row r="15" spans="1:7" ht="42.75" customHeight="1">
      <c r="A15" s="1">
        <v>10</v>
      </c>
      <c r="B15" s="277" t="s">
        <v>23</v>
      </c>
      <c r="C15" s="278">
        <v>532000</v>
      </c>
      <c r="D15" s="278">
        <v>796888</v>
      </c>
      <c r="E15" s="278">
        <v>547138</v>
      </c>
      <c r="F15" s="278">
        <v>0</v>
      </c>
      <c r="G15" s="278">
        <v>0</v>
      </c>
    </row>
    <row r="16" spans="1:7" ht="18" customHeight="1">
      <c r="A16" s="1">
        <v>11</v>
      </c>
      <c r="B16" s="9" t="s">
        <v>24</v>
      </c>
      <c r="C16" s="280">
        <v>13751000</v>
      </c>
      <c r="D16" s="280">
        <v>15224761</v>
      </c>
      <c r="E16" s="280">
        <v>44442816</v>
      </c>
      <c r="F16" s="280">
        <v>18370981</v>
      </c>
      <c r="G16" s="280">
        <v>18370981</v>
      </c>
    </row>
    <row r="17" spans="1:13" ht="18" customHeight="1">
      <c r="A17" s="1">
        <v>12</v>
      </c>
      <c r="B17" s="9" t="s">
        <v>326</v>
      </c>
      <c r="C17" s="280">
        <v>0</v>
      </c>
      <c r="D17" s="280">
        <v>0</v>
      </c>
      <c r="E17" s="280">
        <v>0</v>
      </c>
      <c r="F17" s="280">
        <v>0</v>
      </c>
      <c r="G17" s="280">
        <v>0</v>
      </c>
    </row>
    <row r="18" spans="1:13" ht="22.5" customHeight="1">
      <c r="A18" s="282">
        <v>13</v>
      </c>
      <c r="B18" s="283" t="s">
        <v>25</v>
      </c>
      <c r="C18" s="284">
        <f t="shared" ref="C18:G18" si="1">SUM(C15:C17)</f>
        <v>14283000</v>
      </c>
      <c r="D18" s="284">
        <f t="shared" si="1"/>
        <v>16021649</v>
      </c>
      <c r="E18" s="286">
        <f t="shared" si="1"/>
        <v>44989954</v>
      </c>
      <c r="F18" s="286">
        <f t="shared" si="1"/>
        <v>18370981</v>
      </c>
      <c r="G18" s="286">
        <f t="shared" si="1"/>
        <v>18370981</v>
      </c>
    </row>
    <row r="19" spans="1:13" ht="19.5" customHeight="1">
      <c r="A19" s="287">
        <v>14</v>
      </c>
      <c r="B19" s="288" t="s">
        <v>26</v>
      </c>
      <c r="C19" s="289">
        <f t="shared" ref="C19:G19" si="2">SUM(C13,C18)</f>
        <v>32414475</v>
      </c>
      <c r="D19" s="289">
        <f t="shared" si="2"/>
        <v>60832857</v>
      </c>
      <c r="E19" s="291">
        <f t="shared" si="2"/>
        <v>65464383</v>
      </c>
      <c r="F19" s="291">
        <f t="shared" si="2"/>
        <v>37109429</v>
      </c>
      <c r="G19" s="291">
        <f t="shared" si="2"/>
        <v>44742258</v>
      </c>
      <c r="H19" s="292"/>
      <c r="I19" s="292"/>
      <c r="J19" s="292"/>
      <c r="K19" s="292"/>
      <c r="L19" s="292"/>
      <c r="M19" s="292"/>
    </row>
    <row r="20" spans="1:13" ht="19.5" customHeight="1">
      <c r="A20" s="1"/>
      <c r="B20" s="5" t="s">
        <v>27</v>
      </c>
      <c r="C20" s="188"/>
      <c r="D20" s="4"/>
      <c r="E20" s="280"/>
      <c r="F20" s="280"/>
      <c r="G20" s="280"/>
      <c r="H20" s="292"/>
      <c r="I20" s="292"/>
      <c r="J20" s="292"/>
      <c r="K20" s="292"/>
      <c r="L20" s="292"/>
      <c r="M20" s="292"/>
    </row>
    <row r="21" spans="1:13" ht="19.5" customHeight="1">
      <c r="A21" s="1">
        <v>1</v>
      </c>
      <c r="B21" s="9" t="s">
        <v>327</v>
      </c>
      <c r="C21" s="280">
        <v>3069403</v>
      </c>
      <c r="D21" s="280">
        <v>3937687</v>
      </c>
      <c r="E21" s="280">
        <v>4517266</v>
      </c>
      <c r="F21" s="280">
        <v>4570000</v>
      </c>
      <c r="G21" s="280">
        <v>4761670</v>
      </c>
      <c r="H21" s="293"/>
      <c r="I21" s="294"/>
      <c r="J21" s="294"/>
      <c r="K21" s="294"/>
      <c r="L21" s="294"/>
      <c r="M21" s="292"/>
    </row>
    <row r="22" spans="1:13" ht="19.5" customHeight="1">
      <c r="A22" s="1">
        <v>2</v>
      </c>
      <c r="B22" s="9" t="s">
        <v>328</v>
      </c>
      <c r="C22" s="280">
        <v>778510</v>
      </c>
      <c r="D22" s="280">
        <v>941562</v>
      </c>
      <c r="E22" s="280">
        <v>974326</v>
      </c>
      <c r="F22" s="280">
        <v>894000</v>
      </c>
      <c r="G22" s="280">
        <v>935693</v>
      </c>
      <c r="H22" s="293"/>
      <c r="I22" s="294"/>
      <c r="J22" s="294"/>
      <c r="K22" s="294"/>
      <c r="L22" s="294"/>
      <c r="M22" s="292"/>
    </row>
    <row r="23" spans="1:13" ht="19.5" customHeight="1">
      <c r="A23" s="1">
        <v>3</v>
      </c>
      <c r="B23" s="9" t="s">
        <v>29</v>
      </c>
      <c r="C23" s="280">
        <v>4505180</v>
      </c>
      <c r="D23" s="280">
        <v>4122951</v>
      </c>
      <c r="E23" s="280">
        <v>6357942</v>
      </c>
      <c r="F23" s="280">
        <v>5248000</v>
      </c>
      <c r="G23" s="280">
        <v>5443250</v>
      </c>
      <c r="H23" s="296"/>
      <c r="I23" s="296"/>
      <c r="J23" s="296"/>
      <c r="K23" s="296"/>
      <c r="L23" s="296"/>
      <c r="M23" s="297"/>
    </row>
    <row r="24" spans="1:13" ht="19.5" customHeight="1">
      <c r="A24" s="1">
        <v>4</v>
      </c>
      <c r="B24" s="9" t="s">
        <v>30</v>
      </c>
      <c r="C24" s="280">
        <v>416538</v>
      </c>
      <c r="D24" s="280">
        <v>93485</v>
      </c>
      <c r="E24" s="280">
        <v>397170</v>
      </c>
      <c r="F24" s="280">
        <v>0</v>
      </c>
      <c r="G24" s="280">
        <v>0</v>
      </c>
      <c r="H24" s="292"/>
      <c r="I24" s="292"/>
      <c r="J24" s="292"/>
      <c r="K24" s="292"/>
      <c r="L24" s="292"/>
      <c r="M24" s="292"/>
    </row>
    <row r="25" spans="1:13" ht="25.5" customHeight="1">
      <c r="A25" s="1">
        <v>5</v>
      </c>
      <c r="B25" s="9" t="s">
        <v>329</v>
      </c>
      <c r="C25" s="280">
        <v>617900</v>
      </c>
      <c r="D25" s="280">
        <v>575000</v>
      </c>
      <c r="E25" s="280">
        <v>1191000</v>
      </c>
      <c r="F25" s="280">
        <v>1124000</v>
      </c>
      <c r="G25" s="280">
        <v>1124000</v>
      </c>
      <c r="H25" s="292"/>
      <c r="I25" s="292"/>
      <c r="J25" s="292"/>
      <c r="K25" s="292"/>
      <c r="L25" s="292"/>
      <c r="M25" s="292"/>
    </row>
    <row r="26" spans="1:13" ht="25.5" customHeight="1">
      <c r="A26" s="1">
        <v>6</v>
      </c>
      <c r="B26" s="9" t="s">
        <v>330</v>
      </c>
      <c r="C26" s="280"/>
      <c r="D26" s="280"/>
      <c r="E26" s="280"/>
      <c r="F26" s="280"/>
      <c r="G26" s="280"/>
      <c r="H26" s="292"/>
      <c r="I26" s="292"/>
      <c r="J26" s="292"/>
      <c r="K26" s="292"/>
      <c r="L26" s="292"/>
      <c r="M26" s="292"/>
    </row>
    <row r="27" spans="1:13" ht="24.75" customHeight="1">
      <c r="A27" s="1">
        <v>7</v>
      </c>
      <c r="B27" s="9" t="s">
        <v>31</v>
      </c>
      <c r="C27" s="280">
        <v>5220721</v>
      </c>
      <c r="D27" s="280">
        <v>4481432</v>
      </c>
      <c r="E27" s="280">
        <v>4733628</v>
      </c>
      <c r="F27" s="280">
        <v>4854255</v>
      </c>
      <c r="G27" s="280">
        <v>4861139</v>
      </c>
      <c r="H27" s="297"/>
      <c r="I27" s="292"/>
      <c r="J27" s="292"/>
      <c r="K27" s="292"/>
      <c r="L27" s="292"/>
      <c r="M27" s="292"/>
    </row>
    <row r="28" spans="1:13" ht="24.75" customHeight="1">
      <c r="A28" s="1">
        <v>8</v>
      </c>
      <c r="B28" s="9" t="s">
        <v>33</v>
      </c>
      <c r="C28" s="280">
        <v>80000</v>
      </c>
      <c r="D28" s="280">
        <v>72000</v>
      </c>
      <c r="E28" s="280">
        <v>72000</v>
      </c>
      <c r="F28" s="280">
        <v>130000</v>
      </c>
      <c r="G28" s="280">
        <v>130000</v>
      </c>
      <c r="H28" s="292"/>
      <c r="I28" s="292"/>
      <c r="J28" s="292"/>
      <c r="K28" s="292"/>
      <c r="L28" s="292"/>
      <c r="M28" s="292"/>
    </row>
    <row r="29" spans="1:13" ht="19.5" customHeight="1">
      <c r="A29" s="1">
        <v>9</v>
      </c>
      <c r="B29" s="9" t="s">
        <v>34</v>
      </c>
      <c r="C29" s="280"/>
      <c r="D29" s="280"/>
      <c r="E29" s="280"/>
      <c r="F29" s="280">
        <v>7573543</v>
      </c>
      <c r="G29" s="280">
        <v>7573543</v>
      </c>
      <c r="H29" s="292"/>
      <c r="I29" s="292"/>
      <c r="J29" s="292"/>
      <c r="K29" s="292"/>
      <c r="L29" s="292"/>
      <c r="M29" s="292"/>
    </row>
    <row r="30" spans="1:13" ht="19.5" customHeight="1">
      <c r="A30" s="413">
        <v>10</v>
      </c>
      <c r="B30" s="414" t="s">
        <v>35</v>
      </c>
      <c r="C30" s="284">
        <f t="shared" ref="C30:G30" si="3">SUM(C21:C29)</f>
        <v>14688252</v>
      </c>
      <c r="D30" s="284">
        <f t="shared" si="3"/>
        <v>14224117</v>
      </c>
      <c r="E30" s="284">
        <f t="shared" si="3"/>
        <v>18243332</v>
      </c>
      <c r="F30" s="284">
        <f t="shared" si="3"/>
        <v>24393798</v>
      </c>
      <c r="G30" s="284">
        <f t="shared" si="3"/>
        <v>24829295</v>
      </c>
      <c r="H30" s="292"/>
      <c r="I30" s="292"/>
      <c r="J30" s="292"/>
      <c r="K30" s="292"/>
      <c r="L30" s="292"/>
      <c r="M30" s="292"/>
    </row>
    <row r="31" spans="1:13" ht="19.5" customHeight="1">
      <c r="A31" s="301">
        <v>11</v>
      </c>
      <c r="B31" s="304" t="s">
        <v>331</v>
      </c>
      <c r="C31" s="305">
        <v>1612537</v>
      </c>
      <c r="D31" s="305">
        <v>489180</v>
      </c>
      <c r="E31" s="280">
        <v>1546223</v>
      </c>
      <c r="F31" s="280">
        <v>3076465</v>
      </c>
      <c r="G31" s="280">
        <v>9769750</v>
      </c>
      <c r="H31" s="296"/>
      <c r="I31" s="296"/>
      <c r="J31" s="296"/>
      <c r="K31" s="296"/>
      <c r="L31" s="296"/>
      <c r="M31" s="292"/>
    </row>
    <row r="32" spans="1:13" ht="19.5" customHeight="1">
      <c r="A32" s="1">
        <v>12</v>
      </c>
      <c r="B32" s="22" t="s">
        <v>224</v>
      </c>
      <c r="C32" s="280">
        <v>600000</v>
      </c>
      <c r="D32" s="280">
        <v>900000</v>
      </c>
      <c r="E32" s="280">
        <v>26818539</v>
      </c>
      <c r="F32" s="280">
        <v>1000000</v>
      </c>
      <c r="G32" s="280">
        <v>1000000</v>
      </c>
      <c r="H32" s="294"/>
      <c r="I32" s="294"/>
      <c r="J32" s="294"/>
      <c r="K32" s="294"/>
      <c r="L32" s="294"/>
      <c r="M32" s="292"/>
    </row>
    <row r="33" spans="1:13" ht="24.75" customHeight="1">
      <c r="A33" s="1">
        <v>13</v>
      </c>
      <c r="B33" s="9" t="s">
        <v>36</v>
      </c>
      <c r="C33" s="280">
        <v>0</v>
      </c>
      <c r="D33" s="280">
        <v>0</v>
      </c>
      <c r="E33" s="280">
        <f>SUM('[1]2.bevételek kiad. int.'!G77)</f>
        <v>0</v>
      </c>
      <c r="F33" s="280">
        <f>SUM('[1]2.bevételek kiad. int.'!H77)</f>
        <v>0</v>
      </c>
      <c r="G33" s="280">
        <v>1758</v>
      </c>
      <c r="H33" s="292"/>
      <c r="I33" s="292"/>
      <c r="J33" s="292"/>
      <c r="K33" s="292"/>
      <c r="L33" s="292"/>
      <c r="M33" s="292"/>
    </row>
    <row r="34" spans="1:13" ht="34.5" customHeight="1">
      <c r="A34" s="1">
        <v>14</v>
      </c>
      <c r="B34" s="9" t="s">
        <v>37</v>
      </c>
      <c r="C34" s="280">
        <v>0</v>
      </c>
      <c r="D34" s="280">
        <v>0</v>
      </c>
      <c r="E34" s="280">
        <v>0</v>
      </c>
      <c r="F34" s="280">
        <v>0</v>
      </c>
      <c r="G34" s="280">
        <v>0</v>
      </c>
      <c r="H34" s="306"/>
      <c r="I34" s="306"/>
      <c r="J34" s="292"/>
      <c r="K34" s="292"/>
      <c r="L34" s="292"/>
      <c r="M34" s="292"/>
    </row>
    <row r="35" spans="1:13" ht="19.5" customHeight="1">
      <c r="A35" s="1">
        <v>15</v>
      </c>
      <c r="B35" s="19" t="s">
        <v>38</v>
      </c>
      <c r="C35" s="280">
        <v>0</v>
      </c>
      <c r="D35" s="280">
        <v>0</v>
      </c>
      <c r="E35" s="280"/>
      <c r="F35" s="280">
        <v>8201794</v>
      </c>
      <c r="G35" s="280">
        <v>8704083</v>
      </c>
      <c r="H35" s="292"/>
      <c r="I35" s="292"/>
      <c r="J35" s="292"/>
      <c r="K35" s="292"/>
      <c r="L35" s="292"/>
      <c r="M35" s="292"/>
    </row>
    <row r="36" spans="1:13" ht="19.5" customHeight="1">
      <c r="A36" s="413">
        <v>16</v>
      </c>
      <c r="B36" s="414" t="s">
        <v>39</v>
      </c>
      <c r="C36" s="284">
        <f t="shared" ref="C36:G36" si="4">SUM(C31:C35)</f>
        <v>2212537</v>
      </c>
      <c r="D36" s="284">
        <f t="shared" si="4"/>
        <v>1389180</v>
      </c>
      <c r="E36" s="284">
        <f t="shared" si="4"/>
        <v>28364762</v>
      </c>
      <c r="F36" s="284">
        <f t="shared" si="4"/>
        <v>12278259</v>
      </c>
      <c r="G36" s="284">
        <f t="shared" si="4"/>
        <v>19475591</v>
      </c>
      <c r="H36" s="292"/>
      <c r="I36" s="292"/>
      <c r="J36" s="292"/>
      <c r="K36" s="292"/>
      <c r="L36" s="292"/>
      <c r="M36" s="292"/>
    </row>
    <row r="37" spans="1:13" ht="19.5" customHeight="1">
      <c r="A37" s="415">
        <v>17</v>
      </c>
      <c r="B37" s="416" t="s">
        <v>83</v>
      </c>
      <c r="C37" s="417">
        <f>SUM(C30,C36)</f>
        <v>16900789</v>
      </c>
      <c r="D37" s="417">
        <f>SUM(D30,D36)</f>
        <v>15613297</v>
      </c>
      <c r="E37" s="271">
        <f>SUM(E30,E36)</f>
        <v>46608094</v>
      </c>
      <c r="F37" s="271">
        <f>SUM(F30,F36)</f>
        <v>36672057</v>
      </c>
      <c r="G37" s="271">
        <f>SUM(G30,G36)</f>
        <v>44304886</v>
      </c>
      <c r="H37" s="292"/>
      <c r="I37" s="292"/>
      <c r="J37" s="292"/>
      <c r="K37" s="292"/>
      <c r="L37" s="292"/>
      <c r="M37" s="292"/>
    </row>
    <row r="38" spans="1:13" ht="19.5" customHeight="1">
      <c r="A38" s="1">
        <v>18</v>
      </c>
      <c r="B38" s="11" t="s">
        <v>40</v>
      </c>
      <c r="C38" s="280">
        <v>0</v>
      </c>
      <c r="D38" s="280">
        <v>0</v>
      </c>
      <c r="E38" s="280">
        <v>0</v>
      </c>
      <c r="F38" s="305">
        <v>0</v>
      </c>
      <c r="G38" s="305">
        <v>0</v>
      </c>
      <c r="H38" s="292"/>
      <c r="I38" s="292"/>
      <c r="J38" s="292"/>
      <c r="K38" s="292"/>
      <c r="L38" s="292"/>
      <c r="M38" s="292"/>
    </row>
    <row r="39" spans="1:13" ht="19.5" customHeight="1">
      <c r="A39" s="1">
        <v>19</v>
      </c>
      <c r="B39" s="11" t="s">
        <v>41</v>
      </c>
      <c r="C39" s="280">
        <v>0</v>
      </c>
      <c r="D39" s="280">
        <v>0</v>
      </c>
      <c r="E39" s="280">
        <v>0</v>
      </c>
      <c r="F39" s="280">
        <f>SUM('[1]2.bevételek kiad. int.'!H83)</f>
        <v>0</v>
      </c>
      <c r="G39" s="280">
        <v>0</v>
      </c>
      <c r="H39" s="292"/>
      <c r="I39" s="292"/>
      <c r="J39" s="292"/>
      <c r="K39" s="292"/>
      <c r="L39" s="292"/>
      <c r="M39" s="292"/>
    </row>
    <row r="40" spans="1:13" ht="24.75" customHeight="1">
      <c r="A40" s="1">
        <v>20</v>
      </c>
      <c r="B40" s="11" t="s">
        <v>332</v>
      </c>
      <c r="C40" s="280">
        <v>0</v>
      </c>
      <c r="D40" s="280">
        <v>0</v>
      </c>
      <c r="E40" s="280">
        <v>0</v>
      </c>
      <c r="F40" s="305">
        <v>0</v>
      </c>
      <c r="G40" s="305">
        <v>0</v>
      </c>
      <c r="H40" s="292"/>
      <c r="I40" s="292"/>
      <c r="J40" s="292"/>
      <c r="K40" s="292"/>
      <c r="L40" s="292"/>
      <c r="M40" s="292"/>
    </row>
    <row r="41" spans="1:13" ht="24.75" customHeight="1">
      <c r="A41" s="1">
        <v>21</v>
      </c>
      <c r="B41" s="11" t="s">
        <v>333</v>
      </c>
      <c r="C41" s="280">
        <v>0</v>
      </c>
      <c r="D41" s="280">
        <v>0</v>
      </c>
      <c r="E41" s="280">
        <v>0</v>
      </c>
      <c r="F41" s="305">
        <v>0</v>
      </c>
      <c r="G41" s="305">
        <v>0</v>
      </c>
      <c r="H41" s="306"/>
      <c r="I41" s="306"/>
      <c r="J41" s="306"/>
      <c r="K41" s="292"/>
      <c r="L41" s="292"/>
      <c r="M41" s="292"/>
    </row>
    <row r="42" spans="1:13" ht="24.75" customHeight="1">
      <c r="A42" s="1">
        <v>22</v>
      </c>
      <c r="B42" s="11" t="s">
        <v>295</v>
      </c>
      <c r="C42" s="280">
        <v>482032</v>
      </c>
      <c r="D42" s="280">
        <v>776744</v>
      </c>
      <c r="E42" s="280">
        <v>485308</v>
      </c>
      <c r="F42" s="305">
        <v>437372</v>
      </c>
      <c r="G42" s="305">
        <v>437372</v>
      </c>
      <c r="H42" s="292"/>
      <c r="I42" s="292"/>
      <c r="J42" s="292"/>
      <c r="K42" s="292"/>
      <c r="L42" s="292"/>
      <c r="M42" s="292"/>
    </row>
    <row r="43" spans="1:13" ht="19.5" customHeight="1">
      <c r="A43" s="413">
        <v>23</v>
      </c>
      <c r="B43" s="414" t="s">
        <v>42</v>
      </c>
      <c r="C43" s="284">
        <f t="shared" ref="C43:G43" si="5">SUM(C38:C42)</f>
        <v>482032</v>
      </c>
      <c r="D43" s="284">
        <f t="shared" si="5"/>
        <v>776744</v>
      </c>
      <c r="E43" s="284">
        <f t="shared" si="5"/>
        <v>485308</v>
      </c>
      <c r="F43" s="284">
        <f t="shared" si="5"/>
        <v>437372</v>
      </c>
      <c r="G43" s="284">
        <f t="shared" si="5"/>
        <v>437372</v>
      </c>
      <c r="H43" s="292"/>
      <c r="I43" s="292"/>
      <c r="J43" s="292"/>
      <c r="K43" s="292"/>
      <c r="L43" s="292"/>
      <c r="M43" s="292"/>
    </row>
    <row r="44" spans="1:13" ht="19.5" customHeight="1">
      <c r="A44" s="310">
        <v>24</v>
      </c>
      <c r="B44" s="311" t="s">
        <v>43</v>
      </c>
      <c r="C44" s="289">
        <f t="shared" ref="C44:G44" si="6">SUM(C37,C43)</f>
        <v>17382821</v>
      </c>
      <c r="D44" s="289">
        <f t="shared" si="6"/>
        <v>16390041</v>
      </c>
      <c r="E44" s="291">
        <f t="shared" si="6"/>
        <v>47093402</v>
      </c>
      <c r="F44" s="291">
        <f t="shared" si="6"/>
        <v>37109429</v>
      </c>
      <c r="G44" s="291">
        <f t="shared" si="6"/>
        <v>44742258</v>
      </c>
      <c r="H44" s="292"/>
      <c r="I44" s="292"/>
      <c r="J44" s="292"/>
      <c r="K44" s="292"/>
      <c r="L44" s="292"/>
      <c r="M44" s="292"/>
    </row>
    <row r="45" spans="1:13" ht="19.5" customHeight="1">
      <c r="A45" s="301"/>
      <c r="B45" s="312"/>
      <c r="C45" s="313"/>
      <c r="D45" s="313"/>
      <c r="E45" s="313"/>
      <c r="F45" s="280"/>
      <c r="G45" s="280"/>
    </row>
    <row r="46" spans="1:13" ht="31.5" customHeight="1">
      <c r="A46" s="315"/>
      <c r="B46" s="316"/>
      <c r="C46" s="317"/>
      <c r="D46" s="317"/>
      <c r="E46" s="319"/>
      <c r="F46" s="320"/>
      <c r="G46" s="320"/>
    </row>
    <row r="47" spans="1:13" ht="15.75" customHeight="1">
      <c r="A47" s="315"/>
      <c r="B47" s="316"/>
      <c r="C47" s="317"/>
      <c r="D47" s="317"/>
      <c r="E47" s="319"/>
      <c r="F47" s="320"/>
      <c r="G47" s="320"/>
    </row>
    <row r="48" spans="1:13" ht="12.75" customHeight="1">
      <c r="A48" s="315"/>
      <c r="B48" s="321"/>
      <c r="C48" s="322"/>
      <c r="D48" s="322"/>
      <c r="E48" s="320"/>
      <c r="F48" s="320"/>
      <c r="G48" s="320"/>
    </row>
    <row r="49" spans="1:7" ht="12.75" customHeight="1">
      <c r="A49" s="315"/>
      <c r="B49" s="321"/>
      <c r="C49" s="322"/>
      <c r="D49" s="322"/>
      <c r="E49" s="320"/>
      <c r="F49" s="320"/>
      <c r="G49" s="320"/>
    </row>
    <row r="50" spans="1:7" ht="12.75" customHeight="1">
      <c r="A50" s="315"/>
      <c r="B50" s="321"/>
      <c r="C50" s="322"/>
      <c r="D50" s="322"/>
      <c r="E50" s="320"/>
      <c r="F50" s="320"/>
      <c r="G50" s="320"/>
    </row>
    <row r="51" spans="1:7" ht="12.75" customHeight="1">
      <c r="A51" s="325"/>
      <c r="B51" s="326"/>
      <c r="C51" s="327"/>
      <c r="D51" s="327"/>
      <c r="E51" s="320"/>
      <c r="F51" s="320"/>
      <c r="G51" s="320"/>
    </row>
    <row r="52" spans="1:7" ht="25.5" customHeight="1">
      <c r="A52" s="325"/>
      <c r="B52" s="329"/>
      <c r="C52" s="330"/>
      <c r="D52" s="330"/>
      <c r="E52" s="320"/>
      <c r="F52" s="320"/>
      <c r="G52" s="320"/>
    </row>
    <row r="53" spans="1:7" ht="12.75" customHeight="1">
      <c r="A53" s="325"/>
      <c r="B53" s="329"/>
      <c r="C53" s="330"/>
      <c r="D53" s="330"/>
      <c r="E53" s="320"/>
      <c r="F53" s="320"/>
      <c r="G53" s="320"/>
    </row>
    <row r="54" spans="1:7" ht="12.75" customHeight="1">
      <c r="A54" s="325"/>
      <c r="B54" s="326"/>
      <c r="C54" s="327"/>
      <c r="D54" s="327"/>
      <c r="E54" s="320"/>
      <c r="F54" s="320"/>
      <c r="G54" s="320"/>
    </row>
    <row r="55" spans="1:7" ht="12.75" customHeight="1">
      <c r="A55" s="331"/>
      <c r="B55" s="332"/>
      <c r="C55" s="333"/>
      <c r="D55" s="333"/>
      <c r="E55" s="333"/>
      <c r="F55" s="333"/>
      <c r="G55" s="333"/>
    </row>
    <row r="56" spans="1:7" ht="25.5" customHeight="1">
      <c r="A56" s="315"/>
      <c r="B56" s="335"/>
      <c r="C56" s="320"/>
      <c r="D56" s="320"/>
      <c r="E56" s="320"/>
      <c r="F56" s="320"/>
      <c r="G56" s="320"/>
    </row>
    <row r="57" spans="1:7" ht="12.75" customHeight="1">
      <c r="A57" s="315"/>
      <c r="B57" s="335"/>
      <c r="C57" s="320"/>
      <c r="D57" s="320"/>
      <c r="E57" s="320"/>
      <c r="F57" s="320"/>
      <c r="G57" s="320"/>
    </row>
    <row r="58" spans="1:7" ht="12.75" customHeight="1">
      <c r="A58" s="336"/>
      <c r="B58" s="332"/>
      <c r="C58" s="333"/>
      <c r="D58" s="333"/>
      <c r="E58" s="333"/>
      <c r="F58" s="333"/>
      <c r="G58" s="333"/>
    </row>
    <row r="59" spans="1:7" ht="15.75" customHeight="1">
      <c r="A59" s="338"/>
      <c r="B59" s="339"/>
      <c r="C59" s="340"/>
      <c r="D59" s="340"/>
      <c r="E59" s="342"/>
      <c r="F59" s="342"/>
      <c r="G59" s="342"/>
    </row>
    <row r="60" spans="1:7" ht="15.75" customHeight="1">
      <c r="A60" s="343"/>
      <c r="B60" s="344"/>
      <c r="C60" s="345"/>
      <c r="D60" s="345"/>
      <c r="E60" s="320"/>
      <c r="F60" s="320"/>
      <c r="G60" s="320"/>
    </row>
    <row r="61" spans="1:7" ht="15.75" customHeight="1">
      <c r="A61" s="315"/>
      <c r="B61" s="316"/>
      <c r="C61" s="319"/>
      <c r="D61" s="317"/>
      <c r="E61" s="320"/>
      <c r="F61" s="320"/>
      <c r="G61" s="320"/>
    </row>
    <row r="62" spans="1:7" ht="12.75" customHeight="1">
      <c r="A62" s="315"/>
      <c r="B62" s="335"/>
      <c r="C62" s="320"/>
      <c r="D62" s="320"/>
      <c r="E62" s="320"/>
      <c r="F62" s="320"/>
      <c r="G62" s="320"/>
    </row>
    <row r="63" spans="1:7" ht="12.75" customHeight="1">
      <c r="A63" s="315"/>
      <c r="B63" s="335"/>
      <c r="C63" s="320"/>
      <c r="D63" s="320"/>
      <c r="E63" s="320"/>
      <c r="F63" s="320"/>
      <c r="G63" s="320"/>
    </row>
    <row r="64" spans="1:7" ht="12.75" customHeight="1">
      <c r="A64" s="315"/>
      <c r="B64" s="335"/>
      <c r="C64" s="320"/>
      <c r="D64" s="320"/>
      <c r="E64" s="320"/>
      <c r="F64" s="320"/>
      <c r="G64" s="320"/>
    </row>
    <row r="65" spans="1:7" ht="25.5" customHeight="1">
      <c r="A65" s="315"/>
      <c r="B65" s="335"/>
      <c r="C65" s="320"/>
      <c r="D65" s="320"/>
      <c r="E65" s="320"/>
      <c r="F65" s="320"/>
      <c r="G65" s="320"/>
    </row>
    <row r="66" spans="1:7" ht="25.5" customHeight="1">
      <c r="A66" s="315"/>
      <c r="B66" s="335"/>
      <c r="C66" s="320"/>
      <c r="D66" s="320"/>
      <c r="E66" s="320"/>
      <c r="F66" s="320"/>
      <c r="G66" s="320"/>
    </row>
    <row r="67" spans="1:7" ht="25.5" customHeight="1">
      <c r="A67" s="315"/>
      <c r="B67" s="335"/>
      <c r="C67" s="320"/>
      <c r="D67" s="320"/>
      <c r="E67" s="320"/>
      <c r="F67" s="320"/>
      <c r="G67" s="320"/>
    </row>
    <row r="68" spans="1:7" ht="12.75" customHeight="1">
      <c r="A68" s="315"/>
      <c r="B68" s="335"/>
      <c r="C68" s="320"/>
      <c r="D68" s="320"/>
      <c r="E68" s="320"/>
      <c r="F68" s="320"/>
      <c r="G68" s="320"/>
    </row>
    <row r="69" spans="1:7" ht="12.75" customHeight="1">
      <c r="A69" s="336"/>
      <c r="B69" s="346"/>
      <c r="C69" s="333"/>
      <c r="D69" s="333"/>
      <c r="E69" s="333"/>
      <c r="F69" s="333"/>
      <c r="G69" s="333"/>
    </row>
    <row r="70" spans="1:7" ht="12.75" customHeight="1">
      <c r="A70" s="315"/>
      <c r="B70" s="347"/>
      <c r="C70" s="320"/>
      <c r="D70" s="320"/>
      <c r="E70" s="320"/>
      <c r="F70" s="320"/>
      <c r="G70" s="320"/>
    </row>
    <row r="71" spans="1:7" ht="25.5" customHeight="1">
      <c r="A71" s="315"/>
      <c r="B71" s="335"/>
      <c r="C71" s="320"/>
      <c r="D71" s="320"/>
      <c r="E71" s="320"/>
      <c r="F71" s="320"/>
      <c r="G71" s="320"/>
    </row>
    <row r="72" spans="1:7" ht="25.5" customHeight="1">
      <c r="A72" s="315"/>
      <c r="B72" s="335"/>
      <c r="C72" s="320"/>
      <c r="D72" s="320"/>
      <c r="E72" s="320"/>
      <c r="F72" s="320"/>
      <c r="G72" s="320"/>
    </row>
    <row r="73" spans="1:7" ht="12.75" customHeight="1">
      <c r="A73" s="336"/>
      <c r="B73" s="346"/>
      <c r="C73" s="333"/>
      <c r="D73" s="333"/>
      <c r="E73" s="333"/>
      <c r="F73" s="333"/>
      <c r="G73" s="333"/>
    </row>
    <row r="74" spans="1:7" ht="12.75" customHeight="1">
      <c r="A74" s="336"/>
      <c r="B74" s="346"/>
      <c r="C74" s="333"/>
      <c r="D74" s="333"/>
      <c r="E74" s="333"/>
      <c r="F74" s="333"/>
      <c r="G74" s="333"/>
    </row>
    <row r="75" spans="1:7" ht="12.75" customHeight="1">
      <c r="A75" s="315"/>
      <c r="B75" s="321"/>
      <c r="C75" s="320"/>
      <c r="D75" s="320"/>
      <c r="E75" s="320"/>
      <c r="F75" s="320"/>
      <c r="G75" s="320"/>
    </row>
    <row r="76" spans="1:7" ht="12.75" customHeight="1">
      <c r="A76" s="315"/>
      <c r="B76" s="321"/>
      <c r="C76" s="320"/>
      <c r="D76" s="320"/>
      <c r="E76" s="320"/>
      <c r="F76" s="320"/>
      <c r="G76" s="320"/>
    </row>
    <row r="77" spans="1:7" ht="25.5" customHeight="1">
      <c r="A77" s="315"/>
      <c r="B77" s="321"/>
      <c r="C77" s="320"/>
      <c r="D77" s="320"/>
      <c r="E77" s="320"/>
      <c r="F77" s="320"/>
      <c r="G77" s="320"/>
    </row>
    <row r="78" spans="1:7" ht="12.75" customHeight="1">
      <c r="A78" s="336"/>
      <c r="B78" s="346"/>
      <c r="C78" s="333"/>
      <c r="D78" s="333"/>
      <c r="E78" s="350"/>
      <c r="F78" s="350"/>
      <c r="G78" s="350"/>
    </row>
    <row r="79" spans="1:7" ht="13.5" customHeight="1">
      <c r="A79" s="351"/>
      <c r="B79" s="352"/>
      <c r="C79" s="353"/>
      <c r="D79" s="353"/>
      <c r="E79" s="342"/>
      <c r="F79" s="342"/>
      <c r="G79" s="342"/>
    </row>
    <row r="80" spans="1:7" ht="12.75" customHeight="1">
      <c r="A80" s="315"/>
      <c r="B80" s="354"/>
      <c r="C80" s="354"/>
      <c r="D80" s="355"/>
      <c r="E80" s="320"/>
      <c r="F80" s="320"/>
      <c r="G80" s="320"/>
    </row>
    <row r="81" spans="1:12" ht="12.75" customHeight="1">
      <c r="A81" s="315"/>
      <c r="B81" s="355"/>
      <c r="C81" s="355"/>
      <c r="D81" s="355"/>
      <c r="E81" s="320"/>
      <c r="F81" s="320"/>
      <c r="G81" s="320"/>
    </row>
    <row r="82" spans="1:12" ht="38.25" customHeight="1">
      <c r="A82" s="315"/>
      <c r="B82" s="357"/>
      <c r="C82" s="317"/>
      <c r="D82" s="358"/>
      <c r="E82" s="358"/>
      <c r="F82" s="358"/>
      <c r="G82" s="358"/>
    </row>
    <row r="83" spans="1:12" ht="15.75" customHeight="1">
      <c r="A83" s="315"/>
      <c r="B83" s="316"/>
      <c r="C83" s="317"/>
      <c r="D83" s="317"/>
      <c r="E83" s="319"/>
      <c r="F83" s="320"/>
      <c r="G83" s="320"/>
    </row>
    <row r="84" spans="1:12" ht="15.75" customHeight="1">
      <c r="A84" s="315"/>
      <c r="B84" s="316"/>
      <c r="C84" s="317"/>
      <c r="D84" s="317"/>
      <c r="E84" s="319"/>
      <c r="F84" s="320"/>
      <c r="G84" s="320"/>
    </row>
    <row r="85" spans="1:12" ht="12.75" customHeight="1">
      <c r="A85" s="315"/>
      <c r="B85" s="321"/>
      <c r="C85" s="322"/>
      <c r="D85" s="322"/>
      <c r="E85" s="320"/>
      <c r="F85" s="320"/>
      <c r="G85" s="320"/>
    </row>
    <row r="86" spans="1:12" ht="12.75" customHeight="1">
      <c r="A86" s="315"/>
      <c r="B86" s="321"/>
      <c r="C86" s="322"/>
      <c r="D86" s="322"/>
      <c r="E86" s="320"/>
      <c r="F86" s="320"/>
      <c r="G86" s="320"/>
      <c r="L86" s="359"/>
    </row>
    <row r="87" spans="1:12" ht="12.75" customHeight="1">
      <c r="A87" s="315"/>
      <c r="B87" s="321"/>
      <c r="C87" s="322"/>
      <c r="D87" s="322"/>
      <c r="E87" s="320"/>
      <c r="F87" s="320"/>
      <c r="G87" s="320"/>
    </row>
    <row r="88" spans="1:12" ht="12.75" customHeight="1">
      <c r="A88" s="325"/>
      <c r="B88" s="326"/>
      <c r="C88" s="327"/>
      <c r="D88" s="327"/>
      <c r="E88" s="360"/>
      <c r="F88" s="360"/>
      <c r="G88" s="360"/>
    </row>
    <row r="89" spans="1:12">
      <c r="A89" s="325"/>
      <c r="B89" s="329"/>
      <c r="C89" s="330"/>
      <c r="D89" s="330"/>
      <c r="E89" s="320"/>
      <c r="F89" s="320"/>
      <c r="G89" s="320"/>
    </row>
    <row r="90" spans="1:12" ht="12.75" customHeight="1">
      <c r="A90" s="325"/>
      <c r="B90" s="329"/>
      <c r="C90" s="330"/>
      <c r="D90" s="330"/>
      <c r="E90" s="320"/>
      <c r="F90" s="320"/>
      <c r="G90" s="320"/>
    </row>
    <row r="91" spans="1:12" ht="12.75" customHeight="1">
      <c r="A91" s="325"/>
      <c r="B91" s="326"/>
      <c r="C91" s="330"/>
      <c r="D91" s="330"/>
      <c r="E91" s="320"/>
      <c r="F91" s="320"/>
      <c r="G91" s="320"/>
    </row>
    <row r="92" spans="1:12" ht="12.75" customHeight="1">
      <c r="A92" s="331"/>
      <c r="B92" s="332"/>
      <c r="C92" s="333"/>
      <c r="D92" s="333"/>
      <c r="E92" s="333"/>
      <c r="F92" s="333"/>
      <c r="G92" s="333"/>
    </row>
    <row r="93" spans="1:12" ht="25.5" customHeight="1">
      <c r="A93" s="315"/>
      <c r="B93" s="335"/>
      <c r="C93" s="320"/>
      <c r="D93" s="320"/>
      <c r="E93" s="320"/>
      <c r="F93" s="320"/>
      <c r="G93" s="320"/>
    </row>
    <row r="94" spans="1:12" ht="12.75" customHeight="1">
      <c r="A94" s="315"/>
      <c r="B94" s="335"/>
      <c r="C94" s="320"/>
      <c r="D94" s="320"/>
      <c r="E94" s="320"/>
      <c r="F94" s="320"/>
      <c r="G94" s="320"/>
    </row>
    <row r="95" spans="1:12" ht="12.75" customHeight="1">
      <c r="A95" s="336"/>
      <c r="B95" s="332"/>
      <c r="C95" s="333"/>
      <c r="D95" s="333"/>
      <c r="E95" s="333"/>
      <c r="F95" s="333"/>
      <c r="G95" s="333"/>
    </row>
    <row r="96" spans="1:12" ht="15.75" customHeight="1">
      <c r="A96" s="338"/>
      <c r="B96" s="339"/>
      <c r="C96" s="340"/>
      <c r="D96" s="340"/>
      <c r="E96" s="342"/>
      <c r="F96" s="342"/>
      <c r="G96" s="342"/>
    </row>
    <row r="97" spans="1:7" ht="15.75" customHeight="1">
      <c r="A97" s="343"/>
      <c r="B97" s="344"/>
      <c r="C97" s="345"/>
      <c r="D97" s="345"/>
      <c r="E97" s="320"/>
      <c r="F97" s="320"/>
      <c r="G97" s="320"/>
    </row>
    <row r="98" spans="1:7" ht="15.75" customHeight="1">
      <c r="A98" s="315"/>
      <c r="B98" s="316"/>
      <c r="C98" s="319"/>
      <c r="D98" s="317"/>
      <c r="E98" s="320"/>
      <c r="F98" s="320"/>
      <c r="G98" s="320"/>
    </row>
    <row r="99" spans="1:7" ht="12.75" customHeight="1">
      <c r="A99" s="315"/>
      <c r="B99" s="335"/>
      <c r="C99" s="320"/>
      <c r="D99" s="320"/>
      <c r="E99" s="320"/>
      <c r="F99" s="320"/>
      <c r="G99" s="320"/>
    </row>
    <row r="100" spans="1:7" ht="12.75" customHeight="1">
      <c r="A100" s="315"/>
      <c r="B100" s="335"/>
      <c r="C100" s="320"/>
      <c r="D100" s="320"/>
      <c r="E100" s="320"/>
      <c r="F100" s="320"/>
      <c r="G100" s="320"/>
    </row>
    <row r="101" spans="1:7" ht="12.75" customHeight="1">
      <c r="A101" s="315"/>
      <c r="B101" s="335"/>
      <c r="C101" s="320"/>
      <c r="D101" s="320"/>
      <c r="E101" s="320"/>
      <c r="F101" s="320"/>
      <c r="G101" s="320"/>
    </row>
    <row r="102" spans="1:7" ht="25.5" customHeight="1">
      <c r="A102" s="315"/>
      <c r="B102" s="335"/>
      <c r="C102" s="320"/>
      <c r="D102" s="320"/>
      <c r="E102" s="320"/>
      <c r="F102" s="320"/>
      <c r="G102" s="320"/>
    </row>
    <row r="103" spans="1:7" ht="25.5" customHeight="1">
      <c r="A103" s="315"/>
      <c r="B103" s="335"/>
      <c r="C103" s="320"/>
      <c r="D103" s="320"/>
      <c r="E103" s="320"/>
      <c r="F103" s="320"/>
      <c r="G103" s="320"/>
    </row>
    <row r="104" spans="1:7" ht="25.5" customHeight="1">
      <c r="A104" s="315"/>
      <c r="B104" s="335"/>
      <c r="C104" s="320"/>
      <c r="D104" s="320"/>
      <c r="E104" s="320"/>
      <c r="F104" s="320"/>
      <c r="G104" s="320"/>
    </row>
    <row r="105" spans="1:7" ht="12.75" customHeight="1">
      <c r="A105" s="315"/>
      <c r="B105" s="335"/>
      <c r="C105" s="320"/>
      <c r="D105" s="320"/>
      <c r="E105" s="320"/>
      <c r="F105" s="320"/>
      <c r="G105" s="320"/>
    </row>
    <row r="106" spans="1:7" ht="12.75" customHeight="1">
      <c r="A106" s="336"/>
      <c r="B106" s="346"/>
      <c r="C106" s="333"/>
      <c r="D106" s="333"/>
      <c r="E106" s="333"/>
      <c r="F106" s="333"/>
      <c r="G106" s="333"/>
    </row>
    <row r="107" spans="1:7" ht="12.75" customHeight="1">
      <c r="A107" s="315"/>
      <c r="B107" s="347"/>
      <c r="C107" s="320"/>
      <c r="D107" s="320"/>
      <c r="E107" s="320"/>
      <c r="F107" s="320"/>
      <c r="G107" s="320"/>
    </row>
    <row r="108" spans="1:7" ht="25.5" customHeight="1">
      <c r="A108" s="315"/>
      <c r="B108" s="335"/>
      <c r="C108" s="320"/>
      <c r="D108" s="320"/>
      <c r="E108" s="320"/>
      <c r="F108" s="320"/>
      <c r="G108" s="320"/>
    </row>
    <row r="109" spans="1:7" ht="25.5" customHeight="1">
      <c r="A109" s="315"/>
      <c r="B109" s="335"/>
      <c r="C109" s="320"/>
      <c r="D109" s="320"/>
      <c r="E109" s="320"/>
      <c r="F109" s="320"/>
      <c r="G109" s="320"/>
    </row>
    <row r="110" spans="1:7" ht="12.75" customHeight="1">
      <c r="A110" s="336"/>
      <c r="B110" s="346"/>
      <c r="C110" s="333"/>
      <c r="D110" s="333"/>
      <c r="E110" s="333"/>
      <c r="F110" s="333"/>
      <c r="G110" s="333"/>
    </row>
    <row r="111" spans="1:7" ht="12.75" customHeight="1">
      <c r="A111" s="336"/>
      <c r="B111" s="346"/>
      <c r="C111" s="333"/>
      <c r="D111" s="333"/>
      <c r="E111" s="333"/>
      <c r="F111" s="333"/>
      <c r="G111" s="333"/>
    </row>
    <row r="112" spans="1:7" ht="12.75" customHeight="1">
      <c r="A112" s="315"/>
      <c r="B112" s="321"/>
      <c r="C112" s="320"/>
      <c r="D112" s="320"/>
      <c r="E112" s="320"/>
      <c r="F112" s="320"/>
      <c r="G112" s="320"/>
    </row>
    <row r="113" spans="1:7" ht="12.75" customHeight="1">
      <c r="A113" s="315"/>
      <c r="B113" s="321"/>
      <c r="C113" s="320"/>
      <c r="D113" s="320"/>
      <c r="E113" s="320"/>
      <c r="F113" s="320"/>
      <c r="G113" s="320"/>
    </row>
    <row r="114" spans="1:7" ht="25.5" customHeight="1">
      <c r="A114" s="315"/>
      <c r="B114" s="321"/>
      <c r="C114" s="320"/>
      <c r="D114" s="320"/>
      <c r="E114" s="320"/>
      <c r="F114" s="320"/>
      <c r="G114" s="320"/>
    </row>
    <row r="115" spans="1:7" ht="12.75" customHeight="1">
      <c r="A115" s="361"/>
      <c r="B115" s="362"/>
      <c r="C115" s="363"/>
      <c r="D115" s="363"/>
      <c r="E115" s="320"/>
      <c r="F115" s="320"/>
      <c r="G115" s="320"/>
    </row>
    <row r="116" spans="1:7" ht="13.5" customHeight="1">
      <c r="A116" s="351"/>
      <c r="B116" s="352"/>
      <c r="C116" s="353"/>
      <c r="D116" s="353"/>
      <c r="E116" s="342"/>
      <c r="F116" s="342"/>
      <c r="G116" s="342"/>
    </row>
    <row r="117" spans="1:7" ht="12.75" customHeight="1">
      <c r="A117" s="354"/>
      <c r="B117" s="354"/>
      <c r="C117" s="354"/>
      <c r="D117" s="354"/>
      <c r="E117" s="354"/>
      <c r="F117" s="354"/>
      <c r="G117" s="354"/>
    </row>
    <row r="118" spans="1:7" ht="12.75" customHeight="1"/>
    <row r="119" spans="1:7" ht="12.75" customHeight="1"/>
    <row r="120" spans="1:7" ht="12.75" customHeight="1"/>
    <row r="121" spans="1:7" ht="12.75" customHeight="1"/>
    <row r="122" spans="1:7" ht="12.75" customHeight="1"/>
    <row r="123" spans="1:7" ht="12.75" customHeight="1"/>
    <row r="124" spans="1:7" ht="12.75" customHeight="1"/>
    <row r="125" spans="1:7" ht="12.75" customHeight="1"/>
    <row r="126" spans="1:7" ht="12.75" customHeight="1"/>
    <row r="127" spans="1:7" ht="12.75" customHeight="1"/>
    <row r="128" spans="1:7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</sheetData>
  <mergeCells count="2">
    <mergeCell ref="B1:G1"/>
    <mergeCell ref="A2:G2"/>
  </mergeCells>
  <pageMargins left="0.7" right="0.7" top="0.75" bottom="0.75" header="0.3" footer="0.3"/>
  <pageSetup paperSize="9" scale="67" orientation="portrait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5.6"/>
  <cols>
    <col min="1" max="1" width="5.6640625" style="108" customWidth="1"/>
    <col min="2" max="2" width="33.5546875" style="117" customWidth="1"/>
    <col min="3" max="3" width="11.88671875" style="130" customWidth="1"/>
    <col min="4" max="4" width="9.88671875" style="131" customWidth="1"/>
    <col min="5" max="5" width="11.44140625" style="131" customWidth="1"/>
    <col min="6" max="6" width="11.33203125" style="131" customWidth="1"/>
    <col min="7" max="256" width="9.109375" style="97"/>
    <col min="257" max="257" width="5.6640625" style="97" customWidth="1"/>
    <col min="258" max="258" width="33.5546875" style="97" customWidth="1"/>
    <col min="259" max="259" width="11.88671875" style="97" customWidth="1"/>
    <col min="260" max="260" width="9.88671875" style="97" customWidth="1"/>
    <col min="261" max="261" width="11.44140625" style="97" customWidth="1"/>
    <col min="262" max="262" width="11.33203125" style="97" customWidth="1"/>
    <col min="263" max="512" width="9.109375" style="97"/>
    <col min="513" max="513" width="5.6640625" style="97" customWidth="1"/>
    <col min="514" max="514" width="33.5546875" style="97" customWidth="1"/>
    <col min="515" max="515" width="11.88671875" style="97" customWidth="1"/>
    <col min="516" max="516" width="9.88671875" style="97" customWidth="1"/>
    <col min="517" max="517" width="11.44140625" style="97" customWidth="1"/>
    <col min="518" max="518" width="11.33203125" style="97" customWidth="1"/>
    <col min="519" max="768" width="9.109375" style="97"/>
    <col min="769" max="769" width="5.6640625" style="97" customWidth="1"/>
    <col min="770" max="770" width="33.5546875" style="97" customWidth="1"/>
    <col min="771" max="771" width="11.88671875" style="97" customWidth="1"/>
    <col min="772" max="772" width="9.88671875" style="97" customWidth="1"/>
    <col min="773" max="773" width="11.44140625" style="97" customWidth="1"/>
    <col min="774" max="774" width="11.33203125" style="97" customWidth="1"/>
    <col min="775" max="1024" width="9.109375" style="97"/>
    <col min="1025" max="1025" width="5.6640625" style="97" customWidth="1"/>
    <col min="1026" max="1026" width="33.5546875" style="97" customWidth="1"/>
    <col min="1027" max="1027" width="11.88671875" style="97" customWidth="1"/>
    <col min="1028" max="1028" width="9.88671875" style="97" customWidth="1"/>
    <col min="1029" max="1029" width="11.44140625" style="97" customWidth="1"/>
    <col min="1030" max="1030" width="11.33203125" style="97" customWidth="1"/>
    <col min="1031" max="1280" width="9.109375" style="97"/>
    <col min="1281" max="1281" width="5.6640625" style="97" customWidth="1"/>
    <col min="1282" max="1282" width="33.5546875" style="97" customWidth="1"/>
    <col min="1283" max="1283" width="11.88671875" style="97" customWidth="1"/>
    <col min="1284" max="1284" width="9.88671875" style="97" customWidth="1"/>
    <col min="1285" max="1285" width="11.44140625" style="97" customWidth="1"/>
    <col min="1286" max="1286" width="11.33203125" style="97" customWidth="1"/>
    <col min="1287" max="1536" width="9.109375" style="97"/>
    <col min="1537" max="1537" width="5.6640625" style="97" customWidth="1"/>
    <col min="1538" max="1538" width="33.5546875" style="97" customWidth="1"/>
    <col min="1539" max="1539" width="11.88671875" style="97" customWidth="1"/>
    <col min="1540" max="1540" width="9.88671875" style="97" customWidth="1"/>
    <col min="1541" max="1541" width="11.44140625" style="97" customWidth="1"/>
    <col min="1542" max="1542" width="11.33203125" style="97" customWidth="1"/>
    <col min="1543" max="1792" width="9.109375" style="97"/>
    <col min="1793" max="1793" width="5.6640625" style="97" customWidth="1"/>
    <col min="1794" max="1794" width="33.5546875" style="97" customWidth="1"/>
    <col min="1795" max="1795" width="11.88671875" style="97" customWidth="1"/>
    <col min="1796" max="1796" width="9.88671875" style="97" customWidth="1"/>
    <col min="1797" max="1797" width="11.44140625" style="97" customWidth="1"/>
    <col min="1798" max="1798" width="11.33203125" style="97" customWidth="1"/>
    <col min="1799" max="2048" width="9.109375" style="97"/>
    <col min="2049" max="2049" width="5.6640625" style="97" customWidth="1"/>
    <col min="2050" max="2050" width="33.5546875" style="97" customWidth="1"/>
    <col min="2051" max="2051" width="11.88671875" style="97" customWidth="1"/>
    <col min="2052" max="2052" width="9.88671875" style="97" customWidth="1"/>
    <col min="2053" max="2053" width="11.44140625" style="97" customWidth="1"/>
    <col min="2054" max="2054" width="11.33203125" style="97" customWidth="1"/>
    <col min="2055" max="2304" width="9.109375" style="97"/>
    <col min="2305" max="2305" width="5.6640625" style="97" customWidth="1"/>
    <col min="2306" max="2306" width="33.5546875" style="97" customWidth="1"/>
    <col min="2307" max="2307" width="11.88671875" style="97" customWidth="1"/>
    <col min="2308" max="2308" width="9.88671875" style="97" customWidth="1"/>
    <col min="2309" max="2309" width="11.44140625" style="97" customWidth="1"/>
    <col min="2310" max="2310" width="11.33203125" style="97" customWidth="1"/>
    <col min="2311" max="2560" width="9.109375" style="97"/>
    <col min="2561" max="2561" width="5.6640625" style="97" customWidth="1"/>
    <col min="2562" max="2562" width="33.5546875" style="97" customWidth="1"/>
    <col min="2563" max="2563" width="11.88671875" style="97" customWidth="1"/>
    <col min="2564" max="2564" width="9.88671875" style="97" customWidth="1"/>
    <col min="2565" max="2565" width="11.44140625" style="97" customWidth="1"/>
    <col min="2566" max="2566" width="11.33203125" style="97" customWidth="1"/>
    <col min="2567" max="2816" width="9.109375" style="97"/>
    <col min="2817" max="2817" width="5.6640625" style="97" customWidth="1"/>
    <col min="2818" max="2818" width="33.5546875" style="97" customWidth="1"/>
    <col min="2819" max="2819" width="11.88671875" style="97" customWidth="1"/>
    <col min="2820" max="2820" width="9.88671875" style="97" customWidth="1"/>
    <col min="2821" max="2821" width="11.44140625" style="97" customWidth="1"/>
    <col min="2822" max="2822" width="11.33203125" style="97" customWidth="1"/>
    <col min="2823" max="3072" width="9.109375" style="97"/>
    <col min="3073" max="3073" width="5.6640625" style="97" customWidth="1"/>
    <col min="3074" max="3074" width="33.5546875" style="97" customWidth="1"/>
    <col min="3075" max="3075" width="11.88671875" style="97" customWidth="1"/>
    <col min="3076" max="3076" width="9.88671875" style="97" customWidth="1"/>
    <col min="3077" max="3077" width="11.44140625" style="97" customWidth="1"/>
    <col min="3078" max="3078" width="11.33203125" style="97" customWidth="1"/>
    <col min="3079" max="3328" width="9.109375" style="97"/>
    <col min="3329" max="3329" width="5.6640625" style="97" customWidth="1"/>
    <col min="3330" max="3330" width="33.5546875" style="97" customWidth="1"/>
    <col min="3331" max="3331" width="11.88671875" style="97" customWidth="1"/>
    <col min="3332" max="3332" width="9.88671875" style="97" customWidth="1"/>
    <col min="3333" max="3333" width="11.44140625" style="97" customWidth="1"/>
    <col min="3334" max="3334" width="11.33203125" style="97" customWidth="1"/>
    <col min="3335" max="3584" width="9.109375" style="97"/>
    <col min="3585" max="3585" width="5.6640625" style="97" customWidth="1"/>
    <col min="3586" max="3586" width="33.5546875" style="97" customWidth="1"/>
    <col min="3587" max="3587" width="11.88671875" style="97" customWidth="1"/>
    <col min="3588" max="3588" width="9.88671875" style="97" customWidth="1"/>
    <col min="3589" max="3589" width="11.44140625" style="97" customWidth="1"/>
    <col min="3590" max="3590" width="11.33203125" style="97" customWidth="1"/>
    <col min="3591" max="3840" width="9.109375" style="97"/>
    <col min="3841" max="3841" width="5.6640625" style="97" customWidth="1"/>
    <col min="3842" max="3842" width="33.5546875" style="97" customWidth="1"/>
    <col min="3843" max="3843" width="11.88671875" style="97" customWidth="1"/>
    <col min="3844" max="3844" width="9.88671875" style="97" customWidth="1"/>
    <col min="3845" max="3845" width="11.44140625" style="97" customWidth="1"/>
    <col min="3846" max="3846" width="11.33203125" style="97" customWidth="1"/>
    <col min="3847" max="4096" width="9.109375" style="97"/>
    <col min="4097" max="4097" width="5.6640625" style="97" customWidth="1"/>
    <col min="4098" max="4098" width="33.5546875" style="97" customWidth="1"/>
    <col min="4099" max="4099" width="11.88671875" style="97" customWidth="1"/>
    <col min="4100" max="4100" width="9.88671875" style="97" customWidth="1"/>
    <col min="4101" max="4101" width="11.44140625" style="97" customWidth="1"/>
    <col min="4102" max="4102" width="11.33203125" style="97" customWidth="1"/>
    <col min="4103" max="4352" width="9.109375" style="97"/>
    <col min="4353" max="4353" width="5.6640625" style="97" customWidth="1"/>
    <col min="4354" max="4354" width="33.5546875" style="97" customWidth="1"/>
    <col min="4355" max="4355" width="11.88671875" style="97" customWidth="1"/>
    <col min="4356" max="4356" width="9.88671875" style="97" customWidth="1"/>
    <col min="4357" max="4357" width="11.44140625" style="97" customWidth="1"/>
    <col min="4358" max="4358" width="11.33203125" style="97" customWidth="1"/>
    <col min="4359" max="4608" width="9.109375" style="97"/>
    <col min="4609" max="4609" width="5.6640625" style="97" customWidth="1"/>
    <col min="4610" max="4610" width="33.5546875" style="97" customWidth="1"/>
    <col min="4611" max="4611" width="11.88671875" style="97" customWidth="1"/>
    <col min="4612" max="4612" width="9.88671875" style="97" customWidth="1"/>
    <col min="4613" max="4613" width="11.44140625" style="97" customWidth="1"/>
    <col min="4614" max="4614" width="11.33203125" style="97" customWidth="1"/>
    <col min="4615" max="4864" width="9.109375" style="97"/>
    <col min="4865" max="4865" width="5.6640625" style="97" customWidth="1"/>
    <col min="4866" max="4866" width="33.5546875" style="97" customWidth="1"/>
    <col min="4867" max="4867" width="11.88671875" style="97" customWidth="1"/>
    <col min="4868" max="4868" width="9.88671875" style="97" customWidth="1"/>
    <col min="4869" max="4869" width="11.44140625" style="97" customWidth="1"/>
    <col min="4870" max="4870" width="11.33203125" style="97" customWidth="1"/>
    <col min="4871" max="5120" width="9.109375" style="97"/>
    <col min="5121" max="5121" width="5.6640625" style="97" customWidth="1"/>
    <col min="5122" max="5122" width="33.5546875" style="97" customWidth="1"/>
    <col min="5123" max="5123" width="11.88671875" style="97" customWidth="1"/>
    <col min="5124" max="5124" width="9.88671875" style="97" customWidth="1"/>
    <col min="5125" max="5125" width="11.44140625" style="97" customWidth="1"/>
    <col min="5126" max="5126" width="11.33203125" style="97" customWidth="1"/>
    <col min="5127" max="5376" width="9.109375" style="97"/>
    <col min="5377" max="5377" width="5.6640625" style="97" customWidth="1"/>
    <col min="5378" max="5378" width="33.5546875" style="97" customWidth="1"/>
    <col min="5379" max="5379" width="11.88671875" style="97" customWidth="1"/>
    <col min="5380" max="5380" width="9.88671875" style="97" customWidth="1"/>
    <col min="5381" max="5381" width="11.44140625" style="97" customWidth="1"/>
    <col min="5382" max="5382" width="11.33203125" style="97" customWidth="1"/>
    <col min="5383" max="5632" width="9.109375" style="97"/>
    <col min="5633" max="5633" width="5.6640625" style="97" customWidth="1"/>
    <col min="5634" max="5634" width="33.5546875" style="97" customWidth="1"/>
    <col min="5635" max="5635" width="11.88671875" style="97" customWidth="1"/>
    <col min="5636" max="5636" width="9.88671875" style="97" customWidth="1"/>
    <col min="5637" max="5637" width="11.44140625" style="97" customWidth="1"/>
    <col min="5638" max="5638" width="11.33203125" style="97" customWidth="1"/>
    <col min="5639" max="5888" width="9.109375" style="97"/>
    <col min="5889" max="5889" width="5.6640625" style="97" customWidth="1"/>
    <col min="5890" max="5890" width="33.5546875" style="97" customWidth="1"/>
    <col min="5891" max="5891" width="11.88671875" style="97" customWidth="1"/>
    <col min="5892" max="5892" width="9.88671875" style="97" customWidth="1"/>
    <col min="5893" max="5893" width="11.44140625" style="97" customWidth="1"/>
    <col min="5894" max="5894" width="11.33203125" style="97" customWidth="1"/>
    <col min="5895" max="6144" width="9.109375" style="97"/>
    <col min="6145" max="6145" width="5.6640625" style="97" customWidth="1"/>
    <col min="6146" max="6146" width="33.5546875" style="97" customWidth="1"/>
    <col min="6147" max="6147" width="11.88671875" style="97" customWidth="1"/>
    <col min="6148" max="6148" width="9.88671875" style="97" customWidth="1"/>
    <col min="6149" max="6149" width="11.44140625" style="97" customWidth="1"/>
    <col min="6150" max="6150" width="11.33203125" style="97" customWidth="1"/>
    <col min="6151" max="6400" width="9.109375" style="97"/>
    <col min="6401" max="6401" width="5.6640625" style="97" customWidth="1"/>
    <col min="6402" max="6402" width="33.5546875" style="97" customWidth="1"/>
    <col min="6403" max="6403" width="11.88671875" style="97" customWidth="1"/>
    <col min="6404" max="6404" width="9.88671875" style="97" customWidth="1"/>
    <col min="6405" max="6405" width="11.44140625" style="97" customWidth="1"/>
    <col min="6406" max="6406" width="11.33203125" style="97" customWidth="1"/>
    <col min="6407" max="6656" width="9.109375" style="97"/>
    <col min="6657" max="6657" width="5.6640625" style="97" customWidth="1"/>
    <col min="6658" max="6658" width="33.5546875" style="97" customWidth="1"/>
    <col min="6659" max="6659" width="11.88671875" style="97" customWidth="1"/>
    <col min="6660" max="6660" width="9.88671875" style="97" customWidth="1"/>
    <col min="6661" max="6661" width="11.44140625" style="97" customWidth="1"/>
    <col min="6662" max="6662" width="11.33203125" style="97" customWidth="1"/>
    <col min="6663" max="6912" width="9.109375" style="97"/>
    <col min="6913" max="6913" width="5.6640625" style="97" customWidth="1"/>
    <col min="6914" max="6914" width="33.5546875" style="97" customWidth="1"/>
    <col min="6915" max="6915" width="11.88671875" style="97" customWidth="1"/>
    <col min="6916" max="6916" width="9.88671875" style="97" customWidth="1"/>
    <col min="6917" max="6917" width="11.44140625" style="97" customWidth="1"/>
    <col min="6918" max="6918" width="11.33203125" style="97" customWidth="1"/>
    <col min="6919" max="7168" width="9.109375" style="97"/>
    <col min="7169" max="7169" width="5.6640625" style="97" customWidth="1"/>
    <col min="7170" max="7170" width="33.5546875" style="97" customWidth="1"/>
    <col min="7171" max="7171" width="11.88671875" style="97" customWidth="1"/>
    <col min="7172" max="7172" width="9.88671875" style="97" customWidth="1"/>
    <col min="7173" max="7173" width="11.44140625" style="97" customWidth="1"/>
    <col min="7174" max="7174" width="11.33203125" style="97" customWidth="1"/>
    <col min="7175" max="7424" width="9.109375" style="97"/>
    <col min="7425" max="7425" width="5.6640625" style="97" customWidth="1"/>
    <col min="7426" max="7426" width="33.5546875" style="97" customWidth="1"/>
    <col min="7427" max="7427" width="11.88671875" style="97" customWidth="1"/>
    <col min="7428" max="7428" width="9.88671875" style="97" customWidth="1"/>
    <col min="7429" max="7429" width="11.44140625" style="97" customWidth="1"/>
    <col min="7430" max="7430" width="11.33203125" style="97" customWidth="1"/>
    <col min="7431" max="7680" width="9.109375" style="97"/>
    <col min="7681" max="7681" width="5.6640625" style="97" customWidth="1"/>
    <col min="7682" max="7682" width="33.5546875" style="97" customWidth="1"/>
    <col min="7683" max="7683" width="11.88671875" style="97" customWidth="1"/>
    <col min="7684" max="7684" width="9.88671875" style="97" customWidth="1"/>
    <col min="7685" max="7685" width="11.44140625" style="97" customWidth="1"/>
    <col min="7686" max="7686" width="11.33203125" style="97" customWidth="1"/>
    <col min="7687" max="7936" width="9.109375" style="97"/>
    <col min="7937" max="7937" width="5.6640625" style="97" customWidth="1"/>
    <col min="7938" max="7938" width="33.5546875" style="97" customWidth="1"/>
    <col min="7939" max="7939" width="11.88671875" style="97" customWidth="1"/>
    <col min="7940" max="7940" width="9.88671875" style="97" customWidth="1"/>
    <col min="7941" max="7941" width="11.44140625" style="97" customWidth="1"/>
    <col min="7942" max="7942" width="11.33203125" style="97" customWidth="1"/>
    <col min="7943" max="8192" width="9.109375" style="97"/>
    <col min="8193" max="8193" width="5.6640625" style="97" customWidth="1"/>
    <col min="8194" max="8194" width="33.5546875" style="97" customWidth="1"/>
    <col min="8195" max="8195" width="11.88671875" style="97" customWidth="1"/>
    <col min="8196" max="8196" width="9.88671875" style="97" customWidth="1"/>
    <col min="8197" max="8197" width="11.44140625" style="97" customWidth="1"/>
    <col min="8198" max="8198" width="11.33203125" style="97" customWidth="1"/>
    <col min="8199" max="8448" width="9.109375" style="97"/>
    <col min="8449" max="8449" width="5.6640625" style="97" customWidth="1"/>
    <col min="8450" max="8450" width="33.5546875" style="97" customWidth="1"/>
    <col min="8451" max="8451" width="11.88671875" style="97" customWidth="1"/>
    <col min="8452" max="8452" width="9.88671875" style="97" customWidth="1"/>
    <col min="8453" max="8453" width="11.44140625" style="97" customWidth="1"/>
    <col min="8454" max="8454" width="11.33203125" style="97" customWidth="1"/>
    <col min="8455" max="8704" width="9.109375" style="97"/>
    <col min="8705" max="8705" width="5.6640625" style="97" customWidth="1"/>
    <col min="8706" max="8706" width="33.5546875" style="97" customWidth="1"/>
    <col min="8707" max="8707" width="11.88671875" style="97" customWidth="1"/>
    <col min="8708" max="8708" width="9.88671875" style="97" customWidth="1"/>
    <col min="8709" max="8709" width="11.44140625" style="97" customWidth="1"/>
    <col min="8710" max="8710" width="11.33203125" style="97" customWidth="1"/>
    <col min="8711" max="8960" width="9.109375" style="97"/>
    <col min="8961" max="8961" width="5.6640625" style="97" customWidth="1"/>
    <col min="8962" max="8962" width="33.5546875" style="97" customWidth="1"/>
    <col min="8963" max="8963" width="11.88671875" style="97" customWidth="1"/>
    <col min="8964" max="8964" width="9.88671875" style="97" customWidth="1"/>
    <col min="8965" max="8965" width="11.44140625" style="97" customWidth="1"/>
    <col min="8966" max="8966" width="11.33203125" style="97" customWidth="1"/>
    <col min="8967" max="9216" width="9.109375" style="97"/>
    <col min="9217" max="9217" width="5.6640625" style="97" customWidth="1"/>
    <col min="9218" max="9218" width="33.5546875" style="97" customWidth="1"/>
    <col min="9219" max="9219" width="11.88671875" style="97" customWidth="1"/>
    <col min="9220" max="9220" width="9.88671875" style="97" customWidth="1"/>
    <col min="9221" max="9221" width="11.44140625" style="97" customWidth="1"/>
    <col min="9222" max="9222" width="11.33203125" style="97" customWidth="1"/>
    <col min="9223" max="9472" width="9.109375" style="97"/>
    <col min="9473" max="9473" width="5.6640625" style="97" customWidth="1"/>
    <col min="9474" max="9474" width="33.5546875" style="97" customWidth="1"/>
    <col min="9475" max="9475" width="11.88671875" style="97" customWidth="1"/>
    <col min="9476" max="9476" width="9.88671875" style="97" customWidth="1"/>
    <col min="9477" max="9477" width="11.44140625" style="97" customWidth="1"/>
    <col min="9478" max="9478" width="11.33203125" style="97" customWidth="1"/>
    <col min="9479" max="9728" width="9.109375" style="97"/>
    <col min="9729" max="9729" width="5.6640625" style="97" customWidth="1"/>
    <col min="9730" max="9730" width="33.5546875" style="97" customWidth="1"/>
    <col min="9731" max="9731" width="11.88671875" style="97" customWidth="1"/>
    <col min="9732" max="9732" width="9.88671875" style="97" customWidth="1"/>
    <col min="9733" max="9733" width="11.44140625" style="97" customWidth="1"/>
    <col min="9734" max="9734" width="11.33203125" style="97" customWidth="1"/>
    <col min="9735" max="9984" width="9.109375" style="97"/>
    <col min="9985" max="9985" width="5.6640625" style="97" customWidth="1"/>
    <col min="9986" max="9986" width="33.5546875" style="97" customWidth="1"/>
    <col min="9987" max="9987" width="11.88671875" style="97" customWidth="1"/>
    <col min="9988" max="9988" width="9.88671875" style="97" customWidth="1"/>
    <col min="9989" max="9989" width="11.44140625" style="97" customWidth="1"/>
    <col min="9990" max="9990" width="11.33203125" style="97" customWidth="1"/>
    <col min="9991" max="10240" width="9.109375" style="97"/>
    <col min="10241" max="10241" width="5.6640625" style="97" customWidth="1"/>
    <col min="10242" max="10242" width="33.5546875" style="97" customWidth="1"/>
    <col min="10243" max="10243" width="11.88671875" style="97" customWidth="1"/>
    <col min="10244" max="10244" width="9.88671875" style="97" customWidth="1"/>
    <col min="10245" max="10245" width="11.44140625" style="97" customWidth="1"/>
    <col min="10246" max="10246" width="11.33203125" style="97" customWidth="1"/>
    <col min="10247" max="10496" width="9.109375" style="97"/>
    <col min="10497" max="10497" width="5.6640625" style="97" customWidth="1"/>
    <col min="10498" max="10498" width="33.5546875" style="97" customWidth="1"/>
    <col min="10499" max="10499" width="11.88671875" style="97" customWidth="1"/>
    <col min="10500" max="10500" width="9.88671875" style="97" customWidth="1"/>
    <col min="10501" max="10501" width="11.44140625" style="97" customWidth="1"/>
    <col min="10502" max="10502" width="11.33203125" style="97" customWidth="1"/>
    <col min="10503" max="10752" width="9.109375" style="97"/>
    <col min="10753" max="10753" width="5.6640625" style="97" customWidth="1"/>
    <col min="10754" max="10754" width="33.5546875" style="97" customWidth="1"/>
    <col min="10755" max="10755" width="11.88671875" style="97" customWidth="1"/>
    <col min="10756" max="10756" width="9.88671875" style="97" customWidth="1"/>
    <col min="10757" max="10757" width="11.44140625" style="97" customWidth="1"/>
    <col min="10758" max="10758" width="11.33203125" style="97" customWidth="1"/>
    <col min="10759" max="11008" width="9.109375" style="97"/>
    <col min="11009" max="11009" width="5.6640625" style="97" customWidth="1"/>
    <col min="11010" max="11010" width="33.5546875" style="97" customWidth="1"/>
    <col min="11011" max="11011" width="11.88671875" style="97" customWidth="1"/>
    <col min="11012" max="11012" width="9.88671875" style="97" customWidth="1"/>
    <col min="11013" max="11013" width="11.44140625" style="97" customWidth="1"/>
    <col min="11014" max="11014" width="11.33203125" style="97" customWidth="1"/>
    <col min="11015" max="11264" width="9.109375" style="97"/>
    <col min="11265" max="11265" width="5.6640625" style="97" customWidth="1"/>
    <col min="11266" max="11266" width="33.5546875" style="97" customWidth="1"/>
    <col min="11267" max="11267" width="11.88671875" style="97" customWidth="1"/>
    <col min="11268" max="11268" width="9.88671875" style="97" customWidth="1"/>
    <col min="11269" max="11269" width="11.44140625" style="97" customWidth="1"/>
    <col min="11270" max="11270" width="11.33203125" style="97" customWidth="1"/>
    <col min="11271" max="11520" width="9.109375" style="97"/>
    <col min="11521" max="11521" width="5.6640625" style="97" customWidth="1"/>
    <col min="11522" max="11522" width="33.5546875" style="97" customWidth="1"/>
    <col min="11523" max="11523" width="11.88671875" style="97" customWidth="1"/>
    <col min="11524" max="11524" width="9.88671875" style="97" customWidth="1"/>
    <col min="11525" max="11525" width="11.44140625" style="97" customWidth="1"/>
    <col min="11526" max="11526" width="11.33203125" style="97" customWidth="1"/>
    <col min="11527" max="11776" width="9.109375" style="97"/>
    <col min="11777" max="11777" width="5.6640625" style="97" customWidth="1"/>
    <col min="11778" max="11778" width="33.5546875" style="97" customWidth="1"/>
    <col min="11779" max="11779" width="11.88671875" style="97" customWidth="1"/>
    <col min="11780" max="11780" width="9.88671875" style="97" customWidth="1"/>
    <col min="11781" max="11781" width="11.44140625" style="97" customWidth="1"/>
    <col min="11782" max="11782" width="11.33203125" style="97" customWidth="1"/>
    <col min="11783" max="12032" width="9.109375" style="97"/>
    <col min="12033" max="12033" width="5.6640625" style="97" customWidth="1"/>
    <col min="12034" max="12034" width="33.5546875" style="97" customWidth="1"/>
    <col min="12035" max="12035" width="11.88671875" style="97" customWidth="1"/>
    <col min="12036" max="12036" width="9.88671875" style="97" customWidth="1"/>
    <col min="12037" max="12037" width="11.44140625" style="97" customWidth="1"/>
    <col min="12038" max="12038" width="11.33203125" style="97" customWidth="1"/>
    <col min="12039" max="12288" width="9.109375" style="97"/>
    <col min="12289" max="12289" width="5.6640625" style="97" customWidth="1"/>
    <col min="12290" max="12290" width="33.5546875" style="97" customWidth="1"/>
    <col min="12291" max="12291" width="11.88671875" style="97" customWidth="1"/>
    <col min="12292" max="12292" width="9.88671875" style="97" customWidth="1"/>
    <col min="12293" max="12293" width="11.44140625" style="97" customWidth="1"/>
    <col min="12294" max="12294" width="11.33203125" style="97" customWidth="1"/>
    <col min="12295" max="12544" width="9.109375" style="97"/>
    <col min="12545" max="12545" width="5.6640625" style="97" customWidth="1"/>
    <col min="12546" max="12546" width="33.5546875" style="97" customWidth="1"/>
    <col min="12547" max="12547" width="11.88671875" style="97" customWidth="1"/>
    <col min="12548" max="12548" width="9.88671875" style="97" customWidth="1"/>
    <col min="12549" max="12549" width="11.44140625" style="97" customWidth="1"/>
    <col min="12550" max="12550" width="11.33203125" style="97" customWidth="1"/>
    <col min="12551" max="12800" width="9.109375" style="97"/>
    <col min="12801" max="12801" width="5.6640625" style="97" customWidth="1"/>
    <col min="12802" max="12802" width="33.5546875" style="97" customWidth="1"/>
    <col min="12803" max="12803" width="11.88671875" style="97" customWidth="1"/>
    <col min="12804" max="12804" width="9.88671875" style="97" customWidth="1"/>
    <col min="12805" max="12805" width="11.44140625" style="97" customWidth="1"/>
    <col min="12806" max="12806" width="11.33203125" style="97" customWidth="1"/>
    <col min="12807" max="13056" width="9.109375" style="97"/>
    <col min="13057" max="13057" width="5.6640625" style="97" customWidth="1"/>
    <col min="13058" max="13058" width="33.5546875" style="97" customWidth="1"/>
    <col min="13059" max="13059" width="11.88671875" style="97" customWidth="1"/>
    <col min="13060" max="13060" width="9.88671875" style="97" customWidth="1"/>
    <col min="13061" max="13061" width="11.44140625" style="97" customWidth="1"/>
    <col min="13062" max="13062" width="11.33203125" style="97" customWidth="1"/>
    <col min="13063" max="13312" width="9.109375" style="97"/>
    <col min="13313" max="13313" width="5.6640625" style="97" customWidth="1"/>
    <col min="13314" max="13314" width="33.5546875" style="97" customWidth="1"/>
    <col min="13315" max="13315" width="11.88671875" style="97" customWidth="1"/>
    <col min="13316" max="13316" width="9.88671875" style="97" customWidth="1"/>
    <col min="13317" max="13317" width="11.44140625" style="97" customWidth="1"/>
    <col min="13318" max="13318" width="11.33203125" style="97" customWidth="1"/>
    <col min="13319" max="13568" width="9.109375" style="97"/>
    <col min="13569" max="13569" width="5.6640625" style="97" customWidth="1"/>
    <col min="13570" max="13570" width="33.5546875" style="97" customWidth="1"/>
    <col min="13571" max="13571" width="11.88671875" style="97" customWidth="1"/>
    <col min="13572" max="13572" width="9.88671875" style="97" customWidth="1"/>
    <col min="13573" max="13573" width="11.44140625" style="97" customWidth="1"/>
    <col min="13574" max="13574" width="11.33203125" style="97" customWidth="1"/>
    <col min="13575" max="13824" width="9.109375" style="97"/>
    <col min="13825" max="13825" width="5.6640625" style="97" customWidth="1"/>
    <col min="13826" max="13826" width="33.5546875" style="97" customWidth="1"/>
    <col min="13827" max="13827" width="11.88671875" style="97" customWidth="1"/>
    <col min="13828" max="13828" width="9.88671875" style="97" customWidth="1"/>
    <col min="13829" max="13829" width="11.44140625" style="97" customWidth="1"/>
    <col min="13830" max="13830" width="11.33203125" style="97" customWidth="1"/>
    <col min="13831" max="14080" width="9.109375" style="97"/>
    <col min="14081" max="14081" width="5.6640625" style="97" customWidth="1"/>
    <col min="14082" max="14082" width="33.5546875" style="97" customWidth="1"/>
    <col min="14083" max="14083" width="11.88671875" style="97" customWidth="1"/>
    <col min="14084" max="14084" width="9.88671875" style="97" customWidth="1"/>
    <col min="14085" max="14085" width="11.44140625" style="97" customWidth="1"/>
    <col min="14086" max="14086" width="11.33203125" style="97" customWidth="1"/>
    <col min="14087" max="14336" width="9.109375" style="97"/>
    <col min="14337" max="14337" width="5.6640625" style="97" customWidth="1"/>
    <col min="14338" max="14338" width="33.5546875" style="97" customWidth="1"/>
    <col min="14339" max="14339" width="11.88671875" style="97" customWidth="1"/>
    <col min="14340" max="14340" width="9.88671875" style="97" customWidth="1"/>
    <col min="14341" max="14341" width="11.44140625" style="97" customWidth="1"/>
    <col min="14342" max="14342" width="11.33203125" style="97" customWidth="1"/>
    <col min="14343" max="14592" width="9.109375" style="97"/>
    <col min="14593" max="14593" width="5.6640625" style="97" customWidth="1"/>
    <col min="14594" max="14594" width="33.5546875" style="97" customWidth="1"/>
    <col min="14595" max="14595" width="11.88671875" style="97" customWidth="1"/>
    <col min="14596" max="14596" width="9.88671875" style="97" customWidth="1"/>
    <col min="14597" max="14597" width="11.44140625" style="97" customWidth="1"/>
    <col min="14598" max="14598" width="11.33203125" style="97" customWidth="1"/>
    <col min="14599" max="14848" width="9.109375" style="97"/>
    <col min="14849" max="14849" width="5.6640625" style="97" customWidth="1"/>
    <col min="14850" max="14850" width="33.5546875" style="97" customWidth="1"/>
    <col min="14851" max="14851" width="11.88671875" style="97" customWidth="1"/>
    <col min="14852" max="14852" width="9.88671875" style="97" customWidth="1"/>
    <col min="14853" max="14853" width="11.44140625" style="97" customWidth="1"/>
    <col min="14854" max="14854" width="11.33203125" style="97" customWidth="1"/>
    <col min="14855" max="15104" width="9.109375" style="97"/>
    <col min="15105" max="15105" width="5.6640625" style="97" customWidth="1"/>
    <col min="15106" max="15106" width="33.5546875" style="97" customWidth="1"/>
    <col min="15107" max="15107" width="11.88671875" style="97" customWidth="1"/>
    <col min="15108" max="15108" width="9.88671875" style="97" customWidth="1"/>
    <col min="15109" max="15109" width="11.44140625" style="97" customWidth="1"/>
    <col min="15110" max="15110" width="11.33203125" style="97" customWidth="1"/>
    <col min="15111" max="15360" width="9.109375" style="97"/>
    <col min="15361" max="15361" width="5.6640625" style="97" customWidth="1"/>
    <col min="15362" max="15362" width="33.5546875" style="97" customWidth="1"/>
    <col min="15363" max="15363" width="11.88671875" style="97" customWidth="1"/>
    <col min="15364" max="15364" width="9.88671875" style="97" customWidth="1"/>
    <col min="15365" max="15365" width="11.44140625" style="97" customWidth="1"/>
    <col min="15366" max="15366" width="11.33203125" style="97" customWidth="1"/>
    <col min="15367" max="15616" width="9.109375" style="97"/>
    <col min="15617" max="15617" width="5.6640625" style="97" customWidth="1"/>
    <col min="15618" max="15618" width="33.5546875" style="97" customWidth="1"/>
    <col min="15619" max="15619" width="11.88671875" style="97" customWidth="1"/>
    <col min="15620" max="15620" width="9.88671875" style="97" customWidth="1"/>
    <col min="15621" max="15621" width="11.44140625" style="97" customWidth="1"/>
    <col min="15622" max="15622" width="11.33203125" style="97" customWidth="1"/>
    <col min="15623" max="15872" width="9.109375" style="97"/>
    <col min="15873" max="15873" width="5.6640625" style="97" customWidth="1"/>
    <col min="15874" max="15874" width="33.5546875" style="97" customWidth="1"/>
    <col min="15875" max="15875" width="11.88671875" style="97" customWidth="1"/>
    <col min="15876" max="15876" width="9.88671875" style="97" customWidth="1"/>
    <col min="15877" max="15877" width="11.44140625" style="97" customWidth="1"/>
    <col min="15878" max="15878" width="11.33203125" style="97" customWidth="1"/>
    <col min="15879" max="16128" width="9.109375" style="97"/>
    <col min="16129" max="16129" width="5.6640625" style="97" customWidth="1"/>
    <col min="16130" max="16130" width="33.5546875" style="97" customWidth="1"/>
    <col min="16131" max="16131" width="11.88671875" style="97" customWidth="1"/>
    <col min="16132" max="16132" width="9.88671875" style="97" customWidth="1"/>
    <col min="16133" max="16133" width="11.44140625" style="97" customWidth="1"/>
    <col min="16134" max="16134" width="11.33203125" style="97" customWidth="1"/>
    <col min="16135" max="16384" width="9.109375" style="97"/>
  </cols>
  <sheetData>
    <row r="1" spans="1:7">
      <c r="A1" s="95"/>
      <c r="B1" s="505" t="s">
        <v>257</v>
      </c>
      <c r="C1" s="505"/>
      <c r="D1" s="505"/>
      <c r="E1" s="505"/>
      <c r="F1" s="96"/>
    </row>
    <row r="2" spans="1:7">
      <c r="A2" s="98"/>
      <c r="B2" s="99"/>
      <c r="C2" s="100"/>
      <c r="D2" s="101"/>
      <c r="E2" s="101"/>
      <c r="F2" s="101"/>
    </row>
    <row r="3" spans="1:7" ht="35.25" customHeight="1">
      <c r="A3" s="506" t="s">
        <v>258</v>
      </c>
      <c r="B3" s="506"/>
      <c r="C3" s="506"/>
      <c r="D3" s="506"/>
      <c r="E3" s="506"/>
      <c r="F3" s="506"/>
    </row>
    <row r="4" spans="1:7">
      <c r="A4" s="507" t="s">
        <v>151</v>
      </c>
      <c r="B4" s="507"/>
      <c r="C4" s="507"/>
      <c r="D4" s="507"/>
      <c r="E4" s="507"/>
      <c r="F4" s="507"/>
      <c r="G4" s="102"/>
    </row>
    <row r="5" spans="1:7">
      <c r="A5" s="103"/>
      <c r="B5" s="104"/>
      <c r="C5" s="508"/>
      <c r="D5" s="508"/>
      <c r="E5" s="105"/>
      <c r="F5" s="106" t="s">
        <v>152</v>
      </c>
      <c r="G5" s="107"/>
    </row>
    <row r="6" spans="1:7" s="108" customFormat="1">
      <c r="A6" s="103" t="s">
        <v>153</v>
      </c>
      <c r="B6" s="103" t="s">
        <v>154</v>
      </c>
      <c r="C6" s="103" t="s">
        <v>155</v>
      </c>
      <c r="D6" s="103" t="s">
        <v>156</v>
      </c>
      <c r="E6" s="103" t="s">
        <v>157</v>
      </c>
      <c r="F6" s="103" t="s">
        <v>158</v>
      </c>
    </row>
    <row r="7" spans="1:7" s="109" customFormat="1" ht="22.2" customHeight="1">
      <c r="A7" s="509" t="s">
        <v>159</v>
      </c>
      <c r="B7" s="510" t="s">
        <v>54</v>
      </c>
      <c r="C7" s="511" t="s">
        <v>148</v>
      </c>
      <c r="D7" s="511" t="s">
        <v>160</v>
      </c>
      <c r="E7" s="511" t="s">
        <v>161</v>
      </c>
      <c r="F7" s="511" t="s">
        <v>162</v>
      </c>
    </row>
    <row r="8" spans="1:7" s="109" customFormat="1" ht="22.2" customHeight="1">
      <c r="A8" s="509"/>
      <c r="B8" s="510"/>
      <c r="C8" s="511"/>
      <c r="D8" s="512"/>
      <c r="E8" s="512"/>
      <c r="F8" s="512"/>
    </row>
    <row r="9" spans="1:7" s="112" customFormat="1" ht="45" customHeight="1">
      <c r="A9" s="110">
        <v>1</v>
      </c>
      <c r="B9" s="137" t="s">
        <v>171</v>
      </c>
      <c r="C9" s="138">
        <v>21094473</v>
      </c>
      <c r="D9" s="111">
        <v>0</v>
      </c>
      <c r="E9" s="111">
        <v>0</v>
      </c>
      <c r="F9" s="111">
        <v>0</v>
      </c>
    </row>
    <row r="10" spans="1:7" s="112" customFormat="1" ht="45.75" customHeight="1">
      <c r="A10" s="110">
        <v>2</v>
      </c>
      <c r="B10" s="136" t="s">
        <v>172</v>
      </c>
      <c r="C10" s="141" t="s">
        <v>164</v>
      </c>
      <c r="D10" s="111">
        <v>0</v>
      </c>
      <c r="E10" s="111">
        <v>0</v>
      </c>
      <c r="F10" s="111">
        <v>0</v>
      </c>
    </row>
    <row r="11" spans="1:7" s="112" customFormat="1" ht="32.25" customHeight="1">
      <c r="A11" s="110">
        <v>3</v>
      </c>
      <c r="B11" s="137" t="s">
        <v>165</v>
      </c>
      <c r="C11" s="138" t="s">
        <v>166</v>
      </c>
      <c r="D11" s="111">
        <v>0</v>
      </c>
      <c r="E11" s="111">
        <v>0</v>
      </c>
      <c r="F11" s="111">
        <v>0</v>
      </c>
    </row>
    <row r="12" spans="1:7" s="112" customFormat="1" ht="39" customHeight="1">
      <c r="A12" s="110">
        <v>4</v>
      </c>
      <c r="B12" s="137" t="s">
        <v>173</v>
      </c>
      <c r="C12" s="138" t="s">
        <v>167</v>
      </c>
      <c r="D12" s="111">
        <v>0</v>
      </c>
      <c r="E12" s="111">
        <v>0</v>
      </c>
      <c r="F12" s="111">
        <v>0</v>
      </c>
    </row>
    <row r="13" spans="1:7" s="112" customFormat="1" ht="36" customHeight="1">
      <c r="A13" s="110">
        <v>5</v>
      </c>
      <c r="B13" s="136" t="s">
        <v>174</v>
      </c>
      <c r="C13" s="138">
        <v>203200</v>
      </c>
      <c r="D13" s="111">
        <v>0</v>
      </c>
      <c r="E13" s="111">
        <v>0</v>
      </c>
      <c r="F13" s="111">
        <v>0</v>
      </c>
    </row>
    <row r="14" spans="1:7" s="112" customFormat="1" ht="49.95" customHeight="1">
      <c r="A14" s="110">
        <v>6</v>
      </c>
      <c r="B14" s="134" t="s">
        <v>168</v>
      </c>
      <c r="C14" s="139">
        <v>50000</v>
      </c>
      <c r="D14" s="111">
        <v>0</v>
      </c>
      <c r="E14" s="111">
        <v>0</v>
      </c>
      <c r="F14" s="111">
        <v>0</v>
      </c>
    </row>
    <row r="15" spans="1:7" s="112" customFormat="1" ht="66" customHeight="1">
      <c r="A15" s="110">
        <v>7</v>
      </c>
      <c r="B15" s="134" t="s">
        <v>169</v>
      </c>
      <c r="C15" s="139">
        <v>120000</v>
      </c>
      <c r="D15" s="111">
        <v>0</v>
      </c>
      <c r="E15" s="111">
        <v>0</v>
      </c>
      <c r="F15" s="111">
        <v>0</v>
      </c>
    </row>
    <row r="16" spans="1:7" s="114" customFormat="1" ht="30" customHeight="1">
      <c r="A16" s="110">
        <v>8</v>
      </c>
      <c r="B16" s="135" t="s">
        <v>170</v>
      </c>
      <c r="C16" s="140">
        <v>14950</v>
      </c>
      <c r="D16" s="113">
        <v>0</v>
      </c>
      <c r="E16" s="113">
        <v>0</v>
      </c>
      <c r="F16" s="113">
        <v>0</v>
      </c>
    </row>
    <row r="17" spans="1:18" s="116" customFormat="1" ht="36" customHeight="1">
      <c r="A17" s="110">
        <v>9</v>
      </c>
      <c r="B17" s="186" t="s">
        <v>175</v>
      </c>
      <c r="C17" s="115">
        <f>SUM(C9:C16)</f>
        <v>21482623</v>
      </c>
      <c r="D17" s="115">
        <v>0</v>
      </c>
      <c r="E17" s="115">
        <v>0</v>
      </c>
      <c r="F17" s="115">
        <v>0</v>
      </c>
    </row>
    <row r="18" spans="1:18" ht="31.5" customHeight="1">
      <c r="A18" s="103"/>
      <c r="C18" s="27"/>
      <c r="D18" s="27"/>
      <c r="E18" s="27"/>
      <c r="F18" s="27"/>
      <c r="G18"/>
      <c r="H18"/>
      <c r="I18"/>
    </row>
    <row r="19" spans="1:18" ht="19.95" customHeight="1">
      <c r="A19" s="103"/>
      <c r="B19" s="27"/>
      <c r="C19" s="27"/>
      <c r="D19" s="27"/>
      <c r="E19" s="27"/>
      <c r="F19" s="27"/>
      <c r="G19"/>
      <c r="H19"/>
      <c r="I19"/>
    </row>
    <row r="20" spans="1:18" ht="36" customHeight="1">
      <c r="A20" s="103"/>
      <c r="C20" s="27"/>
      <c r="D20" s="27"/>
      <c r="E20" s="27"/>
      <c r="F20" s="27"/>
      <c r="G20"/>
      <c r="H20"/>
      <c r="I20"/>
    </row>
    <row r="21" spans="1:18" ht="36" customHeight="1">
      <c r="A21" s="10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103"/>
      <c r="C22" s="27"/>
      <c r="D22" s="27"/>
      <c r="E22" s="27"/>
      <c r="F22" s="27"/>
      <c r="G22"/>
      <c r="H22"/>
      <c r="I22"/>
      <c r="J22"/>
    </row>
    <row r="23" spans="1:18" ht="49.95" customHeight="1">
      <c r="A23" s="103"/>
      <c r="B23" s="118"/>
      <c r="C23" s="119"/>
      <c r="D23" s="120"/>
      <c r="E23" s="120"/>
      <c r="F23" s="120"/>
    </row>
    <row r="24" spans="1:18" ht="19.95" customHeight="1">
      <c r="A24" s="103"/>
      <c r="B24" s="121"/>
      <c r="C24" s="122"/>
      <c r="D24" s="123"/>
      <c r="E24" s="123"/>
      <c r="F24" s="123"/>
    </row>
    <row r="25" spans="1:18" ht="19.95" customHeight="1">
      <c r="A25" s="103"/>
      <c r="B25" s="121"/>
      <c r="C25" s="122"/>
      <c r="D25" s="123"/>
      <c r="E25" s="123"/>
      <c r="F25" s="123"/>
    </row>
    <row r="26" spans="1:18" ht="49.95" customHeight="1">
      <c r="A26" s="103"/>
      <c r="B26" s="121"/>
      <c r="C26" s="122"/>
      <c r="D26" s="123"/>
      <c r="E26" s="123"/>
      <c r="F26" s="123"/>
    </row>
    <row r="27" spans="1:18" ht="19.95" customHeight="1">
      <c r="A27" s="103"/>
      <c r="B27" s="121"/>
      <c r="C27" s="122"/>
      <c r="D27" s="123"/>
      <c r="E27" s="123"/>
      <c r="F27" s="123"/>
    </row>
    <row r="28" spans="1:18" ht="19.95" customHeight="1">
      <c r="A28" s="103"/>
      <c r="B28" s="121"/>
      <c r="C28" s="122"/>
      <c r="D28" s="123"/>
      <c r="E28" s="123"/>
      <c r="F28" s="123"/>
    </row>
    <row r="29" spans="1:18" ht="19.95" customHeight="1">
      <c r="A29" s="103"/>
      <c r="B29" s="118"/>
      <c r="C29" s="119"/>
      <c r="D29" s="120"/>
      <c r="E29" s="120"/>
      <c r="F29" s="120"/>
    </row>
    <row r="30" spans="1:18" ht="19.95" customHeight="1">
      <c r="A30" s="103"/>
      <c r="B30" s="121"/>
      <c r="C30" s="124"/>
      <c r="D30" s="105"/>
      <c r="E30" s="105"/>
      <c r="F30" s="105"/>
    </row>
    <row r="31" spans="1:18" ht="36" customHeight="1">
      <c r="A31" s="103"/>
      <c r="B31" s="118"/>
      <c r="C31" s="125"/>
      <c r="D31" s="126"/>
      <c r="E31" s="126"/>
      <c r="F31" s="126"/>
    </row>
    <row r="32" spans="1:18" ht="19.95" customHeight="1">
      <c r="A32" s="103"/>
      <c r="B32" s="121"/>
      <c r="C32" s="124"/>
      <c r="D32" s="105"/>
      <c r="E32" s="105"/>
      <c r="F32" s="105"/>
    </row>
    <row r="33" spans="1:6" ht="19.95" customHeight="1">
      <c r="A33" s="103"/>
      <c r="B33" s="121"/>
      <c r="C33" s="124"/>
      <c r="D33" s="105"/>
      <c r="E33" s="105"/>
      <c r="F33" s="105"/>
    </row>
    <row r="34" spans="1:6" ht="36" customHeight="1">
      <c r="A34" s="103"/>
      <c r="B34" s="121"/>
      <c r="C34" s="124"/>
      <c r="D34" s="105"/>
      <c r="E34" s="105"/>
      <c r="F34" s="105"/>
    </row>
    <row r="35" spans="1:6" ht="36" customHeight="1">
      <c r="A35" s="103"/>
      <c r="B35" s="121"/>
      <c r="C35" s="124"/>
      <c r="D35" s="105"/>
      <c r="E35" s="105"/>
      <c r="F35" s="105"/>
    </row>
    <row r="36" spans="1:6" ht="19.95" customHeight="1">
      <c r="A36" s="103"/>
      <c r="B36" s="121"/>
      <c r="C36" s="124"/>
      <c r="D36" s="105"/>
      <c r="E36" s="105"/>
      <c r="F36" s="105"/>
    </row>
    <row r="37" spans="1:6" ht="19.95" customHeight="1">
      <c r="A37" s="103"/>
      <c r="B37" s="121"/>
      <c r="C37" s="124"/>
      <c r="D37" s="105"/>
      <c r="E37" s="105"/>
      <c r="F37" s="105"/>
    </row>
    <row r="38" spans="1:6" ht="19.95" customHeight="1">
      <c r="A38" s="103"/>
      <c r="B38" s="121"/>
      <c r="C38" s="124"/>
      <c r="D38" s="105"/>
      <c r="E38" s="105"/>
      <c r="F38" s="105"/>
    </row>
    <row r="39" spans="1:6">
      <c r="A39" s="103"/>
      <c r="B39" s="121"/>
      <c r="C39" s="124"/>
      <c r="D39" s="105"/>
      <c r="E39" s="105"/>
      <c r="F39" s="105"/>
    </row>
    <row r="40" spans="1:6" ht="19.95" customHeight="1">
      <c r="A40" s="103"/>
      <c r="B40" s="121"/>
      <c r="C40" s="124"/>
      <c r="D40" s="105"/>
      <c r="E40" s="105"/>
      <c r="F40" s="105"/>
    </row>
    <row r="41" spans="1:6">
      <c r="A41" s="103"/>
      <c r="B41" s="121"/>
      <c r="C41" s="124"/>
      <c r="D41" s="105"/>
      <c r="E41" s="105"/>
      <c r="F41" s="105"/>
    </row>
    <row r="42" spans="1:6" ht="19.95" customHeight="1">
      <c r="A42" s="103"/>
      <c r="B42" s="121"/>
      <c r="C42" s="124"/>
      <c r="D42" s="105"/>
      <c r="E42" s="105"/>
      <c r="F42" s="105"/>
    </row>
    <row r="43" spans="1:6" ht="49.95" customHeight="1">
      <c r="A43" s="103"/>
      <c r="B43" s="121"/>
      <c r="C43" s="124"/>
      <c r="D43" s="105"/>
      <c r="E43" s="105"/>
      <c r="F43" s="105"/>
    </row>
    <row r="44" spans="1:6" ht="36" customHeight="1">
      <c r="A44" s="103"/>
      <c r="B44" s="118"/>
      <c r="C44" s="125"/>
      <c r="D44" s="126"/>
      <c r="E44" s="126"/>
      <c r="F44" s="126"/>
    </row>
    <row r="45" spans="1:6" ht="19.95" customHeight="1">
      <c r="A45" s="103"/>
      <c r="B45" s="118"/>
      <c r="C45" s="125"/>
      <c r="D45" s="126"/>
      <c r="E45" s="126"/>
      <c r="F45" s="126"/>
    </row>
    <row r="46" spans="1:6" ht="19.95" customHeight="1">
      <c r="A46" s="103"/>
      <c r="B46" s="118"/>
      <c r="C46" s="125"/>
      <c r="D46" s="126"/>
      <c r="E46" s="126"/>
      <c r="F46" s="126"/>
    </row>
    <row r="47" spans="1:6" ht="19.95" customHeight="1">
      <c r="A47" s="103"/>
      <c r="B47" s="121"/>
      <c r="C47" s="124"/>
      <c r="D47" s="105"/>
      <c r="E47" s="105"/>
      <c r="F47" s="105"/>
    </row>
    <row r="48" spans="1:6" ht="36" customHeight="1">
      <c r="A48" s="103"/>
      <c r="B48" s="121"/>
      <c r="C48" s="124"/>
      <c r="D48" s="105"/>
      <c r="E48" s="105"/>
      <c r="F48" s="105"/>
    </row>
    <row r="49" spans="1:6" ht="19.95" customHeight="1">
      <c r="A49" s="103"/>
      <c r="B49" s="121"/>
      <c r="C49" s="124"/>
      <c r="D49" s="105"/>
      <c r="E49" s="105"/>
      <c r="F49" s="105"/>
    </row>
    <row r="50" spans="1:6" ht="19.95" customHeight="1">
      <c r="A50" s="103"/>
      <c r="B50" s="121"/>
      <c r="C50" s="124"/>
      <c r="D50" s="105"/>
      <c r="E50" s="105"/>
      <c r="F50" s="105"/>
    </row>
    <row r="51" spans="1:6" ht="49.95" customHeight="1">
      <c r="A51" s="103"/>
      <c r="B51" s="121"/>
      <c r="C51" s="124"/>
      <c r="D51" s="105"/>
      <c r="E51" s="105"/>
      <c r="F51" s="105"/>
    </row>
    <row r="52" spans="1:6" ht="49.95" customHeight="1">
      <c r="A52" s="103"/>
      <c r="B52" s="121"/>
      <c r="C52" s="124"/>
      <c r="D52" s="105"/>
      <c r="E52" s="105"/>
      <c r="F52" s="105"/>
    </row>
    <row r="53" spans="1:6" ht="19.95" customHeight="1">
      <c r="A53" s="103"/>
      <c r="B53" s="121"/>
      <c r="C53" s="124"/>
      <c r="D53" s="105"/>
      <c r="E53" s="105"/>
      <c r="F53" s="105"/>
    </row>
    <row r="54" spans="1:6" ht="19.95" customHeight="1">
      <c r="A54" s="103"/>
      <c r="B54" s="121"/>
      <c r="C54" s="124"/>
      <c r="D54" s="105"/>
      <c r="E54" s="105"/>
      <c r="F54" s="105"/>
    </row>
    <row r="55" spans="1:6" ht="19.95" customHeight="1">
      <c r="A55" s="103"/>
      <c r="B55" s="121"/>
      <c r="C55" s="124"/>
      <c r="D55" s="105"/>
      <c r="E55" s="105"/>
      <c r="F55" s="105"/>
    </row>
    <row r="56" spans="1:6" ht="19.95" customHeight="1">
      <c r="A56" s="103"/>
      <c r="B56" s="121"/>
      <c r="C56" s="124"/>
      <c r="D56" s="105"/>
      <c r="E56" s="105"/>
      <c r="F56" s="105"/>
    </row>
    <row r="57" spans="1:6" ht="19.95" customHeight="1">
      <c r="A57" s="103"/>
      <c r="B57" s="121"/>
      <c r="C57" s="124"/>
      <c r="D57" s="105"/>
      <c r="E57" s="105"/>
      <c r="F57" s="105"/>
    </row>
    <row r="58" spans="1:6" ht="19.95" customHeight="1">
      <c r="A58" s="103"/>
      <c r="B58" s="121"/>
      <c r="C58" s="124"/>
      <c r="D58" s="105"/>
      <c r="E58" s="105"/>
      <c r="F58" s="105"/>
    </row>
    <row r="59" spans="1:6" ht="19.95" customHeight="1">
      <c r="A59" s="103"/>
      <c r="B59" s="121"/>
      <c r="C59" s="124"/>
      <c r="D59" s="105"/>
      <c r="E59" s="105"/>
      <c r="F59" s="105"/>
    </row>
    <row r="60" spans="1:6" ht="49.95" customHeight="1">
      <c r="A60" s="103"/>
      <c r="B60" s="118"/>
      <c r="C60" s="127"/>
      <c r="D60" s="126"/>
      <c r="E60" s="126"/>
      <c r="F60" s="126"/>
    </row>
    <row r="61" spans="1:6" ht="36" customHeight="1">
      <c r="A61" s="103"/>
      <c r="B61" s="118"/>
      <c r="C61" s="125"/>
      <c r="D61" s="126"/>
      <c r="E61" s="126"/>
      <c r="F61" s="126"/>
    </row>
    <row r="62" spans="1:6" ht="36" customHeight="1">
      <c r="A62" s="103"/>
      <c r="B62" s="118"/>
      <c r="C62" s="125"/>
      <c r="D62" s="126"/>
      <c r="E62" s="126"/>
      <c r="F62" s="126"/>
    </row>
    <row r="63" spans="1:6" ht="49.95" customHeight="1">
      <c r="A63" s="103"/>
      <c r="B63" s="118"/>
      <c r="C63" s="125"/>
      <c r="D63" s="126"/>
      <c r="E63" s="126"/>
      <c r="F63" s="126"/>
    </row>
    <row r="64" spans="1:6" ht="36" customHeight="1">
      <c r="A64" s="103"/>
      <c r="B64" s="118"/>
      <c r="C64" s="125"/>
      <c r="D64" s="126"/>
      <c r="E64" s="126"/>
      <c r="F64" s="126"/>
    </row>
    <row r="65" spans="1:6" ht="36" customHeight="1">
      <c r="A65" s="103"/>
      <c r="B65" s="118"/>
      <c r="C65" s="125"/>
      <c r="D65" s="126"/>
      <c r="E65" s="126"/>
      <c r="F65" s="126"/>
    </row>
    <row r="66" spans="1:6" ht="36" customHeight="1">
      <c r="A66" s="103"/>
      <c r="B66" s="118"/>
      <c r="C66" s="125"/>
      <c r="D66" s="126"/>
      <c r="E66" s="126"/>
      <c r="F66" s="126"/>
    </row>
    <row r="67" spans="1:6" ht="22.2" customHeight="1">
      <c r="A67" s="103"/>
      <c r="B67" s="118"/>
      <c r="C67" s="125"/>
      <c r="D67" s="126"/>
      <c r="E67" s="126"/>
      <c r="F67" s="126"/>
    </row>
    <row r="68" spans="1:6" ht="22.2" customHeight="1">
      <c r="A68" s="103"/>
      <c r="B68" s="118"/>
      <c r="C68" s="125"/>
      <c r="D68" s="126"/>
      <c r="E68" s="126"/>
      <c r="F68" s="126"/>
    </row>
    <row r="69" spans="1:6" ht="22.2" customHeight="1">
      <c r="A69" s="103"/>
      <c r="B69" s="118"/>
      <c r="C69" s="125"/>
      <c r="D69" s="126"/>
      <c r="E69" s="126"/>
      <c r="F69" s="126"/>
    </row>
    <row r="70" spans="1:6" s="128" customFormat="1" ht="30" customHeight="1">
      <c r="A70" s="103"/>
      <c r="B70" s="104"/>
      <c r="C70" s="125"/>
      <c r="D70" s="125"/>
      <c r="E70" s="125"/>
      <c r="F70" s="125"/>
    </row>
    <row r="71" spans="1:6" s="114" customFormat="1" ht="30" customHeight="1">
      <c r="A71" s="103"/>
      <c r="B71" s="129"/>
      <c r="C71" s="125"/>
      <c r="D71" s="125"/>
      <c r="E71" s="125"/>
      <c r="F71" s="125"/>
    </row>
    <row r="72" spans="1:6">
      <c r="A72" s="103"/>
      <c r="B72" s="118"/>
      <c r="C72" s="124"/>
      <c r="D72" s="105"/>
      <c r="E72" s="105"/>
      <c r="F72" s="105"/>
    </row>
    <row r="78" spans="1:6">
      <c r="A78" s="132"/>
      <c r="B78" s="97"/>
      <c r="C78" s="128"/>
      <c r="D78" s="97"/>
      <c r="E78" s="97"/>
      <c r="F78" s="97"/>
    </row>
    <row r="84" spans="1:3" s="131" customFormat="1">
      <c r="A84" s="108"/>
      <c r="B84" s="117"/>
      <c r="C84" s="130"/>
    </row>
    <row r="85" spans="1:3" s="131" customFormat="1">
      <c r="A85" s="108"/>
      <c r="B85" s="117"/>
      <c r="C85" s="130"/>
    </row>
    <row r="86" spans="1:3" s="131" customFormat="1">
      <c r="A86" s="108"/>
      <c r="B86" s="117"/>
      <c r="C86" s="130"/>
    </row>
    <row r="87" spans="1:3" s="131" customFormat="1">
      <c r="A87" s="108"/>
      <c r="B87" s="117"/>
      <c r="C87" s="130"/>
    </row>
    <row r="88" spans="1:3" s="131" customFormat="1">
      <c r="A88" s="108"/>
      <c r="B88" s="117"/>
      <c r="C88" s="130"/>
    </row>
    <row r="89" spans="1:3" s="131" customFormat="1">
      <c r="A89" s="108"/>
      <c r="B89" s="117"/>
      <c r="C89" s="13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4.4"/>
  <cols>
    <col min="1" max="1" width="2.88671875" customWidth="1"/>
    <col min="2" max="2" width="32.109375" customWidth="1"/>
    <col min="3" max="3" width="10.6640625" customWidth="1"/>
    <col min="4" max="4" width="11.88671875" customWidth="1"/>
    <col min="5" max="5" width="13.109375" customWidth="1"/>
    <col min="6" max="6" width="11.44140625" customWidth="1"/>
    <col min="7" max="8" width="10.6640625" customWidth="1"/>
    <col min="256" max="256" width="3.6640625" customWidth="1"/>
    <col min="257" max="257" width="40.6640625" customWidth="1"/>
    <col min="258" max="258" width="10.88671875" customWidth="1"/>
    <col min="259" max="259" width="10.6640625" customWidth="1"/>
    <col min="260" max="260" width="9.88671875" customWidth="1"/>
    <col min="261" max="264" width="10.6640625" customWidth="1"/>
    <col min="512" max="512" width="3.6640625" customWidth="1"/>
    <col min="513" max="513" width="40.6640625" customWidth="1"/>
    <col min="514" max="514" width="10.88671875" customWidth="1"/>
    <col min="515" max="515" width="10.6640625" customWidth="1"/>
    <col min="516" max="516" width="9.88671875" customWidth="1"/>
    <col min="517" max="520" width="10.6640625" customWidth="1"/>
    <col min="768" max="768" width="3.6640625" customWidth="1"/>
    <col min="769" max="769" width="40.6640625" customWidth="1"/>
    <col min="770" max="770" width="10.88671875" customWidth="1"/>
    <col min="771" max="771" width="10.6640625" customWidth="1"/>
    <col min="772" max="772" width="9.88671875" customWidth="1"/>
    <col min="773" max="776" width="10.6640625" customWidth="1"/>
    <col min="1024" max="1024" width="3.6640625" customWidth="1"/>
    <col min="1025" max="1025" width="40.6640625" customWidth="1"/>
    <col min="1026" max="1026" width="10.88671875" customWidth="1"/>
    <col min="1027" max="1027" width="10.6640625" customWidth="1"/>
    <col min="1028" max="1028" width="9.88671875" customWidth="1"/>
    <col min="1029" max="1032" width="10.6640625" customWidth="1"/>
    <col min="1280" max="1280" width="3.6640625" customWidth="1"/>
    <col min="1281" max="1281" width="40.6640625" customWidth="1"/>
    <col min="1282" max="1282" width="10.88671875" customWidth="1"/>
    <col min="1283" max="1283" width="10.6640625" customWidth="1"/>
    <col min="1284" max="1284" width="9.88671875" customWidth="1"/>
    <col min="1285" max="1288" width="10.6640625" customWidth="1"/>
    <col min="1536" max="1536" width="3.6640625" customWidth="1"/>
    <col min="1537" max="1537" width="40.6640625" customWidth="1"/>
    <col min="1538" max="1538" width="10.88671875" customWidth="1"/>
    <col min="1539" max="1539" width="10.6640625" customWidth="1"/>
    <col min="1540" max="1540" width="9.88671875" customWidth="1"/>
    <col min="1541" max="1544" width="10.6640625" customWidth="1"/>
    <col min="1792" max="1792" width="3.6640625" customWidth="1"/>
    <col min="1793" max="1793" width="40.6640625" customWidth="1"/>
    <col min="1794" max="1794" width="10.88671875" customWidth="1"/>
    <col min="1795" max="1795" width="10.6640625" customWidth="1"/>
    <col min="1796" max="1796" width="9.88671875" customWidth="1"/>
    <col min="1797" max="1800" width="10.6640625" customWidth="1"/>
    <col min="2048" max="2048" width="3.6640625" customWidth="1"/>
    <col min="2049" max="2049" width="40.6640625" customWidth="1"/>
    <col min="2050" max="2050" width="10.88671875" customWidth="1"/>
    <col min="2051" max="2051" width="10.6640625" customWidth="1"/>
    <col min="2052" max="2052" width="9.88671875" customWidth="1"/>
    <col min="2053" max="2056" width="10.6640625" customWidth="1"/>
    <col min="2304" max="2304" width="3.6640625" customWidth="1"/>
    <col min="2305" max="2305" width="40.6640625" customWidth="1"/>
    <col min="2306" max="2306" width="10.88671875" customWidth="1"/>
    <col min="2307" max="2307" width="10.6640625" customWidth="1"/>
    <col min="2308" max="2308" width="9.88671875" customWidth="1"/>
    <col min="2309" max="2312" width="10.6640625" customWidth="1"/>
    <col min="2560" max="2560" width="3.6640625" customWidth="1"/>
    <col min="2561" max="2561" width="40.6640625" customWidth="1"/>
    <col min="2562" max="2562" width="10.88671875" customWidth="1"/>
    <col min="2563" max="2563" width="10.6640625" customWidth="1"/>
    <col min="2564" max="2564" width="9.88671875" customWidth="1"/>
    <col min="2565" max="2568" width="10.6640625" customWidth="1"/>
    <col min="2816" max="2816" width="3.6640625" customWidth="1"/>
    <col min="2817" max="2817" width="40.6640625" customWidth="1"/>
    <col min="2818" max="2818" width="10.88671875" customWidth="1"/>
    <col min="2819" max="2819" width="10.6640625" customWidth="1"/>
    <col min="2820" max="2820" width="9.88671875" customWidth="1"/>
    <col min="2821" max="2824" width="10.6640625" customWidth="1"/>
    <col min="3072" max="3072" width="3.6640625" customWidth="1"/>
    <col min="3073" max="3073" width="40.6640625" customWidth="1"/>
    <col min="3074" max="3074" width="10.88671875" customWidth="1"/>
    <col min="3075" max="3075" width="10.6640625" customWidth="1"/>
    <col min="3076" max="3076" width="9.88671875" customWidth="1"/>
    <col min="3077" max="3080" width="10.6640625" customWidth="1"/>
    <col min="3328" max="3328" width="3.6640625" customWidth="1"/>
    <col min="3329" max="3329" width="40.6640625" customWidth="1"/>
    <col min="3330" max="3330" width="10.88671875" customWidth="1"/>
    <col min="3331" max="3331" width="10.6640625" customWidth="1"/>
    <col min="3332" max="3332" width="9.88671875" customWidth="1"/>
    <col min="3333" max="3336" width="10.6640625" customWidth="1"/>
    <col min="3584" max="3584" width="3.6640625" customWidth="1"/>
    <col min="3585" max="3585" width="40.6640625" customWidth="1"/>
    <col min="3586" max="3586" width="10.88671875" customWidth="1"/>
    <col min="3587" max="3587" width="10.6640625" customWidth="1"/>
    <col min="3588" max="3588" width="9.88671875" customWidth="1"/>
    <col min="3589" max="3592" width="10.6640625" customWidth="1"/>
    <col min="3840" max="3840" width="3.6640625" customWidth="1"/>
    <col min="3841" max="3841" width="40.6640625" customWidth="1"/>
    <col min="3842" max="3842" width="10.88671875" customWidth="1"/>
    <col min="3843" max="3843" width="10.6640625" customWidth="1"/>
    <col min="3844" max="3844" width="9.88671875" customWidth="1"/>
    <col min="3845" max="3848" width="10.6640625" customWidth="1"/>
    <col min="4096" max="4096" width="3.6640625" customWidth="1"/>
    <col min="4097" max="4097" width="40.6640625" customWidth="1"/>
    <col min="4098" max="4098" width="10.88671875" customWidth="1"/>
    <col min="4099" max="4099" width="10.6640625" customWidth="1"/>
    <col min="4100" max="4100" width="9.88671875" customWidth="1"/>
    <col min="4101" max="4104" width="10.6640625" customWidth="1"/>
    <col min="4352" max="4352" width="3.6640625" customWidth="1"/>
    <col min="4353" max="4353" width="40.6640625" customWidth="1"/>
    <col min="4354" max="4354" width="10.88671875" customWidth="1"/>
    <col min="4355" max="4355" width="10.6640625" customWidth="1"/>
    <col min="4356" max="4356" width="9.88671875" customWidth="1"/>
    <col min="4357" max="4360" width="10.6640625" customWidth="1"/>
    <col min="4608" max="4608" width="3.6640625" customWidth="1"/>
    <col min="4609" max="4609" width="40.6640625" customWidth="1"/>
    <col min="4610" max="4610" width="10.88671875" customWidth="1"/>
    <col min="4611" max="4611" width="10.6640625" customWidth="1"/>
    <col min="4612" max="4612" width="9.88671875" customWidth="1"/>
    <col min="4613" max="4616" width="10.6640625" customWidth="1"/>
    <col min="4864" max="4864" width="3.6640625" customWidth="1"/>
    <col min="4865" max="4865" width="40.6640625" customWidth="1"/>
    <col min="4866" max="4866" width="10.88671875" customWidth="1"/>
    <col min="4867" max="4867" width="10.6640625" customWidth="1"/>
    <col min="4868" max="4868" width="9.88671875" customWidth="1"/>
    <col min="4869" max="4872" width="10.6640625" customWidth="1"/>
    <col min="5120" max="5120" width="3.6640625" customWidth="1"/>
    <col min="5121" max="5121" width="40.6640625" customWidth="1"/>
    <col min="5122" max="5122" width="10.88671875" customWidth="1"/>
    <col min="5123" max="5123" width="10.6640625" customWidth="1"/>
    <col min="5124" max="5124" width="9.88671875" customWidth="1"/>
    <col min="5125" max="5128" width="10.6640625" customWidth="1"/>
    <col min="5376" max="5376" width="3.6640625" customWidth="1"/>
    <col min="5377" max="5377" width="40.6640625" customWidth="1"/>
    <col min="5378" max="5378" width="10.88671875" customWidth="1"/>
    <col min="5379" max="5379" width="10.6640625" customWidth="1"/>
    <col min="5380" max="5380" width="9.88671875" customWidth="1"/>
    <col min="5381" max="5384" width="10.6640625" customWidth="1"/>
    <col min="5632" max="5632" width="3.6640625" customWidth="1"/>
    <col min="5633" max="5633" width="40.6640625" customWidth="1"/>
    <col min="5634" max="5634" width="10.88671875" customWidth="1"/>
    <col min="5635" max="5635" width="10.6640625" customWidth="1"/>
    <col min="5636" max="5636" width="9.88671875" customWidth="1"/>
    <col min="5637" max="5640" width="10.6640625" customWidth="1"/>
    <col min="5888" max="5888" width="3.6640625" customWidth="1"/>
    <col min="5889" max="5889" width="40.6640625" customWidth="1"/>
    <col min="5890" max="5890" width="10.88671875" customWidth="1"/>
    <col min="5891" max="5891" width="10.6640625" customWidth="1"/>
    <col min="5892" max="5892" width="9.88671875" customWidth="1"/>
    <col min="5893" max="5896" width="10.6640625" customWidth="1"/>
    <col min="6144" max="6144" width="3.6640625" customWidth="1"/>
    <col min="6145" max="6145" width="40.6640625" customWidth="1"/>
    <col min="6146" max="6146" width="10.88671875" customWidth="1"/>
    <col min="6147" max="6147" width="10.6640625" customWidth="1"/>
    <col min="6148" max="6148" width="9.88671875" customWidth="1"/>
    <col min="6149" max="6152" width="10.6640625" customWidth="1"/>
    <col min="6400" max="6400" width="3.6640625" customWidth="1"/>
    <col min="6401" max="6401" width="40.6640625" customWidth="1"/>
    <col min="6402" max="6402" width="10.88671875" customWidth="1"/>
    <col min="6403" max="6403" width="10.6640625" customWidth="1"/>
    <col min="6404" max="6404" width="9.88671875" customWidth="1"/>
    <col min="6405" max="6408" width="10.6640625" customWidth="1"/>
    <col min="6656" max="6656" width="3.6640625" customWidth="1"/>
    <col min="6657" max="6657" width="40.6640625" customWidth="1"/>
    <col min="6658" max="6658" width="10.88671875" customWidth="1"/>
    <col min="6659" max="6659" width="10.6640625" customWidth="1"/>
    <col min="6660" max="6660" width="9.88671875" customWidth="1"/>
    <col min="6661" max="6664" width="10.6640625" customWidth="1"/>
    <col min="6912" max="6912" width="3.6640625" customWidth="1"/>
    <col min="6913" max="6913" width="40.6640625" customWidth="1"/>
    <col min="6914" max="6914" width="10.88671875" customWidth="1"/>
    <col min="6915" max="6915" width="10.6640625" customWidth="1"/>
    <col min="6916" max="6916" width="9.88671875" customWidth="1"/>
    <col min="6917" max="6920" width="10.6640625" customWidth="1"/>
    <col min="7168" max="7168" width="3.6640625" customWidth="1"/>
    <col min="7169" max="7169" width="40.6640625" customWidth="1"/>
    <col min="7170" max="7170" width="10.88671875" customWidth="1"/>
    <col min="7171" max="7171" width="10.6640625" customWidth="1"/>
    <col min="7172" max="7172" width="9.88671875" customWidth="1"/>
    <col min="7173" max="7176" width="10.6640625" customWidth="1"/>
    <col min="7424" max="7424" width="3.6640625" customWidth="1"/>
    <col min="7425" max="7425" width="40.6640625" customWidth="1"/>
    <col min="7426" max="7426" width="10.88671875" customWidth="1"/>
    <col min="7427" max="7427" width="10.6640625" customWidth="1"/>
    <col min="7428" max="7428" width="9.88671875" customWidth="1"/>
    <col min="7429" max="7432" width="10.6640625" customWidth="1"/>
    <col min="7680" max="7680" width="3.6640625" customWidth="1"/>
    <col min="7681" max="7681" width="40.6640625" customWidth="1"/>
    <col min="7682" max="7682" width="10.88671875" customWidth="1"/>
    <col min="7683" max="7683" width="10.6640625" customWidth="1"/>
    <col min="7684" max="7684" width="9.88671875" customWidth="1"/>
    <col min="7685" max="7688" width="10.6640625" customWidth="1"/>
    <col min="7936" max="7936" width="3.6640625" customWidth="1"/>
    <col min="7937" max="7937" width="40.6640625" customWidth="1"/>
    <col min="7938" max="7938" width="10.88671875" customWidth="1"/>
    <col min="7939" max="7939" width="10.6640625" customWidth="1"/>
    <col min="7940" max="7940" width="9.88671875" customWidth="1"/>
    <col min="7941" max="7944" width="10.6640625" customWidth="1"/>
    <col min="8192" max="8192" width="3.6640625" customWidth="1"/>
    <col min="8193" max="8193" width="40.6640625" customWidth="1"/>
    <col min="8194" max="8194" width="10.88671875" customWidth="1"/>
    <col min="8195" max="8195" width="10.6640625" customWidth="1"/>
    <col min="8196" max="8196" width="9.88671875" customWidth="1"/>
    <col min="8197" max="8200" width="10.6640625" customWidth="1"/>
    <col min="8448" max="8448" width="3.6640625" customWidth="1"/>
    <col min="8449" max="8449" width="40.6640625" customWidth="1"/>
    <col min="8450" max="8450" width="10.88671875" customWidth="1"/>
    <col min="8451" max="8451" width="10.6640625" customWidth="1"/>
    <col min="8452" max="8452" width="9.88671875" customWidth="1"/>
    <col min="8453" max="8456" width="10.6640625" customWidth="1"/>
    <col min="8704" max="8704" width="3.6640625" customWidth="1"/>
    <col min="8705" max="8705" width="40.6640625" customWidth="1"/>
    <col min="8706" max="8706" width="10.88671875" customWidth="1"/>
    <col min="8707" max="8707" width="10.6640625" customWidth="1"/>
    <col min="8708" max="8708" width="9.88671875" customWidth="1"/>
    <col min="8709" max="8712" width="10.6640625" customWidth="1"/>
    <col min="8960" max="8960" width="3.6640625" customWidth="1"/>
    <col min="8961" max="8961" width="40.6640625" customWidth="1"/>
    <col min="8962" max="8962" width="10.88671875" customWidth="1"/>
    <col min="8963" max="8963" width="10.6640625" customWidth="1"/>
    <col min="8964" max="8964" width="9.88671875" customWidth="1"/>
    <col min="8965" max="8968" width="10.6640625" customWidth="1"/>
    <col min="9216" max="9216" width="3.6640625" customWidth="1"/>
    <col min="9217" max="9217" width="40.6640625" customWidth="1"/>
    <col min="9218" max="9218" width="10.88671875" customWidth="1"/>
    <col min="9219" max="9219" width="10.6640625" customWidth="1"/>
    <col min="9220" max="9220" width="9.88671875" customWidth="1"/>
    <col min="9221" max="9224" width="10.6640625" customWidth="1"/>
    <col min="9472" max="9472" width="3.6640625" customWidth="1"/>
    <col min="9473" max="9473" width="40.6640625" customWidth="1"/>
    <col min="9474" max="9474" width="10.88671875" customWidth="1"/>
    <col min="9475" max="9475" width="10.6640625" customWidth="1"/>
    <col min="9476" max="9476" width="9.88671875" customWidth="1"/>
    <col min="9477" max="9480" width="10.6640625" customWidth="1"/>
    <col min="9728" max="9728" width="3.6640625" customWidth="1"/>
    <col min="9729" max="9729" width="40.6640625" customWidth="1"/>
    <col min="9730" max="9730" width="10.88671875" customWidth="1"/>
    <col min="9731" max="9731" width="10.6640625" customWidth="1"/>
    <col min="9732" max="9732" width="9.88671875" customWidth="1"/>
    <col min="9733" max="9736" width="10.6640625" customWidth="1"/>
    <col min="9984" max="9984" width="3.6640625" customWidth="1"/>
    <col min="9985" max="9985" width="40.6640625" customWidth="1"/>
    <col min="9986" max="9986" width="10.88671875" customWidth="1"/>
    <col min="9987" max="9987" width="10.6640625" customWidth="1"/>
    <col min="9988" max="9988" width="9.88671875" customWidth="1"/>
    <col min="9989" max="9992" width="10.6640625" customWidth="1"/>
    <col min="10240" max="10240" width="3.6640625" customWidth="1"/>
    <col min="10241" max="10241" width="40.6640625" customWidth="1"/>
    <col min="10242" max="10242" width="10.88671875" customWidth="1"/>
    <col min="10243" max="10243" width="10.6640625" customWidth="1"/>
    <col min="10244" max="10244" width="9.88671875" customWidth="1"/>
    <col min="10245" max="10248" width="10.6640625" customWidth="1"/>
    <col min="10496" max="10496" width="3.6640625" customWidth="1"/>
    <col min="10497" max="10497" width="40.6640625" customWidth="1"/>
    <col min="10498" max="10498" width="10.88671875" customWidth="1"/>
    <col min="10499" max="10499" width="10.6640625" customWidth="1"/>
    <col min="10500" max="10500" width="9.88671875" customWidth="1"/>
    <col min="10501" max="10504" width="10.6640625" customWidth="1"/>
    <col min="10752" max="10752" width="3.6640625" customWidth="1"/>
    <col min="10753" max="10753" width="40.6640625" customWidth="1"/>
    <col min="10754" max="10754" width="10.88671875" customWidth="1"/>
    <col min="10755" max="10755" width="10.6640625" customWidth="1"/>
    <col min="10756" max="10756" width="9.88671875" customWidth="1"/>
    <col min="10757" max="10760" width="10.6640625" customWidth="1"/>
    <col min="11008" max="11008" width="3.6640625" customWidth="1"/>
    <col min="11009" max="11009" width="40.6640625" customWidth="1"/>
    <col min="11010" max="11010" width="10.88671875" customWidth="1"/>
    <col min="11011" max="11011" width="10.6640625" customWidth="1"/>
    <col min="11012" max="11012" width="9.88671875" customWidth="1"/>
    <col min="11013" max="11016" width="10.6640625" customWidth="1"/>
    <col min="11264" max="11264" width="3.6640625" customWidth="1"/>
    <col min="11265" max="11265" width="40.6640625" customWidth="1"/>
    <col min="11266" max="11266" width="10.88671875" customWidth="1"/>
    <col min="11267" max="11267" width="10.6640625" customWidth="1"/>
    <col min="11268" max="11268" width="9.88671875" customWidth="1"/>
    <col min="11269" max="11272" width="10.6640625" customWidth="1"/>
    <col min="11520" max="11520" width="3.6640625" customWidth="1"/>
    <col min="11521" max="11521" width="40.6640625" customWidth="1"/>
    <col min="11522" max="11522" width="10.88671875" customWidth="1"/>
    <col min="11523" max="11523" width="10.6640625" customWidth="1"/>
    <col min="11524" max="11524" width="9.88671875" customWidth="1"/>
    <col min="11525" max="11528" width="10.6640625" customWidth="1"/>
    <col min="11776" max="11776" width="3.6640625" customWidth="1"/>
    <col min="11777" max="11777" width="40.6640625" customWidth="1"/>
    <col min="11778" max="11778" width="10.88671875" customWidth="1"/>
    <col min="11779" max="11779" width="10.6640625" customWidth="1"/>
    <col min="11780" max="11780" width="9.88671875" customWidth="1"/>
    <col min="11781" max="11784" width="10.6640625" customWidth="1"/>
    <col min="12032" max="12032" width="3.6640625" customWidth="1"/>
    <col min="12033" max="12033" width="40.6640625" customWidth="1"/>
    <col min="12034" max="12034" width="10.88671875" customWidth="1"/>
    <col min="12035" max="12035" width="10.6640625" customWidth="1"/>
    <col min="12036" max="12036" width="9.88671875" customWidth="1"/>
    <col min="12037" max="12040" width="10.6640625" customWidth="1"/>
    <col min="12288" max="12288" width="3.6640625" customWidth="1"/>
    <col min="12289" max="12289" width="40.6640625" customWidth="1"/>
    <col min="12290" max="12290" width="10.88671875" customWidth="1"/>
    <col min="12291" max="12291" width="10.6640625" customWidth="1"/>
    <col min="12292" max="12292" width="9.88671875" customWidth="1"/>
    <col min="12293" max="12296" width="10.6640625" customWidth="1"/>
    <col min="12544" max="12544" width="3.6640625" customWidth="1"/>
    <col min="12545" max="12545" width="40.6640625" customWidth="1"/>
    <col min="12546" max="12546" width="10.88671875" customWidth="1"/>
    <col min="12547" max="12547" width="10.6640625" customWidth="1"/>
    <col min="12548" max="12548" width="9.88671875" customWidth="1"/>
    <col min="12549" max="12552" width="10.6640625" customWidth="1"/>
    <col min="12800" max="12800" width="3.6640625" customWidth="1"/>
    <col min="12801" max="12801" width="40.6640625" customWidth="1"/>
    <col min="12802" max="12802" width="10.88671875" customWidth="1"/>
    <col min="12803" max="12803" width="10.6640625" customWidth="1"/>
    <col min="12804" max="12804" width="9.88671875" customWidth="1"/>
    <col min="12805" max="12808" width="10.6640625" customWidth="1"/>
    <col min="13056" max="13056" width="3.6640625" customWidth="1"/>
    <col min="13057" max="13057" width="40.6640625" customWidth="1"/>
    <col min="13058" max="13058" width="10.88671875" customWidth="1"/>
    <col min="13059" max="13059" width="10.6640625" customWidth="1"/>
    <col min="13060" max="13060" width="9.88671875" customWidth="1"/>
    <col min="13061" max="13064" width="10.6640625" customWidth="1"/>
    <col min="13312" max="13312" width="3.6640625" customWidth="1"/>
    <col min="13313" max="13313" width="40.6640625" customWidth="1"/>
    <col min="13314" max="13314" width="10.88671875" customWidth="1"/>
    <col min="13315" max="13315" width="10.6640625" customWidth="1"/>
    <col min="13316" max="13316" width="9.88671875" customWidth="1"/>
    <col min="13317" max="13320" width="10.6640625" customWidth="1"/>
    <col min="13568" max="13568" width="3.6640625" customWidth="1"/>
    <col min="13569" max="13569" width="40.6640625" customWidth="1"/>
    <col min="13570" max="13570" width="10.88671875" customWidth="1"/>
    <col min="13571" max="13571" width="10.6640625" customWidth="1"/>
    <col min="13572" max="13572" width="9.88671875" customWidth="1"/>
    <col min="13573" max="13576" width="10.6640625" customWidth="1"/>
    <col min="13824" max="13824" width="3.6640625" customWidth="1"/>
    <col min="13825" max="13825" width="40.6640625" customWidth="1"/>
    <col min="13826" max="13826" width="10.88671875" customWidth="1"/>
    <col min="13827" max="13827" width="10.6640625" customWidth="1"/>
    <col min="13828" max="13828" width="9.88671875" customWidth="1"/>
    <col min="13829" max="13832" width="10.6640625" customWidth="1"/>
    <col min="14080" max="14080" width="3.6640625" customWidth="1"/>
    <col min="14081" max="14081" width="40.6640625" customWidth="1"/>
    <col min="14082" max="14082" width="10.88671875" customWidth="1"/>
    <col min="14083" max="14083" width="10.6640625" customWidth="1"/>
    <col min="14084" max="14084" width="9.88671875" customWidth="1"/>
    <col min="14085" max="14088" width="10.6640625" customWidth="1"/>
    <col min="14336" max="14336" width="3.6640625" customWidth="1"/>
    <col min="14337" max="14337" width="40.6640625" customWidth="1"/>
    <col min="14338" max="14338" width="10.88671875" customWidth="1"/>
    <col min="14339" max="14339" width="10.6640625" customWidth="1"/>
    <col min="14340" max="14340" width="9.88671875" customWidth="1"/>
    <col min="14341" max="14344" width="10.6640625" customWidth="1"/>
    <col min="14592" max="14592" width="3.6640625" customWidth="1"/>
    <col min="14593" max="14593" width="40.6640625" customWidth="1"/>
    <col min="14594" max="14594" width="10.88671875" customWidth="1"/>
    <col min="14595" max="14595" width="10.6640625" customWidth="1"/>
    <col min="14596" max="14596" width="9.88671875" customWidth="1"/>
    <col min="14597" max="14600" width="10.6640625" customWidth="1"/>
    <col min="14848" max="14848" width="3.6640625" customWidth="1"/>
    <col min="14849" max="14849" width="40.6640625" customWidth="1"/>
    <col min="14850" max="14850" width="10.88671875" customWidth="1"/>
    <col min="14851" max="14851" width="10.6640625" customWidth="1"/>
    <col min="14852" max="14852" width="9.88671875" customWidth="1"/>
    <col min="14853" max="14856" width="10.6640625" customWidth="1"/>
    <col min="15104" max="15104" width="3.6640625" customWidth="1"/>
    <col min="15105" max="15105" width="40.6640625" customWidth="1"/>
    <col min="15106" max="15106" width="10.88671875" customWidth="1"/>
    <col min="15107" max="15107" width="10.6640625" customWidth="1"/>
    <col min="15108" max="15108" width="9.88671875" customWidth="1"/>
    <col min="15109" max="15112" width="10.6640625" customWidth="1"/>
    <col min="15360" max="15360" width="3.6640625" customWidth="1"/>
    <col min="15361" max="15361" width="40.6640625" customWidth="1"/>
    <col min="15362" max="15362" width="10.88671875" customWidth="1"/>
    <col min="15363" max="15363" width="10.6640625" customWidth="1"/>
    <col min="15364" max="15364" width="9.88671875" customWidth="1"/>
    <col min="15365" max="15368" width="10.6640625" customWidth="1"/>
    <col min="15616" max="15616" width="3.6640625" customWidth="1"/>
    <col min="15617" max="15617" width="40.6640625" customWidth="1"/>
    <col min="15618" max="15618" width="10.88671875" customWidth="1"/>
    <col min="15619" max="15619" width="10.6640625" customWidth="1"/>
    <col min="15620" max="15620" width="9.88671875" customWidth="1"/>
    <col min="15621" max="15624" width="10.6640625" customWidth="1"/>
    <col min="15872" max="15872" width="3.6640625" customWidth="1"/>
    <col min="15873" max="15873" width="40.6640625" customWidth="1"/>
    <col min="15874" max="15874" width="10.88671875" customWidth="1"/>
    <col min="15875" max="15875" width="10.6640625" customWidth="1"/>
    <col min="15876" max="15876" width="9.88671875" customWidth="1"/>
    <col min="15877" max="15880" width="10.6640625" customWidth="1"/>
    <col min="16128" max="16128" width="3.6640625" customWidth="1"/>
    <col min="16129" max="16129" width="40.6640625" customWidth="1"/>
    <col min="16130" max="16130" width="10.88671875" customWidth="1"/>
    <col min="16131" max="16131" width="10.6640625" customWidth="1"/>
    <col min="16132" max="16132" width="9.88671875" customWidth="1"/>
    <col min="16133" max="16136" width="10.6640625" customWidth="1"/>
  </cols>
  <sheetData>
    <row r="1" spans="1:6">
      <c r="B1" s="133" t="s">
        <v>259</v>
      </c>
      <c r="C1" s="133"/>
      <c r="D1" s="133"/>
    </row>
    <row r="2" spans="1:6" ht="40.200000000000003" customHeight="1">
      <c r="B2" s="513" t="s">
        <v>260</v>
      </c>
      <c r="C2" s="514"/>
      <c r="D2" s="514"/>
      <c r="E2" s="514"/>
      <c r="F2" s="514"/>
    </row>
    <row r="4" spans="1:6">
      <c r="A4" s="1"/>
      <c r="B4" s="1"/>
      <c r="C4" s="2"/>
      <c r="D4" s="2"/>
      <c r="E4" s="2"/>
      <c r="F4" s="8"/>
    </row>
    <row r="5" spans="1:6" ht="52.8">
      <c r="A5" s="1"/>
      <c r="B5" s="3"/>
      <c r="C5" s="187" t="s">
        <v>144</v>
      </c>
      <c r="D5" s="188" t="s">
        <v>178</v>
      </c>
      <c r="E5" s="187" t="s">
        <v>261</v>
      </c>
      <c r="F5" s="187" t="s">
        <v>262</v>
      </c>
    </row>
    <row r="6" spans="1:6" ht="31.2">
      <c r="A6" s="1"/>
      <c r="B6" s="5" t="s">
        <v>44</v>
      </c>
      <c r="C6" s="4"/>
      <c r="D6" s="4"/>
      <c r="E6" s="4"/>
      <c r="F6" s="8"/>
    </row>
    <row r="7" spans="1:6" ht="15.6">
      <c r="A7" s="1"/>
      <c r="B7" s="5" t="s">
        <v>0</v>
      </c>
      <c r="C7" s="4"/>
      <c r="D7" s="4"/>
      <c r="E7" s="4"/>
      <c r="F7" s="8"/>
    </row>
    <row r="8" spans="1:6" ht="40.200000000000003">
      <c r="A8" s="1">
        <v>1</v>
      </c>
      <c r="B8" s="6" t="s">
        <v>149</v>
      </c>
      <c r="C8" s="75">
        <v>6655130</v>
      </c>
      <c r="D8" s="75">
        <v>6655130</v>
      </c>
      <c r="E8" s="75">
        <v>6655130</v>
      </c>
      <c r="F8" s="75">
        <v>6655130</v>
      </c>
    </row>
    <row r="9" spans="1:6" ht="27">
      <c r="A9" s="1">
        <v>2</v>
      </c>
      <c r="B9" s="6" t="s">
        <v>58</v>
      </c>
      <c r="C9" s="75">
        <v>0</v>
      </c>
      <c r="D9" s="75">
        <v>0</v>
      </c>
      <c r="E9" s="75">
        <v>0</v>
      </c>
      <c r="F9" s="75"/>
    </row>
    <row r="10" spans="1:6" ht="53.4">
      <c r="A10" s="1">
        <v>3</v>
      </c>
      <c r="B10" s="6" t="s">
        <v>59</v>
      </c>
      <c r="C10" s="75">
        <v>1539000</v>
      </c>
      <c r="D10" s="75">
        <v>1539000</v>
      </c>
      <c r="E10" s="75">
        <v>1539000</v>
      </c>
      <c r="F10" s="75">
        <v>1539000</v>
      </c>
    </row>
    <row r="11" spans="1:6" ht="27">
      <c r="A11" s="1">
        <v>4</v>
      </c>
      <c r="B11" s="6" t="s">
        <v>60</v>
      </c>
      <c r="C11" s="75">
        <v>1200000</v>
      </c>
      <c r="D11" s="75">
        <v>1200000</v>
      </c>
      <c r="E11" s="75">
        <v>1200000</v>
      </c>
      <c r="F11" s="75">
        <v>1200000</v>
      </c>
    </row>
    <row r="12" spans="1:6" ht="27">
      <c r="A12" s="1">
        <v>5</v>
      </c>
      <c r="B12" s="6" t="s">
        <v>1</v>
      </c>
      <c r="C12" s="75">
        <v>0</v>
      </c>
      <c r="D12" s="75">
        <v>0</v>
      </c>
      <c r="E12" s="75">
        <v>0</v>
      </c>
      <c r="F12" s="75">
        <v>0</v>
      </c>
    </row>
    <row r="13" spans="1:6">
      <c r="A13" s="1">
        <v>6</v>
      </c>
      <c r="B13" s="6" t="s">
        <v>2</v>
      </c>
      <c r="C13" s="75"/>
      <c r="D13" s="75"/>
      <c r="E13" s="75"/>
      <c r="F13" s="75"/>
    </row>
    <row r="14" spans="1:6" ht="27">
      <c r="A14" s="1">
        <v>7</v>
      </c>
      <c r="B14" s="7" t="s">
        <v>3</v>
      </c>
      <c r="C14" s="77">
        <f>SUM(C8:C13)</f>
        <v>9394130</v>
      </c>
      <c r="D14" s="77">
        <f>SUM(D8:D13)</f>
        <v>9394130</v>
      </c>
      <c r="E14" s="77">
        <f>SUM(E8:E13)</f>
        <v>9394130</v>
      </c>
      <c r="F14" s="77">
        <f>SUM(F8:F13)</f>
        <v>9394130</v>
      </c>
    </row>
    <row r="15" spans="1:6">
      <c r="A15" s="1">
        <v>8</v>
      </c>
      <c r="B15" s="7"/>
      <c r="C15" s="75"/>
      <c r="D15" s="75"/>
      <c r="E15" s="75"/>
      <c r="F15" s="75"/>
    </row>
    <row r="16" spans="1:6">
      <c r="A16" s="8">
        <v>9</v>
      </c>
      <c r="B16" s="34" t="s">
        <v>61</v>
      </c>
      <c r="C16" s="75"/>
      <c r="D16" s="75"/>
      <c r="E16" s="75"/>
      <c r="F16" s="75"/>
    </row>
    <row r="17" spans="1:6">
      <c r="A17" s="1">
        <v>10</v>
      </c>
      <c r="B17" s="9" t="s">
        <v>45</v>
      </c>
      <c r="C17" s="75">
        <v>1071000</v>
      </c>
      <c r="D17" s="75">
        <v>1071000</v>
      </c>
      <c r="E17" s="75">
        <v>1071000</v>
      </c>
      <c r="F17" s="75">
        <v>1071000</v>
      </c>
    </row>
    <row r="18" spans="1:6">
      <c r="A18" s="1">
        <v>11</v>
      </c>
      <c r="B18" s="9" t="s">
        <v>4</v>
      </c>
      <c r="C18" s="75">
        <v>860000</v>
      </c>
      <c r="D18" s="75">
        <v>860000</v>
      </c>
      <c r="E18" s="75">
        <v>860000</v>
      </c>
      <c r="F18" s="75">
        <v>860000</v>
      </c>
    </row>
    <row r="19" spans="1:6">
      <c r="A19" s="1">
        <v>12</v>
      </c>
      <c r="B19" s="9" t="s">
        <v>5</v>
      </c>
      <c r="C19" s="75">
        <v>4500000</v>
      </c>
      <c r="D19" s="75">
        <v>4500000</v>
      </c>
      <c r="E19" s="75">
        <v>4500000</v>
      </c>
      <c r="F19" s="75">
        <v>4500000</v>
      </c>
    </row>
    <row r="20" spans="1:6">
      <c r="A20" s="1">
        <v>13</v>
      </c>
      <c r="B20" s="9" t="s">
        <v>6</v>
      </c>
      <c r="C20" s="75">
        <v>30000</v>
      </c>
      <c r="D20" s="75">
        <v>30000</v>
      </c>
      <c r="E20" s="75">
        <v>30000</v>
      </c>
      <c r="F20" s="75">
        <v>30000</v>
      </c>
    </row>
    <row r="21" spans="1:6" ht="27" customHeight="1">
      <c r="A21" s="1">
        <v>14</v>
      </c>
      <c r="B21" s="9" t="s">
        <v>7</v>
      </c>
      <c r="C21" s="75">
        <v>1000000</v>
      </c>
      <c r="D21" s="75">
        <v>1000000</v>
      </c>
      <c r="E21" s="75">
        <v>1000000</v>
      </c>
      <c r="F21" s="75">
        <v>1000000</v>
      </c>
    </row>
    <row r="22" spans="1:6" ht="15" customHeight="1">
      <c r="A22" s="1">
        <v>15</v>
      </c>
      <c r="B22" s="10" t="s">
        <v>8</v>
      </c>
      <c r="C22" s="77">
        <f>SUM(C17:C21)</f>
        <v>7461000</v>
      </c>
      <c r="D22" s="77">
        <f>SUM(D17:D21)</f>
        <v>7461000</v>
      </c>
      <c r="E22" s="77">
        <f>SUM(E17:E21)</f>
        <v>7461000</v>
      </c>
      <c r="F22" s="77">
        <f>SUM(F17:F21)</f>
        <v>7461000</v>
      </c>
    </row>
    <row r="23" spans="1:6" ht="12.6" customHeight="1">
      <c r="A23" s="1">
        <v>16</v>
      </c>
      <c r="B23" s="9" t="s">
        <v>62</v>
      </c>
      <c r="C23" s="75"/>
      <c r="D23" s="75"/>
      <c r="E23" s="75"/>
      <c r="F23" s="75"/>
    </row>
    <row r="24" spans="1:6" ht="15" hidden="1" customHeight="1">
      <c r="A24" s="1"/>
      <c r="B24" s="9"/>
      <c r="C24" s="75"/>
      <c r="D24" s="75"/>
      <c r="E24" s="75"/>
      <c r="F24" s="75"/>
    </row>
    <row r="25" spans="1:6" ht="15" hidden="1" customHeight="1">
      <c r="A25" s="1"/>
      <c r="B25" s="9"/>
      <c r="C25" s="75"/>
      <c r="D25" s="75"/>
      <c r="E25" s="75"/>
      <c r="F25" s="75"/>
    </row>
    <row r="26" spans="1:6" ht="15" hidden="1" customHeight="1">
      <c r="A26" s="1"/>
      <c r="B26" s="9"/>
      <c r="C26" s="75"/>
      <c r="D26" s="75"/>
      <c r="E26" s="75"/>
      <c r="F26" s="75"/>
    </row>
    <row r="27" spans="1:6" ht="28.95" customHeight="1">
      <c r="A27" s="1">
        <v>17</v>
      </c>
      <c r="B27" s="9" t="s">
        <v>145</v>
      </c>
      <c r="C27" s="75">
        <v>150000</v>
      </c>
      <c r="D27" s="75">
        <v>150000</v>
      </c>
      <c r="E27" s="75">
        <v>150000</v>
      </c>
      <c r="F27" s="75">
        <v>150000</v>
      </c>
    </row>
    <row r="28" spans="1:6" ht="28.95" customHeight="1">
      <c r="A28" s="1">
        <v>18</v>
      </c>
      <c r="B28" s="11" t="s">
        <v>163</v>
      </c>
      <c r="C28" s="75">
        <v>260000</v>
      </c>
      <c r="D28" s="75">
        <v>260000</v>
      </c>
      <c r="E28" s="75">
        <v>260000</v>
      </c>
      <c r="F28" s="75">
        <v>260000</v>
      </c>
    </row>
    <row r="29" spans="1:6">
      <c r="A29" s="1">
        <v>19</v>
      </c>
      <c r="B29" s="11" t="s">
        <v>9</v>
      </c>
      <c r="C29" s="75">
        <v>0</v>
      </c>
      <c r="D29" s="75">
        <v>0</v>
      </c>
      <c r="E29" s="75">
        <v>0</v>
      </c>
      <c r="F29" s="75">
        <v>0</v>
      </c>
    </row>
    <row r="30" spans="1:6" ht="26.4">
      <c r="A30" s="1">
        <v>20</v>
      </c>
      <c r="B30" s="11" t="s">
        <v>10</v>
      </c>
      <c r="C30" s="75">
        <v>0</v>
      </c>
      <c r="D30" s="75">
        <v>0</v>
      </c>
      <c r="E30" s="75">
        <v>0</v>
      </c>
      <c r="F30" s="75">
        <v>0</v>
      </c>
    </row>
    <row r="31" spans="1:6" ht="26.4">
      <c r="A31" s="1">
        <v>21</v>
      </c>
      <c r="B31" s="11" t="s">
        <v>11</v>
      </c>
      <c r="C31" s="75">
        <v>0</v>
      </c>
      <c r="D31" s="75">
        <v>0</v>
      </c>
      <c r="E31" s="75">
        <v>0</v>
      </c>
      <c r="F31" s="75">
        <v>0</v>
      </c>
    </row>
    <row r="32" spans="1:6">
      <c r="A32" s="1">
        <v>22</v>
      </c>
      <c r="B32" s="11" t="s">
        <v>12</v>
      </c>
      <c r="C32" s="75">
        <v>0</v>
      </c>
      <c r="D32" s="75">
        <v>0</v>
      </c>
      <c r="E32" s="75">
        <v>0</v>
      </c>
      <c r="F32" s="75">
        <v>0</v>
      </c>
    </row>
    <row r="33" spans="1:6">
      <c r="A33" s="1">
        <v>23</v>
      </c>
      <c r="B33" s="11" t="s">
        <v>13</v>
      </c>
      <c r="C33" s="75">
        <v>15000</v>
      </c>
      <c r="D33" s="75">
        <v>15000</v>
      </c>
      <c r="E33" s="75">
        <v>15000</v>
      </c>
      <c r="F33" s="75">
        <v>15000</v>
      </c>
    </row>
    <row r="34" spans="1:6" ht="26.4">
      <c r="A34" s="1">
        <v>24</v>
      </c>
      <c r="B34" s="11" t="s">
        <v>46</v>
      </c>
      <c r="C34" s="75">
        <v>230000</v>
      </c>
      <c r="D34" s="75">
        <v>230000</v>
      </c>
      <c r="E34" s="75">
        <v>230000</v>
      </c>
      <c r="F34" s="75">
        <v>230000</v>
      </c>
    </row>
    <row r="35" spans="1:6" ht="20.100000000000001" customHeight="1">
      <c r="A35" s="1">
        <v>25</v>
      </c>
      <c r="B35" s="12" t="s">
        <v>14</v>
      </c>
      <c r="C35" s="77">
        <f>SUM(C27:C34)</f>
        <v>655000</v>
      </c>
      <c r="D35" s="77">
        <f>SUM(D27:D34)</f>
        <v>655000</v>
      </c>
      <c r="E35" s="77">
        <f>SUM(E27:E34)</f>
        <v>655000</v>
      </c>
      <c r="F35" s="77">
        <f>SUM(F27:F34)</f>
        <v>655000</v>
      </c>
    </row>
    <row r="36" spans="1:6" ht="28.2" customHeight="1">
      <c r="A36" s="1">
        <v>26</v>
      </c>
      <c r="B36" s="12" t="s">
        <v>63</v>
      </c>
      <c r="C36" s="187" t="s">
        <v>144</v>
      </c>
      <c r="D36" s="188" t="s">
        <v>178</v>
      </c>
      <c r="E36" s="187" t="s">
        <v>261</v>
      </c>
      <c r="F36" s="187" t="s">
        <v>262</v>
      </c>
    </row>
    <row r="37" spans="1:6" ht="30" customHeight="1">
      <c r="A37" s="1">
        <v>27</v>
      </c>
      <c r="B37" s="9" t="s">
        <v>15</v>
      </c>
      <c r="C37" s="75"/>
      <c r="D37" s="75"/>
      <c r="E37" s="75"/>
      <c r="F37" s="75"/>
    </row>
    <row r="38" spans="1:6" ht="27" customHeight="1">
      <c r="A38" s="1">
        <v>28</v>
      </c>
      <c r="B38" s="9" t="s">
        <v>74</v>
      </c>
      <c r="C38" s="75">
        <v>180000</v>
      </c>
      <c r="D38" s="75">
        <v>0</v>
      </c>
      <c r="E38" s="75">
        <v>0</v>
      </c>
      <c r="F38" s="75">
        <v>0</v>
      </c>
    </row>
    <row r="39" spans="1:6" ht="39.6">
      <c r="A39" s="1">
        <v>29</v>
      </c>
      <c r="B39" s="9" t="s">
        <v>47</v>
      </c>
      <c r="C39" s="75">
        <v>0</v>
      </c>
      <c r="D39" s="75">
        <v>0</v>
      </c>
      <c r="E39" s="75">
        <v>0</v>
      </c>
      <c r="F39" s="75">
        <v>0</v>
      </c>
    </row>
    <row r="40" spans="1:6" ht="26.4">
      <c r="A40" s="1">
        <v>30</v>
      </c>
      <c r="B40" s="9" t="s">
        <v>137</v>
      </c>
      <c r="C40" s="75">
        <v>0</v>
      </c>
      <c r="D40" s="75">
        <v>0</v>
      </c>
      <c r="E40" s="75">
        <v>0</v>
      </c>
      <c r="F40" s="75">
        <v>0</v>
      </c>
    </row>
    <row r="41" spans="1:6" ht="26.4">
      <c r="A41" s="1">
        <v>31</v>
      </c>
      <c r="B41" s="9" t="s">
        <v>16</v>
      </c>
      <c r="C41" s="75">
        <v>0</v>
      </c>
      <c r="D41" s="75">
        <v>0</v>
      </c>
      <c r="E41" s="75">
        <v>0</v>
      </c>
      <c r="F41" s="75">
        <v>0</v>
      </c>
    </row>
    <row r="42" spans="1:6">
      <c r="A42" s="1">
        <v>32</v>
      </c>
      <c r="B42" s="10" t="s">
        <v>17</v>
      </c>
      <c r="C42" s="77">
        <f>SUM(C38:C41)</f>
        <v>180000</v>
      </c>
      <c r="D42" s="77">
        <f>SUM(D38:D41)</f>
        <v>0</v>
      </c>
      <c r="E42" s="77">
        <f>SUM(E38:E41)</f>
        <v>0</v>
      </c>
      <c r="F42" s="77">
        <f>SUM(F38:F41)</f>
        <v>0</v>
      </c>
    </row>
    <row r="43" spans="1:6" ht="26.4">
      <c r="A43" s="13">
        <v>33</v>
      </c>
      <c r="B43" s="14" t="s">
        <v>80</v>
      </c>
      <c r="C43" s="83">
        <v>17690130</v>
      </c>
      <c r="D43" s="83">
        <v>17510130</v>
      </c>
      <c r="E43" s="83">
        <v>17510130</v>
      </c>
      <c r="F43" s="83">
        <v>17510130</v>
      </c>
    </row>
    <row r="44" spans="1:6">
      <c r="A44" s="1">
        <v>34</v>
      </c>
      <c r="B44" s="15" t="s">
        <v>64</v>
      </c>
      <c r="C44" s="75"/>
      <c r="D44" s="81"/>
      <c r="E44" s="75"/>
      <c r="F44" s="84"/>
    </row>
    <row r="45" spans="1:6" ht="39.6">
      <c r="A45" s="1">
        <v>35</v>
      </c>
      <c r="B45" s="9" t="s">
        <v>18</v>
      </c>
      <c r="C45" s="75">
        <v>0</v>
      </c>
      <c r="D45" s="75">
        <v>0</v>
      </c>
      <c r="E45" s="75">
        <v>0</v>
      </c>
      <c r="F45" s="75">
        <v>0</v>
      </c>
    </row>
    <row r="46" spans="1:6" ht="39.6">
      <c r="A46" s="1">
        <v>36</v>
      </c>
      <c r="B46" s="9" t="s">
        <v>19</v>
      </c>
      <c r="C46" s="75">
        <v>0</v>
      </c>
      <c r="D46" s="75">
        <v>0</v>
      </c>
      <c r="E46" s="75">
        <v>0</v>
      </c>
      <c r="F46" s="75">
        <v>0</v>
      </c>
    </row>
    <row r="47" spans="1:6" ht="26.4">
      <c r="A47" s="1">
        <v>37</v>
      </c>
      <c r="B47" s="9" t="s">
        <v>20</v>
      </c>
      <c r="C47" s="75">
        <v>0</v>
      </c>
      <c r="D47" s="75">
        <v>0</v>
      </c>
      <c r="E47" s="75">
        <v>0</v>
      </c>
      <c r="F47" s="75">
        <v>0</v>
      </c>
    </row>
    <row r="48" spans="1:6" ht="39.6">
      <c r="A48" s="1">
        <v>38</v>
      </c>
      <c r="B48" s="9" t="s">
        <v>21</v>
      </c>
      <c r="C48" s="75">
        <v>0</v>
      </c>
      <c r="D48" s="75">
        <v>0</v>
      </c>
      <c r="E48" s="75">
        <v>0</v>
      </c>
      <c r="F48" s="75">
        <v>0</v>
      </c>
    </row>
    <row r="49" spans="1:6" ht="39.6">
      <c r="A49" s="1">
        <v>39</v>
      </c>
      <c r="B49" s="9" t="s">
        <v>22</v>
      </c>
      <c r="C49" s="75">
        <v>0</v>
      </c>
      <c r="D49" s="75">
        <v>0</v>
      </c>
      <c r="E49" s="75">
        <v>0</v>
      </c>
      <c r="F49" s="75">
        <v>0</v>
      </c>
    </row>
    <row r="50" spans="1:6" ht="26.4">
      <c r="A50" s="16">
        <v>40</v>
      </c>
      <c r="B50" s="14" t="s">
        <v>81</v>
      </c>
      <c r="C50" s="83">
        <v>0</v>
      </c>
      <c r="D50" s="83">
        <f>SUM(D45:D49)</f>
        <v>0</v>
      </c>
      <c r="E50" s="83">
        <f>SUM(E45:E49)</f>
        <v>0</v>
      </c>
      <c r="F50" s="83">
        <f>SUM(F45:F49)</f>
        <v>0</v>
      </c>
    </row>
    <row r="51" spans="1:6" ht="33" customHeight="1">
      <c r="A51" s="42">
        <v>41</v>
      </c>
      <c r="B51" s="44" t="s">
        <v>82</v>
      </c>
      <c r="C51" s="87">
        <v>17690130</v>
      </c>
      <c r="D51" s="86">
        <v>17510130</v>
      </c>
      <c r="E51" s="87">
        <v>17510130</v>
      </c>
      <c r="F51" s="87">
        <v>17510130</v>
      </c>
    </row>
    <row r="52" spans="1:6">
      <c r="A52" s="40">
        <v>42</v>
      </c>
      <c r="B52" s="41" t="s">
        <v>65</v>
      </c>
      <c r="C52" s="75"/>
      <c r="D52" s="88"/>
      <c r="E52" s="75"/>
      <c r="F52" s="75"/>
    </row>
    <row r="53" spans="1:6" ht="45.75" customHeight="1">
      <c r="A53" s="1">
        <v>43</v>
      </c>
      <c r="B53" s="9" t="s">
        <v>23</v>
      </c>
      <c r="C53" s="75">
        <v>0</v>
      </c>
      <c r="D53" s="80">
        <v>0</v>
      </c>
      <c r="E53" s="75">
        <v>0</v>
      </c>
      <c r="F53" s="75">
        <v>0</v>
      </c>
    </row>
    <row r="54" spans="1:6">
      <c r="A54" s="1">
        <v>44</v>
      </c>
      <c r="B54" s="9" t="s">
        <v>24</v>
      </c>
      <c r="C54" s="75">
        <v>43830745</v>
      </c>
      <c r="D54" s="80">
        <v>14000000</v>
      </c>
      <c r="E54" s="75"/>
      <c r="F54" s="75"/>
    </row>
    <row r="55" spans="1:6">
      <c r="A55" s="42">
        <v>45</v>
      </c>
      <c r="B55" s="43" t="s">
        <v>25</v>
      </c>
      <c r="C55" s="87">
        <f>SUM(C53:C54)</f>
        <v>43830745</v>
      </c>
      <c r="D55" s="85">
        <f>SUM(D53:D54)</f>
        <v>14000000</v>
      </c>
      <c r="E55" s="87"/>
      <c r="F55" s="87"/>
    </row>
    <row r="56" spans="1:6" ht="20.100000000000001" customHeight="1">
      <c r="A56" s="17">
        <v>46</v>
      </c>
      <c r="B56" s="18" t="s">
        <v>26</v>
      </c>
      <c r="C56" s="90">
        <v>61520875</v>
      </c>
      <c r="D56" s="89">
        <v>31510130</v>
      </c>
      <c r="E56" s="90"/>
      <c r="F56" s="91"/>
    </row>
    <row r="57" spans="1:6" ht="68.25" customHeight="1">
      <c r="A57" s="1"/>
      <c r="B57" s="3"/>
      <c r="C57" s="92" t="s">
        <v>143</v>
      </c>
      <c r="D57" s="188" t="s">
        <v>178</v>
      </c>
      <c r="E57" s="187" t="s">
        <v>261</v>
      </c>
      <c r="F57" s="187" t="s">
        <v>262</v>
      </c>
    </row>
    <row r="58" spans="1:6" ht="20.100000000000001" customHeight="1">
      <c r="A58" s="1"/>
      <c r="B58" s="5" t="s">
        <v>44</v>
      </c>
      <c r="C58" s="76"/>
      <c r="D58" s="76"/>
      <c r="E58" s="75"/>
      <c r="F58" s="75"/>
    </row>
    <row r="59" spans="1:6" ht="20.100000000000001" customHeight="1">
      <c r="A59" s="1"/>
      <c r="B59" s="5" t="s">
        <v>27</v>
      </c>
      <c r="C59" s="76"/>
      <c r="D59" s="76"/>
      <c r="E59" s="75"/>
      <c r="F59" s="75"/>
    </row>
    <row r="60" spans="1:6" ht="20.100000000000001" customHeight="1">
      <c r="A60" s="1">
        <v>47</v>
      </c>
      <c r="B60" s="9" t="s">
        <v>66</v>
      </c>
      <c r="C60" s="75">
        <v>3953415</v>
      </c>
      <c r="D60" s="75">
        <v>3953415</v>
      </c>
      <c r="E60" s="75">
        <v>3953415</v>
      </c>
      <c r="F60" s="75">
        <v>3953415</v>
      </c>
    </row>
    <row r="61" spans="1:6" ht="20.100000000000001" customHeight="1">
      <c r="A61" s="1">
        <v>48</v>
      </c>
      <c r="B61" s="9" t="s">
        <v>67</v>
      </c>
      <c r="C61" s="75">
        <v>924134</v>
      </c>
      <c r="D61" s="75">
        <v>924134</v>
      </c>
      <c r="E61" s="75">
        <v>924134</v>
      </c>
      <c r="F61" s="75">
        <v>924134</v>
      </c>
    </row>
    <row r="62" spans="1:6" ht="20.100000000000001" customHeight="1">
      <c r="A62" s="1">
        <v>49</v>
      </c>
      <c r="B62" s="9" t="s">
        <v>68</v>
      </c>
      <c r="C62" s="75">
        <v>5719000</v>
      </c>
      <c r="D62" s="75">
        <v>5719000</v>
      </c>
      <c r="E62" s="75">
        <v>5719000</v>
      </c>
      <c r="F62" s="75">
        <v>5719000</v>
      </c>
    </row>
    <row r="63" spans="1:6" ht="20.100000000000001" customHeight="1">
      <c r="A63" s="1">
        <v>50</v>
      </c>
      <c r="B63" s="9" t="s">
        <v>30</v>
      </c>
      <c r="C63" s="75">
        <v>392000</v>
      </c>
      <c r="D63" s="75">
        <v>392000</v>
      </c>
      <c r="E63" s="75">
        <v>392000</v>
      </c>
      <c r="F63" s="75">
        <v>392000</v>
      </c>
    </row>
    <row r="64" spans="1:6" ht="34.5" customHeight="1">
      <c r="A64" s="1">
        <v>51</v>
      </c>
      <c r="B64" s="9" t="s">
        <v>69</v>
      </c>
      <c r="C64" s="75">
        <v>1254000</v>
      </c>
      <c r="D64" s="75">
        <v>1254000</v>
      </c>
      <c r="E64" s="75">
        <v>1254000</v>
      </c>
      <c r="F64" s="75">
        <v>1254000</v>
      </c>
    </row>
    <row r="65" spans="1:6" ht="20.100000000000001" customHeight="1">
      <c r="A65" s="1">
        <v>52</v>
      </c>
      <c r="B65" s="9" t="s">
        <v>70</v>
      </c>
      <c r="C65" s="75"/>
      <c r="D65" s="75"/>
      <c r="E65" s="75"/>
      <c r="F65" s="75"/>
    </row>
    <row r="66" spans="1:6" ht="24.9" customHeight="1">
      <c r="A66" s="1">
        <v>53</v>
      </c>
      <c r="B66" s="9" t="s">
        <v>31</v>
      </c>
      <c r="C66" s="75">
        <v>4525400</v>
      </c>
      <c r="D66" s="75">
        <v>4525400</v>
      </c>
      <c r="E66" s="75">
        <v>4525400</v>
      </c>
      <c r="F66" s="75">
        <v>4525400</v>
      </c>
    </row>
    <row r="67" spans="1:6" ht="24.9" customHeight="1">
      <c r="A67" s="1">
        <v>54</v>
      </c>
      <c r="B67" s="9" t="s">
        <v>48</v>
      </c>
      <c r="C67" s="75">
        <v>3090000</v>
      </c>
      <c r="D67" s="75">
        <v>3090000</v>
      </c>
      <c r="E67" s="75">
        <v>3090000</v>
      </c>
      <c r="F67" s="75">
        <v>3090000</v>
      </c>
    </row>
    <row r="68" spans="1:6" ht="24.9" customHeight="1">
      <c r="A68" s="1">
        <v>55</v>
      </c>
      <c r="B68" s="9" t="s">
        <v>49</v>
      </c>
      <c r="C68" s="75">
        <v>880000</v>
      </c>
      <c r="D68" s="75">
        <v>880000</v>
      </c>
      <c r="E68" s="75">
        <v>880000</v>
      </c>
      <c r="F68" s="75">
        <v>880000</v>
      </c>
    </row>
    <row r="69" spans="1:6" ht="24.9" customHeight="1">
      <c r="A69" s="1">
        <v>56</v>
      </c>
      <c r="B69" s="9" t="s">
        <v>51</v>
      </c>
      <c r="C69" s="75">
        <v>68400</v>
      </c>
      <c r="D69" s="75">
        <v>68400</v>
      </c>
      <c r="E69" s="75">
        <v>68400</v>
      </c>
      <c r="F69" s="75">
        <v>68400</v>
      </c>
    </row>
    <row r="70" spans="1:6" ht="24.9" customHeight="1">
      <c r="A70" s="1">
        <v>57</v>
      </c>
      <c r="B70" s="9" t="s">
        <v>50</v>
      </c>
      <c r="C70" s="75">
        <v>285000</v>
      </c>
      <c r="D70" s="75">
        <v>285000</v>
      </c>
      <c r="E70" s="75">
        <v>285000</v>
      </c>
      <c r="F70" s="75">
        <v>285000</v>
      </c>
    </row>
    <row r="71" spans="1:6" ht="24.9" customHeight="1">
      <c r="A71" s="1">
        <v>58</v>
      </c>
      <c r="B71" s="9" t="s">
        <v>147</v>
      </c>
      <c r="C71" s="75">
        <v>202000</v>
      </c>
      <c r="D71" s="75">
        <v>202000</v>
      </c>
      <c r="E71" s="75">
        <v>202000</v>
      </c>
      <c r="F71" s="75">
        <v>202000</v>
      </c>
    </row>
    <row r="72" spans="1:6" ht="24.9" customHeight="1">
      <c r="A72" s="1">
        <v>59</v>
      </c>
      <c r="B72" s="19" t="s">
        <v>32</v>
      </c>
      <c r="C72" s="75">
        <v>0</v>
      </c>
      <c r="D72" s="75">
        <v>0</v>
      </c>
      <c r="E72" s="75">
        <v>0</v>
      </c>
      <c r="F72" s="75">
        <v>0</v>
      </c>
    </row>
    <row r="73" spans="1:6" ht="24.9" customHeight="1">
      <c r="A73" s="1">
        <v>60</v>
      </c>
      <c r="B73" s="9" t="s">
        <v>33</v>
      </c>
      <c r="C73" s="75">
        <v>80000</v>
      </c>
      <c r="D73" s="75">
        <v>80000</v>
      </c>
      <c r="E73" s="75">
        <v>80000</v>
      </c>
      <c r="F73" s="75">
        <v>80000</v>
      </c>
    </row>
    <row r="74" spans="1:6" ht="20.100000000000001" customHeight="1">
      <c r="A74" s="1">
        <v>61</v>
      </c>
      <c r="B74" s="9" t="s">
        <v>34</v>
      </c>
      <c r="C74" s="75">
        <v>5562420</v>
      </c>
      <c r="D74" s="75">
        <v>662181</v>
      </c>
      <c r="E74" s="75">
        <v>662181</v>
      </c>
      <c r="F74" s="75">
        <v>662181</v>
      </c>
    </row>
    <row r="75" spans="1:6" ht="20.100000000000001" customHeight="1">
      <c r="A75" s="13">
        <v>62</v>
      </c>
      <c r="B75" s="20" t="s">
        <v>35</v>
      </c>
      <c r="C75" s="83">
        <v>22410369</v>
      </c>
      <c r="D75" s="83">
        <v>17510130</v>
      </c>
      <c r="E75" s="83">
        <v>17510130</v>
      </c>
      <c r="F75" s="83">
        <v>17510130</v>
      </c>
    </row>
    <row r="76" spans="1:6" ht="20.100000000000001" customHeight="1">
      <c r="A76" s="1">
        <v>63</v>
      </c>
      <c r="B76" s="22" t="s">
        <v>71</v>
      </c>
      <c r="C76" s="75">
        <v>2297450</v>
      </c>
      <c r="D76" s="75">
        <v>0</v>
      </c>
      <c r="E76" s="75">
        <v>0</v>
      </c>
      <c r="F76" s="75">
        <v>0</v>
      </c>
    </row>
    <row r="77" spans="1:6" ht="20.100000000000001" customHeight="1">
      <c r="A77" s="1">
        <v>64</v>
      </c>
      <c r="B77" s="22" t="s">
        <v>72</v>
      </c>
      <c r="C77" s="75">
        <v>26752704</v>
      </c>
      <c r="D77" s="75">
        <v>0</v>
      </c>
      <c r="E77" s="75">
        <v>0</v>
      </c>
      <c r="F77" s="75">
        <v>0</v>
      </c>
    </row>
    <row r="78" spans="1:6" ht="24.9" customHeight="1">
      <c r="A78" s="1">
        <v>65</v>
      </c>
      <c r="B78" s="9" t="s">
        <v>36</v>
      </c>
      <c r="C78" s="75">
        <v>0</v>
      </c>
      <c r="D78" s="75">
        <v>0</v>
      </c>
      <c r="E78" s="75">
        <v>0</v>
      </c>
      <c r="F78" s="75">
        <v>0</v>
      </c>
    </row>
    <row r="79" spans="1:6" ht="35.1" customHeight="1">
      <c r="A79" s="1">
        <v>66</v>
      </c>
      <c r="B79" s="9" t="s">
        <v>37</v>
      </c>
      <c r="C79" s="75">
        <v>0</v>
      </c>
      <c r="D79" s="75">
        <v>0</v>
      </c>
      <c r="E79" s="75">
        <v>0</v>
      </c>
      <c r="F79" s="75">
        <v>0</v>
      </c>
    </row>
    <row r="80" spans="1:6" ht="20.100000000000001" customHeight="1">
      <c r="A80" s="1">
        <v>67</v>
      </c>
      <c r="B80" s="19" t="s">
        <v>38</v>
      </c>
      <c r="C80" s="75">
        <v>9724837</v>
      </c>
      <c r="D80" s="75">
        <v>14000000</v>
      </c>
      <c r="E80" s="75">
        <v>14000000</v>
      </c>
      <c r="F80" s="75">
        <v>14000000</v>
      </c>
    </row>
    <row r="81" spans="1:6" ht="20.100000000000001" customHeight="1">
      <c r="A81" s="1">
        <v>68</v>
      </c>
      <c r="B81" s="20" t="s">
        <v>39</v>
      </c>
      <c r="C81" s="83">
        <f>SUM(C76:C80)</f>
        <v>38774991</v>
      </c>
      <c r="D81" s="83">
        <f>SUM(D76:D80)</f>
        <v>14000000</v>
      </c>
      <c r="E81" s="83">
        <f>SUM(E76:E80)</f>
        <v>14000000</v>
      </c>
      <c r="F81" s="83">
        <f>SUM(F76:F80)</f>
        <v>14000000</v>
      </c>
    </row>
    <row r="82" spans="1:6" ht="18.75" customHeight="1">
      <c r="A82" s="45">
        <v>69</v>
      </c>
      <c r="B82" s="46" t="s">
        <v>83</v>
      </c>
      <c r="C82" s="87">
        <v>61185360</v>
      </c>
      <c r="D82" s="87">
        <v>31510130</v>
      </c>
      <c r="E82" s="87">
        <v>31510130</v>
      </c>
      <c r="F82" s="87">
        <v>31510130</v>
      </c>
    </row>
    <row r="83" spans="1:6" ht="19.5" hidden="1" customHeight="1">
      <c r="A83" s="1">
        <v>43</v>
      </c>
      <c r="B83" s="11" t="s">
        <v>40</v>
      </c>
      <c r="C83" s="75"/>
      <c r="D83" s="80"/>
      <c r="E83" s="75"/>
      <c r="F83" s="75"/>
    </row>
    <row r="84" spans="1:6" ht="19.5" hidden="1" customHeight="1">
      <c r="A84" s="1">
        <v>44</v>
      </c>
      <c r="B84" s="11" t="s">
        <v>41</v>
      </c>
      <c r="C84" s="75"/>
      <c r="D84" s="80"/>
      <c r="E84" s="75"/>
      <c r="F84" s="75"/>
    </row>
    <row r="85" spans="1:6" ht="31.5" customHeight="1">
      <c r="A85" s="1">
        <v>70</v>
      </c>
      <c r="B85" s="11" t="s">
        <v>140</v>
      </c>
      <c r="C85" s="75">
        <v>375542</v>
      </c>
      <c r="D85" s="80">
        <v>0</v>
      </c>
      <c r="E85" s="75">
        <v>0</v>
      </c>
      <c r="F85" s="75">
        <v>0</v>
      </c>
    </row>
    <row r="86" spans="1:6" ht="20.100000000000001" customHeight="1">
      <c r="A86" s="45">
        <v>71</v>
      </c>
      <c r="B86" s="46" t="s">
        <v>42</v>
      </c>
      <c r="C86" s="87">
        <f>SUM(C85)</f>
        <v>375542</v>
      </c>
      <c r="D86" s="85">
        <v>0</v>
      </c>
      <c r="E86" s="87">
        <v>0</v>
      </c>
      <c r="F86" s="87">
        <v>0</v>
      </c>
    </row>
    <row r="87" spans="1:6" ht="20.100000000000001" customHeight="1">
      <c r="A87" s="1">
        <v>72</v>
      </c>
      <c r="B87" s="23" t="s">
        <v>43</v>
      </c>
      <c r="C87" s="90">
        <v>61560902</v>
      </c>
      <c r="D87" s="89">
        <v>31510130</v>
      </c>
      <c r="E87" s="90">
        <v>31510130</v>
      </c>
      <c r="F87" s="91">
        <v>31510130</v>
      </c>
    </row>
    <row r="88" spans="1:6" ht="20.100000000000001" customHeight="1">
      <c r="A88" s="21"/>
      <c r="B88" s="24"/>
      <c r="C88" s="73"/>
      <c r="D88" s="25"/>
      <c r="E88" s="25"/>
      <c r="F88" s="39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R85"/>
  <sheetViews>
    <sheetView workbookViewId="0">
      <selection activeCell="B15" sqref="B15"/>
    </sheetView>
  </sheetViews>
  <sheetFormatPr defaultRowHeight="15.6"/>
  <cols>
    <col min="1" max="1" width="5.6640625" style="108" customWidth="1"/>
    <col min="2" max="2" width="33.5546875" style="117" customWidth="1"/>
    <col min="3" max="3" width="11.88671875" style="130" customWidth="1"/>
    <col min="4" max="4" width="9.88671875" style="131" customWidth="1"/>
    <col min="5" max="5" width="11.44140625" style="131" customWidth="1"/>
    <col min="6" max="6" width="11.33203125" style="131" customWidth="1"/>
    <col min="7" max="256" width="9.109375" style="97"/>
    <col min="257" max="257" width="5.6640625" style="97" customWidth="1"/>
    <col min="258" max="258" width="33.5546875" style="97" customWidth="1"/>
    <col min="259" max="259" width="11.88671875" style="97" customWidth="1"/>
    <col min="260" max="260" width="9.88671875" style="97" customWidth="1"/>
    <col min="261" max="261" width="11.44140625" style="97" customWidth="1"/>
    <col min="262" max="262" width="11.33203125" style="97" customWidth="1"/>
    <col min="263" max="512" width="9.109375" style="97"/>
    <col min="513" max="513" width="5.6640625" style="97" customWidth="1"/>
    <col min="514" max="514" width="33.5546875" style="97" customWidth="1"/>
    <col min="515" max="515" width="11.88671875" style="97" customWidth="1"/>
    <col min="516" max="516" width="9.88671875" style="97" customWidth="1"/>
    <col min="517" max="517" width="11.44140625" style="97" customWidth="1"/>
    <col min="518" max="518" width="11.33203125" style="97" customWidth="1"/>
    <col min="519" max="768" width="9.109375" style="97"/>
    <col min="769" max="769" width="5.6640625" style="97" customWidth="1"/>
    <col min="770" max="770" width="33.5546875" style="97" customWidth="1"/>
    <col min="771" max="771" width="11.88671875" style="97" customWidth="1"/>
    <col min="772" max="772" width="9.88671875" style="97" customWidth="1"/>
    <col min="773" max="773" width="11.44140625" style="97" customWidth="1"/>
    <col min="774" max="774" width="11.33203125" style="97" customWidth="1"/>
    <col min="775" max="1024" width="9.109375" style="97"/>
    <col min="1025" max="1025" width="5.6640625" style="97" customWidth="1"/>
    <col min="1026" max="1026" width="33.5546875" style="97" customWidth="1"/>
    <col min="1027" max="1027" width="11.88671875" style="97" customWidth="1"/>
    <col min="1028" max="1028" width="9.88671875" style="97" customWidth="1"/>
    <col min="1029" max="1029" width="11.44140625" style="97" customWidth="1"/>
    <col min="1030" max="1030" width="11.33203125" style="97" customWidth="1"/>
    <col min="1031" max="1280" width="9.109375" style="97"/>
    <col min="1281" max="1281" width="5.6640625" style="97" customWidth="1"/>
    <col min="1282" max="1282" width="33.5546875" style="97" customWidth="1"/>
    <col min="1283" max="1283" width="11.88671875" style="97" customWidth="1"/>
    <col min="1284" max="1284" width="9.88671875" style="97" customWidth="1"/>
    <col min="1285" max="1285" width="11.44140625" style="97" customWidth="1"/>
    <col min="1286" max="1286" width="11.33203125" style="97" customWidth="1"/>
    <col min="1287" max="1536" width="9.109375" style="97"/>
    <col min="1537" max="1537" width="5.6640625" style="97" customWidth="1"/>
    <col min="1538" max="1538" width="33.5546875" style="97" customWidth="1"/>
    <col min="1539" max="1539" width="11.88671875" style="97" customWidth="1"/>
    <col min="1540" max="1540" width="9.88671875" style="97" customWidth="1"/>
    <col min="1541" max="1541" width="11.44140625" style="97" customWidth="1"/>
    <col min="1542" max="1542" width="11.33203125" style="97" customWidth="1"/>
    <col min="1543" max="1792" width="9.109375" style="97"/>
    <col min="1793" max="1793" width="5.6640625" style="97" customWidth="1"/>
    <col min="1794" max="1794" width="33.5546875" style="97" customWidth="1"/>
    <col min="1795" max="1795" width="11.88671875" style="97" customWidth="1"/>
    <col min="1796" max="1796" width="9.88671875" style="97" customWidth="1"/>
    <col min="1797" max="1797" width="11.44140625" style="97" customWidth="1"/>
    <col min="1798" max="1798" width="11.33203125" style="97" customWidth="1"/>
    <col min="1799" max="2048" width="9.109375" style="97"/>
    <col min="2049" max="2049" width="5.6640625" style="97" customWidth="1"/>
    <col min="2050" max="2050" width="33.5546875" style="97" customWidth="1"/>
    <col min="2051" max="2051" width="11.88671875" style="97" customWidth="1"/>
    <col min="2052" max="2052" width="9.88671875" style="97" customWidth="1"/>
    <col min="2053" max="2053" width="11.44140625" style="97" customWidth="1"/>
    <col min="2054" max="2054" width="11.33203125" style="97" customWidth="1"/>
    <col min="2055" max="2304" width="9.109375" style="97"/>
    <col min="2305" max="2305" width="5.6640625" style="97" customWidth="1"/>
    <col min="2306" max="2306" width="33.5546875" style="97" customWidth="1"/>
    <col min="2307" max="2307" width="11.88671875" style="97" customWidth="1"/>
    <col min="2308" max="2308" width="9.88671875" style="97" customWidth="1"/>
    <col min="2309" max="2309" width="11.44140625" style="97" customWidth="1"/>
    <col min="2310" max="2310" width="11.33203125" style="97" customWidth="1"/>
    <col min="2311" max="2560" width="9.109375" style="97"/>
    <col min="2561" max="2561" width="5.6640625" style="97" customWidth="1"/>
    <col min="2562" max="2562" width="33.5546875" style="97" customWidth="1"/>
    <col min="2563" max="2563" width="11.88671875" style="97" customWidth="1"/>
    <col min="2564" max="2564" width="9.88671875" style="97" customWidth="1"/>
    <col min="2565" max="2565" width="11.44140625" style="97" customWidth="1"/>
    <col min="2566" max="2566" width="11.33203125" style="97" customWidth="1"/>
    <col min="2567" max="2816" width="9.109375" style="97"/>
    <col min="2817" max="2817" width="5.6640625" style="97" customWidth="1"/>
    <col min="2818" max="2818" width="33.5546875" style="97" customWidth="1"/>
    <col min="2819" max="2819" width="11.88671875" style="97" customWidth="1"/>
    <col min="2820" max="2820" width="9.88671875" style="97" customWidth="1"/>
    <col min="2821" max="2821" width="11.44140625" style="97" customWidth="1"/>
    <col min="2822" max="2822" width="11.33203125" style="97" customWidth="1"/>
    <col min="2823" max="3072" width="9.109375" style="97"/>
    <col min="3073" max="3073" width="5.6640625" style="97" customWidth="1"/>
    <col min="3074" max="3074" width="33.5546875" style="97" customWidth="1"/>
    <col min="3075" max="3075" width="11.88671875" style="97" customWidth="1"/>
    <col min="3076" max="3076" width="9.88671875" style="97" customWidth="1"/>
    <col min="3077" max="3077" width="11.44140625" style="97" customWidth="1"/>
    <col min="3078" max="3078" width="11.33203125" style="97" customWidth="1"/>
    <col min="3079" max="3328" width="9.109375" style="97"/>
    <col min="3329" max="3329" width="5.6640625" style="97" customWidth="1"/>
    <col min="3330" max="3330" width="33.5546875" style="97" customWidth="1"/>
    <col min="3331" max="3331" width="11.88671875" style="97" customWidth="1"/>
    <col min="3332" max="3332" width="9.88671875" style="97" customWidth="1"/>
    <col min="3333" max="3333" width="11.44140625" style="97" customWidth="1"/>
    <col min="3334" max="3334" width="11.33203125" style="97" customWidth="1"/>
    <col min="3335" max="3584" width="9.109375" style="97"/>
    <col min="3585" max="3585" width="5.6640625" style="97" customWidth="1"/>
    <col min="3586" max="3586" width="33.5546875" style="97" customWidth="1"/>
    <col min="3587" max="3587" width="11.88671875" style="97" customWidth="1"/>
    <col min="3588" max="3588" width="9.88671875" style="97" customWidth="1"/>
    <col min="3589" max="3589" width="11.44140625" style="97" customWidth="1"/>
    <col min="3590" max="3590" width="11.33203125" style="97" customWidth="1"/>
    <col min="3591" max="3840" width="9.109375" style="97"/>
    <col min="3841" max="3841" width="5.6640625" style="97" customWidth="1"/>
    <col min="3842" max="3842" width="33.5546875" style="97" customWidth="1"/>
    <col min="3843" max="3843" width="11.88671875" style="97" customWidth="1"/>
    <col min="3844" max="3844" width="9.88671875" style="97" customWidth="1"/>
    <col min="3845" max="3845" width="11.44140625" style="97" customWidth="1"/>
    <col min="3846" max="3846" width="11.33203125" style="97" customWidth="1"/>
    <col min="3847" max="4096" width="9.109375" style="97"/>
    <col min="4097" max="4097" width="5.6640625" style="97" customWidth="1"/>
    <col min="4098" max="4098" width="33.5546875" style="97" customWidth="1"/>
    <col min="4099" max="4099" width="11.88671875" style="97" customWidth="1"/>
    <col min="4100" max="4100" width="9.88671875" style="97" customWidth="1"/>
    <col min="4101" max="4101" width="11.44140625" style="97" customWidth="1"/>
    <col min="4102" max="4102" width="11.33203125" style="97" customWidth="1"/>
    <col min="4103" max="4352" width="9.109375" style="97"/>
    <col min="4353" max="4353" width="5.6640625" style="97" customWidth="1"/>
    <col min="4354" max="4354" width="33.5546875" style="97" customWidth="1"/>
    <col min="4355" max="4355" width="11.88671875" style="97" customWidth="1"/>
    <col min="4356" max="4356" width="9.88671875" style="97" customWidth="1"/>
    <col min="4357" max="4357" width="11.44140625" style="97" customWidth="1"/>
    <col min="4358" max="4358" width="11.33203125" style="97" customWidth="1"/>
    <col min="4359" max="4608" width="9.109375" style="97"/>
    <col min="4609" max="4609" width="5.6640625" style="97" customWidth="1"/>
    <col min="4610" max="4610" width="33.5546875" style="97" customWidth="1"/>
    <col min="4611" max="4611" width="11.88671875" style="97" customWidth="1"/>
    <col min="4612" max="4612" width="9.88671875" style="97" customWidth="1"/>
    <col min="4613" max="4613" width="11.44140625" style="97" customWidth="1"/>
    <col min="4614" max="4614" width="11.33203125" style="97" customWidth="1"/>
    <col min="4615" max="4864" width="9.109375" style="97"/>
    <col min="4865" max="4865" width="5.6640625" style="97" customWidth="1"/>
    <col min="4866" max="4866" width="33.5546875" style="97" customWidth="1"/>
    <col min="4867" max="4867" width="11.88671875" style="97" customWidth="1"/>
    <col min="4868" max="4868" width="9.88671875" style="97" customWidth="1"/>
    <col min="4869" max="4869" width="11.44140625" style="97" customWidth="1"/>
    <col min="4870" max="4870" width="11.33203125" style="97" customWidth="1"/>
    <col min="4871" max="5120" width="9.109375" style="97"/>
    <col min="5121" max="5121" width="5.6640625" style="97" customWidth="1"/>
    <col min="5122" max="5122" width="33.5546875" style="97" customWidth="1"/>
    <col min="5123" max="5123" width="11.88671875" style="97" customWidth="1"/>
    <col min="5124" max="5124" width="9.88671875" style="97" customWidth="1"/>
    <col min="5125" max="5125" width="11.44140625" style="97" customWidth="1"/>
    <col min="5126" max="5126" width="11.33203125" style="97" customWidth="1"/>
    <col min="5127" max="5376" width="9.109375" style="97"/>
    <col min="5377" max="5377" width="5.6640625" style="97" customWidth="1"/>
    <col min="5378" max="5378" width="33.5546875" style="97" customWidth="1"/>
    <col min="5379" max="5379" width="11.88671875" style="97" customWidth="1"/>
    <col min="5380" max="5380" width="9.88671875" style="97" customWidth="1"/>
    <col min="5381" max="5381" width="11.44140625" style="97" customWidth="1"/>
    <col min="5382" max="5382" width="11.33203125" style="97" customWidth="1"/>
    <col min="5383" max="5632" width="9.109375" style="97"/>
    <col min="5633" max="5633" width="5.6640625" style="97" customWidth="1"/>
    <col min="5634" max="5634" width="33.5546875" style="97" customWidth="1"/>
    <col min="5635" max="5635" width="11.88671875" style="97" customWidth="1"/>
    <col min="5636" max="5636" width="9.88671875" style="97" customWidth="1"/>
    <col min="5637" max="5637" width="11.44140625" style="97" customWidth="1"/>
    <col min="5638" max="5638" width="11.33203125" style="97" customWidth="1"/>
    <col min="5639" max="5888" width="9.109375" style="97"/>
    <col min="5889" max="5889" width="5.6640625" style="97" customWidth="1"/>
    <col min="5890" max="5890" width="33.5546875" style="97" customWidth="1"/>
    <col min="5891" max="5891" width="11.88671875" style="97" customWidth="1"/>
    <col min="5892" max="5892" width="9.88671875" style="97" customWidth="1"/>
    <col min="5893" max="5893" width="11.44140625" style="97" customWidth="1"/>
    <col min="5894" max="5894" width="11.33203125" style="97" customWidth="1"/>
    <col min="5895" max="6144" width="9.109375" style="97"/>
    <col min="6145" max="6145" width="5.6640625" style="97" customWidth="1"/>
    <col min="6146" max="6146" width="33.5546875" style="97" customWidth="1"/>
    <col min="6147" max="6147" width="11.88671875" style="97" customWidth="1"/>
    <col min="6148" max="6148" width="9.88671875" style="97" customWidth="1"/>
    <col min="6149" max="6149" width="11.44140625" style="97" customWidth="1"/>
    <col min="6150" max="6150" width="11.33203125" style="97" customWidth="1"/>
    <col min="6151" max="6400" width="9.109375" style="97"/>
    <col min="6401" max="6401" width="5.6640625" style="97" customWidth="1"/>
    <col min="6402" max="6402" width="33.5546875" style="97" customWidth="1"/>
    <col min="6403" max="6403" width="11.88671875" style="97" customWidth="1"/>
    <col min="6404" max="6404" width="9.88671875" style="97" customWidth="1"/>
    <col min="6405" max="6405" width="11.44140625" style="97" customWidth="1"/>
    <col min="6406" max="6406" width="11.33203125" style="97" customWidth="1"/>
    <col min="6407" max="6656" width="9.109375" style="97"/>
    <col min="6657" max="6657" width="5.6640625" style="97" customWidth="1"/>
    <col min="6658" max="6658" width="33.5546875" style="97" customWidth="1"/>
    <col min="6659" max="6659" width="11.88671875" style="97" customWidth="1"/>
    <col min="6660" max="6660" width="9.88671875" style="97" customWidth="1"/>
    <col min="6661" max="6661" width="11.44140625" style="97" customWidth="1"/>
    <col min="6662" max="6662" width="11.33203125" style="97" customWidth="1"/>
    <col min="6663" max="6912" width="9.109375" style="97"/>
    <col min="6913" max="6913" width="5.6640625" style="97" customWidth="1"/>
    <col min="6914" max="6914" width="33.5546875" style="97" customWidth="1"/>
    <col min="6915" max="6915" width="11.88671875" style="97" customWidth="1"/>
    <col min="6916" max="6916" width="9.88671875" style="97" customWidth="1"/>
    <col min="6917" max="6917" width="11.44140625" style="97" customWidth="1"/>
    <col min="6918" max="6918" width="11.33203125" style="97" customWidth="1"/>
    <col min="6919" max="7168" width="9.109375" style="97"/>
    <col min="7169" max="7169" width="5.6640625" style="97" customWidth="1"/>
    <col min="7170" max="7170" width="33.5546875" style="97" customWidth="1"/>
    <col min="7171" max="7171" width="11.88671875" style="97" customWidth="1"/>
    <col min="7172" max="7172" width="9.88671875" style="97" customWidth="1"/>
    <col min="7173" max="7173" width="11.44140625" style="97" customWidth="1"/>
    <col min="7174" max="7174" width="11.33203125" style="97" customWidth="1"/>
    <col min="7175" max="7424" width="9.109375" style="97"/>
    <col min="7425" max="7425" width="5.6640625" style="97" customWidth="1"/>
    <col min="7426" max="7426" width="33.5546875" style="97" customWidth="1"/>
    <col min="7427" max="7427" width="11.88671875" style="97" customWidth="1"/>
    <col min="7428" max="7428" width="9.88671875" style="97" customWidth="1"/>
    <col min="7429" max="7429" width="11.44140625" style="97" customWidth="1"/>
    <col min="7430" max="7430" width="11.33203125" style="97" customWidth="1"/>
    <col min="7431" max="7680" width="9.109375" style="97"/>
    <col min="7681" max="7681" width="5.6640625" style="97" customWidth="1"/>
    <col min="7682" max="7682" width="33.5546875" style="97" customWidth="1"/>
    <col min="7683" max="7683" width="11.88671875" style="97" customWidth="1"/>
    <col min="7684" max="7684" width="9.88671875" style="97" customWidth="1"/>
    <col min="7685" max="7685" width="11.44140625" style="97" customWidth="1"/>
    <col min="7686" max="7686" width="11.33203125" style="97" customWidth="1"/>
    <col min="7687" max="7936" width="9.109375" style="97"/>
    <col min="7937" max="7937" width="5.6640625" style="97" customWidth="1"/>
    <col min="7938" max="7938" width="33.5546875" style="97" customWidth="1"/>
    <col min="7939" max="7939" width="11.88671875" style="97" customWidth="1"/>
    <col min="7940" max="7940" width="9.88671875" style="97" customWidth="1"/>
    <col min="7941" max="7941" width="11.44140625" style="97" customWidth="1"/>
    <col min="7942" max="7942" width="11.33203125" style="97" customWidth="1"/>
    <col min="7943" max="8192" width="9.109375" style="97"/>
    <col min="8193" max="8193" width="5.6640625" style="97" customWidth="1"/>
    <col min="8194" max="8194" width="33.5546875" style="97" customWidth="1"/>
    <col min="8195" max="8195" width="11.88671875" style="97" customWidth="1"/>
    <col min="8196" max="8196" width="9.88671875" style="97" customWidth="1"/>
    <col min="8197" max="8197" width="11.44140625" style="97" customWidth="1"/>
    <col min="8198" max="8198" width="11.33203125" style="97" customWidth="1"/>
    <col min="8199" max="8448" width="9.109375" style="97"/>
    <col min="8449" max="8449" width="5.6640625" style="97" customWidth="1"/>
    <col min="8450" max="8450" width="33.5546875" style="97" customWidth="1"/>
    <col min="8451" max="8451" width="11.88671875" style="97" customWidth="1"/>
    <col min="8452" max="8452" width="9.88671875" style="97" customWidth="1"/>
    <col min="8453" max="8453" width="11.44140625" style="97" customWidth="1"/>
    <col min="8454" max="8454" width="11.33203125" style="97" customWidth="1"/>
    <col min="8455" max="8704" width="9.109375" style="97"/>
    <col min="8705" max="8705" width="5.6640625" style="97" customWidth="1"/>
    <col min="8706" max="8706" width="33.5546875" style="97" customWidth="1"/>
    <col min="8707" max="8707" width="11.88671875" style="97" customWidth="1"/>
    <col min="8708" max="8708" width="9.88671875" style="97" customWidth="1"/>
    <col min="8709" max="8709" width="11.44140625" style="97" customWidth="1"/>
    <col min="8710" max="8710" width="11.33203125" style="97" customWidth="1"/>
    <col min="8711" max="8960" width="9.109375" style="97"/>
    <col min="8961" max="8961" width="5.6640625" style="97" customWidth="1"/>
    <col min="8962" max="8962" width="33.5546875" style="97" customWidth="1"/>
    <col min="8963" max="8963" width="11.88671875" style="97" customWidth="1"/>
    <col min="8964" max="8964" width="9.88671875" style="97" customWidth="1"/>
    <col min="8965" max="8965" width="11.44140625" style="97" customWidth="1"/>
    <col min="8966" max="8966" width="11.33203125" style="97" customWidth="1"/>
    <col min="8967" max="9216" width="9.109375" style="97"/>
    <col min="9217" max="9217" width="5.6640625" style="97" customWidth="1"/>
    <col min="9218" max="9218" width="33.5546875" style="97" customWidth="1"/>
    <col min="9219" max="9219" width="11.88671875" style="97" customWidth="1"/>
    <col min="9220" max="9220" width="9.88671875" style="97" customWidth="1"/>
    <col min="9221" max="9221" width="11.44140625" style="97" customWidth="1"/>
    <col min="9222" max="9222" width="11.33203125" style="97" customWidth="1"/>
    <col min="9223" max="9472" width="9.109375" style="97"/>
    <col min="9473" max="9473" width="5.6640625" style="97" customWidth="1"/>
    <col min="9474" max="9474" width="33.5546875" style="97" customWidth="1"/>
    <col min="9475" max="9475" width="11.88671875" style="97" customWidth="1"/>
    <col min="9476" max="9476" width="9.88671875" style="97" customWidth="1"/>
    <col min="9477" max="9477" width="11.44140625" style="97" customWidth="1"/>
    <col min="9478" max="9478" width="11.33203125" style="97" customWidth="1"/>
    <col min="9479" max="9728" width="9.109375" style="97"/>
    <col min="9729" max="9729" width="5.6640625" style="97" customWidth="1"/>
    <col min="9730" max="9730" width="33.5546875" style="97" customWidth="1"/>
    <col min="9731" max="9731" width="11.88671875" style="97" customWidth="1"/>
    <col min="9732" max="9732" width="9.88671875" style="97" customWidth="1"/>
    <col min="9733" max="9733" width="11.44140625" style="97" customWidth="1"/>
    <col min="9734" max="9734" width="11.33203125" style="97" customWidth="1"/>
    <col min="9735" max="9984" width="9.109375" style="97"/>
    <col min="9985" max="9985" width="5.6640625" style="97" customWidth="1"/>
    <col min="9986" max="9986" width="33.5546875" style="97" customWidth="1"/>
    <col min="9987" max="9987" width="11.88671875" style="97" customWidth="1"/>
    <col min="9988" max="9988" width="9.88671875" style="97" customWidth="1"/>
    <col min="9989" max="9989" width="11.44140625" style="97" customWidth="1"/>
    <col min="9990" max="9990" width="11.33203125" style="97" customWidth="1"/>
    <col min="9991" max="10240" width="9.109375" style="97"/>
    <col min="10241" max="10241" width="5.6640625" style="97" customWidth="1"/>
    <col min="10242" max="10242" width="33.5546875" style="97" customWidth="1"/>
    <col min="10243" max="10243" width="11.88671875" style="97" customWidth="1"/>
    <col min="10244" max="10244" width="9.88671875" style="97" customWidth="1"/>
    <col min="10245" max="10245" width="11.44140625" style="97" customWidth="1"/>
    <col min="10246" max="10246" width="11.33203125" style="97" customWidth="1"/>
    <col min="10247" max="10496" width="9.109375" style="97"/>
    <col min="10497" max="10497" width="5.6640625" style="97" customWidth="1"/>
    <col min="10498" max="10498" width="33.5546875" style="97" customWidth="1"/>
    <col min="10499" max="10499" width="11.88671875" style="97" customWidth="1"/>
    <col min="10500" max="10500" width="9.88671875" style="97" customWidth="1"/>
    <col min="10501" max="10501" width="11.44140625" style="97" customWidth="1"/>
    <col min="10502" max="10502" width="11.33203125" style="97" customWidth="1"/>
    <col min="10503" max="10752" width="9.109375" style="97"/>
    <col min="10753" max="10753" width="5.6640625" style="97" customWidth="1"/>
    <col min="10754" max="10754" width="33.5546875" style="97" customWidth="1"/>
    <col min="10755" max="10755" width="11.88671875" style="97" customWidth="1"/>
    <col min="10756" max="10756" width="9.88671875" style="97" customWidth="1"/>
    <col min="10757" max="10757" width="11.44140625" style="97" customWidth="1"/>
    <col min="10758" max="10758" width="11.33203125" style="97" customWidth="1"/>
    <col min="10759" max="11008" width="9.109375" style="97"/>
    <col min="11009" max="11009" width="5.6640625" style="97" customWidth="1"/>
    <col min="11010" max="11010" width="33.5546875" style="97" customWidth="1"/>
    <col min="11011" max="11011" width="11.88671875" style="97" customWidth="1"/>
    <col min="11012" max="11012" width="9.88671875" style="97" customWidth="1"/>
    <col min="11013" max="11013" width="11.44140625" style="97" customWidth="1"/>
    <col min="11014" max="11014" width="11.33203125" style="97" customWidth="1"/>
    <col min="11015" max="11264" width="9.109375" style="97"/>
    <col min="11265" max="11265" width="5.6640625" style="97" customWidth="1"/>
    <col min="11266" max="11266" width="33.5546875" style="97" customWidth="1"/>
    <col min="11267" max="11267" width="11.88671875" style="97" customWidth="1"/>
    <col min="11268" max="11268" width="9.88671875" style="97" customWidth="1"/>
    <col min="11269" max="11269" width="11.44140625" style="97" customWidth="1"/>
    <col min="11270" max="11270" width="11.33203125" style="97" customWidth="1"/>
    <col min="11271" max="11520" width="9.109375" style="97"/>
    <col min="11521" max="11521" width="5.6640625" style="97" customWidth="1"/>
    <col min="11522" max="11522" width="33.5546875" style="97" customWidth="1"/>
    <col min="11523" max="11523" width="11.88671875" style="97" customWidth="1"/>
    <col min="11524" max="11524" width="9.88671875" style="97" customWidth="1"/>
    <col min="11525" max="11525" width="11.44140625" style="97" customWidth="1"/>
    <col min="11526" max="11526" width="11.33203125" style="97" customWidth="1"/>
    <col min="11527" max="11776" width="9.109375" style="97"/>
    <col min="11777" max="11777" width="5.6640625" style="97" customWidth="1"/>
    <col min="11778" max="11778" width="33.5546875" style="97" customWidth="1"/>
    <col min="11779" max="11779" width="11.88671875" style="97" customWidth="1"/>
    <col min="11780" max="11780" width="9.88671875" style="97" customWidth="1"/>
    <col min="11781" max="11781" width="11.44140625" style="97" customWidth="1"/>
    <col min="11782" max="11782" width="11.33203125" style="97" customWidth="1"/>
    <col min="11783" max="12032" width="9.109375" style="97"/>
    <col min="12033" max="12033" width="5.6640625" style="97" customWidth="1"/>
    <col min="12034" max="12034" width="33.5546875" style="97" customWidth="1"/>
    <col min="12035" max="12035" width="11.88671875" style="97" customWidth="1"/>
    <col min="12036" max="12036" width="9.88671875" style="97" customWidth="1"/>
    <col min="12037" max="12037" width="11.44140625" style="97" customWidth="1"/>
    <col min="12038" max="12038" width="11.33203125" style="97" customWidth="1"/>
    <col min="12039" max="12288" width="9.109375" style="97"/>
    <col min="12289" max="12289" width="5.6640625" style="97" customWidth="1"/>
    <col min="12290" max="12290" width="33.5546875" style="97" customWidth="1"/>
    <col min="12291" max="12291" width="11.88671875" style="97" customWidth="1"/>
    <col min="12292" max="12292" width="9.88671875" style="97" customWidth="1"/>
    <col min="12293" max="12293" width="11.44140625" style="97" customWidth="1"/>
    <col min="12294" max="12294" width="11.33203125" style="97" customWidth="1"/>
    <col min="12295" max="12544" width="9.109375" style="97"/>
    <col min="12545" max="12545" width="5.6640625" style="97" customWidth="1"/>
    <col min="12546" max="12546" width="33.5546875" style="97" customWidth="1"/>
    <col min="12547" max="12547" width="11.88671875" style="97" customWidth="1"/>
    <col min="12548" max="12548" width="9.88671875" style="97" customWidth="1"/>
    <col min="12549" max="12549" width="11.44140625" style="97" customWidth="1"/>
    <col min="12550" max="12550" width="11.33203125" style="97" customWidth="1"/>
    <col min="12551" max="12800" width="9.109375" style="97"/>
    <col min="12801" max="12801" width="5.6640625" style="97" customWidth="1"/>
    <col min="12802" max="12802" width="33.5546875" style="97" customWidth="1"/>
    <col min="12803" max="12803" width="11.88671875" style="97" customWidth="1"/>
    <col min="12804" max="12804" width="9.88671875" style="97" customWidth="1"/>
    <col min="12805" max="12805" width="11.44140625" style="97" customWidth="1"/>
    <col min="12806" max="12806" width="11.33203125" style="97" customWidth="1"/>
    <col min="12807" max="13056" width="9.109375" style="97"/>
    <col min="13057" max="13057" width="5.6640625" style="97" customWidth="1"/>
    <col min="13058" max="13058" width="33.5546875" style="97" customWidth="1"/>
    <col min="13059" max="13059" width="11.88671875" style="97" customWidth="1"/>
    <col min="13060" max="13060" width="9.88671875" style="97" customWidth="1"/>
    <col min="13061" max="13061" width="11.44140625" style="97" customWidth="1"/>
    <col min="13062" max="13062" width="11.33203125" style="97" customWidth="1"/>
    <col min="13063" max="13312" width="9.109375" style="97"/>
    <col min="13313" max="13313" width="5.6640625" style="97" customWidth="1"/>
    <col min="13314" max="13314" width="33.5546875" style="97" customWidth="1"/>
    <col min="13315" max="13315" width="11.88671875" style="97" customWidth="1"/>
    <col min="13316" max="13316" width="9.88671875" style="97" customWidth="1"/>
    <col min="13317" max="13317" width="11.44140625" style="97" customWidth="1"/>
    <col min="13318" max="13318" width="11.33203125" style="97" customWidth="1"/>
    <col min="13319" max="13568" width="9.109375" style="97"/>
    <col min="13569" max="13569" width="5.6640625" style="97" customWidth="1"/>
    <col min="13570" max="13570" width="33.5546875" style="97" customWidth="1"/>
    <col min="13571" max="13571" width="11.88671875" style="97" customWidth="1"/>
    <col min="13572" max="13572" width="9.88671875" style="97" customWidth="1"/>
    <col min="13573" max="13573" width="11.44140625" style="97" customWidth="1"/>
    <col min="13574" max="13574" width="11.33203125" style="97" customWidth="1"/>
    <col min="13575" max="13824" width="9.109375" style="97"/>
    <col min="13825" max="13825" width="5.6640625" style="97" customWidth="1"/>
    <col min="13826" max="13826" width="33.5546875" style="97" customWidth="1"/>
    <col min="13827" max="13827" width="11.88671875" style="97" customWidth="1"/>
    <col min="13828" max="13828" width="9.88671875" style="97" customWidth="1"/>
    <col min="13829" max="13829" width="11.44140625" style="97" customWidth="1"/>
    <col min="13830" max="13830" width="11.33203125" style="97" customWidth="1"/>
    <col min="13831" max="14080" width="9.109375" style="97"/>
    <col min="14081" max="14081" width="5.6640625" style="97" customWidth="1"/>
    <col min="14082" max="14082" width="33.5546875" style="97" customWidth="1"/>
    <col min="14083" max="14083" width="11.88671875" style="97" customWidth="1"/>
    <col min="14084" max="14084" width="9.88671875" style="97" customWidth="1"/>
    <col min="14085" max="14085" width="11.44140625" style="97" customWidth="1"/>
    <col min="14086" max="14086" width="11.33203125" style="97" customWidth="1"/>
    <col min="14087" max="14336" width="9.109375" style="97"/>
    <col min="14337" max="14337" width="5.6640625" style="97" customWidth="1"/>
    <col min="14338" max="14338" width="33.5546875" style="97" customWidth="1"/>
    <col min="14339" max="14339" width="11.88671875" style="97" customWidth="1"/>
    <col min="14340" max="14340" width="9.88671875" style="97" customWidth="1"/>
    <col min="14341" max="14341" width="11.44140625" style="97" customWidth="1"/>
    <col min="14342" max="14342" width="11.33203125" style="97" customWidth="1"/>
    <col min="14343" max="14592" width="9.109375" style="97"/>
    <col min="14593" max="14593" width="5.6640625" style="97" customWidth="1"/>
    <col min="14594" max="14594" width="33.5546875" style="97" customWidth="1"/>
    <col min="14595" max="14595" width="11.88671875" style="97" customWidth="1"/>
    <col min="14596" max="14596" width="9.88671875" style="97" customWidth="1"/>
    <col min="14597" max="14597" width="11.44140625" style="97" customWidth="1"/>
    <col min="14598" max="14598" width="11.33203125" style="97" customWidth="1"/>
    <col min="14599" max="14848" width="9.109375" style="97"/>
    <col min="14849" max="14849" width="5.6640625" style="97" customWidth="1"/>
    <col min="14850" max="14850" width="33.5546875" style="97" customWidth="1"/>
    <col min="14851" max="14851" width="11.88671875" style="97" customWidth="1"/>
    <col min="14852" max="14852" width="9.88671875" style="97" customWidth="1"/>
    <col min="14853" max="14853" width="11.44140625" style="97" customWidth="1"/>
    <col min="14854" max="14854" width="11.33203125" style="97" customWidth="1"/>
    <col min="14855" max="15104" width="9.109375" style="97"/>
    <col min="15105" max="15105" width="5.6640625" style="97" customWidth="1"/>
    <col min="15106" max="15106" width="33.5546875" style="97" customWidth="1"/>
    <col min="15107" max="15107" width="11.88671875" style="97" customWidth="1"/>
    <col min="15108" max="15108" width="9.88671875" style="97" customWidth="1"/>
    <col min="15109" max="15109" width="11.44140625" style="97" customWidth="1"/>
    <col min="15110" max="15110" width="11.33203125" style="97" customWidth="1"/>
    <col min="15111" max="15360" width="9.109375" style="97"/>
    <col min="15361" max="15361" width="5.6640625" style="97" customWidth="1"/>
    <col min="15362" max="15362" width="33.5546875" style="97" customWidth="1"/>
    <col min="15363" max="15363" width="11.88671875" style="97" customWidth="1"/>
    <col min="15364" max="15364" width="9.88671875" style="97" customWidth="1"/>
    <col min="15365" max="15365" width="11.44140625" style="97" customWidth="1"/>
    <col min="15366" max="15366" width="11.33203125" style="97" customWidth="1"/>
    <col min="15367" max="15616" width="9.109375" style="97"/>
    <col min="15617" max="15617" width="5.6640625" style="97" customWidth="1"/>
    <col min="15618" max="15618" width="33.5546875" style="97" customWidth="1"/>
    <col min="15619" max="15619" width="11.88671875" style="97" customWidth="1"/>
    <col min="15620" max="15620" width="9.88671875" style="97" customWidth="1"/>
    <col min="15621" max="15621" width="11.44140625" style="97" customWidth="1"/>
    <col min="15622" max="15622" width="11.33203125" style="97" customWidth="1"/>
    <col min="15623" max="15872" width="9.109375" style="97"/>
    <col min="15873" max="15873" width="5.6640625" style="97" customWidth="1"/>
    <col min="15874" max="15874" width="33.5546875" style="97" customWidth="1"/>
    <col min="15875" max="15875" width="11.88671875" style="97" customWidth="1"/>
    <col min="15876" max="15876" width="9.88671875" style="97" customWidth="1"/>
    <col min="15877" max="15877" width="11.44140625" style="97" customWidth="1"/>
    <col min="15878" max="15878" width="11.33203125" style="97" customWidth="1"/>
    <col min="15879" max="16128" width="9.109375" style="97"/>
    <col min="16129" max="16129" width="5.6640625" style="97" customWidth="1"/>
    <col min="16130" max="16130" width="33.5546875" style="97" customWidth="1"/>
    <col min="16131" max="16131" width="11.88671875" style="97" customWidth="1"/>
    <col min="16132" max="16132" width="9.88671875" style="97" customWidth="1"/>
    <col min="16133" max="16133" width="11.44140625" style="97" customWidth="1"/>
    <col min="16134" max="16134" width="11.33203125" style="97" customWidth="1"/>
    <col min="16135" max="16384" width="9.109375" style="97"/>
  </cols>
  <sheetData>
    <row r="1" spans="1:9">
      <c r="A1" s="249"/>
      <c r="B1" s="505" t="s">
        <v>350</v>
      </c>
      <c r="C1" s="505"/>
      <c r="D1" s="505"/>
      <c r="E1" s="505"/>
      <c r="F1" s="96"/>
    </row>
    <row r="2" spans="1:9">
      <c r="A2" s="98"/>
      <c r="B2" s="99"/>
      <c r="C2" s="100"/>
      <c r="D2" s="101"/>
      <c r="E2" s="101"/>
      <c r="F2" s="101"/>
    </row>
    <row r="3" spans="1:9" ht="35.25" customHeight="1">
      <c r="A3" s="506" t="s">
        <v>258</v>
      </c>
      <c r="B3" s="506"/>
      <c r="C3" s="506"/>
      <c r="D3" s="506"/>
      <c r="E3" s="506"/>
      <c r="F3" s="506"/>
    </row>
    <row r="4" spans="1:9">
      <c r="A4" s="507" t="s">
        <v>151</v>
      </c>
      <c r="B4" s="507"/>
      <c r="C4" s="507"/>
      <c r="D4" s="507"/>
      <c r="E4" s="507"/>
      <c r="F4" s="507"/>
      <c r="G4" s="102"/>
    </row>
    <row r="5" spans="1:9">
      <c r="A5" s="103"/>
      <c r="B5" s="248"/>
      <c r="C5" s="508"/>
      <c r="D5" s="508"/>
      <c r="E5" s="105"/>
      <c r="F5" s="250" t="s">
        <v>152</v>
      </c>
      <c r="G5" s="107"/>
    </row>
    <row r="6" spans="1:9" s="108" customFormat="1">
      <c r="A6" s="103" t="s">
        <v>153</v>
      </c>
      <c r="B6" s="103" t="s">
        <v>154</v>
      </c>
      <c r="C6" s="103" t="s">
        <v>155</v>
      </c>
      <c r="D6" s="103" t="s">
        <v>156</v>
      </c>
      <c r="E6" s="103" t="s">
        <v>157</v>
      </c>
      <c r="F6" s="103" t="s">
        <v>158</v>
      </c>
    </row>
    <row r="7" spans="1:9" s="109" customFormat="1" ht="22.2" customHeight="1">
      <c r="A7" s="509" t="s">
        <v>159</v>
      </c>
      <c r="B7" s="510" t="s">
        <v>54</v>
      </c>
      <c r="C7" s="511" t="s">
        <v>307</v>
      </c>
      <c r="D7" s="511" t="s">
        <v>335</v>
      </c>
      <c r="E7" s="511" t="s">
        <v>336</v>
      </c>
      <c r="F7" s="511" t="s">
        <v>337</v>
      </c>
    </row>
    <row r="8" spans="1:9" s="109" customFormat="1" ht="22.2" customHeight="1">
      <c r="A8" s="509"/>
      <c r="B8" s="510"/>
      <c r="C8" s="511"/>
      <c r="D8" s="512"/>
      <c r="E8" s="512"/>
      <c r="F8" s="512"/>
    </row>
    <row r="9" spans="1:9" s="112" customFormat="1" ht="39" customHeight="1">
      <c r="A9" s="110">
        <v>1</v>
      </c>
      <c r="B9" s="137" t="s">
        <v>347</v>
      </c>
      <c r="C9" s="418">
        <v>274320</v>
      </c>
      <c r="D9" s="419">
        <v>137160</v>
      </c>
      <c r="E9" s="419">
        <v>0</v>
      </c>
      <c r="F9" s="419">
        <v>0</v>
      </c>
    </row>
    <row r="10" spans="1:9" s="112" customFormat="1" ht="36" customHeight="1">
      <c r="A10" s="110">
        <v>2</v>
      </c>
      <c r="B10" s="137" t="s">
        <v>348</v>
      </c>
      <c r="C10" s="418">
        <v>101600</v>
      </c>
      <c r="D10" s="419">
        <v>101600</v>
      </c>
      <c r="E10" s="419">
        <v>0</v>
      </c>
      <c r="F10" s="419">
        <v>0</v>
      </c>
    </row>
    <row r="11" spans="1:9" s="112" customFormat="1" ht="49.95" customHeight="1">
      <c r="A11" s="110">
        <v>3</v>
      </c>
      <c r="B11" s="134" t="s">
        <v>346</v>
      </c>
      <c r="C11" s="419">
        <v>2434900</v>
      </c>
      <c r="D11" s="419">
        <v>0</v>
      </c>
      <c r="E11" s="419">
        <v>0</v>
      </c>
      <c r="F11" s="419">
        <v>0</v>
      </c>
    </row>
    <row r="12" spans="1:9" s="112" customFormat="1" ht="66" customHeight="1">
      <c r="A12" s="110">
        <v>4</v>
      </c>
      <c r="B12" s="134" t="s">
        <v>349</v>
      </c>
      <c r="C12" s="419">
        <v>200000</v>
      </c>
      <c r="D12" s="419">
        <v>0</v>
      </c>
      <c r="E12" s="419">
        <v>0</v>
      </c>
      <c r="F12" s="419">
        <v>0</v>
      </c>
    </row>
    <row r="13" spans="1:9" s="116" customFormat="1" ht="36" customHeight="1">
      <c r="A13" s="110">
        <v>5</v>
      </c>
      <c r="B13" s="186" t="s">
        <v>175</v>
      </c>
      <c r="C13" s="115">
        <f>SUM(C9:C12)</f>
        <v>3010820</v>
      </c>
      <c r="D13" s="115">
        <v>0</v>
      </c>
      <c r="E13" s="115">
        <v>0</v>
      </c>
      <c r="F13" s="115">
        <v>0</v>
      </c>
    </row>
    <row r="14" spans="1:9" ht="31.5" customHeight="1">
      <c r="A14" s="103"/>
      <c r="C14" s="27"/>
      <c r="D14" s="27"/>
      <c r="E14" s="27"/>
      <c r="F14" s="27"/>
      <c r="G14"/>
      <c r="H14"/>
      <c r="I14"/>
    </row>
    <row r="15" spans="1:9" ht="19.95" customHeight="1">
      <c r="A15" s="103"/>
      <c r="B15" s="27"/>
      <c r="C15" s="27"/>
      <c r="D15" s="27"/>
      <c r="E15" s="27"/>
      <c r="F15" s="27"/>
      <c r="G15"/>
      <c r="H15"/>
      <c r="I15"/>
    </row>
    <row r="16" spans="1:9" ht="36" customHeight="1">
      <c r="A16" s="103"/>
      <c r="C16" s="27"/>
      <c r="D16" s="27"/>
      <c r="E16" s="27"/>
      <c r="F16" s="27"/>
      <c r="G16"/>
      <c r="H16"/>
      <c r="I16"/>
    </row>
    <row r="17" spans="1:18" ht="36" customHeight="1">
      <c r="A17" s="103"/>
      <c r="C17" s="27"/>
      <c r="D17" s="27"/>
      <c r="E17" s="27"/>
      <c r="F17" s="27"/>
      <c r="G17"/>
      <c r="H17"/>
      <c r="I17"/>
      <c r="J17"/>
      <c r="K17"/>
      <c r="L17"/>
      <c r="M17"/>
      <c r="N17"/>
      <c r="O17"/>
      <c r="P17"/>
      <c r="Q17"/>
      <c r="R17"/>
    </row>
    <row r="18" spans="1:18" ht="36" customHeight="1">
      <c r="A18" s="103"/>
      <c r="C18" s="27"/>
      <c r="D18" s="27"/>
      <c r="E18" s="27"/>
      <c r="F18" s="27"/>
      <c r="G18"/>
      <c r="H18"/>
      <c r="I18"/>
      <c r="J18"/>
    </row>
    <row r="19" spans="1:18" ht="49.95" customHeight="1">
      <c r="A19" s="103"/>
      <c r="B19" s="118"/>
      <c r="C19" s="119"/>
      <c r="D19" s="120"/>
      <c r="E19" s="120"/>
      <c r="F19" s="120"/>
    </row>
    <row r="20" spans="1:18" ht="19.95" customHeight="1">
      <c r="A20" s="103"/>
      <c r="B20" s="121"/>
      <c r="C20" s="122"/>
      <c r="D20" s="123"/>
      <c r="E20" s="123"/>
      <c r="F20" s="123"/>
    </row>
    <row r="21" spans="1:18" ht="19.95" customHeight="1">
      <c r="A21" s="103"/>
      <c r="B21" s="121"/>
      <c r="C21" s="122"/>
      <c r="D21" s="123"/>
      <c r="E21" s="123"/>
      <c r="F21" s="123"/>
    </row>
    <row r="22" spans="1:18" ht="49.95" customHeight="1">
      <c r="A22" s="103"/>
      <c r="B22" s="121"/>
      <c r="C22" s="122"/>
      <c r="D22" s="123"/>
      <c r="E22" s="123"/>
      <c r="F22" s="123"/>
    </row>
    <row r="23" spans="1:18" ht="19.95" customHeight="1">
      <c r="A23" s="103"/>
      <c r="B23" s="121"/>
      <c r="C23" s="122"/>
      <c r="D23" s="123"/>
      <c r="E23" s="123"/>
      <c r="F23" s="123"/>
    </row>
    <row r="24" spans="1:18" ht="19.95" customHeight="1">
      <c r="A24" s="103"/>
      <c r="B24" s="121"/>
      <c r="C24" s="122"/>
      <c r="D24" s="123"/>
      <c r="E24" s="123"/>
      <c r="F24" s="123"/>
    </row>
    <row r="25" spans="1:18" ht="19.95" customHeight="1">
      <c r="A25" s="103"/>
      <c r="B25" s="118"/>
      <c r="C25" s="119"/>
      <c r="D25" s="120"/>
      <c r="E25" s="120"/>
      <c r="F25" s="120"/>
    </row>
    <row r="26" spans="1:18" ht="19.95" customHeight="1">
      <c r="A26" s="103"/>
      <c r="B26" s="121"/>
      <c r="C26" s="124"/>
      <c r="D26" s="105"/>
      <c r="E26" s="105"/>
      <c r="F26" s="105"/>
    </row>
    <row r="27" spans="1:18" ht="36" customHeight="1">
      <c r="A27" s="103"/>
      <c r="B27" s="118"/>
      <c r="C27" s="125"/>
      <c r="D27" s="126"/>
      <c r="E27" s="126"/>
      <c r="F27" s="126"/>
    </row>
    <row r="28" spans="1:18" ht="19.95" customHeight="1">
      <c r="A28" s="103"/>
      <c r="B28" s="121"/>
      <c r="C28" s="124"/>
      <c r="D28" s="105"/>
      <c r="E28" s="105"/>
      <c r="F28" s="105"/>
    </row>
    <row r="29" spans="1:18" ht="19.95" customHeight="1">
      <c r="A29" s="103"/>
      <c r="B29" s="121"/>
      <c r="C29" s="124"/>
      <c r="D29" s="105"/>
      <c r="E29" s="105"/>
      <c r="F29" s="105"/>
    </row>
    <row r="30" spans="1:18" ht="36" customHeight="1">
      <c r="A30" s="103"/>
      <c r="B30" s="121"/>
      <c r="C30" s="124"/>
      <c r="D30" s="105"/>
      <c r="E30" s="105"/>
      <c r="F30" s="105"/>
    </row>
    <row r="31" spans="1:18" ht="36" customHeight="1">
      <c r="A31" s="103"/>
      <c r="B31" s="121"/>
      <c r="C31" s="124"/>
      <c r="D31" s="105"/>
      <c r="E31" s="105"/>
      <c r="F31" s="105"/>
    </row>
    <row r="32" spans="1:18" ht="19.95" customHeight="1">
      <c r="A32" s="103"/>
      <c r="B32" s="121"/>
      <c r="C32" s="124"/>
      <c r="D32" s="105"/>
      <c r="E32" s="105"/>
      <c r="F32" s="105"/>
    </row>
    <row r="33" spans="1:6" ht="19.95" customHeight="1">
      <c r="A33" s="103"/>
      <c r="B33" s="121"/>
      <c r="C33" s="124"/>
      <c r="D33" s="105"/>
      <c r="E33" s="105"/>
      <c r="F33" s="105"/>
    </row>
    <row r="34" spans="1:6" ht="19.95" customHeight="1">
      <c r="A34" s="103"/>
      <c r="B34" s="121"/>
      <c r="C34" s="124"/>
      <c r="D34" s="105"/>
      <c r="E34" s="105"/>
      <c r="F34" s="105"/>
    </row>
    <row r="35" spans="1:6">
      <c r="A35" s="103"/>
      <c r="B35" s="121"/>
      <c r="C35" s="124"/>
      <c r="D35" s="105"/>
      <c r="E35" s="105"/>
      <c r="F35" s="105"/>
    </row>
    <row r="36" spans="1:6" ht="19.95" customHeight="1">
      <c r="A36" s="103"/>
      <c r="B36" s="121"/>
      <c r="C36" s="124"/>
      <c r="D36" s="105"/>
      <c r="E36" s="105"/>
      <c r="F36" s="105"/>
    </row>
    <row r="37" spans="1:6">
      <c r="A37" s="103"/>
      <c r="B37" s="121"/>
      <c r="C37" s="124"/>
      <c r="D37" s="105"/>
      <c r="E37" s="105"/>
      <c r="F37" s="105"/>
    </row>
    <row r="38" spans="1:6" ht="19.95" customHeight="1">
      <c r="A38" s="103"/>
      <c r="B38" s="121"/>
      <c r="C38" s="124"/>
      <c r="D38" s="105"/>
      <c r="E38" s="105"/>
      <c r="F38" s="105"/>
    </row>
    <row r="39" spans="1:6" ht="49.95" customHeight="1">
      <c r="A39" s="103"/>
      <c r="B39" s="121"/>
      <c r="C39" s="124"/>
      <c r="D39" s="105"/>
      <c r="E39" s="105"/>
      <c r="F39" s="105"/>
    </row>
    <row r="40" spans="1:6" ht="36" customHeight="1">
      <c r="A40" s="103"/>
      <c r="B40" s="118"/>
      <c r="C40" s="125"/>
      <c r="D40" s="126"/>
      <c r="E40" s="126"/>
      <c r="F40" s="126"/>
    </row>
    <row r="41" spans="1:6" ht="19.95" customHeight="1">
      <c r="A41" s="103"/>
      <c r="B41" s="118"/>
      <c r="C41" s="125"/>
      <c r="D41" s="126"/>
      <c r="E41" s="126"/>
      <c r="F41" s="126"/>
    </row>
    <row r="42" spans="1:6" ht="19.95" customHeight="1">
      <c r="A42" s="103"/>
      <c r="B42" s="118"/>
      <c r="C42" s="125"/>
      <c r="D42" s="126"/>
      <c r="E42" s="126"/>
      <c r="F42" s="126"/>
    </row>
    <row r="43" spans="1:6" ht="19.95" customHeight="1">
      <c r="A43" s="103"/>
      <c r="B43" s="121"/>
      <c r="C43" s="124"/>
      <c r="D43" s="105"/>
      <c r="E43" s="105"/>
      <c r="F43" s="105"/>
    </row>
    <row r="44" spans="1:6" ht="36" customHeight="1">
      <c r="A44" s="103"/>
      <c r="B44" s="121"/>
      <c r="C44" s="124"/>
      <c r="D44" s="105"/>
      <c r="E44" s="105"/>
      <c r="F44" s="105"/>
    </row>
    <row r="45" spans="1:6" ht="19.95" customHeight="1">
      <c r="A45" s="103"/>
      <c r="B45" s="121"/>
      <c r="C45" s="124"/>
      <c r="D45" s="105"/>
      <c r="E45" s="105"/>
      <c r="F45" s="105"/>
    </row>
    <row r="46" spans="1:6" ht="19.95" customHeight="1">
      <c r="A46" s="103"/>
      <c r="B46" s="121"/>
      <c r="C46" s="124"/>
      <c r="D46" s="105"/>
      <c r="E46" s="105"/>
      <c r="F46" s="105"/>
    </row>
    <row r="47" spans="1:6" ht="49.95" customHeight="1">
      <c r="A47" s="103"/>
      <c r="B47" s="121"/>
      <c r="C47" s="124"/>
      <c r="D47" s="105"/>
      <c r="E47" s="105"/>
      <c r="F47" s="105"/>
    </row>
    <row r="48" spans="1:6" ht="49.95" customHeight="1">
      <c r="A48" s="103"/>
      <c r="B48" s="121"/>
      <c r="C48" s="124"/>
      <c r="D48" s="105"/>
      <c r="E48" s="105"/>
      <c r="F48" s="105"/>
    </row>
    <row r="49" spans="1:6" ht="19.95" customHeight="1">
      <c r="A49" s="103"/>
      <c r="B49" s="121"/>
      <c r="C49" s="124"/>
      <c r="D49" s="105"/>
      <c r="E49" s="105"/>
      <c r="F49" s="105"/>
    </row>
    <row r="50" spans="1:6" ht="19.95" customHeight="1">
      <c r="A50" s="103"/>
      <c r="B50" s="121"/>
      <c r="C50" s="124"/>
      <c r="D50" s="105"/>
      <c r="E50" s="105"/>
      <c r="F50" s="105"/>
    </row>
    <row r="51" spans="1:6" ht="19.95" customHeight="1">
      <c r="A51" s="103"/>
      <c r="B51" s="121"/>
      <c r="C51" s="124"/>
      <c r="D51" s="105"/>
      <c r="E51" s="105"/>
      <c r="F51" s="105"/>
    </row>
    <row r="52" spans="1:6" ht="19.95" customHeight="1">
      <c r="A52" s="103"/>
      <c r="B52" s="121"/>
      <c r="C52" s="124"/>
      <c r="D52" s="105"/>
      <c r="E52" s="105"/>
      <c r="F52" s="105"/>
    </row>
    <row r="53" spans="1:6" ht="19.95" customHeight="1">
      <c r="A53" s="103"/>
      <c r="B53" s="121"/>
      <c r="C53" s="124"/>
      <c r="D53" s="105"/>
      <c r="E53" s="105"/>
      <c r="F53" s="105"/>
    </row>
    <row r="54" spans="1:6" ht="19.95" customHeight="1">
      <c r="A54" s="103"/>
      <c r="B54" s="121"/>
      <c r="C54" s="124"/>
      <c r="D54" s="105"/>
      <c r="E54" s="105"/>
      <c r="F54" s="105"/>
    </row>
    <row r="55" spans="1:6" ht="19.95" customHeight="1">
      <c r="A55" s="103"/>
      <c r="B55" s="121"/>
      <c r="C55" s="124"/>
      <c r="D55" s="105"/>
      <c r="E55" s="105"/>
      <c r="F55" s="105"/>
    </row>
    <row r="56" spans="1:6" ht="49.95" customHeight="1">
      <c r="A56" s="103"/>
      <c r="B56" s="118"/>
      <c r="C56" s="127"/>
      <c r="D56" s="126"/>
      <c r="E56" s="126"/>
      <c r="F56" s="126"/>
    </row>
    <row r="57" spans="1:6" ht="36" customHeight="1">
      <c r="A57" s="103"/>
      <c r="B57" s="118"/>
      <c r="C57" s="125"/>
      <c r="D57" s="126"/>
      <c r="E57" s="126"/>
      <c r="F57" s="126"/>
    </row>
    <row r="58" spans="1:6" ht="36" customHeight="1">
      <c r="A58" s="103"/>
      <c r="B58" s="118"/>
      <c r="C58" s="125"/>
      <c r="D58" s="126"/>
      <c r="E58" s="126"/>
      <c r="F58" s="126"/>
    </row>
    <row r="59" spans="1:6" ht="49.95" customHeight="1">
      <c r="A59" s="103"/>
      <c r="B59" s="118"/>
      <c r="C59" s="125"/>
      <c r="D59" s="126"/>
      <c r="E59" s="126"/>
      <c r="F59" s="126"/>
    </row>
    <row r="60" spans="1:6" ht="36" customHeight="1">
      <c r="A60" s="103"/>
      <c r="B60" s="118"/>
      <c r="C60" s="125"/>
      <c r="D60" s="126"/>
      <c r="E60" s="126"/>
      <c r="F60" s="126"/>
    </row>
    <row r="61" spans="1:6" ht="36" customHeight="1">
      <c r="A61" s="103"/>
      <c r="B61" s="118"/>
      <c r="C61" s="125"/>
      <c r="D61" s="126"/>
      <c r="E61" s="126"/>
      <c r="F61" s="126"/>
    </row>
    <row r="62" spans="1:6" ht="36" customHeight="1">
      <c r="A62" s="103"/>
      <c r="B62" s="118"/>
      <c r="C62" s="125"/>
      <c r="D62" s="126"/>
      <c r="E62" s="126"/>
      <c r="F62" s="126"/>
    </row>
    <row r="63" spans="1:6" ht="22.2" customHeight="1">
      <c r="A63" s="103"/>
      <c r="B63" s="118"/>
      <c r="C63" s="125"/>
      <c r="D63" s="126"/>
      <c r="E63" s="126"/>
      <c r="F63" s="126"/>
    </row>
    <row r="64" spans="1:6" ht="22.2" customHeight="1">
      <c r="A64" s="103"/>
      <c r="B64" s="118"/>
      <c r="C64" s="125"/>
      <c r="D64" s="126"/>
      <c r="E64" s="126"/>
      <c r="F64" s="126"/>
    </row>
    <row r="65" spans="1:6" ht="22.2" customHeight="1">
      <c r="A65" s="103"/>
      <c r="B65" s="118"/>
      <c r="C65" s="125"/>
      <c r="D65" s="126"/>
      <c r="E65" s="126"/>
      <c r="F65" s="126"/>
    </row>
    <row r="66" spans="1:6" s="128" customFormat="1" ht="30" customHeight="1">
      <c r="A66" s="103"/>
      <c r="B66" s="248"/>
      <c r="C66" s="125"/>
      <c r="D66" s="125"/>
      <c r="E66" s="125"/>
      <c r="F66" s="125"/>
    </row>
    <row r="67" spans="1:6" s="114" customFormat="1" ht="30" customHeight="1">
      <c r="A67" s="103"/>
      <c r="B67" s="129"/>
      <c r="C67" s="125"/>
      <c r="D67" s="125"/>
      <c r="E67" s="125"/>
      <c r="F67" s="125"/>
    </row>
    <row r="68" spans="1:6">
      <c r="A68" s="103"/>
      <c r="B68" s="118"/>
      <c r="C68" s="124"/>
      <c r="D68" s="105"/>
      <c r="E68" s="105"/>
      <c r="F68" s="105"/>
    </row>
    <row r="74" spans="1:6">
      <c r="A74" s="132"/>
      <c r="B74" s="97"/>
      <c r="C74" s="128"/>
      <c r="D74" s="97"/>
      <c r="E74" s="97"/>
      <c r="F74" s="97"/>
    </row>
    <row r="80" spans="1:6" s="131" customFormat="1">
      <c r="A80" s="108"/>
      <c r="B80" s="117"/>
      <c r="C80" s="130"/>
    </row>
    <row r="81" spans="1:3" s="131" customFormat="1">
      <c r="A81" s="108"/>
      <c r="B81" s="117"/>
      <c r="C81" s="130"/>
    </row>
    <row r="82" spans="1:3" s="131" customFormat="1">
      <c r="A82" s="108"/>
      <c r="B82" s="117"/>
      <c r="C82" s="130"/>
    </row>
    <row r="83" spans="1:3" s="131" customFormat="1">
      <c r="A83" s="108"/>
      <c r="B83" s="117"/>
      <c r="C83" s="130"/>
    </row>
    <row r="84" spans="1:3" s="131" customFormat="1">
      <c r="A84" s="108"/>
      <c r="B84" s="117"/>
      <c r="C84" s="130"/>
    </row>
    <row r="85" spans="1:3" s="131" customFormat="1">
      <c r="A85" s="108"/>
      <c r="B85" s="117"/>
      <c r="C85" s="13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958"/>
  <sheetViews>
    <sheetView zoomScaleNormal="100" workbookViewId="0">
      <selection sqref="A1:XFD1048576"/>
    </sheetView>
  </sheetViews>
  <sheetFormatPr defaultColWidth="14.44140625" defaultRowHeight="14.4"/>
  <cols>
    <col min="1" max="1" width="3.6640625" style="251" customWidth="1"/>
    <col min="2" max="2" width="37.5546875" style="251" customWidth="1"/>
    <col min="3" max="3" width="11.109375" style="251" customWidth="1"/>
    <col min="4" max="4" width="12.33203125" style="251" customWidth="1"/>
    <col min="5" max="5" width="14.44140625" style="251"/>
    <col min="6" max="6" width="14.109375" style="251" customWidth="1"/>
    <col min="7" max="7" width="10.6640625" style="251" customWidth="1"/>
    <col min="8" max="10" width="8" style="251" customWidth="1"/>
    <col min="11" max="11" width="9.5546875" style="251" customWidth="1"/>
    <col min="12" max="12" width="10.6640625" style="251" customWidth="1"/>
    <col min="13" max="24" width="8" style="251" customWidth="1"/>
    <col min="25" max="16384" width="14.44140625" style="251"/>
  </cols>
  <sheetData>
    <row r="1" spans="1:6" ht="16.5" customHeight="1">
      <c r="B1" s="252" t="s">
        <v>351</v>
      </c>
      <c r="C1" s="252"/>
      <c r="D1" s="252"/>
      <c r="E1" s="252"/>
    </row>
    <row r="2" spans="1:6" ht="45" customHeight="1">
      <c r="A2" s="253"/>
      <c r="B2" s="515" t="s">
        <v>345</v>
      </c>
      <c r="C2" s="516"/>
      <c r="D2" s="516"/>
      <c r="E2" s="516"/>
      <c r="F2" s="516"/>
    </row>
    <row r="3" spans="1:6" ht="12.75" customHeight="1">
      <c r="A3" s="1"/>
      <c r="B3" s="1"/>
      <c r="C3" s="2"/>
      <c r="D3" s="2"/>
      <c r="E3" s="2"/>
      <c r="F3" s="2"/>
    </row>
    <row r="4" spans="1:6" ht="38.25" customHeight="1">
      <c r="A4" s="1"/>
      <c r="B4" s="3"/>
      <c r="C4" s="4" t="s">
        <v>307</v>
      </c>
      <c r="D4" s="255" t="s">
        <v>335</v>
      </c>
      <c r="E4" s="255" t="s">
        <v>336</v>
      </c>
      <c r="F4" s="255" t="s">
        <v>337</v>
      </c>
    </row>
    <row r="5" spans="1:6" ht="49.5" customHeight="1">
      <c r="A5" s="1"/>
      <c r="B5" s="5" t="s">
        <v>0</v>
      </c>
      <c r="C5" s="256"/>
      <c r="D5" s="4"/>
      <c r="E5" s="254"/>
      <c r="F5" s="4"/>
    </row>
    <row r="6" spans="1:6" ht="30.75" customHeight="1">
      <c r="A6" s="1">
        <v>1</v>
      </c>
      <c r="B6" s="257" t="s">
        <v>318</v>
      </c>
      <c r="C6" s="259">
        <v>10938448</v>
      </c>
      <c r="D6" s="259">
        <v>10938448</v>
      </c>
      <c r="E6" s="259">
        <v>10938448</v>
      </c>
      <c r="F6" s="259">
        <v>10938448</v>
      </c>
    </row>
    <row r="7" spans="1:6" ht="24" customHeight="1">
      <c r="A7" s="1">
        <v>2</v>
      </c>
      <c r="B7" s="260" t="s">
        <v>319</v>
      </c>
      <c r="C7" s="264">
        <v>0</v>
      </c>
      <c r="D7" s="262">
        <v>0</v>
      </c>
      <c r="E7" s="263">
        <v>0</v>
      </c>
      <c r="F7" s="262">
        <v>0</v>
      </c>
    </row>
    <row r="8" spans="1:6" ht="24" customHeight="1">
      <c r="A8" s="1">
        <v>3</v>
      </c>
      <c r="B8" s="10" t="s">
        <v>320</v>
      </c>
      <c r="C8" s="264">
        <v>7100000</v>
      </c>
      <c r="D8" s="188">
        <v>7100000</v>
      </c>
      <c r="E8" s="263">
        <v>7100000</v>
      </c>
      <c r="F8" s="188">
        <v>7100000</v>
      </c>
    </row>
    <row r="9" spans="1:6" ht="19.5" customHeight="1">
      <c r="A9" s="1">
        <v>4</v>
      </c>
      <c r="B9" s="12" t="s">
        <v>14</v>
      </c>
      <c r="C9" s="264">
        <v>700000</v>
      </c>
      <c r="D9" s="188">
        <v>700000</v>
      </c>
      <c r="E9" s="263">
        <v>700000</v>
      </c>
      <c r="F9" s="188">
        <v>700000</v>
      </c>
    </row>
    <row r="10" spans="1:6" ht="33" customHeight="1">
      <c r="A10" s="1">
        <v>5</v>
      </c>
      <c r="B10" s="12" t="s">
        <v>338</v>
      </c>
      <c r="C10" s="264">
        <v>390000</v>
      </c>
      <c r="D10" s="188">
        <v>390000</v>
      </c>
      <c r="E10" s="263">
        <v>390000</v>
      </c>
      <c r="F10" s="188">
        <v>390000</v>
      </c>
    </row>
    <row r="11" spans="1:6" ht="27" customHeight="1">
      <c r="A11" s="1">
        <v>6</v>
      </c>
      <c r="B11" s="265" t="s">
        <v>321</v>
      </c>
      <c r="C11" s="266">
        <v>0</v>
      </c>
      <c r="D11" s="266">
        <v>0</v>
      </c>
      <c r="E11" s="267">
        <v>0</v>
      </c>
      <c r="F11" s="266">
        <v>0</v>
      </c>
    </row>
    <row r="12" spans="1:6" ht="27" customHeight="1">
      <c r="A12" s="1">
        <v>7</v>
      </c>
      <c r="B12" s="265" t="s">
        <v>322</v>
      </c>
      <c r="C12" s="266">
        <v>0</v>
      </c>
      <c r="D12" s="266">
        <v>0</v>
      </c>
      <c r="E12" s="267">
        <v>0</v>
      </c>
      <c r="F12" s="266">
        <v>0</v>
      </c>
    </row>
    <row r="13" spans="1:6" ht="27" customHeight="1">
      <c r="A13" s="1">
        <v>8</v>
      </c>
      <c r="B13" s="265" t="s">
        <v>323</v>
      </c>
      <c r="C13" s="266">
        <v>0</v>
      </c>
      <c r="D13" s="266">
        <v>0</v>
      </c>
      <c r="E13" s="267">
        <v>0</v>
      </c>
      <c r="F13" s="266">
        <v>0</v>
      </c>
    </row>
    <row r="14" spans="1:6" ht="25.5" customHeight="1">
      <c r="A14" s="268">
        <v>9</v>
      </c>
      <c r="B14" s="269" t="s">
        <v>324</v>
      </c>
      <c r="C14" s="270">
        <f>SUM(C6,C7,C8,C9,C11,C12,C13)</f>
        <v>18738448</v>
      </c>
      <c r="D14" s="270">
        <f>SUM(D6,D7,D8,D9,D11,D12,D13)</f>
        <v>18738448</v>
      </c>
      <c r="E14" s="270">
        <f>SUM(E6,E7,E8,E9,E11,E12,E13)</f>
        <v>18738448</v>
      </c>
      <c r="F14" s="270">
        <f>SUM(F6,F7,F8,F9,F11,F12,F13)</f>
        <v>18738448</v>
      </c>
    </row>
    <row r="15" spans="1:6" ht="34.5" customHeight="1">
      <c r="A15" s="272">
        <v>10</v>
      </c>
      <c r="B15" s="273" t="s">
        <v>325</v>
      </c>
      <c r="C15" s="274"/>
      <c r="D15" s="274"/>
      <c r="E15" s="275"/>
      <c r="F15" s="274"/>
    </row>
    <row r="16" spans="1:6" ht="42.75" customHeight="1">
      <c r="A16" s="1">
        <v>11</v>
      </c>
      <c r="B16" s="277" t="s">
        <v>23</v>
      </c>
      <c r="C16" s="278">
        <v>0</v>
      </c>
      <c r="D16" s="278">
        <v>0</v>
      </c>
      <c r="E16" s="279">
        <v>0</v>
      </c>
      <c r="F16" s="278">
        <v>0</v>
      </c>
    </row>
    <row r="17" spans="1:12" ht="18" customHeight="1">
      <c r="A17" s="1">
        <v>12</v>
      </c>
      <c r="B17" s="9" t="s">
        <v>24</v>
      </c>
      <c r="C17" s="280">
        <v>18370981</v>
      </c>
      <c r="D17" s="280">
        <v>0</v>
      </c>
      <c r="E17" s="281"/>
      <c r="F17" s="280"/>
    </row>
    <row r="18" spans="1:12" ht="18" customHeight="1">
      <c r="A18" s="1">
        <v>13</v>
      </c>
      <c r="B18" s="9" t="s">
        <v>326</v>
      </c>
      <c r="C18" s="280">
        <v>0</v>
      </c>
      <c r="D18" s="280"/>
      <c r="E18" s="281"/>
      <c r="F18" s="280"/>
    </row>
    <row r="19" spans="1:12" ht="22.5" customHeight="1">
      <c r="A19" s="282">
        <v>14</v>
      </c>
      <c r="B19" s="283" t="s">
        <v>25</v>
      </c>
      <c r="C19" s="284">
        <f t="shared" ref="C19:F19" si="0">SUM(C16:C18)</f>
        <v>18370981</v>
      </c>
      <c r="D19" s="284">
        <f t="shared" si="0"/>
        <v>0</v>
      </c>
      <c r="E19" s="285">
        <f t="shared" si="0"/>
        <v>0</v>
      </c>
      <c r="F19" s="284">
        <f t="shared" si="0"/>
        <v>0</v>
      </c>
    </row>
    <row r="20" spans="1:12" ht="19.5" customHeight="1">
      <c r="A20" s="287">
        <v>15</v>
      </c>
      <c r="B20" s="288" t="s">
        <v>26</v>
      </c>
      <c r="C20" s="289">
        <f t="shared" ref="C20:F20" si="1">SUM(C14,C19)</f>
        <v>37109429</v>
      </c>
      <c r="D20" s="289">
        <f t="shared" si="1"/>
        <v>18738448</v>
      </c>
      <c r="E20" s="290">
        <f t="shared" si="1"/>
        <v>18738448</v>
      </c>
      <c r="F20" s="289">
        <f t="shared" si="1"/>
        <v>18738448</v>
      </c>
      <c r="G20" s="292"/>
      <c r="H20" s="292"/>
      <c r="I20" s="292"/>
      <c r="J20" s="292"/>
      <c r="K20" s="292"/>
      <c r="L20" s="292"/>
    </row>
    <row r="21" spans="1:12" ht="18" customHeight="1">
      <c r="A21" s="1"/>
      <c r="B21" s="3"/>
      <c r="C21" s="188"/>
      <c r="D21" s="4"/>
      <c r="E21" s="281"/>
      <c r="F21" s="4"/>
      <c r="G21" s="292"/>
      <c r="H21" s="292"/>
      <c r="I21" s="292"/>
      <c r="J21" s="292"/>
      <c r="K21" s="292"/>
      <c r="L21" s="292"/>
    </row>
    <row r="22" spans="1:12" ht="25.5" customHeight="1">
      <c r="A22" s="1"/>
      <c r="B22" s="5"/>
      <c r="C22" s="188"/>
      <c r="D22" s="4"/>
      <c r="E22" s="281"/>
      <c r="F22" s="4"/>
      <c r="G22" s="292"/>
      <c r="H22" s="292"/>
      <c r="I22" s="292"/>
      <c r="J22" s="292"/>
      <c r="K22" s="292"/>
      <c r="L22" s="292"/>
    </row>
    <row r="23" spans="1:12" ht="19.5" customHeight="1">
      <c r="A23" s="1"/>
      <c r="B23" s="5" t="s">
        <v>27</v>
      </c>
      <c r="C23" s="188"/>
      <c r="D23" s="4"/>
      <c r="E23" s="281"/>
      <c r="F23" s="4"/>
      <c r="G23" s="292"/>
      <c r="H23" s="292"/>
      <c r="I23" s="292"/>
      <c r="J23" s="292"/>
      <c r="K23" s="292"/>
      <c r="L23" s="292"/>
    </row>
    <row r="24" spans="1:12" ht="19.5" customHeight="1">
      <c r="A24" s="1">
        <v>1</v>
      </c>
      <c r="B24" s="9" t="s">
        <v>327</v>
      </c>
      <c r="C24" s="280">
        <v>4570000</v>
      </c>
      <c r="D24" s="280">
        <v>4570000</v>
      </c>
      <c r="E24" s="280">
        <v>4570000</v>
      </c>
      <c r="F24" s="280">
        <v>4570000</v>
      </c>
      <c r="G24" s="293"/>
      <c r="H24" s="294"/>
      <c r="I24" s="294"/>
      <c r="J24" s="294"/>
      <c r="K24" s="294"/>
      <c r="L24" s="292"/>
    </row>
    <row r="25" spans="1:12" ht="19.5" customHeight="1">
      <c r="A25" s="1">
        <v>2</v>
      </c>
      <c r="B25" s="9" t="s">
        <v>328</v>
      </c>
      <c r="C25" s="280">
        <v>894000</v>
      </c>
      <c r="D25" s="280">
        <v>894000</v>
      </c>
      <c r="E25" s="280">
        <v>894000</v>
      </c>
      <c r="F25" s="280">
        <v>894000</v>
      </c>
      <c r="G25" s="293"/>
      <c r="H25" s="294"/>
      <c r="I25" s="294"/>
      <c r="J25" s="294"/>
      <c r="K25" s="294"/>
      <c r="L25" s="292"/>
    </row>
    <row r="26" spans="1:12" ht="19.5" customHeight="1">
      <c r="A26" s="1">
        <v>3</v>
      </c>
      <c r="B26" s="9" t="s">
        <v>29</v>
      </c>
      <c r="C26" s="280">
        <v>5248000</v>
      </c>
      <c r="D26" s="280">
        <v>5248000</v>
      </c>
      <c r="E26" s="280">
        <v>5248000</v>
      </c>
      <c r="F26" s="280">
        <v>5248000</v>
      </c>
      <c r="G26" s="296"/>
      <c r="H26" s="296"/>
      <c r="I26" s="296"/>
      <c r="J26" s="296"/>
      <c r="K26" s="296"/>
      <c r="L26" s="297"/>
    </row>
    <row r="27" spans="1:12" ht="19.5" customHeight="1">
      <c r="A27" s="1">
        <v>4</v>
      </c>
      <c r="B27" s="9" t="s">
        <v>30</v>
      </c>
      <c r="C27" s="280">
        <v>0</v>
      </c>
      <c r="D27" s="280">
        <v>0</v>
      </c>
      <c r="E27" s="280">
        <v>0</v>
      </c>
      <c r="F27" s="280">
        <v>0</v>
      </c>
      <c r="G27" s="292"/>
      <c r="H27" s="292"/>
      <c r="I27" s="292"/>
      <c r="J27" s="292"/>
      <c r="K27" s="292"/>
      <c r="L27" s="292"/>
    </row>
    <row r="28" spans="1:12" ht="25.5" customHeight="1">
      <c r="A28" s="1">
        <v>5</v>
      </c>
      <c r="B28" s="9" t="s">
        <v>329</v>
      </c>
      <c r="C28" s="280">
        <v>1124000</v>
      </c>
      <c r="D28" s="280">
        <v>1124000</v>
      </c>
      <c r="E28" s="280">
        <v>1124000</v>
      </c>
      <c r="F28" s="280">
        <v>1124000</v>
      </c>
      <c r="G28" s="292"/>
      <c r="H28" s="292"/>
      <c r="I28" s="292"/>
      <c r="J28" s="292"/>
      <c r="K28" s="292"/>
      <c r="L28" s="292"/>
    </row>
    <row r="29" spans="1:12" ht="25.5" customHeight="1">
      <c r="A29" s="1">
        <v>6</v>
      </c>
      <c r="B29" s="9" t="s">
        <v>330</v>
      </c>
      <c r="C29" s="280"/>
      <c r="D29" s="280"/>
      <c r="E29" s="280"/>
      <c r="F29" s="280"/>
      <c r="G29" s="292"/>
      <c r="H29" s="292"/>
      <c r="I29" s="292"/>
      <c r="J29" s="292"/>
      <c r="K29" s="292"/>
      <c r="L29" s="292"/>
    </row>
    <row r="30" spans="1:12" ht="24.75" customHeight="1">
      <c r="A30" s="1">
        <v>7</v>
      </c>
      <c r="B30" s="9" t="s">
        <v>31</v>
      </c>
      <c r="C30" s="280">
        <v>4854255</v>
      </c>
      <c r="D30" s="280">
        <v>4854255</v>
      </c>
      <c r="E30" s="280">
        <v>4854255</v>
      </c>
      <c r="F30" s="280">
        <v>4854255</v>
      </c>
      <c r="G30" s="297"/>
      <c r="H30" s="292"/>
      <c r="I30" s="292"/>
      <c r="J30" s="292"/>
      <c r="K30" s="292"/>
      <c r="L30" s="292"/>
    </row>
    <row r="31" spans="1:12" ht="24.75" customHeight="1">
      <c r="A31" s="1">
        <v>8</v>
      </c>
      <c r="B31" s="9" t="s">
        <v>33</v>
      </c>
      <c r="C31" s="280">
        <v>130000</v>
      </c>
      <c r="D31" s="280">
        <v>130000</v>
      </c>
      <c r="E31" s="280">
        <v>130000</v>
      </c>
      <c r="F31" s="280">
        <v>130000</v>
      </c>
      <c r="G31" s="292"/>
      <c r="H31" s="292"/>
      <c r="I31" s="292"/>
      <c r="J31" s="292"/>
      <c r="K31" s="292"/>
      <c r="L31" s="292"/>
    </row>
    <row r="32" spans="1:12" ht="19.5" customHeight="1">
      <c r="A32" s="1">
        <v>9</v>
      </c>
      <c r="B32" s="9" t="s">
        <v>34</v>
      </c>
      <c r="C32" s="280">
        <v>7573543</v>
      </c>
      <c r="D32" s="280"/>
      <c r="E32" s="295"/>
      <c r="F32" s="280"/>
      <c r="G32" s="292"/>
      <c r="H32" s="292"/>
      <c r="I32" s="292"/>
      <c r="J32" s="292"/>
      <c r="K32" s="292"/>
      <c r="L32" s="292"/>
    </row>
    <row r="33" spans="1:12" ht="19.5" customHeight="1">
      <c r="A33" s="298">
        <v>10</v>
      </c>
      <c r="B33" s="299" t="s">
        <v>35</v>
      </c>
      <c r="C33" s="300">
        <f t="shared" ref="C33:F33" si="2">SUM(C24:C32)</f>
        <v>24393798</v>
      </c>
      <c r="D33" s="300">
        <f t="shared" si="2"/>
        <v>16820255</v>
      </c>
      <c r="E33" s="300">
        <f t="shared" si="2"/>
        <v>16820255</v>
      </c>
      <c r="F33" s="300">
        <f t="shared" si="2"/>
        <v>16820255</v>
      </c>
      <c r="G33" s="292"/>
      <c r="H33" s="292"/>
      <c r="I33" s="292"/>
      <c r="J33" s="292"/>
      <c r="K33" s="292"/>
      <c r="L33" s="292"/>
    </row>
    <row r="34" spans="1:12" ht="19.5" customHeight="1">
      <c r="A34" s="301"/>
      <c r="B34" s="302"/>
      <c r="C34" s="303"/>
      <c r="D34" s="303"/>
      <c r="E34" s="281"/>
      <c r="F34" s="303"/>
      <c r="G34" s="292"/>
      <c r="H34" s="292"/>
      <c r="I34" s="292"/>
      <c r="J34" s="292"/>
      <c r="K34" s="292"/>
      <c r="L34" s="292"/>
    </row>
    <row r="35" spans="1:12" ht="19.5" customHeight="1">
      <c r="A35" s="301">
        <v>11</v>
      </c>
      <c r="B35" s="304" t="s">
        <v>331</v>
      </c>
      <c r="C35" s="280">
        <v>3076465</v>
      </c>
      <c r="D35" s="305"/>
      <c r="E35" s="281"/>
      <c r="F35" s="305"/>
      <c r="G35" s="296"/>
      <c r="H35" s="296"/>
      <c r="I35" s="296"/>
      <c r="J35" s="296"/>
      <c r="K35" s="296"/>
      <c r="L35" s="292"/>
    </row>
    <row r="36" spans="1:12" ht="19.5" customHeight="1">
      <c r="A36" s="1">
        <v>12</v>
      </c>
      <c r="B36" s="22" t="s">
        <v>224</v>
      </c>
      <c r="C36" s="280">
        <v>1000000</v>
      </c>
      <c r="D36" s="280"/>
      <c r="E36" s="281"/>
      <c r="F36" s="280"/>
      <c r="G36" s="294"/>
      <c r="H36" s="294"/>
      <c r="I36" s="294"/>
      <c r="J36" s="294"/>
      <c r="K36" s="294"/>
      <c r="L36" s="292"/>
    </row>
    <row r="37" spans="1:12" ht="24.75" customHeight="1">
      <c r="A37" s="1">
        <v>13</v>
      </c>
      <c r="B37" s="9" t="s">
        <v>36</v>
      </c>
      <c r="C37" s="280">
        <f>SUM('[1]2.bevételek kiad. int.'!C77)</f>
        <v>0</v>
      </c>
      <c r="D37" s="280"/>
      <c r="E37" s="281"/>
      <c r="F37" s="280"/>
      <c r="G37" s="292"/>
      <c r="H37" s="292"/>
      <c r="I37" s="292"/>
      <c r="J37" s="292"/>
      <c r="K37" s="292"/>
      <c r="L37" s="292"/>
    </row>
    <row r="38" spans="1:12" ht="34.5" customHeight="1">
      <c r="A38" s="1">
        <v>14</v>
      </c>
      <c r="B38" s="9" t="s">
        <v>37</v>
      </c>
      <c r="C38" s="280">
        <v>0</v>
      </c>
      <c r="D38" s="280"/>
      <c r="E38" s="281"/>
      <c r="F38" s="280"/>
      <c r="G38" s="306"/>
      <c r="H38" s="306"/>
      <c r="I38" s="292"/>
      <c r="J38" s="292"/>
      <c r="K38" s="292"/>
      <c r="L38" s="292"/>
    </row>
    <row r="39" spans="1:12" ht="19.5" customHeight="1">
      <c r="A39" s="1">
        <v>15</v>
      </c>
      <c r="B39" s="19" t="s">
        <v>38</v>
      </c>
      <c r="C39" s="280">
        <v>8201794</v>
      </c>
      <c r="D39" s="280"/>
      <c r="E39" s="295"/>
      <c r="F39" s="280"/>
      <c r="G39" s="292"/>
      <c r="H39" s="292"/>
      <c r="I39" s="292"/>
      <c r="J39" s="292"/>
      <c r="K39" s="292"/>
      <c r="L39" s="292"/>
    </row>
    <row r="40" spans="1:12" ht="19.5" customHeight="1">
      <c r="A40" s="298">
        <v>16</v>
      </c>
      <c r="B40" s="299" t="s">
        <v>39</v>
      </c>
      <c r="C40" s="300">
        <f t="shared" ref="C40:F40" si="3">SUM(C35:C39)</f>
        <v>12278259</v>
      </c>
      <c r="D40" s="300">
        <f t="shared" si="3"/>
        <v>0</v>
      </c>
      <c r="E40" s="300">
        <f t="shared" si="3"/>
        <v>0</v>
      </c>
      <c r="F40" s="300">
        <f t="shared" si="3"/>
        <v>0</v>
      </c>
      <c r="G40" s="292"/>
      <c r="H40" s="292"/>
      <c r="I40" s="292"/>
      <c r="J40" s="292"/>
      <c r="K40" s="292"/>
      <c r="L40" s="292"/>
    </row>
    <row r="41" spans="1:12" ht="19.5" customHeight="1">
      <c r="A41" s="307">
        <v>17</v>
      </c>
      <c r="B41" s="308" t="s">
        <v>83</v>
      </c>
      <c r="C41" s="309">
        <f t="shared" ref="C41:F41" si="4">SUM(C33,C40)</f>
        <v>36672057</v>
      </c>
      <c r="D41" s="309">
        <f t="shared" si="4"/>
        <v>16820255</v>
      </c>
      <c r="E41" s="309">
        <f t="shared" si="4"/>
        <v>16820255</v>
      </c>
      <c r="F41" s="309">
        <f t="shared" si="4"/>
        <v>16820255</v>
      </c>
      <c r="G41" s="292"/>
      <c r="H41" s="292"/>
      <c r="I41" s="292"/>
      <c r="J41" s="292"/>
      <c r="K41" s="292"/>
      <c r="L41" s="292"/>
    </row>
    <row r="42" spans="1:12" ht="19.5" customHeight="1">
      <c r="A42" s="1">
        <v>18</v>
      </c>
      <c r="B42" s="11" t="s">
        <v>40</v>
      </c>
      <c r="C42" s="280">
        <v>0</v>
      </c>
      <c r="D42" s="280">
        <v>0</v>
      </c>
      <c r="E42" s="281">
        <v>0</v>
      </c>
      <c r="F42" s="280">
        <v>0</v>
      </c>
      <c r="G42" s="292"/>
      <c r="H42" s="292"/>
      <c r="I42" s="292"/>
      <c r="J42" s="292"/>
      <c r="K42" s="292"/>
      <c r="L42" s="292"/>
    </row>
    <row r="43" spans="1:12" ht="19.5" customHeight="1">
      <c r="A43" s="1">
        <v>19</v>
      </c>
      <c r="B43" s="11" t="s">
        <v>41</v>
      </c>
      <c r="C43" s="280">
        <v>0</v>
      </c>
      <c r="D43" s="280">
        <v>0</v>
      </c>
      <c r="E43" s="281">
        <v>0</v>
      </c>
      <c r="F43" s="280">
        <v>0</v>
      </c>
      <c r="G43" s="292"/>
      <c r="H43" s="292"/>
      <c r="I43" s="292"/>
      <c r="J43" s="292"/>
      <c r="K43" s="292"/>
      <c r="L43" s="292"/>
    </row>
    <row r="44" spans="1:12" ht="24.75" customHeight="1">
      <c r="A44" s="1">
        <v>20</v>
      </c>
      <c r="B44" s="11" t="s">
        <v>332</v>
      </c>
      <c r="C44" s="280">
        <v>0</v>
      </c>
      <c r="D44" s="280">
        <v>0</v>
      </c>
      <c r="E44" s="281">
        <v>0</v>
      </c>
      <c r="F44" s="280">
        <v>0</v>
      </c>
      <c r="G44" s="292"/>
      <c r="H44" s="292"/>
      <c r="I44" s="292"/>
      <c r="J44" s="292"/>
      <c r="K44" s="292"/>
      <c r="L44" s="292"/>
    </row>
    <row r="45" spans="1:12" ht="24.75" customHeight="1">
      <c r="A45" s="1">
        <v>21</v>
      </c>
      <c r="B45" s="11" t="s">
        <v>333</v>
      </c>
      <c r="C45" s="280">
        <v>0</v>
      </c>
      <c r="D45" s="280">
        <v>0</v>
      </c>
      <c r="E45" s="281">
        <v>0</v>
      </c>
      <c r="F45" s="280">
        <v>0</v>
      </c>
      <c r="G45" s="306"/>
      <c r="H45" s="306"/>
      <c r="I45" s="306"/>
      <c r="J45" s="292"/>
      <c r="K45" s="292"/>
      <c r="L45" s="292"/>
    </row>
    <row r="46" spans="1:12" ht="24.75" customHeight="1">
      <c r="A46" s="1">
        <v>22</v>
      </c>
      <c r="B46" s="11" t="s">
        <v>295</v>
      </c>
      <c r="C46" s="305">
        <v>437372</v>
      </c>
      <c r="D46" s="280"/>
      <c r="E46" s="281"/>
      <c r="F46" s="280"/>
      <c r="G46" s="292"/>
      <c r="H46" s="292"/>
      <c r="I46" s="292"/>
      <c r="J46" s="292"/>
      <c r="K46" s="292"/>
      <c r="L46" s="292"/>
    </row>
    <row r="47" spans="1:12" ht="19.5" customHeight="1">
      <c r="A47" s="298">
        <v>23</v>
      </c>
      <c r="B47" s="299" t="s">
        <v>42</v>
      </c>
      <c r="C47" s="300">
        <f t="shared" ref="C47:F47" si="5">SUM(C42:C46)</f>
        <v>437372</v>
      </c>
      <c r="D47" s="300">
        <f t="shared" si="5"/>
        <v>0</v>
      </c>
      <c r="E47" s="300">
        <f t="shared" si="5"/>
        <v>0</v>
      </c>
      <c r="F47" s="300">
        <f t="shared" si="5"/>
        <v>0</v>
      </c>
      <c r="G47" s="292"/>
      <c r="H47" s="292"/>
      <c r="I47" s="292"/>
      <c r="J47" s="292"/>
      <c r="K47" s="292"/>
      <c r="L47" s="292"/>
    </row>
    <row r="48" spans="1:12" ht="19.5" customHeight="1">
      <c r="A48" s="310">
        <v>23</v>
      </c>
      <c r="B48" s="311" t="s">
        <v>43</v>
      </c>
      <c r="C48" s="289">
        <f t="shared" ref="C48:F48" si="6">SUM(C41,C47)</f>
        <v>37109429</v>
      </c>
      <c r="D48" s="289">
        <f t="shared" si="6"/>
        <v>16820255</v>
      </c>
      <c r="E48" s="289">
        <f t="shared" si="6"/>
        <v>16820255</v>
      </c>
      <c r="F48" s="289">
        <f t="shared" si="6"/>
        <v>16820255</v>
      </c>
      <c r="G48" s="292"/>
      <c r="H48" s="292"/>
      <c r="I48" s="292"/>
      <c r="J48" s="292"/>
      <c r="K48" s="292"/>
      <c r="L48" s="292"/>
    </row>
    <row r="49" spans="1:6" ht="19.5" customHeight="1">
      <c r="A49" s="301"/>
      <c r="B49" s="312"/>
      <c r="C49" s="313"/>
      <c r="D49" s="313"/>
      <c r="E49" s="314"/>
      <c r="F49" s="313"/>
    </row>
    <row r="50" spans="1:6" ht="31.5" customHeight="1">
      <c r="A50" s="315"/>
      <c r="B50" s="316"/>
      <c r="C50" s="317"/>
      <c r="D50" s="317"/>
      <c r="E50" s="318"/>
      <c r="F50" s="317"/>
    </row>
    <row r="51" spans="1:6" ht="15.75" customHeight="1">
      <c r="A51" s="315"/>
      <c r="B51" s="316"/>
      <c r="C51" s="317"/>
      <c r="D51" s="317"/>
      <c r="E51" s="318"/>
      <c r="F51" s="317"/>
    </row>
    <row r="52" spans="1:6" ht="12.75" customHeight="1">
      <c r="A52" s="315"/>
      <c r="B52" s="321"/>
      <c r="C52" s="322"/>
      <c r="D52" s="322"/>
      <c r="E52" s="323"/>
      <c r="F52" s="322"/>
    </row>
    <row r="53" spans="1:6" ht="12.75" customHeight="1">
      <c r="A53" s="315"/>
      <c r="B53" s="321"/>
      <c r="C53" s="322"/>
      <c r="D53" s="322"/>
      <c r="E53" s="324"/>
      <c r="F53" s="322"/>
    </row>
    <row r="54" spans="1:6" ht="12.75" customHeight="1">
      <c r="A54" s="315"/>
      <c r="B54" s="321"/>
      <c r="C54" s="322"/>
      <c r="D54" s="322"/>
      <c r="E54" s="324"/>
      <c r="F54" s="322"/>
    </row>
    <row r="55" spans="1:6" ht="12.75" customHeight="1">
      <c r="A55" s="325"/>
      <c r="B55" s="326"/>
      <c r="C55" s="327"/>
      <c r="D55" s="327"/>
      <c r="E55" s="328"/>
      <c r="F55" s="327"/>
    </row>
    <row r="56" spans="1:6" ht="25.5" customHeight="1">
      <c r="A56" s="325"/>
      <c r="B56" s="329"/>
      <c r="C56" s="330"/>
      <c r="D56" s="330"/>
      <c r="E56" s="324"/>
      <c r="F56" s="330"/>
    </row>
    <row r="57" spans="1:6" ht="12.75" customHeight="1">
      <c r="A57" s="325"/>
      <c r="B57" s="329"/>
      <c r="C57" s="330"/>
      <c r="D57" s="330"/>
      <c r="E57" s="324"/>
      <c r="F57" s="330"/>
    </row>
    <row r="58" spans="1:6" ht="12.75" customHeight="1">
      <c r="A58" s="325"/>
      <c r="B58" s="326"/>
      <c r="C58" s="327"/>
      <c r="D58" s="327"/>
      <c r="E58" s="324"/>
      <c r="F58" s="327"/>
    </row>
    <row r="59" spans="1:6" ht="12.75" customHeight="1">
      <c r="A59" s="331"/>
      <c r="B59" s="332"/>
      <c r="C59" s="333"/>
      <c r="D59" s="333"/>
      <c r="E59" s="334"/>
      <c r="F59" s="333"/>
    </row>
    <row r="60" spans="1:6" ht="25.5" customHeight="1">
      <c r="A60" s="315"/>
      <c r="B60" s="335"/>
      <c r="C60" s="320"/>
      <c r="D60" s="320"/>
      <c r="E60" s="322"/>
      <c r="F60" s="320"/>
    </row>
    <row r="61" spans="1:6" ht="12.75" customHeight="1">
      <c r="A61" s="315"/>
      <c r="B61" s="335"/>
      <c r="C61" s="320"/>
      <c r="D61" s="320"/>
      <c r="E61" s="322"/>
      <c r="F61" s="320"/>
    </row>
    <row r="62" spans="1:6" ht="12.75" customHeight="1">
      <c r="A62" s="336"/>
      <c r="B62" s="332"/>
      <c r="C62" s="333"/>
      <c r="D62" s="333"/>
      <c r="E62" s="337"/>
      <c r="F62" s="333"/>
    </row>
    <row r="63" spans="1:6" ht="15.75" customHeight="1">
      <c r="A63" s="338"/>
      <c r="B63" s="339"/>
      <c r="C63" s="340"/>
      <c r="D63" s="340"/>
      <c r="E63" s="341"/>
      <c r="F63" s="340"/>
    </row>
    <row r="64" spans="1:6" ht="15.75" customHeight="1">
      <c r="A64" s="343"/>
      <c r="B64" s="344"/>
      <c r="C64" s="345"/>
      <c r="D64" s="345"/>
      <c r="E64" s="322"/>
      <c r="F64" s="345"/>
    </row>
    <row r="65" spans="1:6" ht="15.75" customHeight="1">
      <c r="A65" s="315"/>
      <c r="B65" s="316"/>
      <c r="C65" s="319"/>
      <c r="D65" s="317"/>
      <c r="E65" s="322"/>
      <c r="F65" s="317"/>
    </row>
    <row r="66" spans="1:6" ht="12.75" customHeight="1">
      <c r="A66" s="315"/>
      <c r="B66" s="335"/>
      <c r="C66" s="320"/>
      <c r="D66" s="320"/>
      <c r="E66" s="322"/>
      <c r="F66" s="320"/>
    </row>
    <row r="67" spans="1:6" ht="12.75" customHeight="1">
      <c r="A67" s="315"/>
      <c r="B67" s="335"/>
      <c r="C67" s="320"/>
      <c r="D67" s="320"/>
      <c r="E67" s="322"/>
      <c r="F67" s="320"/>
    </row>
    <row r="68" spans="1:6" ht="12.75" customHeight="1">
      <c r="A68" s="315"/>
      <c r="B68" s="335"/>
      <c r="C68" s="320"/>
      <c r="D68" s="320"/>
      <c r="E68" s="322"/>
      <c r="F68" s="320"/>
    </row>
    <row r="69" spans="1:6" ht="25.5" customHeight="1">
      <c r="A69" s="315"/>
      <c r="B69" s="335"/>
      <c r="C69" s="320"/>
      <c r="D69" s="320"/>
      <c r="E69" s="322"/>
      <c r="F69" s="320"/>
    </row>
    <row r="70" spans="1:6" ht="25.5" customHeight="1">
      <c r="A70" s="315"/>
      <c r="B70" s="335"/>
      <c r="C70" s="320"/>
      <c r="D70" s="320"/>
      <c r="E70" s="322"/>
      <c r="F70" s="320"/>
    </row>
    <row r="71" spans="1:6" ht="25.5" customHeight="1">
      <c r="A71" s="315"/>
      <c r="B71" s="335"/>
      <c r="C71" s="320"/>
      <c r="D71" s="320"/>
      <c r="E71" s="322"/>
      <c r="F71" s="320"/>
    </row>
    <row r="72" spans="1:6" ht="12.75" customHeight="1">
      <c r="A72" s="315"/>
      <c r="B72" s="335"/>
      <c r="C72" s="320"/>
      <c r="D72" s="320"/>
      <c r="E72" s="322"/>
      <c r="F72" s="320"/>
    </row>
    <row r="73" spans="1:6" ht="12.75" customHeight="1">
      <c r="A73" s="336"/>
      <c r="B73" s="346"/>
      <c r="C73" s="333"/>
      <c r="D73" s="333"/>
      <c r="E73" s="337"/>
      <c r="F73" s="333"/>
    </row>
    <row r="74" spans="1:6" ht="12.75" customHeight="1">
      <c r="A74" s="315"/>
      <c r="B74" s="347"/>
      <c r="C74" s="320"/>
      <c r="D74" s="320"/>
      <c r="E74" s="322"/>
      <c r="F74" s="320"/>
    </row>
    <row r="75" spans="1:6" ht="25.5" customHeight="1">
      <c r="A75" s="315"/>
      <c r="B75" s="335"/>
      <c r="C75" s="320"/>
      <c r="D75" s="320"/>
      <c r="E75" s="322"/>
      <c r="F75" s="320"/>
    </row>
    <row r="76" spans="1:6" ht="25.5" customHeight="1">
      <c r="A76" s="315"/>
      <c r="B76" s="335"/>
      <c r="C76" s="320"/>
      <c r="D76" s="320"/>
      <c r="E76" s="322"/>
      <c r="F76" s="320"/>
    </row>
    <row r="77" spans="1:6" ht="12.75" customHeight="1">
      <c r="A77" s="336"/>
      <c r="B77" s="346"/>
      <c r="C77" s="333"/>
      <c r="D77" s="333"/>
      <c r="E77" s="337"/>
      <c r="F77" s="333"/>
    </row>
    <row r="78" spans="1:6" ht="12.75" customHeight="1">
      <c r="A78" s="336"/>
      <c r="B78" s="346"/>
      <c r="C78" s="333"/>
      <c r="D78" s="333"/>
      <c r="E78" s="337"/>
      <c r="F78" s="333"/>
    </row>
    <row r="79" spans="1:6" ht="12.75" customHeight="1">
      <c r="A79" s="315"/>
      <c r="B79" s="321"/>
      <c r="C79" s="320"/>
      <c r="D79" s="320"/>
      <c r="E79" s="348"/>
      <c r="F79" s="320"/>
    </row>
    <row r="80" spans="1:6" ht="12.75" customHeight="1">
      <c r="A80" s="315"/>
      <c r="B80" s="321"/>
      <c r="C80" s="320"/>
      <c r="D80" s="320"/>
      <c r="E80" s="322"/>
      <c r="F80" s="320"/>
    </row>
    <row r="81" spans="1:11" ht="25.5" customHeight="1">
      <c r="A81" s="315"/>
      <c r="B81" s="321"/>
      <c r="C81" s="320"/>
      <c r="D81" s="320"/>
      <c r="E81" s="322"/>
      <c r="F81" s="320"/>
    </row>
    <row r="82" spans="1:11" ht="12.75" customHeight="1">
      <c r="A82" s="336"/>
      <c r="B82" s="346"/>
      <c r="C82" s="333"/>
      <c r="D82" s="333"/>
      <c r="E82" s="349"/>
      <c r="F82" s="333"/>
    </row>
    <row r="83" spans="1:11" ht="13.5" customHeight="1">
      <c r="A83" s="351"/>
      <c r="B83" s="352"/>
      <c r="C83" s="353"/>
      <c r="D83" s="353"/>
      <c r="E83" s="341"/>
      <c r="F83" s="353"/>
    </row>
    <row r="84" spans="1:11" ht="12.75" customHeight="1">
      <c r="A84" s="315"/>
      <c r="B84" s="354"/>
      <c r="C84" s="354"/>
      <c r="D84" s="355"/>
      <c r="E84" s="356"/>
      <c r="F84" s="355"/>
    </row>
    <row r="85" spans="1:11" ht="12.75" customHeight="1">
      <c r="A85" s="315"/>
      <c r="B85" s="355"/>
      <c r="C85" s="355"/>
      <c r="D85" s="355"/>
      <c r="E85" s="318"/>
      <c r="F85" s="355"/>
    </row>
    <row r="86" spans="1:11" ht="38.25" customHeight="1">
      <c r="A86" s="315"/>
      <c r="B86" s="357"/>
      <c r="C86" s="317"/>
      <c r="D86" s="358"/>
      <c r="E86" s="358"/>
      <c r="F86" s="358"/>
    </row>
    <row r="87" spans="1:11" ht="15.75" customHeight="1">
      <c r="A87" s="315"/>
      <c r="B87" s="316"/>
      <c r="C87" s="317"/>
      <c r="D87" s="317"/>
      <c r="E87" s="318"/>
      <c r="F87" s="317"/>
    </row>
    <row r="88" spans="1:11" ht="15.75" customHeight="1">
      <c r="A88" s="315"/>
      <c r="B88" s="316"/>
      <c r="C88" s="317"/>
      <c r="D88" s="317"/>
      <c r="E88" s="318"/>
      <c r="F88" s="317"/>
    </row>
    <row r="89" spans="1:11" ht="12.75" customHeight="1">
      <c r="A89" s="315"/>
      <c r="B89" s="321"/>
      <c r="C89" s="322"/>
      <c r="D89" s="322"/>
      <c r="E89" s="322"/>
      <c r="F89" s="322"/>
    </row>
    <row r="90" spans="1:11" ht="12.75" customHeight="1">
      <c r="A90" s="315"/>
      <c r="B90" s="321"/>
      <c r="C90" s="322"/>
      <c r="D90" s="322"/>
      <c r="E90" s="322"/>
      <c r="F90" s="322"/>
      <c r="K90" s="359"/>
    </row>
    <row r="91" spans="1:11" ht="12.75" customHeight="1">
      <c r="A91" s="315"/>
      <c r="B91" s="321"/>
      <c r="C91" s="322"/>
      <c r="D91" s="322"/>
      <c r="E91" s="322"/>
      <c r="F91" s="322"/>
    </row>
    <row r="92" spans="1:11" ht="12.75" customHeight="1">
      <c r="A92" s="325"/>
      <c r="B92" s="326"/>
      <c r="C92" s="327"/>
      <c r="D92" s="327"/>
      <c r="E92" s="319"/>
      <c r="F92" s="327"/>
    </row>
    <row r="93" spans="1:11">
      <c r="A93" s="325"/>
      <c r="B93" s="329"/>
      <c r="C93" s="330"/>
      <c r="D93" s="330"/>
      <c r="E93" s="322"/>
      <c r="F93" s="330"/>
    </row>
    <row r="94" spans="1:11" ht="12.75" customHeight="1">
      <c r="A94" s="325"/>
      <c r="B94" s="329"/>
      <c r="C94" s="330"/>
      <c r="D94" s="330"/>
      <c r="E94" s="322"/>
      <c r="F94" s="330"/>
    </row>
    <row r="95" spans="1:11" ht="12.75" customHeight="1">
      <c r="A95" s="325"/>
      <c r="B95" s="326"/>
      <c r="C95" s="330"/>
      <c r="D95" s="330"/>
      <c r="E95" s="322"/>
      <c r="F95" s="330"/>
    </row>
    <row r="96" spans="1:11" ht="12.75" customHeight="1">
      <c r="A96" s="331"/>
      <c r="B96" s="332"/>
      <c r="C96" s="333"/>
      <c r="D96" s="333"/>
      <c r="E96" s="337"/>
      <c r="F96" s="333"/>
    </row>
    <row r="97" spans="1:6" ht="25.5" customHeight="1">
      <c r="A97" s="315"/>
      <c r="B97" s="335"/>
      <c r="C97" s="320"/>
      <c r="D97" s="320"/>
      <c r="E97" s="322"/>
      <c r="F97" s="320"/>
    </row>
    <row r="98" spans="1:6" ht="12.75" customHeight="1">
      <c r="A98" s="315"/>
      <c r="B98" s="335"/>
      <c r="C98" s="320"/>
      <c r="D98" s="320"/>
      <c r="E98" s="322"/>
      <c r="F98" s="320"/>
    </row>
    <row r="99" spans="1:6" ht="12.75" customHeight="1">
      <c r="A99" s="336"/>
      <c r="B99" s="332"/>
      <c r="C99" s="333"/>
      <c r="D99" s="333"/>
      <c r="E99" s="337"/>
      <c r="F99" s="333"/>
    </row>
    <row r="100" spans="1:6" ht="15.75" customHeight="1">
      <c r="A100" s="338"/>
      <c r="B100" s="339"/>
      <c r="C100" s="340"/>
      <c r="D100" s="340"/>
      <c r="E100" s="341"/>
      <c r="F100" s="340"/>
    </row>
    <row r="101" spans="1:6" ht="15.75" customHeight="1">
      <c r="A101" s="343"/>
      <c r="B101" s="344"/>
      <c r="C101" s="345"/>
      <c r="D101" s="345"/>
      <c r="E101" s="348"/>
      <c r="F101" s="345"/>
    </row>
    <row r="102" spans="1:6" ht="15.75" customHeight="1">
      <c r="A102" s="315"/>
      <c r="B102" s="316"/>
      <c r="C102" s="319"/>
      <c r="D102" s="317"/>
      <c r="E102" s="322"/>
      <c r="F102" s="317"/>
    </row>
    <row r="103" spans="1:6" ht="12.75" customHeight="1">
      <c r="A103" s="315"/>
      <c r="B103" s="335"/>
      <c r="C103" s="320"/>
      <c r="D103" s="320"/>
      <c r="E103" s="322"/>
      <c r="F103" s="320"/>
    </row>
    <row r="104" spans="1:6" ht="12.75" customHeight="1">
      <c r="A104" s="315"/>
      <c r="B104" s="335"/>
      <c r="C104" s="320"/>
      <c r="D104" s="320"/>
      <c r="E104" s="322"/>
      <c r="F104" s="320"/>
    </row>
    <row r="105" spans="1:6" ht="12.75" customHeight="1">
      <c r="A105" s="315"/>
      <c r="B105" s="335"/>
      <c r="C105" s="320"/>
      <c r="D105" s="320"/>
      <c r="E105" s="322"/>
      <c r="F105" s="320"/>
    </row>
    <row r="106" spans="1:6" ht="25.5" customHeight="1">
      <c r="A106" s="315"/>
      <c r="B106" s="335"/>
      <c r="C106" s="320"/>
      <c r="D106" s="320"/>
      <c r="E106" s="322"/>
      <c r="F106" s="320"/>
    </row>
    <row r="107" spans="1:6" ht="25.5" customHeight="1">
      <c r="A107" s="315"/>
      <c r="B107" s="335"/>
      <c r="C107" s="320"/>
      <c r="D107" s="320"/>
      <c r="E107" s="322"/>
      <c r="F107" s="320"/>
    </row>
    <row r="108" spans="1:6" ht="25.5" customHeight="1">
      <c r="A108" s="315"/>
      <c r="B108" s="335"/>
      <c r="C108" s="320"/>
      <c r="D108" s="320"/>
      <c r="E108" s="322"/>
      <c r="F108" s="320"/>
    </row>
    <row r="109" spans="1:6" ht="12.75" customHeight="1">
      <c r="A109" s="315"/>
      <c r="B109" s="335"/>
      <c r="C109" s="320"/>
      <c r="D109" s="320"/>
      <c r="E109" s="322"/>
      <c r="F109" s="320"/>
    </row>
    <row r="110" spans="1:6" ht="12.75" customHeight="1">
      <c r="A110" s="336"/>
      <c r="B110" s="346"/>
      <c r="C110" s="333"/>
      <c r="D110" s="333"/>
      <c r="E110" s="337"/>
      <c r="F110" s="333"/>
    </row>
    <row r="111" spans="1:6" ht="12.75" customHeight="1">
      <c r="A111" s="315"/>
      <c r="B111" s="347"/>
      <c r="C111" s="320"/>
      <c r="D111" s="320"/>
      <c r="E111" s="322"/>
      <c r="F111" s="320"/>
    </row>
    <row r="112" spans="1:6" ht="25.5" customHeight="1">
      <c r="A112" s="315"/>
      <c r="B112" s="335"/>
      <c r="C112" s="320"/>
      <c r="D112" s="320"/>
      <c r="E112" s="322"/>
      <c r="F112" s="320"/>
    </row>
    <row r="113" spans="1:6" ht="25.5" customHeight="1">
      <c r="A113" s="315"/>
      <c r="B113" s="335"/>
      <c r="C113" s="320"/>
      <c r="D113" s="320"/>
      <c r="E113" s="322"/>
      <c r="F113" s="320"/>
    </row>
    <row r="114" spans="1:6" ht="12.75" customHeight="1">
      <c r="A114" s="336"/>
      <c r="B114" s="346"/>
      <c r="C114" s="333"/>
      <c r="D114" s="333"/>
      <c r="E114" s="337"/>
      <c r="F114" s="333"/>
    </row>
    <row r="115" spans="1:6" ht="12.75" customHeight="1">
      <c r="A115" s="336"/>
      <c r="B115" s="346"/>
      <c r="C115" s="333"/>
      <c r="D115" s="333"/>
      <c r="E115" s="337"/>
      <c r="F115" s="333"/>
    </row>
    <row r="116" spans="1:6" ht="12.75" customHeight="1">
      <c r="A116" s="315"/>
      <c r="B116" s="321"/>
      <c r="C116" s="320"/>
      <c r="D116" s="320"/>
      <c r="E116" s="322"/>
      <c r="F116" s="320"/>
    </row>
    <row r="117" spans="1:6" ht="12.75" customHeight="1">
      <c r="A117" s="315"/>
      <c r="B117" s="321"/>
      <c r="C117" s="320"/>
      <c r="D117" s="320"/>
      <c r="E117" s="322"/>
      <c r="F117" s="320"/>
    </row>
    <row r="118" spans="1:6" ht="25.5" customHeight="1">
      <c r="A118" s="315"/>
      <c r="B118" s="321"/>
      <c r="C118" s="320"/>
      <c r="D118" s="320"/>
      <c r="E118" s="322"/>
      <c r="F118" s="320"/>
    </row>
    <row r="119" spans="1:6" ht="12.75" customHeight="1">
      <c r="A119" s="361"/>
      <c r="B119" s="362"/>
      <c r="C119" s="363"/>
      <c r="D119" s="363"/>
      <c r="E119" s="322"/>
      <c r="F119" s="363"/>
    </row>
    <row r="120" spans="1:6" ht="13.5" customHeight="1">
      <c r="A120" s="351"/>
      <c r="B120" s="352"/>
      <c r="C120" s="353"/>
      <c r="D120" s="353"/>
      <c r="E120" s="341"/>
      <c r="F120" s="353"/>
    </row>
    <row r="121" spans="1:6" ht="12.75" customHeight="1">
      <c r="A121" s="354"/>
      <c r="B121" s="354"/>
      <c r="C121" s="354"/>
      <c r="D121" s="354"/>
      <c r="E121" s="354"/>
      <c r="F121" s="355"/>
    </row>
    <row r="122" spans="1:6" ht="12.75" customHeight="1"/>
    <row r="123" spans="1:6" ht="12.75" customHeight="1"/>
    <row r="124" spans="1:6" ht="12.75" customHeight="1"/>
    <row r="125" spans="1:6" ht="12.75" customHeight="1"/>
    <row r="126" spans="1:6" ht="12.75" customHeight="1"/>
    <row r="127" spans="1:6" ht="12.75" customHeight="1"/>
    <row r="128" spans="1:6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</sheetData>
  <mergeCells count="1">
    <mergeCell ref="B2:F2"/>
  </mergeCells>
  <pageMargins left="0.7" right="0.7" top="0.75" bottom="0.75" header="0.3" footer="0.3"/>
  <pageSetup paperSize="9" scale="65" orientation="portrait" r:id="rId1"/>
  <rowBreaks count="2" manualBreakCount="2">
    <brk id="48" max="5" man="1"/>
    <brk id="49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83"/>
  <sheetViews>
    <sheetView zoomScaleNormal="100" workbookViewId="0">
      <selection activeCell="F5" sqref="F5"/>
    </sheetView>
  </sheetViews>
  <sheetFormatPr defaultRowHeight="14.4"/>
  <cols>
    <col min="1" max="1" width="3.6640625" customWidth="1"/>
    <col min="2" max="2" width="32.109375" customWidth="1"/>
    <col min="3" max="3" width="10.6640625" customWidth="1"/>
    <col min="4" max="4" width="11.6640625" customWidth="1"/>
    <col min="5" max="6" width="10.6640625" customWidth="1"/>
    <col min="7" max="7" width="11.109375" customWidth="1"/>
    <col min="254" max="254" width="3.6640625" customWidth="1"/>
    <col min="255" max="255" width="40.6640625" customWidth="1"/>
    <col min="256" max="256" width="10.88671875" customWidth="1"/>
    <col min="257" max="257" width="10.6640625" customWidth="1"/>
    <col min="258" max="258" width="9.88671875" customWidth="1"/>
    <col min="259" max="262" width="10.6640625" customWidth="1"/>
    <col min="510" max="510" width="3.6640625" customWidth="1"/>
    <col min="511" max="511" width="40.6640625" customWidth="1"/>
    <col min="512" max="512" width="10.88671875" customWidth="1"/>
    <col min="513" max="513" width="10.6640625" customWidth="1"/>
    <col min="514" max="514" width="9.88671875" customWidth="1"/>
    <col min="515" max="518" width="10.6640625" customWidth="1"/>
    <col min="766" max="766" width="3.6640625" customWidth="1"/>
    <col min="767" max="767" width="40.6640625" customWidth="1"/>
    <col min="768" max="768" width="10.88671875" customWidth="1"/>
    <col min="769" max="769" width="10.6640625" customWidth="1"/>
    <col min="770" max="770" width="9.88671875" customWidth="1"/>
    <col min="771" max="774" width="10.6640625" customWidth="1"/>
    <col min="1022" max="1022" width="3.6640625" customWidth="1"/>
    <col min="1023" max="1023" width="40.6640625" customWidth="1"/>
    <col min="1024" max="1024" width="10.88671875" customWidth="1"/>
    <col min="1025" max="1025" width="10.6640625" customWidth="1"/>
    <col min="1026" max="1026" width="9.88671875" customWidth="1"/>
    <col min="1027" max="1030" width="10.6640625" customWidth="1"/>
    <col min="1278" max="1278" width="3.6640625" customWidth="1"/>
    <col min="1279" max="1279" width="40.6640625" customWidth="1"/>
    <col min="1280" max="1280" width="10.88671875" customWidth="1"/>
    <col min="1281" max="1281" width="10.6640625" customWidth="1"/>
    <col min="1282" max="1282" width="9.88671875" customWidth="1"/>
    <col min="1283" max="1286" width="10.6640625" customWidth="1"/>
    <col min="1534" max="1534" width="3.6640625" customWidth="1"/>
    <col min="1535" max="1535" width="40.6640625" customWidth="1"/>
    <col min="1536" max="1536" width="10.88671875" customWidth="1"/>
    <col min="1537" max="1537" width="10.6640625" customWidth="1"/>
    <col min="1538" max="1538" width="9.88671875" customWidth="1"/>
    <col min="1539" max="1542" width="10.6640625" customWidth="1"/>
    <col min="1790" max="1790" width="3.6640625" customWidth="1"/>
    <col min="1791" max="1791" width="40.6640625" customWidth="1"/>
    <col min="1792" max="1792" width="10.88671875" customWidth="1"/>
    <col min="1793" max="1793" width="10.6640625" customWidth="1"/>
    <col min="1794" max="1794" width="9.88671875" customWidth="1"/>
    <col min="1795" max="1798" width="10.6640625" customWidth="1"/>
    <col min="2046" max="2046" width="3.6640625" customWidth="1"/>
    <col min="2047" max="2047" width="40.6640625" customWidth="1"/>
    <col min="2048" max="2048" width="10.88671875" customWidth="1"/>
    <col min="2049" max="2049" width="10.6640625" customWidth="1"/>
    <col min="2050" max="2050" width="9.88671875" customWidth="1"/>
    <col min="2051" max="2054" width="10.6640625" customWidth="1"/>
    <col min="2302" max="2302" width="3.6640625" customWidth="1"/>
    <col min="2303" max="2303" width="40.6640625" customWidth="1"/>
    <col min="2304" max="2304" width="10.88671875" customWidth="1"/>
    <col min="2305" max="2305" width="10.6640625" customWidth="1"/>
    <col min="2306" max="2306" width="9.88671875" customWidth="1"/>
    <col min="2307" max="2310" width="10.6640625" customWidth="1"/>
    <col min="2558" max="2558" width="3.6640625" customWidth="1"/>
    <col min="2559" max="2559" width="40.6640625" customWidth="1"/>
    <col min="2560" max="2560" width="10.88671875" customWidth="1"/>
    <col min="2561" max="2561" width="10.6640625" customWidth="1"/>
    <col min="2562" max="2562" width="9.88671875" customWidth="1"/>
    <col min="2563" max="2566" width="10.6640625" customWidth="1"/>
    <col min="2814" max="2814" width="3.6640625" customWidth="1"/>
    <col min="2815" max="2815" width="40.6640625" customWidth="1"/>
    <col min="2816" max="2816" width="10.88671875" customWidth="1"/>
    <col min="2817" max="2817" width="10.6640625" customWidth="1"/>
    <col min="2818" max="2818" width="9.88671875" customWidth="1"/>
    <col min="2819" max="2822" width="10.6640625" customWidth="1"/>
    <col min="3070" max="3070" width="3.6640625" customWidth="1"/>
    <col min="3071" max="3071" width="40.6640625" customWidth="1"/>
    <col min="3072" max="3072" width="10.88671875" customWidth="1"/>
    <col min="3073" max="3073" width="10.6640625" customWidth="1"/>
    <col min="3074" max="3074" width="9.88671875" customWidth="1"/>
    <col min="3075" max="3078" width="10.6640625" customWidth="1"/>
    <col min="3326" max="3326" width="3.6640625" customWidth="1"/>
    <col min="3327" max="3327" width="40.6640625" customWidth="1"/>
    <col min="3328" max="3328" width="10.88671875" customWidth="1"/>
    <col min="3329" max="3329" width="10.6640625" customWidth="1"/>
    <col min="3330" max="3330" width="9.88671875" customWidth="1"/>
    <col min="3331" max="3334" width="10.6640625" customWidth="1"/>
    <col min="3582" max="3582" width="3.6640625" customWidth="1"/>
    <col min="3583" max="3583" width="40.6640625" customWidth="1"/>
    <col min="3584" max="3584" width="10.88671875" customWidth="1"/>
    <col min="3585" max="3585" width="10.6640625" customWidth="1"/>
    <col min="3586" max="3586" width="9.88671875" customWidth="1"/>
    <col min="3587" max="3590" width="10.6640625" customWidth="1"/>
    <col min="3838" max="3838" width="3.6640625" customWidth="1"/>
    <col min="3839" max="3839" width="40.6640625" customWidth="1"/>
    <col min="3840" max="3840" width="10.88671875" customWidth="1"/>
    <col min="3841" max="3841" width="10.6640625" customWidth="1"/>
    <col min="3842" max="3842" width="9.88671875" customWidth="1"/>
    <col min="3843" max="3846" width="10.6640625" customWidth="1"/>
    <col min="4094" max="4094" width="3.6640625" customWidth="1"/>
    <col min="4095" max="4095" width="40.6640625" customWidth="1"/>
    <col min="4096" max="4096" width="10.88671875" customWidth="1"/>
    <col min="4097" max="4097" width="10.6640625" customWidth="1"/>
    <col min="4098" max="4098" width="9.88671875" customWidth="1"/>
    <col min="4099" max="4102" width="10.6640625" customWidth="1"/>
    <col min="4350" max="4350" width="3.6640625" customWidth="1"/>
    <col min="4351" max="4351" width="40.6640625" customWidth="1"/>
    <col min="4352" max="4352" width="10.88671875" customWidth="1"/>
    <col min="4353" max="4353" width="10.6640625" customWidth="1"/>
    <col min="4354" max="4354" width="9.88671875" customWidth="1"/>
    <col min="4355" max="4358" width="10.6640625" customWidth="1"/>
    <col min="4606" max="4606" width="3.6640625" customWidth="1"/>
    <col min="4607" max="4607" width="40.6640625" customWidth="1"/>
    <col min="4608" max="4608" width="10.88671875" customWidth="1"/>
    <col min="4609" max="4609" width="10.6640625" customWidth="1"/>
    <col min="4610" max="4610" width="9.88671875" customWidth="1"/>
    <col min="4611" max="4614" width="10.6640625" customWidth="1"/>
    <col min="4862" max="4862" width="3.6640625" customWidth="1"/>
    <col min="4863" max="4863" width="40.6640625" customWidth="1"/>
    <col min="4864" max="4864" width="10.88671875" customWidth="1"/>
    <col min="4865" max="4865" width="10.6640625" customWidth="1"/>
    <col min="4866" max="4866" width="9.88671875" customWidth="1"/>
    <col min="4867" max="4870" width="10.6640625" customWidth="1"/>
    <col min="5118" max="5118" width="3.6640625" customWidth="1"/>
    <col min="5119" max="5119" width="40.6640625" customWidth="1"/>
    <col min="5120" max="5120" width="10.88671875" customWidth="1"/>
    <col min="5121" max="5121" width="10.6640625" customWidth="1"/>
    <col min="5122" max="5122" width="9.88671875" customWidth="1"/>
    <col min="5123" max="5126" width="10.6640625" customWidth="1"/>
    <col min="5374" max="5374" width="3.6640625" customWidth="1"/>
    <col min="5375" max="5375" width="40.6640625" customWidth="1"/>
    <col min="5376" max="5376" width="10.88671875" customWidth="1"/>
    <col min="5377" max="5377" width="10.6640625" customWidth="1"/>
    <col min="5378" max="5378" width="9.88671875" customWidth="1"/>
    <col min="5379" max="5382" width="10.6640625" customWidth="1"/>
    <col min="5630" max="5630" width="3.6640625" customWidth="1"/>
    <col min="5631" max="5631" width="40.6640625" customWidth="1"/>
    <col min="5632" max="5632" width="10.88671875" customWidth="1"/>
    <col min="5633" max="5633" width="10.6640625" customWidth="1"/>
    <col min="5634" max="5634" width="9.88671875" customWidth="1"/>
    <col min="5635" max="5638" width="10.6640625" customWidth="1"/>
    <col min="5886" max="5886" width="3.6640625" customWidth="1"/>
    <col min="5887" max="5887" width="40.6640625" customWidth="1"/>
    <col min="5888" max="5888" width="10.88671875" customWidth="1"/>
    <col min="5889" max="5889" width="10.6640625" customWidth="1"/>
    <col min="5890" max="5890" width="9.88671875" customWidth="1"/>
    <col min="5891" max="5894" width="10.6640625" customWidth="1"/>
    <col min="6142" max="6142" width="3.6640625" customWidth="1"/>
    <col min="6143" max="6143" width="40.6640625" customWidth="1"/>
    <col min="6144" max="6144" width="10.88671875" customWidth="1"/>
    <col min="6145" max="6145" width="10.6640625" customWidth="1"/>
    <col min="6146" max="6146" width="9.88671875" customWidth="1"/>
    <col min="6147" max="6150" width="10.6640625" customWidth="1"/>
    <col min="6398" max="6398" width="3.6640625" customWidth="1"/>
    <col min="6399" max="6399" width="40.6640625" customWidth="1"/>
    <col min="6400" max="6400" width="10.88671875" customWidth="1"/>
    <col min="6401" max="6401" width="10.6640625" customWidth="1"/>
    <col min="6402" max="6402" width="9.88671875" customWidth="1"/>
    <col min="6403" max="6406" width="10.6640625" customWidth="1"/>
    <col min="6654" max="6654" width="3.6640625" customWidth="1"/>
    <col min="6655" max="6655" width="40.6640625" customWidth="1"/>
    <col min="6656" max="6656" width="10.88671875" customWidth="1"/>
    <col min="6657" max="6657" width="10.6640625" customWidth="1"/>
    <col min="6658" max="6658" width="9.88671875" customWidth="1"/>
    <col min="6659" max="6662" width="10.6640625" customWidth="1"/>
    <col min="6910" max="6910" width="3.6640625" customWidth="1"/>
    <col min="6911" max="6911" width="40.6640625" customWidth="1"/>
    <col min="6912" max="6912" width="10.88671875" customWidth="1"/>
    <col min="6913" max="6913" width="10.6640625" customWidth="1"/>
    <col min="6914" max="6914" width="9.88671875" customWidth="1"/>
    <col min="6915" max="6918" width="10.6640625" customWidth="1"/>
    <col min="7166" max="7166" width="3.6640625" customWidth="1"/>
    <col min="7167" max="7167" width="40.6640625" customWidth="1"/>
    <col min="7168" max="7168" width="10.88671875" customWidth="1"/>
    <col min="7169" max="7169" width="10.6640625" customWidth="1"/>
    <col min="7170" max="7170" width="9.88671875" customWidth="1"/>
    <col min="7171" max="7174" width="10.6640625" customWidth="1"/>
    <col min="7422" max="7422" width="3.6640625" customWidth="1"/>
    <col min="7423" max="7423" width="40.6640625" customWidth="1"/>
    <col min="7424" max="7424" width="10.88671875" customWidth="1"/>
    <col min="7425" max="7425" width="10.6640625" customWidth="1"/>
    <col min="7426" max="7426" width="9.88671875" customWidth="1"/>
    <col min="7427" max="7430" width="10.6640625" customWidth="1"/>
    <col min="7678" max="7678" width="3.6640625" customWidth="1"/>
    <col min="7679" max="7679" width="40.6640625" customWidth="1"/>
    <col min="7680" max="7680" width="10.88671875" customWidth="1"/>
    <col min="7681" max="7681" width="10.6640625" customWidth="1"/>
    <col min="7682" max="7682" width="9.88671875" customWidth="1"/>
    <col min="7683" max="7686" width="10.6640625" customWidth="1"/>
    <col min="7934" max="7934" width="3.6640625" customWidth="1"/>
    <col min="7935" max="7935" width="40.6640625" customWidth="1"/>
    <col min="7936" max="7936" width="10.88671875" customWidth="1"/>
    <col min="7937" max="7937" width="10.6640625" customWidth="1"/>
    <col min="7938" max="7938" width="9.88671875" customWidth="1"/>
    <col min="7939" max="7942" width="10.6640625" customWidth="1"/>
    <col min="8190" max="8190" width="3.6640625" customWidth="1"/>
    <col min="8191" max="8191" width="40.6640625" customWidth="1"/>
    <col min="8192" max="8192" width="10.88671875" customWidth="1"/>
    <col min="8193" max="8193" width="10.6640625" customWidth="1"/>
    <col min="8194" max="8194" width="9.88671875" customWidth="1"/>
    <col min="8195" max="8198" width="10.6640625" customWidth="1"/>
    <col min="8446" max="8446" width="3.6640625" customWidth="1"/>
    <col min="8447" max="8447" width="40.6640625" customWidth="1"/>
    <col min="8448" max="8448" width="10.88671875" customWidth="1"/>
    <col min="8449" max="8449" width="10.6640625" customWidth="1"/>
    <col min="8450" max="8450" width="9.88671875" customWidth="1"/>
    <col min="8451" max="8454" width="10.6640625" customWidth="1"/>
    <col min="8702" max="8702" width="3.6640625" customWidth="1"/>
    <col min="8703" max="8703" width="40.6640625" customWidth="1"/>
    <col min="8704" max="8704" width="10.88671875" customWidth="1"/>
    <col min="8705" max="8705" width="10.6640625" customWidth="1"/>
    <col min="8706" max="8706" width="9.88671875" customWidth="1"/>
    <col min="8707" max="8710" width="10.6640625" customWidth="1"/>
    <col min="8958" max="8958" width="3.6640625" customWidth="1"/>
    <col min="8959" max="8959" width="40.6640625" customWidth="1"/>
    <col min="8960" max="8960" width="10.88671875" customWidth="1"/>
    <col min="8961" max="8961" width="10.6640625" customWidth="1"/>
    <col min="8962" max="8962" width="9.88671875" customWidth="1"/>
    <col min="8963" max="8966" width="10.6640625" customWidth="1"/>
    <col min="9214" max="9214" width="3.6640625" customWidth="1"/>
    <col min="9215" max="9215" width="40.6640625" customWidth="1"/>
    <col min="9216" max="9216" width="10.88671875" customWidth="1"/>
    <col min="9217" max="9217" width="10.6640625" customWidth="1"/>
    <col min="9218" max="9218" width="9.88671875" customWidth="1"/>
    <col min="9219" max="9222" width="10.6640625" customWidth="1"/>
    <col min="9470" max="9470" width="3.6640625" customWidth="1"/>
    <col min="9471" max="9471" width="40.6640625" customWidth="1"/>
    <col min="9472" max="9472" width="10.88671875" customWidth="1"/>
    <col min="9473" max="9473" width="10.6640625" customWidth="1"/>
    <col min="9474" max="9474" width="9.88671875" customWidth="1"/>
    <col min="9475" max="9478" width="10.6640625" customWidth="1"/>
    <col min="9726" max="9726" width="3.6640625" customWidth="1"/>
    <col min="9727" max="9727" width="40.6640625" customWidth="1"/>
    <col min="9728" max="9728" width="10.88671875" customWidth="1"/>
    <col min="9729" max="9729" width="10.6640625" customWidth="1"/>
    <col min="9730" max="9730" width="9.88671875" customWidth="1"/>
    <col min="9731" max="9734" width="10.6640625" customWidth="1"/>
    <col min="9982" max="9982" width="3.6640625" customWidth="1"/>
    <col min="9983" max="9983" width="40.6640625" customWidth="1"/>
    <col min="9984" max="9984" width="10.88671875" customWidth="1"/>
    <col min="9985" max="9985" width="10.6640625" customWidth="1"/>
    <col min="9986" max="9986" width="9.88671875" customWidth="1"/>
    <col min="9987" max="9990" width="10.6640625" customWidth="1"/>
    <col min="10238" max="10238" width="3.6640625" customWidth="1"/>
    <col min="10239" max="10239" width="40.6640625" customWidth="1"/>
    <col min="10240" max="10240" width="10.88671875" customWidth="1"/>
    <col min="10241" max="10241" width="10.6640625" customWidth="1"/>
    <col min="10242" max="10242" width="9.88671875" customWidth="1"/>
    <col min="10243" max="10246" width="10.6640625" customWidth="1"/>
    <col min="10494" max="10494" width="3.6640625" customWidth="1"/>
    <col min="10495" max="10495" width="40.6640625" customWidth="1"/>
    <col min="10496" max="10496" width="10.88671875" customWidth="1"/>
    <col min="10497" max="10497" width="10.6640625" customWidth="1"/>
    <col min="10498" max="10498" width="9.88671875" customWidth="1"/>
    <col min="10499" max="10502" width="10.6640625" customWidth="1"/>
    <col min="10750" max="10750" width="3.6640625" customWidth="1"/>
    <col min="10751" max="10751" width="40.6640625" customWidth="1"/>
    <col min="10752" max="10752" width="10.88671875" customWidth="1"/>
    <col min="10753" max="10753" width="10.6640625" customWidth="1"/>
    <col min="10754" max="10754" width="9.88671875" customWidth="1"/>
    <col min="10755" max="10758" width="10.6640625" customWidth="1"/>
    <col min="11006" max="11006" width="3.6640625" customWidth="1"/>
    <col min="11007" max="11007" width="40.6640625" customWidth="1"/>
    <col min="11008" max="11008" width="10.88671875" customWidth="1"/>
    <col min="11009" max="11009" width="10.6640625" customWidth="1"/>
    <col min="11010" max="11010" width="9.88671875" customWidth="1"/>
    <col min="11011" max="11014" width="10.6640625" customWidth="1"/>
    <col min="11262" max="11262" width="3.6640625" customWidth="1"/>
    <col min="11263" max="11263" width="40.6640625" customWidth="1"/>
    <col min="11264" max="11264" width="10.88671875" customWidth="1"/>
    <col min="11265" max="11265" width="10.6640625" customWidth="1"/>
    <col min="11266" max="11266" width="9.88671875" customWidth="1"/>
    <col min="11267" max="11270" width="10.6640625" customWidth="1"/>
    <col min="11518" max="11518" width="3.6640625" customWidth="1"/>
    <col min="11519" max="11519" width="40.6640625" customWidth="1"/>
    <col min="11520" max="11520" width="10.88671875" customWidth="1"/>
    <col min="11521" max="11521" width="10.6640625" customWidth="1"/>
    <col min="11522" max="11522" width="9.88671875" customWidth="1"/>
    <col min="11523" max="11526" width="10.6640625" customWidth="1"/>
    <col min="11774" max="11774" width="3.6640625" customWidth="1"/>
    <col min="11775" max="11775" width="40.6640625" customWidth="1"/>
    <col min="11776" max="11776" width="10.88671875" customWidth="1"/>
    <col min="11777" max="11777" width="10.6640625" customWidth="1"/>
    <col min="11778" max="11778" width="9.88671875" customWidth="1"/>
    <col min="11779" max="11782" width="10.6640625" customWidth="1"/>
    <col min="12030" max="12030" width="3.6640625" customWidth="1"/>
    <col min="12031" max="12031" width="40.6640625" customWidth="1"/>
    <col min="12032" max="12032" width="10.88671875" customWidth="1"/>
    <col min="12033" max="12033" width="10.6640625" customWidth="1"/>
    <col min="12034" max="12034" width="9.88671875" customWidth="1"/>
    <col min="12035" max="12038" width="10.6640625" customWidth="1"/>
    <col min="12286" max="12286" width="3.6640625" customWidth="1"/>
    <col min="12287" max="12287" width="40.6640625" customWidth="1"/>
    <col min="12288" max="12288" width="10.88671875" customWidth="1"/>
    <col min="12289" max="12289" width="10.6640625" customWidth="1"/>
    <col min="12290" max="12290" width="9.88671875" customWidth="1"/>
    <col min="12291" max="12294" width="10.6640625" customWidth="1"/>
    <col min="12542" max="12542" width="3.6640625" customWidth="1"/>
    <col min="12543" max="12543" width="40.6640625" customWidth="1"/>
    <col min="12544" max="12544" width="10.88671875" customWidth="1"/>
    <col min="12545" max="12545" width="10.6640625" customWidth="1"/>
    <col min="12546" max="12546" width="9.88671875" customWidth="1"/>
    <col min="12547" max="12550" width="10.6640625" customWidth="1"/>
    <col min="12798" max="12798" width="3.6640625" customWidth="1"/>
    <col min="12799" max="12799" width="40.6640625" customWidth="1"/>
    <col min="12800" max="12800" width="10.88671875" customWidth="1"/>
    <col min="12801" max="12801" width="10.6640625" customWidth="1"/>
    <col min="12802" max="12802" width="9.88671875" customWidth="1"/>
    <col min="12803" max="12806" width="10.6640625" customWidth="1"/>
    <col min="13054" max="13054" width="3.6640625" customWidth="1"/>
    <col min="13055" max="13055" width="40.6640625" customWidth="1"/>
    <col min="13056" max="13056" width="10.88671875" customWidth="1"/>
    <col min="13057" max="13057" width="10.6640625" customWidth="1"/>
    <col min="13058" max="13058" width="9.88671875" customWidth="1"/>
    <col min="13059" max="13062" width="10.6640625" customWidth="1"/>
    <col min="13310" max="13310" width="3.6640625" customWidth="1"/>
    <col min="13311" max="13311" width="40.6640625" customWidth="1"/>
    <col min="13312" max="13312" width="10.88671875" customWidth="1"/>
    <col min="13313" max="13313" width="10.6640625" customWidth="1"/>
    <col min="13314" max="13314" width="9.88671875" customWidth="1"/>
    <col min="13315" max="13318" width="10.6640625" customWidth="1"/>
    <col min="13566" max="13566" width="3.6640625" customWidth="1"/>
    <col min="13567" max="13567" width="40.6640625" customWidth="1"/>
    <col min="13568" max="13568" width="10.88671875" customWidth="1"/>
    <col min="13569" max="13569" width="10.6640625" customWidth="1"/>
    <col min="13570" max="13570" width="9.88671875" customWidth="1"/>
    <col min="13571" max="13574" width="10.6640625" customWidth="1"/>
    <col min="13822" max="13822" width="3.6640625" customWidth="1"/>
    <col min="13823" max="13823" width="40.6640625" customWidth="1"/>
    <col min="13824" max="13824" width="10.88671875" customWidth="1"/>
    <col min="13825" max="13825" width="10.6640625" customWidth="1"/>
    <col min="13826" max="13826" width="9.88671875" customWidth="1"/>
    <col min="13827" max="13830" width="10.6640625" customWidth="1"/>
    <col min="14078" max="14078" width="3.6640625" customWidth="1"/>
    <col min="14079" max="14079" width="40.6640625" customWidth="1"/>
    <col min="14080" max="14080" width="10.88671875" customWidth="1"/>
    <col min="14081" max="14081" width="10.6640625" customWidth="1"/>
    <col min="14082" max="14082" width="9.88671875" customWidth="1"/>
    <col min="14083" max="14086" width="10.6640625" customWidth="1"/>
    <col min="14334" max="14334" width="3.6640625" customWidth="1"/>
    <col min="14335" max="14335" width="40.6640625" customWidth="1"/>
    <col min="14336" max="14336" width="10.88671875" customWidth="1"/>
    <col min="14337" max="14337" width="10.6640625" customWidth="1"/>
    <col min="14338" max="14338" width="9.88671875" customWidth="1"/>
    <col min="14339" max="14342" width="10.6640625" customWidth="1"/>
    <col min="14590" max="14590" width="3.6640625" customWidth="1"/>
    <col min="14591" max="14591" width="40.6640625" customWidth="1"/>
    <col min="14592" max="14592" width="10.88671875" customWidth="1"/>
    <col min="14593" max="14593" width="10.6640625" customWidth="1"/>
    <col min="14594" max="14594" width="9.88671875" customWidth="1"/>
    <col min="14595" max="14598" width="10.6640625" customWidth="1"/>
    <col min="14846" max="14846" width="3.6640625" customWidth="1"/>
    <col min="14847" max="14847" width="40.6640625" customWidth="1"/>
    <col min="14848" max="14848" width="10.88671875" customWidth="1"/>
    <col min="14849" max="14849" width="10.6640625" customWidth="1"/>
    <col min="14850" max="14850" width="9.88671875" customWidth="1"/>
    <col min="14851" max="14854" width="10.6640625" customWidth="1"/>
    <col min="15102" max="15102" width="3.6640625" customWidth="1"/>
    <col min="15103" max="15103" width="40.6640625" customWidth="1"/>
    <col min="15104" max="15104" width="10.88671875" customWidth="1"/>
    <col min="15105" max="15105" width="10.6640625" customWidth="1"/>
    <col min="15106" max="15106" width="9.88671875" customWidth="1"/>
    <col min="15107" max="15110" width="10.6640625" customWidth="1"/>
    <col min="15358" max="15358" width="3.6640625" customWidth="1"/>
    <col min="15359" max="15359" width="40.6640625" customWidth="1"/>
    <col min="15360" max="15360" width="10.88671875" customWidth="1"/>
    <col min="15361" max="15361" width="10.6640625" customWidth="1"/>
    <col min="15362" max="15362" width="9.88671875" customWidth="1"/>
    <col min="15363" max="15366" width="10.6640625" customWidth="1"/>
    <col min="15614" max="15614" width="3.6640625" customWidth="1"/>
    <col min="15615" max="15615" width="40.6640625" customWidth="1"/>
    <col min="15616" max="15616" width="10.88671875" customWidth="1"/>
    <col min="15617" max="15617" width="10.6640625" customWidth="1"/>
    <col min="15618" max="15618" width="9.88671875" customWidth="1"/>
    <col min="15619" max="15622" width="10.6640625" customWidth="1"/>
    <col min="15870" max="15870" width="3.6640625" customWidth="1"/>
    <col min="15871" max="15871" width="40.6640625" customWidth="1"/>
    <col min="15872" max="15872" width="10.88671875" customWidth="1"/>
    <col min="15873" max="15873" width="10.6640625" customWidth="1"/>
    <col min="15874" max="15874" width="9.88671875" customWidth="1"/>
    <col min="15875" max="15878" width="10.6640625" customWidth="1"/>
    <col min="16126" max="16126" width="3.6640625" customWidth="1"/>
    <col min="16127" max="16127" width="40.6640625" customWidth="1"/>
    <col min="16128" max="16128" width="10.88671875" customWidth="1"/>
    <col min="16129" max="16129" width="10.6640625" customWidth="1"/>
    <col min="16130" max="16130" width="9.88671875" customWidth="1"/>
    <col min="16131" max="16134" width="10.6640625" customWidth="1"/>
  </cols>
  <sheetData>
    <row r="1" spans="1:7" ht="33" customHeight="1">
      <c r="B1" s="475" t="s">
        <v>467</v>
      </c>
      <c r="C1" s="470"/>
      <c r="D1" s="470"/>
      <c r="E1" s="470"/>
      <c r="F1" s="470"/>
      <c r="G1" s="470"/>
    </row>
    <row r="2" spans="1:7" ht="39.75" customHeight="1">
      <c r="A2" s="1"/>
      <c r="B2" s="473" t="s">
        <v>340</v>
      </c>
      <c r="C2" s="474"/>
      <c r="D2" s="474"/>
      <c r="E2" s="474"/>
      <c r="F2" s="474"/>
    </row>
    <row r="3" spans="1:7" ht="30.6">
      <c r="A3" s="1"/>
      <c r="B3" s="1"/>
      <c r="C3" s="242" t="s">
        <v>150</v>
      </c>
      <c r="D3" s="243" t="s">
        <v>263</v>
      </c>
      <c r="E3" s="243" t="s">
        <v>450</v>
      </c>
      <c r="F3" s="243" t="s">
        <v>302</v>
      </c>
      <c r="G3" s="243" t="s">
        <v>452</v>
      </c>
    </row>
    <row r="4" spans="1:7">
      <c r="A4" s="1"/>
      <c r="B4" s="3"/>
      <c r="C4" s="4"/>
      <c r="D4" s="4"/>
      <c r="E4" s="8"/>
      <c r="F4" s="8"/>
      <c r="G4" s="8"/>
    </row>
    <row r="5" spans="1:7" ht="31.2">
      <c r="A5" s="1"/>
      <c r="B5" s="5" t="s">
        <v>44</v>
      </c>
      <c r="C5" s="4"/>
      <c r="D5" s="4"/>
      <c r="E5" s="8"/>
      <c r="F5" s="72"/>
      <c r="G5" s="8"/>
    </row>
    <row r="6" spans="1:7" ht="15.6">
      <c r="A6" s="1">
        <v>1</v>
      </c>
      <c r="B6" s="5" t="s">
        <v>0</v>
      </c>
      <c r="C6" s="74"/>
      <c r="D6" s="75"/>
      <c r="E6" s="75"/>
      <c r="F6" s="75"/>
      <c r="G6" s="75"/>
    </row>
    <row r="7" spans="1:7" ht="27">
      <c r="A7" s="1">
        <v>2</v>
      </c>
      <c r="B7" s="6" t="s">
        <v>245</v>
      </c>
      <c r="C7" s="74">
        <v>5670171</v>
      </c>
      <c r="D7" s="75">
        <v>6551080</v>
      </c>
      <c r="E7" s="75">
        <v>7655130</v>
      </c>
      <c r="F7" s="75">
        <v>7666448</v>
      </c>
      <c r="G7" s="450">
        <v>7666448</v>
      </c>
    </row>
    <row r="8" spans="1:7" ht="27">
      <c r="A8" s="1">
        <v>3</v>
      </c>
      <c r="B8" s="6" t="s">
        <v>58</v>
      </c>
      <c r="C8" s="74">
        <v>0</v>
      </c>
      <c r="D8" s="75">
        <v>0</v>
      </c>
      <c r="E8" s="75">
        <v>0</v>
      </c>
      <c r="F8" s="75">
        <v>0</v>
      </c>
      <c r="G8" s="450">
        <v>0</v>
      </c>
    </row>
    <row r="9" spans="1:7" ht="53.4">
      <c r="A9" s="1">
        <v>4</v>
      </c>
      <c r="B9" s="6" t="s">
        <v>59</v>
      </c>
      <c r="C9" s="74">
        <v>863475</v>
      </c>
      <c r="D9" s="75">
        <v>1247170</v>
      </c>
      <c r="E9" s="75">
        <v>1539000</v>
      </c>
      <c r="F9" s="75">
        <v>1472000</v>
      </c>
      <c r="G9" s="450">
        <v>1472000</v>
      </c>
    </row>
    <row r="10" spans="1:7" ht="27">
      <c r="A10" s="1">
        <v>5</v>
      </c>
      <c r="B10" s="6" t="s">
        <v>312</v>
      </c>
      <c r="C10" s="74">
        <v>1200000</v>
      </c>
      <c r="D10" s="75">
        <v>1200000</v>
      </c>
      <c r="E10" s="75">
        <v>1200000</v>
      </c>
      <c r="F10" s="75">
        <v>1800000</v>
      </c>
      <c r="G10" s="450">
        <v>1800000</v>
      </c>
    </row>
    <row r="11" spans="1:7" ht="27">
      <c r="A11" s="1">
        <v>6</v>
      </c>
      <c r="B11" s="6" t="s">
        <v>1</v>
      </c>
      <c r="C11" s="74">
        <v>69088</v>
      </c>
      <c r="D11" s="75">
        <v>61468</v>
      </c>
      <c r="E11" s="192">
        <v>928128</v>
      </c>
      <c r="F11" s="75">
        <v>0</v>
      </c>
      <c r="G11" s="192">
        <v>16013</v>
      </c>
    </row>
    <row r="12" spans="1:7" ht="27" customHeight="1">
      <c r="A12" s="1">
        <v>7</v>
      </c>
      <c r="B12" s="7" t="s">
        <v>315</v>
      </c>
      <c r="C12" s="76">
        <f>SUM(C6:C11)</f>
        <v>7802734</v>
      </c>
      <c r="D12" s="77">
        <f>SUM(D6:D11)</f>
        <v>9059718</v>
      </c>
      <c r="E12" s="193">
        <f>SUM(E6:E11)</f>
        <v>11322258</v>
      </c>
      <c r="F12" s="77">
        <f>SUM(F6:F11)</f>
        <v>10938448</v>
      </c>
      <c r="G12" s="451">
        <f>SUM(G6:G11)</f>
        <v>10954461</v>
      </c>
    </row>
    <row r="13" spans="1:7">
      <c r="A13" s="1">
        <v>8</v>
      </c>
      <c r="B13" s="34" t="s">
        <v>61</v>
      </c>
      <c r="C13" s="78">
        <v>1086803</v>
      </c>
      <c r="D13" s="75">
        <v>1100246</v>
      </c>
      <c r="E13" s="75">
        <v>1023083</v>
      </c>
      <c r="F13" s="75">
        <v>1000000</v>
      </c>
      <c r="G13" s="450">
        <v>1000000</v>
      </c>
    </row>
    <row r="14" spans="1:7">
      <c r="A14" s="1">
        <v>9</v>
      </c>
      <c r="B14" s="9" t="s">
        <v>45</v>
      </c>
      <c r="C14" s="78">
        <v>583650</v>
      </c>
      <c r="D14" s="75">
        <v>647750</v>
      </c>
      <c r="E14" s="75">
        <v>823000</v>
      </c>
      <c r="F14" s="75">
        <v>800000</v>
      </c>
      <c r="G14" s="450">
        <v>800000</v>
      </c>
    </row>
    <row r="15" spans="1:7">
      <c r="A15" s="1">
        <v>10</v>
      </c>
      <c r="B15" s="9" t="s">
        <v>4</v>
      </c>
      <c r="C15" s="78">
        <v>4400564</v>
      </c>
      <c r="D15" s="75">
        <v>5443951</v>
      </c>
      <c r="E15" s="75">
        <v>4326155</v>
      </c>
      <c r="F15" s="75">
        <v>4300000</v>
      </c>
      <c r="G15" s="450">
        <v>4300000</v>
      </c>
    </row>
    <row r="16" spans="1:7">
      <c r="A16" s="1">
        <v>11</v>
      </c>
      <c r="B16" s="9" t="s">
        <v>5</v>
      </c>
      <c r="C16" s="78">
        <v>17387</v>
      </c>
      <c r="D16" s="75">
        <v>82365</v>
      </c>
      <c r="E16" s="75">
        <v>1658</v>
      </c>
      <c r="F16" s="75">
        <v>0</v>
      </c>
      <c r="G16" s="450">
        <v>0</v>
      </c>
    </row>
    <row r="17" spans="1:7" ht="27" customHeight="1">
      <c r="A17" s="1">
        <v>12</v>
      </c>
      <c r="B17" s="9" t="s">
        <v>7</v>
      </c>
      <c r="C17" s="78">
        <v>850106</v>
      </c>
      <c r="D17" s="75">
        <v>1018663</v>
      </c>
      <c r="E17" s="75">
        <v>1067869</v>
      </c>
      <c r="F17" s="75">
        <v>1000000</v>
      </c>
      <c r="G17" s="450">
        <v>1000000</v>
      </c>
    </row>
    <row r="18" spans="1:7" ht="27.75" customHeight="1">
      <c r="A18" s="1">
        <v>13</v>
      </c>
      <c r="B18" s="10" t="s">
        <v>8</v>
      </c>
      <c r="C18" s="79">
        <f t="shared" ref="C18:D18" si="0">SUM(C13:C17)</f>
        <v>6938510</v>
      </c>
      <c r="D18" s="77">
        <f t="shared" si="0"/>
        <v>8292975</v>
      </c>
      <c r="E18" s="193">
        <f>SUM(E13:E17)</f>
        <v>7241765</v>
      </c>
      <c r="F18" s="77">
        <f>SUM(F13:F17)</f>
        <v>7100000</v>
      </c>
      <c r="G18" s="451">
        <f>SUM(G13:G17)</f>
        <v>7100000</v>
      </c>
    </row>
    <row r="19" spans="1:7" ht="15" hidden="1" customHeight="1">
      <c r="A19" s="1"/>
      <c r="B19" s="9" t="s">
        <v>62</v>
      </c>
      <c r="C19" s="78"/>
      <c r="D19" s="75"/>
      <c r="E19" s="192"/>
      <c r="F19" s="75"/>
      <c r="G19" s="192"/>
    </row>
    <row r="20" spans="1:7" ht="15" hidden="1" customHeight="1">
      <c r="A20" s="1"/>
      <c r="B20" s="9"/>
      <c r="C20" s="78"/>
      <c r="D20" s="75"/>
      <c r="E20" s="192"/>
      <c r="F20" s="75"/>
      <c r="G20" s="192"/>
    </row>
    <row r="21" spans="1:7" ht="15" hidden="1" customHeight="1">
      <c r="A21" s="1"/>
      <c r="B21" s="9"/>
      <c r="C21" s="78"/>
      <c r="D21" s="75"/>
      <c r="E21" s="192"/>
      <c r="F21" s="75"/>
      <c r="G21" s="192"/>
    </row>
    <row r="22" spans="1:7" ht="28.95" customHeight="1">
      <c r="A22" s="1">
        <v>14</v>
      </c>
      <c r="B22" s="9" t="s">
        <v>313</v>
      </c>
      <c r="C22" s="78">
        <v>172800</v>
      </c>
      <c r="D22" s="75">
        <v>165000</v>
      </c>
      <c r="E22" s="75">
        <v>182500</v>
      </c>
      <c r="F22" s="75">
        <v>180000</v>
      </c>
      <c r="G22" s="450">
        <v>180000</v>
      </c>
    </row>
    <row r="23" spans="1:7" ht="28.95" customHeight="1">
      <c r="A23" s="1">
        <v>15</v>
      </c>
      <c r="B23" s="9" t="s">
        <v>314</v>
      </c>
      <c r="C23" s="78">
        <v>503240</v>
      </c>
      <c r="D23" s="75">
        <v>497099</v>
      </c>
      <c r="E23" s="75">
        <v>210000</v>
      </c>
      <c r="F23" s="75">
        <v>210000</v>
      </c>
      <c r="G23" s="450">
        <v>210000</v>
      </c>
    </row>
    <row r="24" spans="1:7">
      <c r="A24" s="1">
        <v>16</v>
      </c>
      <c r="B24" s="11" t="s">
        <v>9</v>
      </c>
      <c r="C24" s="78">
        <v>0</v>
      </c>
      <c r="D24" s="75">
        <v>0</v>
      </c>
      <c r="E24" s="75">
        <v>0</v>
      </c>
      <c r="F24" s="75">
        <v>0</v>
      </c>
      <c r="G24" s="450">
        <v>0</v>
      </c>
    </row>
    <row r="25" spans="1:7" ht="26.4">
      <c r="A25" s="1">
        <v>17</v>
      </c>
      <c r="B25" s="11" t="s">
        <v>10</v>
      </c>
      <c r="C25" s="78">
        <v>0</v>
      </c>
      <c r="D25" s="75">
        <v>0</v>
      </c>
      <c r="E25" s="75">
        <v>0</v>
      </c>
      <c r="F25" s="75">
        <v>0</v>
      </c>
      <c r="G25" s="450">
        <v>0</v>
      </c>
    </row>
    <row r="26" spans="1:7" ht="26.4">
      <c r="A26" s="1">
        <v>18</v>
      </c>
      <c r="B26" s="11" t="s">
        <v>11</v>
      </c>
      <c r="C26" s="78">
        <v>0</v>
      </c>
      <c r="D26" s="75">
        <v>0</v>
      </c>
      <c r="E26" s="75">
        <v>0</v>
      </c>
      <c r="F26" s="75">
        <v>0</v>
      </c>
      <c r="G26" s="450">
        <v>0</v>
      </c>
    </row>
    <row r="27" spans="1:7">
      <c r="A27" s="1">
        <v>19</v>
      </c>
      <c r="B27" s="11" t="s">
        <v>341</v>
      </c>
      <c r="C27" s="78">
        <v>39815</v>
      </c>
      <c r="D27" s="75">
        <v>33710</v>
      </c>
      <c r="E27" s="75">
        <v>29615</v>
      </c>
      <c r="F27" s="75">
        <v>25000</v>
      </c>
      <c r="G27" s="450">
        <v>25000</v>
      </c>
    </row>
    <row r="28" spans="1:7" ht="36" customHeight="1">
      <c r="A28" s="1">
        <v>20</v>
      </c>
      <c r="B28" s="11" t="s">
        <v>305</v>
      </c>
      <c r="C28" s="78">
        <v>164592</v>
      </c>
      <c r="D28" s="75">
        <v>431200</v>
      </c>
      <c r="E28" s="75">
        <v>284497</v>
      </c>
      <c r="F28" s="75">
        <v>285000</v>
      </c>
      <c r="G28" s="450">
        <v>285000</v>
      </c>
    </row>
    <row r="29" spans="1:7" ht="29.4" customHeight="1">
      <c r="A29" s="1">
        <v>21</v>
      </c>
      <c r="B29" s="12" t="s">
        <v>14</v>
      </c>
      <c r="C29" s="79">
        <f t="shared" ref="C29:G29" si="1">SUM(C22:C28)</f>
        <v>880447</v>
      </c>
      <c r="D29" s="77">
        <f t="shared" si="1"/>
        <v>1127009</v>
      </c>
      <c r="E29" s="193">
        <f t="shared" si="1"/>
        <v>706612</v>
      </c>
      <c r="F29" s="77">
        <f t="shared" si="1"/>
        <v>700000</v>
      </c>
      <c r="G29" s="451">
        <f t="shared" si="1"/>
        <v>700000</v>
      </c>
    </row>
    <row r="30" spans="1:7" ht="42.75" customHeight="1">
      <c r="A30" s="1">
        <v>22</v>
      </c>
      <c r="B30" s="9" t="s">
        <v>456</v>
      </c>
      <c r="C30" s="80">
        <v>483144</v>
      </c>
      <c r="D30" s="75">
        <v>1046096</v>
      </c>
      <c r="E30" s="192">
        <v>180996</v>
      </c>
      <c r="F30" s="75">
        <v>0</v>
      </c>
      <c r="G30" s="192">
        <v>0</v>
      </c>
    </row>
    <row r="31" spans="1:7" ht="39.6">
      <c r="A31" s="1">
        <v>23</v>
      </c>
      <c r="B31" s="9" t="s">
        <v>47</v>
      </c>
      <c r="C31" s="80">
        <v>1986640</v>
      </c>
      <c r="D31" s="75">
        <v>1989410</v>
      </c>
      <c r="E31" s="192">
        <v>0</v>
      </c>
      <c r="F31" s="75">
        <v>0</v>
      </c>
      <c r="G31" s="192">
        <v>0</v>
      </c>
    </row>
    <row r="32" spans="1:7" ht="26.4">
      <c r="A32" s="1">
        <v>24</v>
      </c>
      <c r="B32" s="9" t="s">
        <v>137</v>
      </c>
      <c r="C32" s="80">
        <v>0</v>
      </c>
      <c r="D32" s="75">
        <v>346000</v>
      </c>
      <c r="E32" s="192">
        <v>131233</v>
      </c>
      <c r="F32" s="75">
        <v>0</v>
      </c>
      <c r="G32" s="192">
        <v>29040</v>
      </c>
    </row>
    <row r="33" spans="1:7" ht="26.4">
      <c r="A33" s="1">
        <v>25</v>
      </c>
      <c r="B33" s="9" t="s">
        <v>458</v>
      </c>
      <c r="C33" s="81">
        <f>SUM(C30:C32)</f>
        <v>2469784</v>
      </c>
      <c r="D33" s="77">
        <f>SUM(D30:D32)</f>
        <v>3381506</v>
      </c>
      <c r="E33" s="193">
        <f>SUM(E30:E32)</f>
        <v>312229</v>
      </c>
      <c r="F33" s="77">
        <f>SUM(F30:F32)</f>
        <v>0</v>
      </c>
      <c r="G33" s="193">
        <f>SUM(G30:G32)</f>
        <v>29040</v>
      </c>
    </row>
    <row r="34" spans="1:7" ht="33.75" customHeight="1">
      <c r="A34" s="1">
        <v>26</v>
      </c>
      <c r="B34" s="9" t="s">
        <v>457</v>
      </c>
      <c r="C34" s="81">
        <v>0</v>
      </c>
      <c r="D34" s="77">
        <v>0</v>
      </c>
      <c r="E34" s="193">
        <v>0</v>
      </c>
      <c r="F34" s="77">
        <v>0</v>
      </c>
      <c r="G34" s="192">
        <v>0</v>
      </c>
    </row>
    <row r="35" spans="1:7" ht="26.4">
      <c r="A35" s="13">
        <v>27</v>
      </c>
      <c r="B35" s="14" t="s">
        <v>80</v>
      </c>
      <c r="C35" s="82">
        <v>18091475</v>
      </c>
      <c r="D35" s="83">
        <v>21861208</v>
      </c>
      <c r="E35" s="195">
        <f>SUM(E12,E18,E29,E33)</f>
        <v>19582864</v>
      </c>
      <c r="F35" s="195">
        <f>SUM(F12,F18,F29,F33)</f>
        <v>18738448</v>
      </c>
      <c r="G35" s="195">
        <f>SUM(G12,G18,G29,G33,G34)</f>
        <v>18783501</v>
      </c>
    </row>
    <row r="36" spans="1:7">
      <c r="A36" s="1">
        <v>28</v>
      </c>
      <c r="B36" s="15" t="s">
        <v>64</v>
      </c>
      <c r="C36" s="80"/>
      <c r="D36" s="75"/>
      <c r="E36" s="192"/>
      <c r="F36" s="75"/>
      <c r="G36" s="192"/>
    </row>
    <row r="37" spans="1:7" ht="39.6">
      <c r="A37" s="1">
        <v>29</v>
      </c>
      <c r="B37" s="9" t="s">
        <v>18</v>
      </c>
      <c r="C37" s="80">
        <v>0</v>
      </c>
      <c r="D37" s="75">
        <v>0</v>
      </c>
      <c r="E37" s="192">
        <v>641565</v>
      </c>
      <c r="F37" s="75">
        <v>0</v>
      </c>
      <c r="G37" s="192">
        <v>0</v>
      </c>
    </row>
    <row r="38" spans="1:7" ht="39.6">
      <c r="A38" s="1">
        <v>30</v>
      </c>
      <c r="B38" s="9" t="s">
        <v>19</v>
      </c>
      <c r="C38" s="80">
        <v>40000</v>
      </c>
      <c r="D38" s="75">
        <v>22950000</v>
      </c>
      <c r="E38" s="192">
        <v>0</v>
      </c>
      <c r="F38" s="75">
        <v>0</v>
      </c>
      <c r="G38" s="192">
        <v>7587776</v>
      </c>
    </row>
    <row r="39" spans="1:7" ht="26.4">
      <c r="A39" s="1">
        <v>31</v>
      </c>
      <c r="B39" s="9" t="s">
        <v>20</v>
      </c>
      <c r="C39" s="80">
        <v>0</v>
      </c>
      <c r="D39" s="75">
        <v>0</v>
      </c>
      <c r="E39" s="192">
        <v>250000</v>
      </c>
      <c r="F39" s="75">
        <v>0</v>
      </c>
      <c r="G39" s="192">
        <v>0</v>
      </c>
    </row>
    <row r="40" spans="1:7" ht="39.6">
      <c r="A40" s="1">
        <v>32</v>
      </c>
      <c r="B40" s="9" t="s">
        <v>301</v>
      </c>
      <c r="C40" s="80">
        <v>0</v>
      </c>
      <c r="D40" s="75">
        <v>0</v>
      </c>
      <c r="E40" s="192">
        <v>0</v>
      </c>
      <c r="F40" s="75">
        <v>0</v>
      </c>
      <c r="G40" s="192">
        <v>0</v>
      </c>
    </row>
    <row r="41" spans="1:7" ht="26.4">
      <c r="A41" s="16">
        <v>33</v>
      </c>
      <c r="B41" s="14" t="s">
        <v>81</v>
      </c>
      <c r="C41" s="82">
        <v>40000</v>
      </c>
      <c r="D41" s="83">
        <f>SUM(D36:D40)</f>
        <v>22950000</v>
      </c>
      <c r="E41" s="83">
        <f>SUM(E36:E40)</f>
        <v>891565</v>
      </c>
      <c r="F41" s="83">
        <f t="shared" ref="F41" si="2">SUM(F36:F40)</f>
        <v>0</v>
      </c>
      <c r="G41" s="195">
        <f>SUM(G37:G40)</f>
        <v>7587776</v>
      </c>
    </row>
    <row r="42" spans="1:7" ht="33" customHeight="1">
      <c r="A42" s="42">
        <v>34</v>
      </c>
      <c r="B42" s="44" t="s">
        <v>82</v>
      </c>
      <c r="C42" s="85">
        <v>18131475</v>
      </c>
      <c r="D42" s="87">
        <v>44811208</v>
      </c>
      <c r="E42" s="194">
        <f>SUM(E35,E41)</f>
        <v>20474429</v>
      </c>
      <c r="F42" s="194">
        <f>SUM(F35,F41)</f>
        <v>18738448</v>
      </c>
      <c r="G42" s="194">
        <f>SUM(G35,G41)</f>
        <v>26371277</v>
      </c>
    </row>
    <row r="43" spans="1:7" ht="45.75" customHeight="1">
      <c r="A43" s="1">
        <v>35</v>
      </c>
      <c r="B43" s="9" t="s">
        <v>23</v>
      </c>
      <c r="C43" s="80">
        <v>532000</v>
      </c>
      <c r="D43" s="75">
        <v>796888</v>
      </c>
      <c r="E43" s="192">
        <v>547138</v>
      </c>
      <c r="F43" s="75">
        <v>0</v>
      </c>
      <c r="G43" s="192">
        <v>0</v>
      </c>
    </row>
    <row r="44" spans="1:7">
      <c r="A44" s="1">
        <v>36</v>
      </c>
      <c r="B44" s="9" t="s">
        <v>24</v>
      </c>
      <c r="C44" s="80">
        <v>13751000</v>
      </c>
      <c r="D44" s="75">
        <v>15224761</v>
      </c>
      <c r="E44" s="192">
        <v>44442816</v>
      </c>
      <c r="F44" s="75">
        <v>18370981</v>
      </c>
      <c r="G44" s="192">
        <v>18370981</v>
      </c>
    </row>
    <row r="45" spans="1:7">
      <c r="A45" s="42">
        <v>37</v>
      </c>
      <c r="B45" s="43" t="s">
        <v>25</v>
      </c>
      <c r="C45" s="85">
        <f t="shared" ref="C45:D45" si="3">SUM(C43:C44)</f>
        <v>14283000</v>
      </c>
      <c r="D45" s="87">
        <f t="shared" si="3"/>
        <v>16021649</v>
      </c>
      <c r="E45" s="196">
        <f>SUM(E43:E44)</f>
        <v>44989954</v>
      </c>
      <c r="F45" s="87">
        <f>SUM(F43:F44)</f>
        <v>18370981</v>
      </c>
      <c r="G45" s="452">
        <f>SUM(G43:G44)</f>
        <v>18370981</v>
      </c>
    </row>
    <row r="46" spans="1:7" ht="20.100000000000001" customHeight="1">
      <c r="A46" s="409">
        <v>38</v>
      </c>
      <c r="B46" s="18" t="s">
        <v>26</v>
      </c>
      <c r="C46" s="89">
        <v>32414475</v>
      </c>
      <c r="D46" s="91">
        <v>60832857</v>
      </c>
      <c r="E46" s="198">
        <f>SUM(E42,E45)</f>
        <v>65464383</v>
      </c>
      <c r="F46" s="198">
        <f>SUM(F42,F45)</f>
        <v>37109429</v>
      </c>
      <c r="G46" s="198">
        <f>SUM(G42,G45)</f>
        <v>44742258</v>
      </c>
    </row>
    <row r="47" spans="1:7" ht="68.25" customHeight="1">
      <c r="A47" s="1">
        <v>39</v>
      </c>
      <c r="C47" s="79" t="s">
        <v>139</v>
      </c>
      <c r="D47" s="189" t="s">
        <v>265</v>
      </c>
      <c r="E47" s="197" t="s">
        <v>454</v>
      </c>
      <c r="F47" s="246" t="s">
        <v>303</v>
      </c>
      <c r="G47" s="246" t="s">
        <v>453</v>
      </c>
    </row>
    <row r="48" spans="1:7" ht="28.2" customHeight="1">
      <c r="A48" s="1">
        <v>40</v>
      </c>
      <c r="B48" s="3"/>
      <c r="C48" s="76"/>
      <c r="D48" s="75"/>
      <c r="E48" s="192"/>
      <c r="F48" s="75"/>
      <c r="G48" s="192"/>
    </row>
    <row r="49" spans="1:7" ht="30.75" customHeight="1">
      <c r="A49" s="1">
        <v>41</v>
      </c>
      <c r="B49" s="5" t="s">
        <v>44</v>
      </c>
      <c r="C49" s="76"/>
      <c r="D49" s="75"/>
      <c r="E49" s="192"/>
      <c r="F49" s="75"/>
      <c r="G49" s="192"/>
    </row>
    <row r="50" spans="1:7" ht="20.100000000000001" customHeight="1">
      <c r="A50" s="1">
        <v>42</v>
      </c>
      <c r="B50" s="9" t="s">
        <v>66</v>
      </c>
      <c r="C50" s="80">
        <v>3069403</v>
      </c>
      <c r="D50" s="75">
        <v>3937687</v>
      </c>
      <c r="E50" s="192">
        <v>4517266</v>
      </c>
      <c r="F50" s="75">
        <v>4570000</v>
      </c>
      <c r="G50" s="192">
        <v>4761670</v>
      </c>
    </row>
    <row r="51" spans="1:7" ht="20.100000000000001" customHeight="1">
      <c r="A51" s="1">
        <v>43</v>
      </c>
      <c r="B51" s="9" t="s">
        <v>67</v>
      </c>
      <c r="C51" s="80">
        <v>778510</v>
      </c>
      <c r="D51" s="75">
        <v>941562</v>
      </c>
      <c r="E51" s="192">
        <v>974326</v>
      </c>
      <c r="F51" s="75">
        <v>894000</v>
      </c>
      <c r="G51" s="192">
        <v>935693</v>
      </c>
    </row>
    <row r="52" spans="1:7" ht="20.100000000000001" customHeight="1">
      <c r="A52" s="1">
        <v>44</v>
      </c>
      <c r="B52" s="9" t="s">
        <v>68</v>
      </c>
      <c r="C52" s="80">
        <v>4505180</v>
      </c>
      <c r="D52" s="75">
        <v>4122951</v>
      </c>
      <c r="E52" s="192">
        <v>6357942</v>
      </c>
      <c r="F52" s="75">
        <v>5248000</v>
      </c>
      <c r="G52" s="192">
        <v>5443250</v>
      </c>
    </row>
    <row r="53" spans="1:7" ht="20.100000000000001" customHeight="1">
      <c r="A53" s="1">
        <v>45</v>
      </c>
      <c r="B53" s="9" t="s">
        <v>30</v>
      </c>
      <c r="C53" s="80">
        <v>416538</v>
      </c>
      <c r="D53" s="75">
        <v>93485</v>
      </c>
      <c r="E53" s="192">
        <v>397170</v>
      </c>
      <c r="F53" s="75">
        <v>0</v>
      </c>
      <c r="G53" s="192">
        <v>0</v>
      </c>
    </row>
    <row r="54" spans="1:7" ht="34.5" customHeight="1">
      <c r="A54" s="1">
        <v>46</v>
      </c>
      <c r="B54" s="9" t="s">
        <v>69</v>
      </c>
      <c r="C54" s="80">
        <v>617900</v>
      </c>
      <c r="D54" s="75">
        <v>575000</v>
      </c>
      <c r="E54" s="192">
        <v>1191000</v>
      </c>
      <c r="F54" s="75">
        <v>1124000</v>
      </c>
      <c r="G54" s="192">
        <v>1124000</v>
      </c>
    </row>
    <row r="55" spans="1:7" ht="20.100000000000001" customHeight="1">
      <c r="A55" s="1">
        <v>47</v>
      </c>
      <c r="C55" s="80"/>
      <c r="D55" s="75"/>
      <c r="E55" s="192"/>
      <c r="F55" s="75"/>
      <c r="G55" s="192"/>
    </row>
    <row r="56" spans="1:7" ht="24.9" customHeight="1">
      <c r="A56" s="1">
        <v>48</v>
      </c>
      <c r="B56" s="9" t="s">
        <v>31</v>
      </c>
      <c r="C56" s="80">
        <v>5220721</v>
      </c>
      <c r="D56" s="75">
        <v>4481432</v>
      </c>
      <c r="E56" s="192">
        <f>SUM(E57:E61)</f>
        <v>4733628</v>
      </c>
      <c r="F56" s="192">
        <f>SUM(F57:F62)</f>
        <v>4854255</v>
      </c>
      <c r="G56" s="192">
        <v>4861139</v>
      </c>
    </row>
    <row r="57" spans="1:7" ht="24.9" customHeight="1">
      <c r="A57" s="1">
        <v>49</v>
      </c>
      <c r="B57" s="9" t="s">
        <v>48</v>
      </c>
      <c r="C57" s="75">
        <v>3124800</v>
      </c>
      <c r="D57" s="75">
        <v>2737000</v>
      </c>
      <c r="E57" s="192">
        <v>3223558</v>
      </c>
      <c r="F57" s="75">
        <v>3244185</v>
      </c>
      <c r="G57" s="192">
        <v>3244185</v>
      </c>
    </row>
    <row r="58" spans="1:7" ht="24.9" customHeight="1">
      <c r="A58" s="1">
        <v>50</v>
      </c>
      <c r="B58" s="9" t="s">
        <v>49</v>
      </c>
      <c r="C58" s="75">
        <v>1320000</v>
      </c>
      <c r="D58" s="75">
        <v>1210000</v>
      </c>
      <c r="E58" s="192">
        <v>880000</v>
      </c>
      <c r="F58" s="75">
        <v>880000</v>
      </c>
      <c r="G58" s="192">
        <v>880000</v>
      </c>
    </row>
    <row r="59" spans="1:7" ht="40.5" customHeight="1">
      <c r="A59" s="1">
        <v>51</v>
      </c>
      <c r="B59" s="9" t="s">
        <v>51</v>
      </c>
      <c r="C59" s="75">
        <v>68400</v>
      </c>
      <c r="D59" s="75">
        <v>68400</v>
      </c>
      <c r="E59" s="192">
        <v>68400</v>
      </c>
      <c r="F59" s="75">
        <v>68400</v>
      </c>
      <c r="G59" s="192">
        <v>68400</v>
      </c>
    </row>
    <row r="60" spans="1:7" ht="24.9" customHeight="1">
      <c r="A60" s="1">
        <v>52</v>
      </c>
      <c r="B60" s="9" t="s">
        <v>50</v>
      </c>
      <c r="C60" s="75">
        <v>169586</v>
      </c>
      <c r="D60" s="75">
        <v>275000</v>
      </c>
      <c r="E60" s="192">
        <v>348000</v>
      </c>
      <c r="F60" s="75">
        <v>348000</v>
      </c>
      <c r="G60" s="192">
        <v>359000</v>
      </c>
    </row>
    <row r="61" spans="1:7" ht="24.9" customHeight="1">
      <c r="A61" s="1">
        <v>53</v>
      </c>
      <c r="B61" s="9" t="s">
        <v>306</v>
      </c>
      <c r="C61" s="75">
        <v>154935</v>
      </c>
      <c r="D61" s="75">
        <v>191032</v>
      </c>
      <c r="E61" s="192">
        <v>213670</v>
      </c>
      <c r="F61" s="75">
        <v>213670</v>
      </c>
      <c r="G61" s="192">
        <v>209554</v>
      </c>
    </row>
    <row r="62" spans="1:7" ht="24.9" customHeight="1">
      <c r="A62" s="1">
        <v>54</v>
      </c>
      <c r="B62" s="9" t="s">
        <v>311</v>
      </c>
      <c r="C62" s="75">
        <v>0</v>
      </c>
      <c r="D62" s="75">
        <v>0</v>
      </c>
      <c r="E62" s="192">
        <v>0</v>
      </c>
      <c r="F62" s="75">
        <v>100000</v>
      </c>
      <c r="G62" s="192">
        <v>100000</v>
      </c>
    </row>
    <row r="63" spans="1:7" ht="51" customHeight="1">
      <c r="A63" s="1">
        <v>55</v>
      </c>
      <c r="B63" s="19" t="s">
        <v>342</v>
      </c>
      <c r="C63" s="80">
        <v>80000</v>
      </c>
      <c r="D63" s="75">
        <v>72000</v>
      </c>
      <c r="E63" s="192">
        <v>72000</v>
      </c>
      <c r="F63" s="75">
        <v>130000</v>
      </c>
      <c r="G63" s="192">
        <v>130000</v>
      </c>
    </row>
    <row r="64" spans="1:7" ht="31.5" customHeight="1">
      <c r="A64" s="1">
        <v>56</v>
      </c>
      <c r="B64" s="9" t="s">
        <v>34</v>
      </c>
      <c r="C64" s="80"/>
      <c r="D64" s="75"/>
      <c r="E64" s="192"/>
      <c r="F64" s="75">
        <v>7573543</v>
      </c>
      <c r="G64" s="192">
        <v>7573543</v>
      </c>
    </row>
    <row r="65" spans="1:9" ht="20.100000000000001" customHeight="1">
      <c r="A65" s="13">
        <v>57</v>
      </c>
      <c r="B65" s="20" t="s">
        <v>35</v>
      </c>
      <c r="C65" s="82">
        <v>14688252</v>
      </c>
      <c r="D65" s="83">
        <v>14224117</v>
      </c>
      <c r="E65" s="195">
        <f>SUM(E50,E51,E52,E53,E54,E56,E63,E64)</f>
        <v>18243332</v>
      </c>
      <c r="F65" s="195">
        <f>SUM(F50,F51,F52,F53,F54,F56,F63,F64)</f>
        <v>24393798</v>
      </c>
      <c r="G65" s="195">
        <f>SUM(G50,G51,G52,G53,G54,G56,G63,G64)</f>
        <v>24829295</v>
      </c>
    </row>
    <row r="66" spans="1:9" ht="20.100000000000001" customHeight="1">
      <c r="A66" s="21">
        <v>58</v>
      </c>
      <c r="C66" s="88"/>
      <c r="D66" s="75"/>
      <c r="E66" s="192"/>
      <c r="F66" s="75"/>
      <c r="G66" s="192"/>
    </row>
    <row r="67" spans="1:9" ht="20.100000000000001" customHeight="1">
      <c r="A67" s="1">
        <v>59</v>
      </c>
      <c r="B67" s="22" t="s">
        <v>71</v>
      </c>
      <c r="C67" s="80">
        <v>1612537</v>
      </c>
      <c r="D67" s="75">
        <v>489180</v>
      </c>
      <c r="E67" s="192">
        <v>1546223</v>
      </c>
      <c r="F67" s="75">
        <v>3076465</v>
      </c>
      <c r="G67" s="192">
        <v>9769750</v>
      </c>
      <c r="I67" s="133"/>
    </row>
    <row r="68" spans="1:9" ht="20.100000000000001" customHeight="1">
      <c r="A68" s="1">
        <v>60</v>
      </c>
      <c r="B68" s="22" t="s">
        <v>72</v>
      </c>
      <c r="C68" s="80">
        <v>600000</v>
      </c>
      <c r="D68" s="75">
        <v>900000</v>
      </c>
      <c r="E68" s="192">
        <v>26818539</v>
      </c>
      <c r="F68" s="75">
        <v>1000000</v>
      </c>
      <c r="G68" s="192">
        <v>1000000</v>
      </c>
    </row>
    <row r="69" spans="1:9" ht="35.1" customHeight="1">
      <c r="A69" s="1">
        <v>61</v>
      </c>
      <c r="B69" s="9" t="s">
        <v>36</v>
      </c>
      <c r="C69" s="80">
        <v>0</v>
      </c>
      <c r="D69" s="75">
        <v>0</v>
      </c>
      <c r="E69" s="192">
        <v>0</v>
      </c>
      <c r="F69" s="75">
        <v>0</v>
      </c>
      <c r="G69" s="192">
        <v>0</v>
      </c>
    </row>
    <row r="70" spans="1:9" ht="35.1" customHeight="1">
      <c r="A70" s="1">
        <v>62</v>
      </c>
      <c r="B70" s="9" t="s">
        <v>459</v>
      </c>
      <c r="C70" s="80">
        <v>0</v>
      </c>
      <c r="D70" s="75">
        <v>0</v>
      </c>
      <c r="E70" s="192">
        <v>0</v>
      </c>
      <c r="F70" s="75">
        <v>0</v>
      </c>
      <c r="G70" s="192">
        <v>1758</v>
      </c>
    </row>
    <row r="71" spans="1:9" ht="20.100000000000001" customHeight="1">
      <c r="A71" s="1">
        <v>63</v>
      </c>
      <c r="B71" s="19" t="s">
        <v>38</v>
      </c>
      <c r="C71" s="80"/>
      <c r="D71" s="75"/>
      <c r="E71" s="192">
        <v>0</v>
      </c>
      <c r="F71" s="75">
        <v>8201794</v>
      </c>
      <c r="G71" s="192">
        <v>8704083</v>
      </c>
    </row>
    <row r="72" spans="1:9" ht="20.100000000000001" customHeight="1">
      <c r="A72" s="1">
        <v>64</v>
      </c>
      <c r="B72" s="20" t="s">
        <v>39</v>
      </c>
      <c r="C72" s="82">
        <v>2212537</v>
      </c>
      <c r="D72" s="83">
        <f>SUM(D67:D71)</f>
        <v>1389180</v>
      </c>
      <c r="E72" s="195">
        <f>SUM(E67:E71)</f>
        <v>28364762</v>
      </c>
      <c r="F72" s="83">
        <f>SUM(F67:F71)</f>
        <v>12278259</v>
      </c>
      <c r="G72" s="83">
        <f>SUM(G67:G71)</f>
        <v>19475591</v>
      </c>
    </row>
    <row r="73" spans="1:9" ht="18.75" customHeight="1">
      <c r="A73" s="45">
        <v>65</v>
      </c>
      <c r="B73" s="453" t="s">
        <v>343</v>
      </c>
      <c r="C73" s="85">
        <v>16900789</v>
      </c>
      <c r="D73" s="87">
        <v>15613297</v>
      </c>
      <c r="E73" s="194">
        <f>SUM(E65,E72)</f>
        <v>46608094</v>
      </c>
      <c r="F73" s="87">
        <f>F65+F72</f>
        <v>36672057</v>
      </c>
      <c r="G73" s="87">
        <f>G65+G72</f>
        <v>44304886</v>
      </c>
    </row>
    <row r="74" spans="1:9" ht="19.5" hidden="1" customHeight="1">
      <c r="A74" s="1">
        <v>43</v>
      </c>
      <c r="B74" s="46" t="s">
        <v>83</v>
      </c>
      <c r="C74" s="80"/>
      <c r="D74" s="75"/>
      <c r="E74" s="192"/>
      <c r="F74" s="75"/>
      <c r="G74" s="192"/>
    </row>
    <row r="75" spans="1:9" ht="19.5" hidden="1" customHeight="1">
      <c r="A75" s="1">
        <v>44</v>
      </c>
      <c r="B75" s="11" t="s">
        <v>40</v>
      </c>
      <c r="C75" s="80"/>
      <c r="D75" s="75"/>
      <c r="E75" s="192"/>
      <c r="F75" s="75"/>
      <c r="G75" s="192"/>
    </row>
    <row r="76" spans="1:9" ht="31.5" customHeight="1">
      <c r="A76" s="1">
        <v>66</v>
      </c>
      <c r="B76" s="11" t="s">
        <v>140</v>
      </c>
      <c r="C76" s="80">
        <v>482032</v>
      </c>
      <c r="D76" s="75">
        <v>776744</v>
      </c>
      <c r="E76" s="192">
        <v>485308</v>
      </c>
      <c r="F76" s="75">
        <v>437372</v>
      </c>
      <c r="G76" s="192">
        <v>437372</v>
      </c>
    </row>
    <row r="77" spans="1:9" ht="20.100000000000001" customHeight="1">
      <c r="A77" s="45">
        <v>67</v>
      </c>
      <c r="B77" s="46" t="s">
        <v>42</v>
      </c>
      <c r="C77" s="85">
        <v>482032</v>
      </c>
      <c r="D77" s="87">
        <f>SUM(D76)</f>
        <v>776744</v>
      </c>
      <c r="E77" s="194">
        <f>SUM(E76)</f>
        <v>485308</v>
      </c>
      <c r="F77" s="87">
        <f>SUM(F76)</f>
        <v>437372</v>
      </c>
      <c r="G77" s="87">
        <f>SUM(G76)</f>
        <v>437372</v>
      </c>
    </row>
    <row r="78" spans="1:9" ht="20.100000000000001" customHeight="1">
      <c r="A78" s="1">
        <v>68</v>
      </c>
      <c r="B78" s="23" t="s">
        <v>43</v>
      </c>
      <c r="C78" s="89">
        <v>17382821</v>
      </c>
      <c r="D78" s="91">
        <v>16390041</v>
      </c>
      <c r="E78" s="198">
        <f>SUM(E73,E77)</f>
        <v>47093402</v>
      </c>
      <c r="F78" s="90">
        <f>F73+F77</f>
        <v>37109429</v>
      </c>
      <c r="G78" s="90">
        <f>G73+G77</f>
        <v>44742258</v>
      </c>
    </row>
    <row r="79" spans="1:9" ht="20.100000000000001" customHeight="1">
      <c r="A79" s="315"/>
      <c r="B79" s="27"/>
      <c r="C79" s="454"/>
      <c r="D79" s="455"/>
      <c r="E79" s="456"/>
      <c r="F79" s="457"/>
      <c r="G79" s="456"/>
    </row>
    <row r="80" spans="1:9">
      <c r="A80" s="26"/>
      <c r="B80" s="458"/>
      <c r="C80" s="27"/>
      <c r="D80" s="27"/>
      <c r="E80" s="27"/>
      <c r="F80" s="27"/>
      <c r="G80" s="27"/>
    </row>
    <row r="81" spans="1:4">
      <c r="A81" s="26"/>
      <c r="B81" s="27"/>
      <c r="C81" s="27"/>
      <c r="D81" s="27"/>
    </row>
    <row r="82" spans="1:4">
      <c r="A82" s="26"/>
      <c r="B82" s="27"/>
      <c r="C82" s="27"/>
      <c r="D82" s="27"/>
    </row>
    <row r="83" spans="1:4">
      <c r="B83" s="27"/>
    </row>
  </sheetData>
  <mergeCells count="2">
    <mergeCell ref="B2:F2"/>
    <mergeCell ref="B1:G1"/>
  </mergeCells>
  <pageMargins left="0.7" right="0.7" top="0.75" bottom="0.75" header="0.3" footer="0.3"/>
  <pageSetup paperSize="9" scale="67" orientation="portrait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V26"/>
  <sheetViews>
    <sheetView zoomScaleNormal="100" workbookViewId="0">
      <selection activeCell="E25" sqref="E25"/>
    </sheetView>
  </sheetViews>
  <sheetFormatPr defaultRowHeight="14.4"/>
  <cols>
    <col min="1" max="1" width="4.109375" style="170" customWidth="1"/>
    <col min="2" max="2" width="29.109375" style="172" customWidth="1"/>
    <col min="3" max="3" width="12.5546875" style="170" customWidth="1"/>
    <col min="4" max="4" width="12.88671875" style="170" customWidth="1"/>
    <col min="5" max="6" width="14.5546875" style="170" customWidth="1"/>
    <col min="7" max="7" width="29.6640625" style="170" customWidth="1"/>
    <col min="8" max="8" width="12.6640625" style="170" customWidth="1"/>
    <col min="9" max="9" width="13.5546875" style="170" customWidth="1"/>
    <col min="10" max="12" width="13.88671875" style="170" customWidth="1"/>
    <col min="13" max="256" width="9.109375" style="170" customWidth="1"/>
    <col min="258" max="258" width="4.109375" customWidth="1"/>
    <col min="259" max="259" width="30.33203125" customWidth="1"/>
    <col min="260" max="260" width="12.5546875" customWidth="1"/>
    <col min="261" max="261" width="12.6640625" customWidth="1"/>
    <col min="262" max="262" width="12.88671875" customWidth="1"/>
    <col min="263" max="263" width="30.33203125" customWidth="1"/>
    <col min="264" max="264" width="12.6640625" customWidth="1"/>
    <col min="265" max="265" width="11.33203125" customWidth="1"/>
    <col min="266" max="266" width="0" hidden="1" customWidth="1"/>
    <col min="267" max="267" width="13.5546875" customWidth="1"/>
    <col min="268" max="512" width="9.109375" customWidth="1"/>
    <col min="514" max="514" width="4.109375" customWidth="1"/>
    <col min="515" max="515" width="30.33203125" customWidth="1"/>
    <col min="516" max="516" width="12.5546875" customWidth="1"/>
    <col min="517" max="517" width="12.6640625" customWidth="1"/>
    <col min="518" max="518" width="12.88671875" customWidth="1"/>
    <col min="519" max="519" width="30.33203125" customWidth="1"/>
    <col min="520" max="520" width="12.6640625" customWidth="1"/>
    <col min="521" max="521" width="11.33203125" customWidth="1"/>
    <col min="522" max="522" width="0" hidden="1" customWidth="1"/>
    <col min="523" max="523" width="13.5546875" customWidth="1"/>
    <col min="524" max="768" width="9.109375" customWidth="1"/>
    <col min="770" max="770" width="4.109375" customWidth="1"/>
    <col min="771" max="771" width="30.33203125" customWidth="1"/>
    <col min="772" max="772" width="12.5546875" customWidth="1"/>
    <col min="773" max="773" width="12.6640625" customWidth="1"/>
    <col min="774" max="774" width="12.88671875" customWidth="1"/>
    <col min="775" max="775" width="30.33203125" customWidth="1"/>
    <col min="776" max="776" width="12.6640625" customWidth="1"/>
    <col min="777" max="777" width="11.33203125" customWidth="1"/>
    <col min="778" max="778" width="0" hidden="1" customWidth="1"/>
    <col min="779" max="779" width="13.5546875" customWidth="1"/>
    <col min="780" max="1024" width="9.109375" customWidth="1"/>
    <col min="1026" max="1026" width="4.109375" customWidth="1"/>
    <col min="1027" max="1027" width="30.33203125" customWidth="1"/>
    <col min="1028" max="1028" width="12.5546875" customWidth="1"/>
    <col min="1029" max="1029" width="12.6640625" customWidth="1"/>
    <col min="1030" max="1030" width="12.88671875" customWidth="1"/>
    <col min="1031" max="1031" width="30.33203125" customWidth="1"/>
    <col min="1032" max="1032" width="12.6640625" customWidth="1"/>
    <col min="1033" max="1033" width="11.33203125" customWidth="1"/>
    <col min="1034" max="1034" width="0" hidden="1" customWidth="1"/>
    <col min="1035" max="1035" width="13.5546875" customWidth="1"/>
    <col min="1036" max="1280" width="9.109375" customWidth="1"/>
    <col min="1282" max="1282" width="4.109375" customWidth="1"/>
    <col min="1283" max="1283" width="30.33203125" customWidth="1"/>
    <col min="1284" max="1284" width="12.5546875" customWidth="1"/>
    <col min="1285" max="1285" width="12.6640625" customWidth="1"/>
    <col min="1286" max="1286" width="12.88671875" customWidth="1"/>
    <col min="1287" max="1287" width="30.33203125" customWidth="1"/>
    <col min="1288" max="1288" width="12.6640625" customWidth="1"/>
    <col min="1289" max="1289" width="11.33203125" customWidth="1"/>
    <col min="1290" max="1290" width="0" hidden="1" customWidth="1"/>
    <col min="1291" max="1291" width="13.5546875" customWidth="1"/>
    <col min="1292" max="1536" width="9.109375" customWidth="1"/>
    <col min="1538" max="1538" width="4.109375" customWidth="1"/>
    <col min="1539" max="1539" width="30.33203125" customWidth="1"/>
    <col min="1540" max="1540" width="12.5546875" customWidth="1"/>
    <col min="1541" max="1541" width="12.6640625" customWidth="1"/>
    <col min="1542" max="1542" width="12.88671875" customWidth="1"/>
    <col min="1543" max="1543" width="30.33203125" customWidth="1"/>
    <col min="1544" max="1544" width="12.6640625" customWidth="1"/>
    <col min="1545" max="1545" width="11.33203125" customWidth="1"/>
    <col min="1546" max="1546" width="0" hidden="1" customWidth="1"/>
    <col min="1547" max="1547" width="13.5546875" customWidth="1"/>
    <col min="1548" max="1792" width="9.109375" customWidth="1"/>
    <col min="1794" max="1794" width="4.109375" customWidth="1"/>
    <col min="1795" max="1795" width="30.33203125" customWidth="1"/>
    <col min="1796" max="1796" width="12.5546875" customWidth="1"/>
    <col min="1797" max="1797" width="12.6640625" customWidth="1"/>
    <col min="1798" max="1798" width="12.88671875" customWidth="1"/>
    <col min="1799" max="1799" width="30.33203125" customWidth="1"/>
    <col min="1800" max="1800" width="12.6640625" customWidth="1"/>
    <col min="1801" max="1801" width="11.33203125" customWidth="1"/>
    <col min="1802" max="1802" width="0" hidden="1" customWidth="1"/>
    <col min="1803" max="1803" width="13.5546875" customWidth="1"/>
    <col min="1804" max="2048" width="9.109375" customWidth="1"/>
    <col min="2050" max="2050" width="4.109375" customWidth="1"/>
    <col min="2051" max="2051" width="30.33203125" customWidth="1"/>
    <col min="2052" max="2052" width="12.5546875" customWidth="1"/>
    <col min="2053" max="2053" width="12.6640625" customWidth="1"/>
    <col min="2054" max="2054" width="12.88671875" customWidth="1"/>
    <col min="2055" max="2055" width="30.33203125" customWidth="1"/>
    <col min="2056" max="2056" width="12.6640625" customWidth="1"/>
    <col min="2057" max="2057" width="11.33203125" customWidth="1"/>
    <col min="2058" max="2058" width="0" hidden="1" customWidth="1"/>
    <col min="2059" max="2059" width="13.5546875" customWidth="1"/>
    <col min="2060" max="2304" width="9.109375" customWidth="1"/>
    <col min="2306" max="2306" width="4.109375" customWidth="1"/>
    <col min="2307" max="2307" width="30.33203125" customWidth="1"/>
    <col min="2308" max="2308" width="12.5546875" customWidth="1"/>
    <col min="2309" max="2309" width="12.6640625" customWidth="1"/>
    <col min="2310" max="2310" width="12.88671875" customWidth="1"/>
    <col min="2311" max="2311" width="30.33203125" customWidth="1"/>
    <col min="2312" max="2312" width="12.6640625" customWidth="1"/>
    <col min="2313" max="2313" width="11.33203125" customWidth="1"/>
    <col min="2314" max="2314" width="0" hidden="1" customWidth="1"/>
    <col min="2315" max="2315" width="13.5546875" customWidth="1"/>
    <col min="2316" max="2560" width="9.109375" customWidth="1"/>
    <col min="2562" max="2562" width="4.109375" customWidth="1"/>
    <col min="2563" max="2563" width="30.33203125" customWidth="1"/>
    <col min="2564" max="2564" width="12.5546875" customWidth="1"/>
    <col min="2565" max="2565" width="12.6640625" customWidth="1"/>
    <col min="2566" max="2566" width="12.88671875" customWidth="1"/>
    <col min="2567" max="2567" width="30.33203125" customWidth="1"/>
    <col min="2568" max="2568" width="12.6640625" customWidth="1"/>
    <col min="2569" max="2569" width="11.33203125" customWidth="1"/>
    <col min="2570" max="2570" width="0" hidden="1" customWidth="1"/>
    <col min="2571" max="2571" width="13.5546875" customWidth="1"/>
    <col min="2572" max="2816" width="9.109375" customWidth="1"/>
    <col min="2818" max="2818" width="4.109375" customWidth="1"/>
    <col min="2819" max="2819" width="30.33203125" customWidth="1"/>
    <col min="2820" max="2820" width="12.5546875" customWidth="1"/>
    <col min="2821" max="2821" width="12.6640625" customWidth="1"/>
    <col min="2822" max="2822" width="12.88671875" customWidth="1"/>
    <col min="2823" max="2823" width="30.33203125" customWidth="1"/>
    <col min="2824" max="2824" width="12.6640625" customWidth="1"/>
    <col min="2825" max="2825" width="11.33203125" customWidth="1"/>
    <col min="2826" max="2826" width="0" hidden="1" customWidth="1"/>
    <col min="2827" max="2827" width="13.5546875" customWidth="1"/>
    <col min="2828" max="3072" width="9.109375" customWidth="1"/>
    <col min="3074" max="3074" width="4.109375" customWidth="1"/>
    <col min="3075" max="3075" width="30.33203125" customWidth="1"/>
    <col min="3076" max="3076" width="12.5546875" customWidth="1"/>
    <col min="3077" max="3077" width="12.6640625" customWidth="1"/>
    <col min="3078" max="3078" width="12.88671875" customWidth="1"/>
    <col min="3079" max="3079" width="30.33203125" customWidth="1"/>
    <col min="3080" max="3080" width="12.6640625" customWidth="1"/>
    <col min="3081" max="3081" width="11.33203125" customWidth="1"/>
    <col min="3082" max="3082" width="0" hidden="1" customWidth="1"/>
    <col min="3083" max="3083" width="13.5546875" customWidth="1"/>
    <col min="3084" max="3328" width="9.109375" customWidth="1"/>
    <col min="3330" max="3330" width="4.109375" customWidth="1"/>
    <col min="3331" max="3331" width="30.33203125" customWidth="1"/>
    <col min="3332" max="3332" width="12.5546875" customWidth="1"/>
    <col min="3333" max="3333" width="12.6640625" customWidth="1"/>
    <col min="3334" max="3334" width="12.88671875" customWidth="1"/>
    <col min="3335" max="3335" width="30.33203125" customWidth="1"/>
    <col min="3336" max="3336" width="12.6640625" customWidth="1"/>
    <col min="3337" max="3337" width="11.33203125" customWidth="1"/>
    <col min="3338" max="3338" width="0" hidden="1" customWidth="1"/>
    <col min="3339" max="3339" width="13.5546875" customWidth="1"/>
    <col min="3340" max="3584" width="9.109375" customWidth="1"/>
    <col min="3586" max="3586" width="4.109375" customWidth="1"/>
    <col min="3587" max="3587" width="30.33203125" customWidth="1"/>
    <col min="3588" max="3588" width="12.5546875" customWidth="1"/>
    <col min="3589" max="3589" width="12.6640625" customWidth="1"/>
    <col min="3590" max="3590" width="12.88671875" customWidth="1"/>
    <col min="3591" max="3591" width="30.33203125" customWidth="1"/>
    <col min="3592" max="3592" width="12.6640625" customWidth="1"/>
    <col min="3593" max="3593" width="11.33203125" customWidth="1"/>
    <col min="3594" max="3594" width="0" hidden="1" customWidth="1"/>
    <col min="3595" max="3595" width="13.5546875" customWidth="1"/>
    <col min="3596" max="3840" width="9.109375" customWidth="1"/>
    <col min="3842" max="3842" width="4.109375" customWidth="1"/>
    <col min="3843" max="3843" width="30.33203125" customWidth="1"/>
    <col min="3844" max="3844" width="12.5546875" customWidth="1"/>
    <col min="3845" max="3845" width="12.6640625" customWidth="1"/>
    <col min="3846" max="3846" width="12.88671875" customWidth="1"/>
    <col min="3847" max="3847" width="30.33203125" customWidth="1"/>
    <col min="3848" max="3848" width="12.6640625" customWidth="1"/>
    <col min="3849" max="3849" width="11.33203125" customWidth="1"/>
    <col min="3850" max="3850" width="0" hidden="1" customWidth="1"/>
    <col min="3851" max="3851" width="13.5546875" customWidth="1"/>
    <col min="3852" max="4096" width="9.109375" customWidth="1"/>
    <col min="4098" max="4098" width="4.109375" customWidth="1"/>
    <col min="4099" max="4099" width="30.33203125" customWidth="1"/>
    <col min="4100" max="4100" width="12.5546875" customWidth="1"/>
    <col min="4101" max="4101" width="12.6640625" customWidth="1"/>
    <col min="4102" max="4102" width="12.88671875" customWidth="1"/>
    <col min="4103" max="4103" width="30.33203125" customWidth="1"/>
    <col min="4104" max="4104" width="12.6640625" customWidth="1"/>
    <col min="4105" max="4105" width="11.33203125" customWidth="1"/>
    <col min="4106" max="4106" width="0" hidden="1" customWidth="1"/>
    <col min="4107" max="4107" width="13.5546875" customWidth="1"/>
    <col min="4108" max="4352" width="9.109375" customWidth="1"/>
    <col min="4354" max="4354" width="4.109375" customWidth="1"/>
    <col min="4355" max="4355" width="30.33203125" customWidth="1"/>
    <col min="4356" max="4356" width="12.5546875" customWidth="1"/>
    <col min="4357" max="4357" width="12.6640625" customWidth="1"/>
    <col min="4358" max="4358" width="12.88671875" customWidth="1"/>
    <col min="4359" max="4359" width="30.33203125" customWidth="1"/>
    <col min="4360" max="4360" width="12.6640625" customWidth="1"/>
    <col min="4361" max="4361" width="11.33203125" customWidth="1"/>
    <col min="4362" max="4362" width="0" hidden="1" customWidth="1"/>
    <col min="4363" max="4363" width="13.5546875" customWidth="1"/>
    <col min="4364" max="4608" width="9.109375" customWidth="1"/>
    <col min="4610" max="4610" width="4.109375" customWidth="1"/>
    <col min="4611" max="4611" width="30.33203125" customWidth="1"/>
    <col min="4612" max="4612" width="12.5546875" customWidth="1"/>
    <col min="4613" max="4613" width="12.6640625" customWidth="1"/>
    <col min="4614" max="4614" width="12.88671875" customWidth="1"/>
    <col min="4615" max="4615" width="30.33203125" customWidth="1"/>
    <col min="4616" max="4616" width="12.6640625" customWidth="1"/>
    <col min="4617" max="4617" width="11.33203125" customWidth="1"/>
    <col min="4618" max="4618" width="0" hidden="1" customWidth="1"/>
    <col min="4619" max="4619" width="13.5546875" customWidth="1"/>
    <col min="4620" max="4864" width="9.109375" customWidth="1"/>
    <col min="4866" max="4866" width="4.109375" customWidth="1"/>
    <col min="4867" max="4867" width="30.33203125" customWidth="1"/>
    <col min="4868" max="4868" width="12.5546875" customWidth="1"/>
    <col min="4869" max="4869" width="12.6640625" customWidth="1"/>
    <col min="4870" max="4870" width="12.88671875" customWidth="1"/>
    <col min="4871" max="4871" width="30.33203125" customWidth="1"/>
    <col min="4872" max="4872" width="12.6640625" customWidth="1"/>
    <col min="4873" max="4873" width="11.33203125" customWidth="1"/>
    <col min="4874" max="4874" width="0" hidden="1" customWidth="1"/>
    <col min="4875" max="4875" width="13.5546875" customWidth="1"/>
    <col min="4876" max="5120" width="9.109375" customWidth="1"/>
    <col min="5122" max="5122" width="4.109375" customWidth="1"/>
    <col min="5123" max="5123" width="30.33203125" customWidth="1"/>
    <col min="5124" max="5124" width="12.5546875" customWidth="1"/>
    <col min="5125" max="5125" width="12.6640625" customWidth="1"/>
    <col min="5126" max="5126" width="12.88671875" customWidth="1"/>
    <col min="5127" max="5127" width="30.33203125" customWidth="1"/>
    <col min="5128" max="5128" width="12.6640625" customWidth="1"/>
    <col min="5129" max="5129" width="11.33203125" customWidth="1"/>
    <col min="5130" max="5130" width="0" hidden="1" customWidth="1"/>
    <col min="5131" max="5131" width="13.5546875" customWidth="1"/>
    <col min="5132" max="5376" width="9.109375" customWidth="1"/>
    <col min="5378" max="5378" width="4.109375" customWidth="1"/>
    <col min="5379" max="5379" width="30.33203125" customWidth="1"/>
    <col min="5380" max="5380" width="12.5546875" customWidth="1"/>
    <col min="5381" max="5381" width="12.6640625" customWidth="1"/>
    <col min="5382" max="5382" width="12.88671875" customWidth="1"/>
    <col min="5383" max="5383" width="30.33203125" customWidth="1"/>
    <col min="5384" max="5384" width="12.6640625" customWidth="1"/>
    <col min="5385" max="5385" width="11.33203125" customWidth="1"/>
    <col min="5386" max="5386" width="0" hidden="1" customWidth="1"/>
    <col min="5387" max="5387" width="13.5546875" customWidth="1"/>
    <col min="5388" max="5632" width="9.109375" customWidth="1"/>
    <col min="5634" max="5634" width="4.109375" customWidth="1"/>
    <col min="5635" max="5635" width="30.33203125" customWidth="1"/>
    <col min="5636" max="5636" width="12.5546875" customWidth="1"/>
    <col min="5637" max="5637" width="12.6640625" customWidth="1"/>
    <col min="5638" max="5638" width="12.88671875" customWidth="1"/>
    <col min="5639" max="5639" width="30.33203125" customWidth="1"/>
    <col min="5640" max="5640" width="12.6640625" customWidth="1"/>
    <col min="5641" max="5641" width="11.33203125" customWidth="1"/>
    <col min="5642" max="5642" width="0" hidden="1" customWidth="1"/>
    <col min="5643" max="5643" width="13.5546875" customWidth="1"/>
    <col min="5644" max="5888" width="9.109375" customWidth="1"/>
    <col min="5890" max="5890" width="4.109375" customWidth="1"/>
    <col min="5891" max="5891" width="30.33203125" customWidth="1"/>
    <col min="5892" max="5892" width="12.5546875" customWidth="1"/>
    <col min="5893" max="5893" width="12.6640625" customWidth="1"/>
    <col min="5894" max="5894" width="12.88671875" customWidth="1"/>
    <col min="5895" max="5895" width="30.33203125" customWidth="1"/>
    <col min="5896" max="5896" width="12.6640625" customWidth="1"/>
    <col min="5897" max="5897" width="11.33203125" customWidth="1"/>
    <col min="5898" max="5898" width="0" hidden="1" customWidth="1"/>
    <col min="5899" max="5899" width="13.5546875" customWidth="1"/>
    <col min="5900" max="6144" width="9.109375" customWidth="1"/>
    <col min="6146" max="6146" width="4.109375" customWidth="1"/>
    <col min="6147" max="6147" width="30.33203125" customWidth="1"/>
    <col min="6148" max="6148" width="12.5546875" customWidth="1"/>
    <col min="6149" max="6149" width="12.6640625" customWidth="1"/>
    <col min="6150" max="6150" width="12.88671875" customWidth="1"/>
    <col min="6151" max="6151" width="30.33203125" customWidth="1"/>
    <col min="6152" max="6152" width="12.6640625" customWidth="1"/>
    <col min="6153" max="6153" width="11.33203125" customWidth="1"/>
    <col min="6154" max="6154" width="0" hidden="1" customWidth="1"/>
    <col min="6155" max="6155" width="13.5546875" customWidth="1"/>
    <col min="6156" max="6400" width="9.109375" customWidth="1"/>
    <col min="6402" max="6402" width="4.109375" customWidth="1"/>
    <col min="6403" max="6403" width="30.33203125" customWidth="1"/>
    <col min="6404" max="6404" width="12.5546875" customWidth="1"/>
    <col min="6405" max="6405" width="12.6640625" customWidth="1"/>
    <col min="6406" max="6406" width="12.88671875" customWidth="1"/>
    <col min="6407" max="6407" width="30.33203125" customWidth="1"/>
    <col min="6408" max="6408" width="12.6640625" customWidth="1"/>
    <col min="6409" max="6409" width="11.33203125" customWidth="1"/>
    <col min="6410" max="6410" width="0" hidden="1" customWidth="1"/>
    <col min="6411" max="6411" width="13.5546875" customWidth="1"/>
    <col min="6412" max="6656" width="9.109375" customWidth="1"/>
    <col min="6658" max="6658" width="4.109375" customWidth="1"/>
    <col min="6659" max="6659" width="30.33203125" customWidth="1"/>
    <col min="6660" max="6660" width="12.5546875" customWidth="1"/>
    <col min="6661" max="6661" width="12.6640625" customWidth="1"/>
    <col min="6662" max="6662" width="12.88671875" customWidth="1"/>
    <col min="6663" max="6663" width="30.33203125" customWidth="1"/>
    <col min="6664" max="6664" width="12.6640625" customWidth="1"/>
    <col min="6665" max="6665" width="11.33203125" customWidth="1"/>
    <col min="6666" max="6666" width="0" hidden="1" customWidth="1"/>
    <col min="6667" max="6667" width="13.5546875" customWidth="1"/>
    <col min="6668" max="6912" width="9.109375" customWidth="1"/>
    <col min="6914" max="6914" width="4.109375" customWidth="1"/>
    <col min="6915" max="6915" width="30.33203125" customWidth="1"/>
    <col min="6916" max="6916" width="12.5546875" customWidth="1"/>
    <col min="6917" max="6917" width="12.6640625" customWidth="1"/>
    <col min="6918" max="6918" width="12.88671875" customWidth="1"/>
    <col min="6919" max="6919" width="30.33203125" customWidth="1"/>
    <col min="6920" max="6920" width="12.6640625" customWidth="1"/>
    <col min="6921" max="6921" width="11.33203125" customWidth="1"/>
    <col min="6922" max="6922" width="0" hidden="1" customWidth="1"/>
    <col min="6923" max="6923" width="13.5546875" customWidth="1"/>
    <col min="6924" max="7168" width="9.109375" customWidth="1"/>
    <col min="7170" max="7170" width="4.109375" customWidth="1"/>
    <col min="7171" max="7171" width="30.33203125" customWidth="1"/>
    <col min="7172" max="7172" width="12.5546875" customWidth="1"/>
    <col min="7173" max="7173" width="12.6640625" customWidth="1"/>
    <col min="7174" max="7174" width="12.88671875" customWidth="1"/>
    <col min="7175" max="7175" width="30.33203125" customWidth="1"/>
    <col min="7176" max="7176" width="12.6640625" customWidth="1"/>
    <col min="7177" max="7177" width="11.33203125" customWidth="1"/>
    <col min="7178" max="7178" width="0" hidden="1" customWidth="1"/>
    <col min="7179" max="7179" width="13.5546875" customWidth="1"/>
    <col min="7180" max="7424" width="9.109375" customWidth="1"/>
    <col min="7426" max="7426" width="4.109375" customWidth="1"/>
    <col min="7427" max="7427" width="30.33203125" customWidth="1"/>
    <col min="7428" max="7428" width="12.5546875" customWidth="1"/>
    <col min="7429" max="7429" width="12.6640625" customWidth="1"/>
    <col min="7430" max="7430" width="12.88671875" customWidth="1"/>
    <col min="7431" max="7431" width="30.33203125" customWidth="1"/>
    <col min="7432" max="7432" width="12.6640625" customWidth="1"/>
    <col min="7433" max="7433" width="11.33203125" customWidth="1"/>
    <col min="7434" max="7434" width="0" hidden="1" customWidth="1"/>
    <col min="7435" max="7435" width="13.5546875" customWidth="1"/>
    <col min="7436" max="7680" width="9.109375" customWidth="1"/>
    <col min="7682" max="7682" width="4.109375" customWidth="1"/>
    <col min="7683" max="7683" width="30.33203125" customWidth="1"/>
    <col min="7684" max="7684" width="12.5546875" customWidth="1"/>
    <col min="7685" max="7685" width="12.6640625" customWidth="1"/>
    <col min="7686" max="7686" width="12.88671875" customWidth="1"/>
    <col min="7687" max="7687" width="30.33203125" customWidth="1"/>
    <col min="7688" max="7688" width="12.6640625" customWidth="1"/>
    <col min="7689" max="7689" width="11.33203125" customWidth="1"/>
    <col min="7690" max="7690" width="0" hidden="1" customWidth="1"/>
    <col min="7691" max="7691" width="13.5546875" customWidth="1"/>
    <col min="7692" max="7936" width="9.109375" customWidth="1"/>
    <col min="7938" max="7938" width="4.109375" customWidth="1"/>
    <col min="7939" max="7939" width="30.33203125" customWidth="1"/>
    <col min="7940" max="7940" width="12.5546875" customWidth="1"/>
    <col min="7941" max="7941" width="12.6640625" customWidth="1"/>
    <col min="7942" max="7942" width="12.88671875" customWidth="1"/>
    <col min="7943" max="7943" width="30.33203125" customWidth="1"/>
    <col min="7944" max="7944" width="12.6640625" customWidth="1"/>
    <col min="7945" max="7945" width="11.33203125" customWidth="1"/>
    <col min="7946" max="7946" width="0" hidden="1" customWidth="1"/>
    <col min="7947" max="7947" width="13.5546875" customWidth="1"/>
    <col min="7948" max="8192" width="9.109375" customWidth="1"/>
    <col min="8194" max="8194" width="4.109375" customWidth="1"/>
    <col min="8195" max="8195" width="30.33203125" customWidth="1"/>
    <col min="8196" max="8196" width="12.5546875" customWidth="1"/>
    <col min="8197" max="8197" width="12.6640625" customWidth="1"/>
    <col min="8198" max="8198" width="12.88671875" customWidth="1"/>
    <col min="8199" max="8199" width="30.33203125" customWidth="1"/>
    <col min="8200" max="8200" width="12.6640625" customWidth="1"/>
    <col min="8201" max="8201" width="11.33203125" customWidth="1"/>
    <col min="8202" max="8202" width="0" hidden="1" customWidth="1"/>
    <col min="8203" max="8203" width="13.5546875" customWidth="1"/>
    <col min="8204" max="8448" width="9.109375" customWidth="1"/>
    <col min="8450" max="8450" width="4.109375" customWidth="1"/>
    <col min="8451" max="8451" width="30.33203125" customWidth="1"/>
    <col min="8452" max="8452" width="12.5546875" customWidth="1"/>
    <col min="8453" max="8453" width="12.6640625" customWidth="1"/>
    <col min="8454" max="8454" width="12.88671875" customWidth="1"/>
    <col min="8455" max="8455" width="30.33203125" customWidth="1"/>
    <col min="8456" max="8456" width="12.6640625" customWidth="1"/>
    <col min="8457" max="8457" width="11.33203125" customWidth="1"/>
    <col min="8458" max="8458" width="0" hidden="1" customWidth="1"/>
    <col min="8459" max="8459" width="13.5546875" customWidth="1"/>
    <col min="8460" max="8704" width="9.109375" customWidth="1"/>
    <col min="8706" max="8706" width="4.109375" customWidth="1"/>
    <col min="8707" max="8707" width="30.33203125" customWidth="1"/>
    <col min="8708" max="8708" width="12.5546875" customWidth="1"/>
    <col min="8709" max="8709" width="12.6640625" customWidth="1"/>
    <col min="8710" max="8710" width="12.88671875" customWidth="1"/>
    <col min="8711" max="8711" width="30.33203125" customWidth="1"/>
    <col min="8712" max="8712" width="12.6640625" customWidth="1"/>
    <col min="8713" max="8713" width="11.33203125" customWidth="1"/>
    <col min="8714" max="8714" width="0" hidden="1" customWidth="1"/>
    <col min="8715" max="8715" width="13.5546875" customWidth="1"/>
    <col min="8716" max="8960" width="9.109375" customWidth="1"/>
    <col min="8962" max="8962" width="4.109375" customWidth="1"/>
    <col min="8963" max="8963" width="30.33203125" customWidth="1"/>
    <col min="8964" max="8964" width="12.5546875" customWidth="1"/>
    <col min="8965" max="8965" width="12.6640625" customWidth="1"/>
    <col min="8966" max="8966" width="12.88671875" customWidth="1"/>
    <col min="8967" max="8967" width="30.33203125" customWidth="1"/>
    <col min="8968" max="8968" width="12.6640625" customWidth="1"/>
    <col min="8969" max="8969" width="11.33203125" customWidth="1"/>
    <col min="8970" max="8970" width="0" hidden="1" customWidth="1"/>
    <col min="8971" max="8971" width="13.5546875" customWidth="1"/>
    <col min="8972" max="9216" width="9.109375" customWidth="1"/>
    <col min="9218" max="9218" width="4.109375" customWidth="1"/>
    <col min="9219" max="9219" width="30.33203125" customWidth="1"/>
    <col min="9220" max="9220" width="12.5546875" customWidth="1"/>
    <col min="9221" max="9221" width="12.6640625" customWidth="1"/>
    <col min="9222" max="9222" width="12.88671875" customWidth="1"/>
    <col min="9223" max="9223" width="30.33203125" customWidth="1"/>
    <col min="9224" max="9224" width="12.6640625" customWidth="1"/>
    <col min="9225" max="9225" width="11.33203125" customWidth="1"/>
    <col min="9226" max="9226" width="0" hidden="1" customWidth="1"/>
    <col min="9227" max="9227" width="13.5546875" customWidth="1"/>
    <col min="9228" max="9472" width="9.109375" customWidth="1"/>
    <col min="9474" max="9474" width="4.109375" customWidth="1"/>
    <col min="9475" max="9475" width="30.33203125" customWidth="1"/>
    <col min="9476" max="9476" width="12.5546875" customWidth="1"/>
    <col min="9477" max="9477" width="12.6640625" customWidth="1"/>
    <col min="9478" max="9478" width="12.88671875" customWidth="1"/>
    <col min="9479" max="9479" width="30.33203125" customWidth="1"/>
    <col min="9480" max="9480" width="12.6640625" customWidth="1"/>
    <col min="9481" max="9481" width="11.33203125" customWidth="1"/>
    <col min="9482" max="9482" width="0" hidden="1" customWidth="1"/>
    <col min="9483" max="9483" width="13.5546875" customWidth="1"/>
    <col min="9484" max="9728" width="9.109375" customWidth="1"/>
    <col min="9730" max="9730" width="4.109375" customWidth="1"/>
    <col min="9731" max="9731" width="30.33203125" customWidth="1"/>
    <col min="9732" max="9732" width="12.5546875" customWidth="1"/>
    <col min="9733" max="9733" width="12.6640625" customWidth="1"/>
    <col min="9734" max="9734" width="12.88671875" customWidth="1"/>
    <col min="9735" max="9735" width="30.33203125" customWidth="1"/>
    <col min="9736" max="9736" width="12.6640625" customWidth="1"/>
    <col min="9737" max="9737" width="11.33203125" customWidth="1"/>
    <col min="9738" max="9738" width="0" hidden="1" customWidth="1"/>
    <col min="9739" max="9739" width="13.5546875" customWidth="1"/>
    <col min="9740" max="9984" width="9.109375" customWidth="1"/>
    <col min="9986" max="9986" width="4.109375" customWidth="1"/>
    <col min="9987" max="9987" width="30.33203125" customWidth="1"/>
    <col min="9988" max="9988" width="12.5546875" customWidth="1"/>
    <col min="9989" max="9989" width="12.6640625" customWidth="1"/>
    <col min="9990" max="9990" width="12.88671875" customWidth="1"/>
    <col min="9991" max="9991" width="30.33203125" customWidth="1"/>
    <col min="9992" max="9992" width="12.6640625" customWidth="1"/>
    <col min="9993" max="9993" width="11.33203125" customWidth="1"/>
    <col min="9994" max="9994" width="0" hidden="1" customWidth="1"/>
    <col min="9995" max="9995" width="13.5546875" customWidth="1"/>
    <col min="9996" max="10240" width="9.109375" customWidth="1"/>
    <col min="10242" max="10242" width="4.109375" customWidth="1"/>
    <col min="10243" max="10243" width="30.33203125" customWidth="1"/>
    <col min="10244" max="10244" width="12.5546875" customWidth="1"/>
    <col min="10245" max="10245" width="12.6640625" customWidth="1"/>
    <col min="10246" max="10246" width="12.88671875" customWidth="1"/>
    <col min="10247" max="10247" width="30.33203125" customWidth="1"/>
    <col min="10248" max="10248" width="12.6640625" customWidth="1"/>
    <col min="10249" max="10249" width="11.33203125" customWidth="1"/>
    <col min="10250" max="10250" width="0" hidden="1" customWidth="1"/>
    <col min="10251" max="10251" width="13.5546875" customWidth="1"/>
    <col min="10252" max="10496" width="9.109375" customWidth="1"/>
    <col min="10498" max="10498" width="4.109375" customWidth="1"/>
    <col min="10499" max="10499" width="30.33203125" customWidth="1"/>
    <col min="10500" max="10500" width="12.5546875" customWidth="1"/>
    <col min="10501" max="10501" width="12.6640625" customWidth="1"/>
    <col min="10502" max="10502" width="12.88671875" customWidth="1"/>
    <col min="10503" max="10503" width="30.33203125" customWidth="1"/>
    <col min="10504" max="10504" width="12.6640625" customWidth="1"/>
    <col min="10505" max="10505" width="11.33203125" customWidth="1"/>
    <col min="10506" max="10506" width="0" hidden="1" customWidth="1"/>
    <col min="10507" max="10507" width="13.5546875" customWidth="1"/>
    <col min="10508" max="10752" width="9.109375" customWidth="1"/>
    <col min="10754" max="10754" width="4.109375" customWidth="1"/>
    <col min="10755" max="10755" width="30.33203125" customWidth="1"/>
    <col min="10756" max="10756" width="12.5546875" customWidth="1"/>
    <col min="10757" max="10757" width="12.6640625" customWidth="1"/>
    <col min="10758" max="10758" width="12.88671875" customWidth="1"/>
    <col min="10759" max="10759" width="30.33203125" customWidth="1"/>
    <col min="10760" max="10760" width="12.6640625" customWidth="1"/>
    <col min="10761" max="10761" width="11.33203125" customWidth="1"/>
    <col min="10762" max="10762" width="0" hidden="1" customWidth="1"/>
    <col min="10763" max="10763" width="13.5546875" customWidth="1"/>
    <col min="10764" max="11008" width="9.109375" customWidth="1"/>
    <col min="11010" max="11010" width="4.109375" customWidth="1"/>
    <col min="11011" max="11011" width="30.33203125" customWidth="1"/>
    <col min="11012" max="11012" width="12.5546875" customWidth="1"/>
    <col min="11013" max="11013" width="12.6640625" customWidth="1"/>
    <col min="11014" max="11014" width="12.88671875" customWidth="1"/>
    <col min="11015" max="11015" width="30.33203125" customWidth="1"/>
    <col min="11016" max="11016" width="12.6640625" customWidth="1"/>
    <col min="11017" max="11017" width="11.33203125" customWidth="1"/>
    <col min="11018" max="11018" width="0" hidden="1" customWidth="1"/>
    <col min="11019" max="11019" width="13.5546875" customWidth="1"/>
    <col min="11020" max="11264" width="9.109375" customWidth="1"/>
    <col min="11266" max="11266" width="4.109375" customWidth="1"/>
    <col min="11267" max="11267" width="30.33203125" customWidth="1"/>
    <col min="11268" max="11268" width="12.5546875" customWidth="1"/>
    <col min="11269" max="11269" width="12.6640625" customWidth="1"/>
    <col min="11270" max="11270" width="12.88671875" customWidth="1"/>
    <col min="11271" max="11271" width="30.33203125" customWidth="1"/>
    <col min="11272" max="11272" width="12.6640625" customWidth="1"/>
    <col min="11273" max="11273" width="11.33203125" customWidth="1"/>
    <col min="11274" max="11274" width="0" hidden="1" customWidth="1"/>
    <col min="11275" max="11275" width="13.5546875" customWidth="1"/>
    <col min="11276" max="11520" width="9.109375" customWidth="1"/>
    <col min="11522" max="11522" width="4.109375" customWidth="1"/>
    <col min="11523" max="11523" width="30.33203125" customWidth="1"/>
    <col min="11524" max="11524" width="12.5546875" customWidth="1"/>
    <col min="11525" max="11525" width="12.6640625" customWidth="1"/>
    <col min="11526" max="11526" width="12.88671875" customWidth="1"/>
    <col min="11527" max="11527" width="30.33203125" customWidth="1"/>
    <col min="11528" max="11528" width="12.6640625" customWidth="1"/>
    <col min="11529" max="11529" width="11.33203125" customWidth="1"/>
    <col min="11530" max="11530" width="0" hidden="1" customWidth="1"/>
    <col min="11531" max="11531" width="13.5546875" customWidth="1"/>
    <col min="11532" max="11776" width="9.109375" customWidth="1"/>
    <col min="11778" max="11778" width="4.109375" customWidth="1"/>
    <col min="11779" max="11779" width="30.33203125" customWidth="1"/>
    <col min="11780" max="11780" width="12.5546875" customWidth="1"/>
    <col min="11781" max="11781" width="12.6640625" customWidth="1"/>
    <col min="11782" max="11782" width="12.88671875" customWidth="1"/>
    <col min="11783" max="11783" width="30.33203125" customWidth="1"/>
    <col min="11784" max="11784" width="12.6640625" customWidth="1"/>
    <col min="11785" max="11785" width="11.33203125" customWidth="1"/>
    <col min="11786" max="11786" width="0" hidden="1" customWidth="1"/>
    <col min="11787" max="11787" width="13.5546875" customWidth="1"/>
    <col min="11788" max="12032" width="9.109375" customWidth="1"/>
    <col min="12034" max="12034" width="4.109375" customWidth="1"/>
    <col min="12035" max="12035" width="30.33203125" customWidth="1"/>
    <col min="12036" max="12036" width="12.5546875" customWidth="1"/>
    <col min="12037" max="12037" width="12.6640625" customWidth="1"/>
    <col min="12038" max="12038" width="12.88671875" customWidth="1"/>
    <col min="12039" max="12039" width="30.33203125" customWidth="1"/>
    <col min="12040" max="12040" width="12.6640625" customWidth="1"/>
    <col min="12041" max="12041" width="11.33203125" customWidth="1"/>
    <col min="12042" max="12042" width="0" hidden="1" customWidth="1"/>
    <col min="12043" max="12043" width="13.5546875" customWidth="1"/>
    <col min="12044" max="12288" width="9.109375" customWidth="1"/>
    <col min="12290" max="12290" width="4.109375" customWidth="1"/>
    <col min="12291" max="12291" width="30.33203125" customWidth="1"/>
    <col min="12292" max="12292" width="12.5546875" customWidth="1"/>
    <col min="12293" max="12293" width="12.6640625" customWidth="1"/>
    <col min="12294" max="12294" width="12.88671875" customWidth="1"/>
    <col min="12295" max="12295" width="30.33203125" customWidth="1"/>
    <col min="12296" max="12296" width="12.6640625" customWidth="1"/>
    <col min="12297" max="12297" width="11.33203125" customWidth="1"/>
    <col min="12298" max="12298" width="0" hidden="1" customWidth="1"/>
    <col min="12299" max="12299" width="13.5546875" customWidth="1"/>
    <col min="12300" max="12544" width="9.109375" customWidth="1"/>
    <col min="12546" max="12546" width="4.109375" customWidth="1"/>
    <col min="12547" max="12547" width="30.33203125" customWidth="1"/>
    <col min="12548" max="12548" width="12.5546875" customWidth="1"/>
    <col min="12549" max="12549" width="12.6640625" customWidth="1"/>
    <col min="12550" max="12550" width="12.88671875" customWidth="1"/>
    <col min="12551" max="12551" width="30.33203125" customWidth="1"/>
    <col min="12552" max="12552" width="12.6640625" customWidth="1"/>
    <col min="12553" max="12553" width="11.33203125" customWidth="1"/>
    <col min="12554" max="12554" width="0" hidden="1" customWidth="1"/>
    <col min="12555" max="12555" width="13.5546875" customWidth="1"/>
    <col min="12556" max="12800" width="9.109375" customWidth="1"/>
    <col min="12802" max="12802" width="4.109375" customWidth="1"/>
    <col min="12803" max="12803" width="30.33203125" customWidth="1"/>
    <col min="12804" max="12804" width="12.5546875" customWidth="1"/>
    <col min="12805" max="12805" width="12.6640625" customWidth="1"/>
    <col min="12806" max="12806" width="12.88671875" customWidth="1"/>
    <col min="12807" max="12807" width="30.33203125" customWidth="1"/>
    <col min="12808" max="12808" width="12.6640625" customWidth="1"/>
    <col min="12809" max="12809" width="11.33203125" customWidth="1"/>
    <col min="12810" max="12810" width="0" hidden="1" customWidth="1"/>
    <col min="12811" max="12811" width="13.5546875" customWidth="1"/>
    <col min="12812" max="13056" width="9.109375" customWidth="1"/>
    <col min="13058" max="13058" width="4.109375" customWidth="1"/>
    <col min="13059" max="13059" width="30.33203125" customWidth="1"/>
    <col min="13060" max="13060" width="12.5546875" customWidth="1"/>
    <col min="13061" max="13061" width="12.6640625" customWidth="1"/>
    <col min="13062" max="13062" width="12.88671875" customWidth="1"/>
    <col min="13063" max="13063" width="30.33203125" customWidth="1"/>
    <col min="13064" max="13064" width="12.6640625" customWidth="1"/>
    <col min="13065" max="13065" width="11.33203125" customWidth="1"/>
    <col min="13066" max="13066" width="0" hidden="1" customWidth="1"/>
    <col min="13067" max="13067" width="13.5546875" customWidth="1"/>
    <col min="13068" max="13312" width="9.109375" customWidth="1"/>
    <col min="13314" max="13314" width="4.109375" customWidth="1"/>
    <col min="13315" max="13315" width="30.33203125" customWidth="1"/>
    <col min="13316" max="13316" width="12.5546875" customWidth="1"/>
    <col min="13317" max="13317" width="12.6640625" customWidth="1"/>
    <col min="13318" max="13318" width="12.88671875" customWidth="1"/>
    <col min="13319" max="13319" width="30.33203125" customWidth="1"/>
    <col min="13320" max="13320" width="12.6640625" customWidth="1"/>
    <col min="13321" max="13321" width="11.33203125" customWidth="1"/>
    <col min="13322" max="13322" width="0" hidden="1" customWidth="1"/>
    <col min="13323" max="13323" width="13.5546875" customWidth="1"/>
    <col min="13324" max="13568" width="9.109375" customWidth="1"/>
    <col min="13570" max="13570" width="4.109375" customWidth="1"/>
    <col min="13571" max="13571" width="30.33203125" customWidth="1"/>
    <col min="13572" max="13572" width="12.5546875" customWidth="1"/>
    <col min="13573" max="13573" width="12.6640625" customWidth="1"/>
    <col min="13574" max="13574" width="12.88671875" customWidth="1"/>
    <col min="13575" max="13575" width="30.33203125" customWidth="1"/>
    <col min="13576" max="13576" width="12.6640625" customWidth="1"/>
    <col min="13577" max="13577" width="11.33203125" customWidth="1"/>
    <col min="13578" max="13578" width="0" hidden="1" customWidth="1"/>
    <col min="13579" max="13579" width="13.5546875" customWidth="1"/>
    <col min="13580" max="13824" width="9.109375" customWidth="1"/>
    <col min="13826" max="13826" width="4.109375" customWidth="1"/>
    <col min="13827" max="13827" width="30.33203125" customWidth="1"/>
    <col min="13828" max="13828" width="12.5546875" customWidth="1"/>
    <col min="13829" max="13829" width="12.6640625" customWidth="1"/>
    <col min="13830" max="13830" width="12.88671875" customWidth="1"/>
    <col min="13831" max="13831" width="30.33203125" customWidth="1"/>
    <col min="13832" max="13832" width="12.6640625" customWidth="1"/>
    <col min="13833" max="13833" width="11.33203125" customWidth="1"/>
    <col min="13834" max="13834" width="0" hidden="1" customWidth="1"/>
    <col min="13835" max="13835" width="13.5546875" customWidth="1"/>
    <col min="13836" max="14080" width="9.109375" customWidth="1"/>
    <col min="14082" max="14082" width="4.109375" customWidth="1"/>
    <col min="14083" max="14083" width="30.33203125" customWidth="1"/>
    <col min="14084" max="14084" width="12.5546875" customWidth="1"/>
    <col min="14085" max="14085" width="12.6640625" customWidth="1"/>
    <col min="14086" max="14086" width="12.88671875" customWidth="1"/>
    <col min="14087" max="14087" width="30.33203125" customWidth="1"/>
    <col min="14088" max="14088" width="12.6640625" customWidth="1"/>
    <col min="14089" max="14089" width="11.33203125" customWidth="1"/>
    <col min="14090" max="14090" width="0" hidden="1" customWidth="1"/>
    <col min="14091" max="14091" width="13.5546875" customWidth="1"/>
    <col min="14092" max="14336" width="9.109375" customWidth="1"/>
    <col min="14338" max="14338" width="4.109375" customWidth="1"/>
    <col min="14339" max="14339" width="30.33203125" customWidth="1"/>
    <col min="14340" max="14340" width="12.5546875" customWidth="1"/>
    <col min="14341" max="14341" width="12.6640625" customWidth="1"/>
    <col min="14342" max="14342" width="12.88671875" customWidth="1"/>
    <col min="14343" max="14343" width="30.33203125" customWidth="1"/>
    <col min="14344" max="14344" width="12.6640625" customWidth="1"/>
    <col min="14345" max="14345" width="11.33203125" customWidth="1"/>
    <col min="14346" max="14346" width="0" hidden="1" customWidth="1"/>
    <col min="14347" max="14347" width="13.5546875" customWidth="1"/>
    <col min="14348" max="14592" width="9.109375" customWidth="1"/>
    <col min="14594" max="14594" width="4.109375" customWidth="1"/>
    <col min="14595" max="14595" width="30.33203125" customWidth="1"/>
    <col min="14596" max="14596" width="12.5546875" customWidth="1"/>
    <col min="14597" max="14597" width="12.6640625" customWidth="1"/>
    <col min="14598" max="14598" width="12.88671875" customWidth="1"/>
    <col min="14599" max="14599" width="30.33203125" customWidth="1"/>
    <col min="14600" max="14600" width="12.6640625" customWidth="1"/>
    <col min="14601" max="14601" width="11.33203125" customWidth="1"/>
    <col min="14602" max="14602" width="0" hidden="1" customWidth="1"/>
    <col min="14603" max="14603" width="13.5546875" customWidth="1"/>
    <col min="14604" max="14848" width="9.109375" customWidth="1"/>
    <col min="14850" max="14850" width="4.109375" customWidth="1"/>
    <col min="14851" max="14851" width="30.33203125" customWidth="1"/>
    <col min="14852" max="14852" width="12.5546875" customWidth="1"/>
    <col min="14853" max="14853" width="12.6640625" customWidth="1"/>
    <col min="14854" max="14854" width="12.88671875" customWidth="1"/>
    <col min="14855" max="14855" width="30.33203125" customWidth="1"/>
    <col min="14856" max="14856" width="12.6640625" customWidth="1"/>
    <col min="14857" max="14857" width="11.33203125" customWidth="1"/>
    <col min="14858" max="14858" width="0" hidden="1" customWidth="1"/>
    <col min="14859" max="14859" width="13.5546875" customWidth="1"/>
    <col min="14860" max="15104" width="9.109375" customWidth="1"/>
    <col min="15106" max="15106" width="4.109375" customWidth="1"/>
    <col min="15107" max="15107" width="30.33203125" customWidth="1"/>
    <col min="15108" max="15108" width="12.5546875" customWidth="1"/>
    <col min="15109" max="15109" width="12.6640625" customWidth="1"/>
    <col min="15110" max="15110" width="12.88671875" customWidth="1"/>
    <col min="15111" max="15111" width="30.33203125" customWidth="1"/>
    <col min="15112" max="15112" width="12.6640625" customWidth="1"/>
    <col min="15113" max="15113" width="11.33203125" customWidth="1"/>
    <col min="15114" max="15114" width="0" hidden="1" customWidth="1"/>
    <col min="15115" max="15115" width="13.5546875" customWidth="1"/>
    <col min="15116" max="15360" width="9.109375" customWidth="1"/>
    <col min="15362" max="15362" width="4.109375" customWidth="1"/>
    <col min="15363" max="15363" width="30.33203125" customWidth="1"/>
    <col min="15364" max="15364" width="12.5546875" customWidth="1"/>
    <col min="15365" max="15365" width="12.6640625" customWidth="1"/>
    <col min="15366" max="15366" width="12.88671875" customWidth="1"/>
    <col min="15367" max="15367" width="30.33203125" customWidth="1"/>
    <col min="15368" max="15368" width="12.6640625" customWidth="1"/>
    <col min="15369" max="15369" width="11.33203125" customWidth="1"/>
    <col min="15370" max="15370" width="0" hidden="1" customWidth="1"/>
    <col min="15371" max="15371" width="13.5546875" customWidth="1"/>
    <col min="15372" max="15616" width="9.109375" customWidth="1"/>
    <col min="15618" max="15618" width="4.109375" customWidth="1"/>
    <col min="15619" max="15619" width="30.33203125" customWidth="1"/>
    <col min="15620" max="15620" width="12.5546875" customWidth="1"/>
    <col min="15621" max="15621" width="12.6640625" customWidth="1"/>
    <col min="15622" max="15622" width="12.88671875" customWidth="1"/>
    <col min="15623" max="15623" width="30.33203125" customWidth="1"/>
    <col min="15624" max="15624" width="12.6640625" customWidth="1"/>
    <col min="15625" max="15625" width="11.33203125" customWidth="1"/>
    <col min="15626" max="15626" width="0" hidden="1" customWidth="1"/>
    <col min="15627" max="15627" width="13.5546875" customWidth="1"/>
    <col min="15628" max="15872" width="9.109375" customWidth="1"/>
    <col min="15874" max="15874" width="4.109375" customWidth="1"/>
    <col min="15875" max="15875" width="30.33203125" customWidth="1"/>
    <col min="15876" max="15876" width="12.5546875" customWidth="1"/>
    <col min="15877" max="15877" width="12.6640625" customWidth="1"/>
    <col min="15878" max="15878" width="12.88671875" customWidth="1"/>
    <col min="15879" max="15879" width="30.33203125" customWidth="1"/>
    <col min="15880" max="15880" width="12.6640625" customWidth="1"/>
    <col min="15881" max="15881" width="11.33203125" customWidth="1"/>
    <col min="15882" max="15882" width="0" hidden="1" customWidth="1"/>
    <col min="15883" max="15883" width="13.5546875" customWidth="1"/>
    <col min="15884" max="16128" width="9.109375" customWidth="1"/>
    <col min="16130" max="16130" width="4.109375" customWidth="1"/>
    <col min="16131" max="16131" width="30.33203125" customWidth="1"/>
    <col min="16132" max="16132" width="12.5546875" customWidth="1"/>
    <col min="16133" max="16133" width="12.6640625" customWidth="1"/>
    <col min="16134" max="16134" width="12.88671875" customWidth="1"/>
    <col min="16135" max="16135" width="30.33203125" customWidth="1"/>
    <col min="16136" max="16136" width="12.6640625" customWidth="1"/>
    <col min="16137" max="16137" width="11.33203125" customWidth="1"/>
    <col min="16138" max="16138" width="0" hidden="1" customWidth="1"/>
    <col min="16139" max="16139" width="13.5546875" customWidth="1"/>
    <col min="16140" max="16382" width="9.109375" customWidth="1"/>
  </cols>
  <sheetData>
    <row r="1" spans="1:256">
      <c r="B1" s="481" t="s">
        <v>468</v>
      </c>
      <c r="C1" s="482"/>
      <c r="D1" s="482"/>
      <c r="E1" s="482"/>
      <c r="F1" s="482"/>
      <c r="G1" s="482"/>
      <c r="H1" s="482"/>
      <c r="I1" s="482"/>
      <c r="J1" s="482"/>
      <c r="K1" s="482"/>
    </row>
    <row r="2" spans="1:256">
      <c r="A2" s="483" t="s">
        <v>191</v>
      </c>
      <c r="B2" s="484"/>
      <c r="C2" s="484"/>
      <c r="D2" s="484"/>
      <c r="E2" s="484"/>
      <c r="F2" s="484"/>
      <c r="G2" s="484"/>
      <c r="H2" s="484"/>
      <c r="I2" s="484"/>
      <c r="J2" s="484"/>
      <c r="K2" s="485"/>
      <c r="L2" s="440"/>
    </row>
    <row r="3" spans="1:256">
      <c r="A3" s="393"/>
      <c r="B3" s="394"/>
      <c r="C3" s="393"/>
      <c r="D3" s="393"/>
      <c r="E3" s="393"/>
      <c r="F3" s="393"/>
      <c r="G3" s="393"/>
      <c r="H3" s="395"/>
      <c r="I3" s="171"/>
      <c r="J3" s="171"/>
      <c r="K3" s="171"/>
      <c r="L3" s="440"/>
    </row>
    <row r="4" spans="1:256">
      <c r="A4" s="476" t="s">
        <v>192</v>
      </c>
      <c r="B4" s="367" t="s">
        <v>99</v>
      </c>
      <c r="C4" s="367"/>
      <c r="D4" s="367"/>
      <c r="E4" s="367"/>
      <c r="F4" s="367"/>
      <c r="G4" s="478" t="s">
        <v>193</v>
      </c>
      <c r="H4" s="479"/>
      <c r="I4" s="480"/>
      <c r="J4" s="480"/>
      <c r="K4" s="439"/>
      <c r="L4" s="441"/>
    </row>
    <row r="5" spans="1:256" ht="34.200000000000003">
      <c r="A5" s="476"/>
      <c r="B5" s="159" t="s">
        <v>54</v>
      </c>
      <c r="C5" s="159" t="s">
        <v>263</v>
      </c>
      <c r="D5" s="368" t="s">
        <v>450</v>
      </c>
      <c r="E5" s="159" t="s">
        <v>302</v>
      </c>
      <c r="F5" s="159" t="s">
        <v>451</v>
      </c>
      <c r="G5" s="159" t="s">
        <v>54</v>
      </c>
      <c r="H5" s="396" t="s">
        <v>142</v>
      </c>
      <c r="I5" s="368" t="s">
        <v>317</v>
      </c>
      <c r="J5" s="159" t="s">
        <v>302</v>
      </c>
      <c r="K5" s="159" t="s">
        <v>451</v>
      </c>
      <c r="L5" s="442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>
      <c r="A6" s="369">
        <v>1</v>
      </c>
      <c r="B6" s="369">
        <v>2</v>
      </c>
      <c r="C6" s="369">
        <v>3</v>
      </c>
      <c r="D6" s="398">
        <v>4</v>
      </c>
      <c r="E6" s="398">
        <v>5</v>
      </c>
      <c r="F6" s="398">
        <v>6</v>
      </c>
      <c r="G6" s="397">
        <v>7</v>
      </c>
      <c r="H6" s="370">
        <v>8</v>
      </c>
      <c r="I6" s="398">
        <v>9</v>
      </c>
      <c r="J6" s="398">
        <v>10</v>
      </c>
      <c r="K6" s="398">
        <v>11</v>
      </c>
      <c r="L6" s="443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  <c r="FL6" s="174"/>
      <c r="FM6" s="174"/>
      <c r="FN6" s="174"/>
      <c r="FO6" s="174"/>
      <c r="FP6" s="174"/>
      <c r="FQ6" s="174"/>
      <c r="FR6" s="174"/>
      <c r="FS6" s="174"/>
      <c r="FT6" s="174"/>
      <c r="FU6" s="174"/>
      <c r="FV6" s="174"/>
      <c r="FW6" s="174"/>
      <c r="FX6" s="174"/>
      <c r="FY6" s="174"/>
      <c r="FZ6" s="174"/>
      <c r="GA6" s="174"/>
      <c r="GB6" s="174"/>
      <c r="GC6" s="174"/>
      <c r="GD6" s="174"/>
      <c r="GE6" s="174"/>
      <c r="GF6" s="174"/>
      <c r="GG6" s="174"/>
      <c r="GH6" s="174"/>
      <c r="GI6" s="174"/>
      <c r="GJ6" s="174"/>
      <c r="GK6" s="174"/>
      <c r="GL6" s="174"/>
      <c r="GM6" s="174"/>
      <c r="GN6" s="174"/>
      <c r="GO6" s="174"/>
      <c r="GP6" s="174"/>
      <c r="GQ6" s="174"/>
      <c r="GR6" s="174"/>
      <c r="GS6" s="174"/>
      <c r="GT6" s="174"/>
      <c r="GU6" s="174"/>
      <c r="GV6" s="174"/>
      <c r="GW6" s="174"/>
      <c r="GX6" s="174"/>
      <c r="GY6" s="174"/>
      <c r="GZ6" s="174"/>
      <c r="HA6" s="174"/>
      <c r="HB6" s="174"/>
      <c r="HC6" s="174"/>
      <c r="HD6" s="174"/>
      <c r="HE6" s="174"/>
      <c r="HF6" s="174"/>
      <c r="HG6" s="174"/>
      <c r="HH6" s="174"/>
      <c r="HI6" s="174"/>
      <c r="HJ6" s="174"/>
      <c r="HK6" s="174"/>
      <c r="HL6" s="174"/>
      <c r="HM6" s="174"/>
      <c r="HN6" s="174"/>
      <c r="HO6" s="174"/>
      <c r="HP6" s="174"/>
      <c r="HQ6" s="174"/>
      <c r="HR6" s="174"/>
      <c r="HS6" s="174"/>
      <c r="HT6" s="174"/>
      <c r="HU6" s="174"/>
      <c r="HV6" s="174"/>
      <c r="HW6" s="174"/>
      <c r="HX6" s="174"/>
      <c r="HY6" s="174"/>
      <c r="HZ6" s="174"/>
      <c r="IA6" s="174"/>
      <c r="IB6" s="174"/>
      <c r="IC6" s="174"/>
      <c r="ID6" s="174"/>
      <c r="IE6" s="174"/>
      <c r="IF6" s="174"/>
      <c r="IG6" s="174"/>
      <c r="IH6" s="174"/>
      <c r="II6" s="174"/>
      <c r="IJ6" s="174"/>
      <c r="IK6" s="174"/>
      <c r="IL6" s="174"/>
      <c r="IM6" s="174"/>
      <c r="IN6" s="174"/>
      <c r="IO6" s="174"/>
      <c r="IP6" s="174"/>
      <c r="IQ6" s="174"/>
      <c r="IR6" s="174"/>
      <c r="IS6" s="174"/>
      <c r="IT6" s="174"/>
      <c r="IU6" s="174"/>
      <c r="IV6" s="174"/>
    </row>
    <row r="7" spans="1:256" ht="26.4">
      <c r="A7" s="371">
        <v>1</v>
      </c>
      <c r="B7" s="399" t="s">
        <v>75</v>
      </c>
      <c r="C7" s="175">
        <v>9059718</v>
      </c>
      <c r="D7" s="199">
        <v>10322258</v>
      </c>
      <c r="E7" s="199">
        <v>10938448</v>
      </c>
      <c r="F7" s="199">
        <v>10954461</v>
      </c>
      <c r="G7" s="399" t="s">
        <v>28</v>
      </c>
      <c r="H7" s="176">
        <v>3937687</v>
      </c>
      <c r="I7" s="199">
        <v>4517266</v>
      </c>
      <c r="J7" s="199">
        <v>4570000</v>
      </c>
      <c r="K7" s="199">
        <v>4761670</v>
      </c>
      <c r="L7" s="444"/>
    </row>
    <row r="8" spans="1:256" ht="26.4">
      <c r="A8" s="371">
        <v>2</v>
      </c>
      <c r="B8" s="399" t="s">
        <v>104</v>
      </c>
      <c r="C8" s="175">
        <v>8292975</v>
      </c>
      <c r="D8" s="199">
        <v>7241765</v>
      </c>
      <c r="E8" s="199">
        <v>7100000</v>
      </c>
      <c r="F8" s="199">
        <v>7100000</v>
      </c>
      <c r="G8" s="399" t="s">
        <v>73</v>
      </c>
      <c r="H8" s="176">
        <v>941562</v>
      </c>
      <c r="I8" s="199">
        <v>974326</v>
      </c>
      <c r="J8" s="199">
        <v>894000</v>
      </c>
      <c r="K8" s="199">
        <v>935693</v>
      </c>
      <c r="L8" s="444"/>
    </row>
    <row r="9" spans="1:256">
      <c r="A9" s="371">
        <v>3</v>
      </c>
      <c r="B9" s="399" t="s">
        <v>129</v>
      </c>
      <c r="C9" s="175">
        <v>1127009</v>
      </c>
      <c r="D9" s="199">
        <v>706612</v>
      </c>
      <c r="E9" s="199">
        <v>700000</v>
      </c>
      <c r="F9" s="199">
        <v>700000</v>
      </c>
      <c r="G9" s="399" t="s">
        <v>194</v>
      </c>
      <c r="H9" s="176">
        <v>4122951</v>
      </c>
      <c r="I9" s="199">
        <v>6357942</v>
      </c>
      <c r="J9" s="199">
        <v>5248000</v>
      </c>
      <c r="K9" s="199">
        <v>5443250</v>
      </c>
      <c r="L9" s="444"/>
    </row>
    <row r="10" spans="1:256" ht="26.4">
      <c r="A10" s="371">
        <v>4</v>
      </c>
      <c r="B10" s="399" t="s">
        <v>108</v>
      </c>
      <c r="C10" s="175">
        <v>3381506</v>
      </c>
      <c r="D10" s="199">
        <v>312229</v>
      </c>
      <c r="E10" s="200">
        <v>0</v>
      </c>
      <c r="F10" s="200">
        <v>29040</v>
      </c>
      <c r="G10" s="399" t="s">
        <v>119</v>
      </c>
      <c r="H10" s="176">
        <v>575000</v>
      </c>
      <c r="I10" s="199">
        <v>1191000</v>
      </c>
      <c r="J10" s="199">
        <v>1124000</v>
      </c>
      <c r="K10" s="199">
        <v>1124000</v>
      </c>
      <c r="L10" s="444"/>
    </row>
    <row r="11" spans="1:256">
      <c r="A11" s="371">
        <v>5</v>
      </c>
      <c r="B11" s="399" t="s">
        <v>195</v>
      </c>
      <c r="C11" s="176">
        <v>0</v>
      </c>
      <c r="D11" s="200">
        <v>0</v>
      </c>
      <c r="E11" s="200">
        <v>0</v>
      </c>
      <c r="F11" s="200">
        <v>0</v>
      </c>
      <c r="G11" s="399" t="s">
        <v>196</v>
      </c>
      <c r="H11" s="176">
        <v>4553432</v>
      </c>
      <c r="I11" s="199">
        <v>4805628</v>
      </c>
      <c r="J11" s="199">
        <v>4984255</v>
      </c>
      <c r="K11" s="199">
        <v>4991139</v>
      </c>
      <c r="L11" s="444"/>
    </row>
    <row r="12" spans="1:256">
      <c r="A12" s="371">
        <v>6</v>
      </c>
      <c r="B12" s="399"/>
      <c r="C12" s="176"/>
      <c r="D12" s="199"/>
      <c r="E12" s="199"/>
      <c r="F12" s="199"/>
      <c r="G12" s="399" t="s">
        <v>197</v>
      </c>
      <c r="H12" s="176">
        <v>93485</v>
      </c>
      <c r="I12" s="199">
        <v>397170</v>
      </c>
      <c r="J12" s="247">
        <v>0</v>
      </c>
      <c r="K12" s="247">
        <v>0</v>
      </c>
      <c r="L12" s="445"/>
    </row>
    <row r="13" spans="1:256">
      <c r="A13" s="371">
        <v>7</v>
      </c>
      <c r="B13" s="394"/>
      <c r="C13" s="176"/>
      <c r="D13" s="199"/>
      <c r="E13" s="199"/>
      <c r="F13" s="199"/>
      <c r="G13" s="400" t="s">
        <v>198</v>
      </c>
      <c r="H13" s="176">
        <v>0</v>
      </c>
      <c r="I13" s="200">
        <v>0</v>
      </c>
      <c r="J13" s="200">
        <v>0</v>
      </c>
      <c r="K13" s="200">
        <v>0</v>
      </c>
      <c r="L13" s="446"/>
    </row>
    <row r="14" spans="1:256">
      <c r="A14" s="371">
        <v>8</v>
      </c>
      <c r="B14" s="400"/>
      <c r="C14" s="176"/>
      <c r="D14" s="199"/>
      <c r="E14" s="199"/>
      <c r="F14" s="199"/>
      <c r="G14" s="400" t="s">
        <v>199</v>
      </c>
      <c r="H14" s="176">
        <v>0</v>
      </c>
      <c r="I14" s="200">
        <v>0</v>
      </c>
      <c r="J14" s="200">
        <v>7573543</v>
      </c>
      <c r="K14" s="200">
        <v>7573543</v>
      </c>
      <c r="L14" s="446"/>
    </row>
    <row r="15" spans="1:256" ht="26.4">
      <c r="A15" s="371">
        <v>9</v>
      </c>
      <c r="B15" s="401" t="s">
        <v>138</v>
      </c>
      <c r="C15" s="402">
        <f>SUM(C7:C14)</f>
        <v>21861208</v>
      </c>
      <c r="D15" s="379">
        <f>SUM(D7:D14)</f>
        <v>18582864</v>
      </c>
      <c r="E15" s="379">
        <f>SUM(E7:E14)</f>
        <v>18738448</v>
      </c>
      <c r="F15" s="379">
        <f>SUM(F7:F14)</f>
        <v>18783501</v>
      </c>
      <c r="G15" s="401" t="s">
        <v>200</v>
      </c>
      <c r="H15" s="403">
        <f>SUM(H7:H14)</f>
        <v>14224117</v>
      </c>
      <c r="I15" s="379">
        <f>SUM(I7:I14)</f>
        <v>18243332</v>
      </c>
      <c r="J15" s="379">
        <f>SUM(J7:J14)</f>
        <v>24393798</v>
      </c>
      <c r="K15" s="379">
        <f>SUM(K7:K14)</f>
        <v>24829295</v>
      </c>
      <c r="L15" s="447"/>
    </row>
    <row r="16" spans="1:256" ht="12.75" customHeight="1">
      <c r="A16" s="371">
        <v>10</v>
      </c>
      <c r="B16" s="399" t="s">
        <v>201</v>
      </c>
      <c r="C16" s="178">
        <v>0</v>
      </c>
      <c r="D16" s="200">
        <v>0</v>
      </c>
      <c r="E16" s="200">
        <v>0</v>
      </c>
      <c r="F16" s="200"/>
      <c r="G16" s="399" t="s">
        <v>202</v>
      </c>
      <c r="H16" s="176">
        <v>0</v>
      </c>
      <c r="I16" s="200">
        <v>0</v>
      </c>
      <c r="J16" s="200">
        <v>0</v>
      </c>
      <c r="K16" s="200">
        <v>0</v>
      </c>
      <c r="L16" s="446"/>
    </row>
    <row r="17" spans="1:12" ht="27.6" customHeight="1">
      <c r="A17" s="371">
        <v>11</v>
      </c>
      <c r="B17" s="399" t="s">
        <v>203</v>
      </c>
      <c r="C17" s="176">
        <v>0</v>
      </c>
      <c r="D17" s="200">
        <v>5667825</v>
      </c>
      <c r="E17" s="200">
        <v>6092722</v>
      </c>
      <c r="F17" s="200">
        <v>6092722</v>
      </c>
      <c r="G17" s="399" t="s">
        <v>204</v>
      </c>
      <c r="H17" s="176">
        <v>0</v>
      </c>
      <c r="I17" s="200">
        <v>0</v>
      </c>
      <c r="J17" s="200">
        <v>0</v>
      </c>
      <c r="K17" s="200">
        <v>0</v>
      </c>
      <c r="L17" s="446"/>
    </row>
    <row r="18" spans="1:12" ht="25.2" customHeight="1">
      <c r="A18" s="371">
        <v>12</v>
      </c>
      <c r="B18" s="399" t="s">
        <v>205</v>
      </c>
      <c r="C18" s="176">
        <v>0</v>
      </c>
      <c r="D18" s="200">
        <v>0</v>
      </c>
      <c r="E18" s="200">
        <v>0</v>
      </c>
      <c r="F18" s="200">
        <v>0</v>
      </c>
      <c r="G18" s="399" t="s">
        <v>206</v>
      </c>
      <c r="H18" s="176">
        <v>0</v>
      </c>
      <c r="I18" s="200">
        <v>0</v>
      </c>
      <c r="J18" s="200">
        <v>0</v>
      </c>
      <c r="K18" s="200">
        <v>0</v>
      </c>
      <c r="L18" s="446"/>
    </row>
    <row r="19" spans="1:12" ht="25.2" customHeight="1">
      <c r="A19" s="371">
        <v>13</v>
      </c>
      <c r="B19" s="399" t="s">
        <v>207</v>
      </c>
      <c r="C19" s="177">
        <v>0</v>
      </c>
      <c r="D19" s="200">
        <v>0</v>
      </c>
      <c r="E19" s="200">
        <v>0</v>
      </c>
      <c r="F19" s="200">
        <v>0</v>
      </c>
      <c r="G19" s="399" t="s">
        <v>208</v>
      </c>
      <c r="H19" s="176">
        <v>0</v>
      </c>
      <c r="I19" s="200">
        <v>0</v>
      </c>
      <c r="J19" s="200">
        <v>0</v>
      </c>
      <c r="K19" s="200">
        <v>0</v>
      </c>
      <c r="L19" s="446"/>
    </row>
    <row r="20" spans="1:12" ht="26.4">
      <c r="A20" s="371">
        <v>14</v>
      </c>
      <c r="B20" s="399" t="s">
        <v>209</v>
      </c>
      <c r="C20" s="178">
        <v>796888</v>
      </c>
      <c r="D20" s="199">
        <v>547138</v>
      </c>
      <c r="E20" s="200">
        <v>0</v>
      </c>
      <c r="F20" s="200">
        <v>0</v>
      </c>
      <c r="G20" s="399" t="s">
        <v>210</v>
      </c>
      <c r="H20" s="179">
        <v>776744</v>
      </c>
      <c r="I20" s="200">
        <v>485308</v>
      </c>
      <c r="J20" s="200">
        <v>437372</v>
      </c>
      <c r="K20" s="200">
        <v>437372</v>
      </c>
      <c r="L20" s="446"/>
    </row>
    <row r="21" spans="1:12" ht="15.75" customHeight="1">
      <c r="A21" s="371">
        <v>15</v>
      </c>
      <c r="B21" s="399" t="s">
        <v>211</v>
      </c>
      <c r="C21" s="176">
        <v>0</v>
      </c>
      <c r="D21" s="200">
        <v>0</v>
      </c>
      <c r="E21" s="200">
        <v>0</v>
      </c>
      <c r="F21" s="200">
        <v>0</v>
      </c>
      <c r="G21" s="400"/>
      <c r="H21" s="176"/>
      <c r="I21" s="200"/>
      <c r="J21" s="200"/>
      <c r="K21" s="200"/>
      <c r="L21" s="446"/>
    </row>
    <row r="22" spans="1:12" ht="26.4">
      <c r="A22" s="371">
        <v>16</v>
      </c>
      <c r="B22" s="401" t="s">
        <v>212</v>
      </c>
      <c r="C22" s="402">
        <f>SUM(C17:C21)</f>
        <v>796888</v>
      </c>
      <c r="D22" s="379">
        <f>SUM(D17:D21)</f>
        <v>6214963</v>
      </c>
      <c r="E22" s="379">
        <f>SUM(E17:E21)</f>
        <v>6092722</v>
      </c>
      <c r="F22" s="379">
        <f>SUM(F17:F21)</f>
        <v>6092722</v>
      </c>
      <c r="G22" s="401" t="s">
        <v>213</v>
      </c>
      <c r="H22" s="403">
        <f>SUM(H17:H21)</f>
        <v>776744</v>
      </c>
      <c r="I22" s="379">
        <f>SUM(I16:I21)</f>
        <v>485308</v>
      </c>
      <c r="J22" s="379">
        <f>SUM(J16:J21)</f>
        <v>437372</v>
      </c>
      <c r="K22" s="379">
        <f>SUM(K16:K21)</f>
        <v>437372</v>
      </c>
      <c r="L22" s="447"/>
    </row>
    <row r="23" spans="1:12">
      <c r="A23" s="371">
        <v>17</v>
      </c>
      <c r="B23" s="386" t="s">
        <v>214</v>
      </c>
      <c r="C23" s="404">
        <v>22658096</v>
      </c>
      <c r="D23" s="405">
        <f>SUM(D15,D22)</f>
        <v>24797827</v>
      </c>
      <c r="E23" s="405">
        <f>SUM(E15,E22)</f>
        <v>24831170</v>
      </c>
      <c r="F23" s="405">
        <f>SUM(F15,F22)</f>
        <v>24876223</v>
      </c>
      <c r="G23" s="386" t="s">
        <v>215</v>
      </c>
      <c r="H23" s="406">
        <v>15000861</v>
      </c>
      <c r="I23" s="405">
        <f>SUM(I15,I22)</f>
        <v>18728640</v>
      </c>
      <c r="J23" s="405">
        <f>SUM(J15,J22)</f>
        <v>24831170</v>
      </c>
      <c r="K23" s="405">
        <f>SUM(K15,K22)</f>
        <v>25266667</v>
      </c>
      <c r="L23" s="448"/>
    </row>
    <row r="24" spans="1:12">
      <c r="A24" s="371">
        <v>18</v>
      </c>
      <c r="B24" s="389" t="s">
        <v>244</v>
      </c>
      <c r="C24" s="403">
        <v>0</v>
      </c>
      <c r="D24" s="407">
        <v>0</v>
      </c>
      <c r="E24" s="408">
        <v>5655350</v>
      </c>
      <c r="F24" s="408">
        <v>6045794</v>
      </c>
      <c r="G24" s="389" t="s">
        <v>216</v>
      </c>
      <c r="H24" s="377">
        <v>7637091</v>
      </c>
      <c r="I24" s="408">
        <v>339532</v>
      </c>
      <c r="J24" s="407" t="s">
        <v>299</v>
      </c>
      <c r="K24" s="407"/>
      <c r="L24" s="449"/>
    </row>
    <row r="25" spans="1:12">
      <c r="A25" s="371">
        <v>19</v>
      </c>
      <c r="B25" s="389" t="s">
        <v>217</v>
      </c>
      <c r="C25" s="403">
        <v>0</v>
      </c>
      <c r="D25" s="461">
        <v>0</v>
      </c>
      <c r="E25" s="408">
        <v>0</v>
      </c>
      <c r="F25" s="408">
        <v>390444</v>
      </c>
      <c r="G25" s="389" t="s">
        <v>218</v>
      </c>
      <c r="H25" s="377">
        <v>7657235</v>
      </c>
      <c r="I25" s="408">
        <v>6069187</v>
      </c>
      <c r="J25" s="407" t="s">
        <v>299</v>
      </c>
      <c r="K25" s="407"/>
      <c r="L25" s="449"/>
    </row>
    <row r="26" spans="1:12" ht="17.399999999999999">
      <c r="B26" s="477"/>
      <c r="C26" s="477"/>
      <c r="D26" s="477"/>
      <c r="E26" s="477"/>
      <c r="F26" s="477"/>
      <c r="G26" s="477"/>
    </row>
  </sheetData>
  <mergeCells count="6">
    <mergeCell ref="A4:A5"/>
    <mergeCell ref="B26:G26"/>
    <mergeCell ref="G4:H4"/>
    <mergeCell ref="I4:J4"/>
    <mergeCell ref="B1:K1"/>
    <mergeCell ref="A2:K2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26"/>
  <sheetViews>
    <sheetView zoomScaleNormal="100" workbookViewId="0">
      <selection activeCell="G14" sqref="G14"/>
    </sheetView>
  </sheetViews>
  <sheetFormatPr defaultRowHeight="14.4"/>
  <cols>
    <col min="1" max="1" width="5" style="170" customWidth="1"/>
    <col min="2" max="2" width="27.88671875" style="172" customWidth="1"/>
    <col min="3" max="6" width="13.109375" style="170" customWidth="1"/>
    <col min="7" max="7" width="30.44140625" style="170" customWidth="1"/>
    <col min="8" max="8" width="13.88671875" style="170" customWidth="1"/>
    <col min="9" max="9" width="12.88671875" style="170" customWidth="1"/>
    <col min="10" max="11" width="14" style="170" customWidth="1"/>
    <col min="12" max="12" width="4.109375" style="170" customWidth="1"/>
    <col min="13" max="256" width="9.109375" style="170" customWidth="1"/>
    <col min="258" max="258" width="5" customWidth="1"/>
    <col min="259" max="259" width="29.109375" customWidth="1"/>
    <col min="260" max="260" width="13.33203125" customWidth="1"/>
    <col min="261" max="261" width="13" customWidth="1"/>
    <col min="262" max="262" width="13.109375" customWidth="1"/>
    <col min="263" max="263" width="32.33203125" customWidth="1"/>
    <col min="264" max="264" width="15.33203125" customWidth="1"/>
    <col min="265" max="265" width="11.6640625" customWidth="1"/>
    <col min="266" max="266" width="13.5546875" customWidth="1"/>
    <col min="267" max="267" width="14" customWidth="1"/>
    <col min="268" max="268" width="4.109375" customWidth="1"/>
    <col min="269" max="512" width="9.109375" customWidth="1"/>
    <col min="514" max="514" width="5" customWidth="1"/>
    <col min="515" max="515" width="29.109375" customWidth="1"/>
    <col min="516" max="516" width="13.33203125" customWidth="1"/>
    <col min="517" max="517" width="13" customWidth="1"/>
    <col min="518" max="518" width="13.109375" customWidth="1"/>
    <col min="519" max="519" width="32.33203125" customWidth="1"/>
    <col min="520" max="520" width="15.33203125" customWidth="1"/>
    <col min="521" max="521" width="11.6640625" customWidth="1"/>
    <col min="522" max="522" width="13.5546875" customWidth="1"/>
    <col min="523" max="523" width="14" customWidth="1"/>
    <col min="524" max="524" width="4.109375" customWidth="1"/>
    <col min="525" max="768" width="9.109375" customWidth="1"/>
    <col min="770" max="770" width="5" customWidth="1"/>
    <col min="771" max="771" width="29.109375" customWidth="1"/>
    <col min="772" max="772" width="13.33203125" customWidth="1"/>
    <col min="773" max="773" width="13" customWidth="1"/>
    <col min="774" max="774" width="13.109375" customWidth="1"/>
    <col min="775" max="775" width="32.33203125" customWidth="1"/>
    <col min="776" max="776" width="15.33203125" customWidth="1"/>
    <col min="777" max="777" width="11.6640625" customWidth="1"/>
    <col min="778" max="778" width="13.5546875" customWidth="1"/>
    <col min="779" max="779" width="14" customWidth="1"/>
    <col min="780" max="780" width="4.109375" customWidth="1"/>
    <col min="781" max="1024" width="9.109375" customWidth="1"/>
    <col min="1026" max="1026" width="5" customWidth="1"/>
    <col min="1027" max="1027" width="29.109375" customWidth="1"/>
    <col min="1028" max="1028" width="13.33203125" customWidth="1"/>
    <col min="1029" max="1029" width="13" customWidth="1"/>
    <col min="1030" max="1030" width="13.109375" customWidth="1"/>
    <col min="1031" max="1031" width="32.33203125" customWidth="1"/>
    <col min="1032" max="1032" width="15.33203125" customWidth="1"/>
    <col min="1033" max="1033" width="11.6640625" customWidth="1"/>
    <col min="1034" max="1034" width="13.5546875" customWidth="1"/>
    <col min="1035" max="1035" width="14" customWidth="1"/>
    <col min="1036" max="1036" width="4.109375" customWidth="1"/>
    <col min="1037" max="1280" width="9.109375" customWidth="1"/>
    <col min="1282" max="1282" width="5" customWidth="1"/>
    <col min="1283" max="1283" width="29.109375" customWidth="1"/>
    <col min="1284" max="1284" width="13.33203125" customWidth="1"/>
    <col min="1285" max="1285" width="13" customWidth="1"/>
    <col min="1286" max="1286" width="13.109375" customWidth="1"/>
    <col min="1287" max="1287" width="32.33203125" customWidth="1"/>
    <col min="1288" max="1288" width="15.33203125" customWidth="1"/>
    <col min="1289" max="1289" width="11.6640625" customWidth="1"/>
    <col min="1290" max="1290" width="13.5546875" customWidth="1"/>
    <col min="1291" max="1291" width="14" customWidth="1"/>
    <col min="1292" max="1292" width="4.109375" customWidth="1"/>
    <col min="1293" max="1536" width="9.109375" customWidth="1"/>
    <col min="1538" max="1538" width="5" customWidth="1"/>
    <col min="1539" max="1539" width="29.109375" customWidth="1"/>
    <col min="1540" max="1540" width="13.33203125" customWidth="1"/>
    <col min="1541" max="1541" width="13" customWidth="1"/>
    <col min="1542" max="1542" width="13.109375" customWidth="1"/>
    <col min="1543" max="1543" width="32.33203125" customWidth="1"/>
    <col min="1544" max="1544" width="15.33203125" customWidth="1"/>
    <col min="1545" max="1545" width="11.6640625" customWidth="1"/>
    <col min="1546" max="1546" width="13.5546875" customWidth="1"/>
    <col min="1547" max="1547" width="14" customWidth="1"/>
    <col min="1548" max="1548" width="4.109375" customWidth="1"/>
    <col min="1549" max="1792" width="9.109375" customWidth="1"/>
    <col min="1794" max="1794" width="5" customWidth="1"/>
    <col min="1795" max="1795" width="29.109375" customWidth="1"/>
    <col min="1796" max="1796" width="13.33203125" customWidth="1"/>
    <col min="1797" max="1797" width="13" customWidth="1"/>
    <col min="1798" max="1798" width="13.109375" customWidth="1"/>
    <col min="1799" max="1799" width="32.33203125" customWidth="1"/>
    <col min="1800" max="1800" width="15.33203125" customWidth="1"/>
    <col min="1801" max="1801" width="11.6640625" customWidth="1"/>
    <col min="1802" max="1802" width="13.5546875" customWidth="1"/>
    <col min="1803" max="1803" width="14" customWidth="1"/>
    <col min="1804" max="1804" width="4.109375" customWidth="1"/>
    <col min="1805" max="2048" width="9.109375" customWidth="1"/>
    <col min="2050" max="2050" width="5" customWidth="1"/>
    <col min="2051" max="2051" width="29.109375" customWidth="1"/>
    <col min="2052" max="2052" width="13.33203125" customWidth="1"/>
    <col min="2053" max="2053" width="13" customWidth="1"/>
    <col min="2054" max="2054" width="13.109375" customWidth="1"/>
    <col min="2055" max="2055" width="32.33203125" customWidth="1"/>
    <col min="2056" max="2056" width="15.33203125" customWidth="1"/>
    <col min="2057" max="2057" width="11.6640625" customWidth="1"/>
    <col min="2058" max="2058" width="13.5546875" customWidth="1"/>
    <col min="2059" max="2059" width="14" customWidth="1"/>
    <col min="2060" max="2060" width="4.109375" customWidth="1"/>
    <col min="2061" max="2304" width="9.109375" customWidth="1"/>
    <col min="2306" max="2306" width="5" customWidth="1"/>
    <col min="2307" max="2307" width="29.109375" customWidth="1"/>
    <col min="2308" max="2308" width="13.33203125" customWidth="1"/>
    <col min="2309" max="2309" width="13" customWidth="1"/>
    <col min="2310" max="2310" width="13.109375" customWidth="1"/>
    <col min="2311" max="2311" width="32.33203125" customWidth="1"/>
    <col min="2312" max="2312" width="15.33203125" customWidth="1"/>
    <col min="2313" max="2313" width="11.6640625" customWidth="1"/>
    <col min="2314" max="2314" width="13.5546875" customWidth="1"/>
    <col min="2315" max="2315" width="14" customWidth="1"/>
    <col min="2316" max="2316" width="4.109375" customWidth="1"/>
    <col min="2317" max="2560" width="9.109375" customWidth="1"/>
    <col min="2562" max="2562" width="5" customWidth="1"/>
    <col min="2563" max="2563" width="29.109375" customWidth="1"/>
    <col min="2564" max="2564" width="13.33203125" customWidth="1"/>
    <col min="2565" max="2565" width="13" customWidth="1"/>
    <col min="2566" max="2566" width="13.109375" customWidth="1"/>
    <col min="2567" max="2567" width="32.33203125" customWidth="1"/>
    <col min="2568" max="2568" width="15.33203125" customWidth="1"/>
    <col min="2569" max="2569" width="11.6640625" customWidth="1"/>
    <col min="2570" max="2570" width="13.5546875" customWidth="1"/>
    <col min="2571" max="2571" width="14" customWidth="1"/>
    <col min="2572" max="2572" width="4.109375" customWidth="1"/>
    <col min="2573" max="2816" width="9.109375" customWidth="1"/>
    <col min="2818" max="2818" width="5" customWidth="1"/>
    <col min="2819" max="2819" width="29.109375" customWidth="1"/>
    <col min="2820" max="2820" width="13.33203125" customWidth="1"/>
    <col min="2821" max="2821" width="13" customWidth="1"/>
    <col min="2822" max="2822" width="13.109375" customWidth="1"/>
    <col min="2823" max="2823" width="32.33203125" customWidth="1"/>
    <col min="2824" max="2824" width="15.33203125" customWidth="1"/>
    <col min="2825" max="2825" width="11.6640625" customWidth="1"/>
    <col min="2826" max="2826" width="13.5546875" customWidth="1"/>
    <col min="2827" max="2827" width="14" customWidth="1"/>
    <col min="2828" max="2828" width="4.109375" customWidth="1"/>
    <col min="2829" max="3072" width="9.109375" customWidth="1"/>
    <col min="3074" max="3074" width="5" customWidth="1"/>
    <col min="3075" max="3075" width="29.109375" customWidth="1"/>
    <col min="3076" max="3076" width="13.33203125" customWidth="1"/>
    <col min="3077" max="3077" width="13" customWidth="1"/>
    <col min="3078" max="3078" width="13.109375" customWidth="1"/>
    <col min="3079" max="3079" width="32.33203125" customWidth="1"/>
    <col min="3080" max="3080" width="15.33203125" customWidth="1"/>
    <col min="3081" max="3081" width="11.6640625" customWidth="1"/>
    <col min="3082" max="3082" width="13.5546875" customWidth="1"/>
    <col min="3083" max="3083" width="14" customWidth="1"/>
    <col min="3084" max="3084" width="4.109375" customWidth="1"/>
    <col min="3085" max="3328" width="9.109375" customWidth="1"/>
    <col min="3330" max="3330" width="5" customWidth="1"/>
    <col min="3331" max="3331" width="29.109375" customWidth="1"/>
    <col min="3332" max="3332" width="13.33203125" customWidth="1"/>
    <col min="3333" max="3333" width="13" customWidth="1"/>
    <col min="3334" max="3334" width="13.109375" customWidth="1"/>
    <col min="3335" max="3335" width="32.33203125" customWidth="1"/>
    <col min="3336" max="3336" width="15.33203125" customWidth="1"/>
    <col min="3337" max="3337" width="11.6640625" customWidth="1"/>
    <col min="3338" max="3338" width="13.5546875" customWidth="1"/>
    <col min="3339" max="3339" width="14" customWidth="1"/>
    <col min="3340" max="3340" width="4.109375" customWidth="1"/>
    <col min="3341" max="3584" width="9.109375" customWidth="1"/>
    <col min="3586" max="3586" width="5" customWidth="1"/>
    <col min="3587" max="3587" width="29.109375" customWidth="1"/>
    <col min="3588" max="3588" width="13.33203125" customWidth="1"/>
    <col min="3589" max="3589" width="13" customWidth="1"/>
    <col min="3590" max="3590" width="13.109375" customWidth="1"/>
    <col min="3591" max="3591" width="32.33203125" customWidth="1"/>
    <col min="3592" max="3592" width="15.33203125" customWidth="1"/>
    <col min="3593" max="3593" width="11.6640625" customWidth="1"/>
    <col min="3594" max="3594" width="13.5546875" customWidth="1"/>
    <col min="3595" max="3595" width="14" customWidth="1"/>
    <col min="3596" max="3596" width="4.109375" customWidth="1"/>
    <col min="3597" max="3840" width="9.109375" customWidth="1"/>
    <col min="3842" max="3842" width="5" customWidth="1"/>
    <col min="3843" max="3843" width="29.109375" customWidth="1"/>
    <col min="3844" max="3844" width="13.33203125" customWidth="1"/>
    <col min="3845" max="3845" width="13" customWidth="1"/>
    <col min="3846" max="3846" width="13.109375" customWidth="1"/>
    <col min="3847" max="3847" width="32.33203125" customWidth="1"/>
    <col min="3848" max="3848" width="15.33203125" customWidth="1"/>
    <col min="3849" max="3849" width="11.6640625" customWidth="1"/>
    <col min="3850" max="3850" width="13.5546875" customWidth="1"/>
    <col min="3851" max="3851" width="14" customWidth="1"/>
    <col min="3852" max="3852" width="4.109375" customWidth="1"/>
    <col min="3853" max="4096" width="9.109375" customWidth="1"/>
    <col min="4098" max="4098" width="5" customWidth="1"/>
    <col min="4099" max="4099" width="29.109375" customWidth="1"/>
    <col min="4100" max="4100" width="13.33203125" customWidth="1"/>
    <col min="4101" max="4101" width="13" customWidth="1"/>
    <col min="4102" max="4102" width="13.109375" customWidth="1"/>
    <col min="4103" max="4103" width="32.33203125" customWidth="1"/>
    <col min="4104" max="4104" width="15.33203125" customWidth="1"/>
    <col min="4105" max="4105" width="11.6640625" customWidth="1"/>
    <col min="4106" max="4106" width="13.5546875" customWidth="1"/>
    <col min="4107" max="4107" width="14" customWidth="1"/>
    <col min="4108" max="4108" width="4.109375" customWidth="1"/>
    <col min="4109" max="4352" width="9.109375" customWidth="1"/>
    <col min="4354" max="4354" width="5" customWidth="1"/>
    <col min="4355" max="4355" width="29.109375" customWidth="1"/>
    <col min="4356" max="4356" width="13.33203125" customWidth="1"/>
    <col min="4357" max="4357" width="13" customWidth="1"/>
    <col min="4358" max="4358" width="13.109375" customWidth="1"/>
    <col min="4359" max="4359" width="32.33203125" customWidth="1"/>
    <col min="4360" max="4360" width="15.33203125" customWidth="1"/>
    <col min="4361" max="4361" width="11.6640625" customWidth="1"/>
    <col min="4362" max="4362" width="13.5546875" customWidth="1"/>
    <col min="4363" max="4363" width="14" customWidth="1"/>
    <col min="4364" max="4364" width="4.109375" customWidth="1"/>
    <col min="4365" max="4608" width="9.109375" customWidth="1"/>
    <col min="4610" max="4610" width="5" customWidth="1"/>
    <col min="4611" max="4611" width="29.109375" customWidth="1"/>
    <col min="4612" max="4612" width="13.33203125" customWidth="1"/>
    <col min="4613" max="4613" width="13" customWidth="1"/>
    <col min="4614" max="4614" width="13.109375" customWidth="1"/>
    <col min="4615" max="4615" width="32.33203125" customWidth="1"/>
    <col min="4616" max="4616" width="15.33203125" customWidth="1"/>
    <col min="4617" max="4617" width="11.6640625" customWidth="1"/>
    <col min="4618" max="4618" width="13.5546875" customWidth="1"/>
    <col min="4619" max="4619" width="14" customWidth="1"/>
    <col min="4620" max="4620" width="4.109375" customWidth="1"/>
    <col min="4621" max="4864" width="9.109375" customWidth="1"/>
    <col min="4866" max="4866" width="5" customWidth="1"/>
    <col min="4867" max="4867" width="29.109375" customWidth="1"/>
    <col min="4868" max="4868" width="13.33203125" customWidth="1"/>
    <col min="4869" max="4869" width="13" customWidth="1"/>
    <col min="4870" max="4870" width="13.109375" customWidth="1"/>
    <col min="4871" max="4871" width="32.33203125" customWidth="1"/>
    <col min="4872" max="4872" width="15.33203125" customWidth="1"/>
    <col min="4873" max="4873" width="11.6640625" customWidth="1"/>
    <col min="4874" max="4874" width="13.5546875" customWidth="1"/>
    <col min="4875" max="4875" width="14" customWidth="1"/>
    <col min="4876" max="4876" width="4.109375" customWidth="1"/>
    <col min="4877" max="5120" width="9.109375" customWidth="1"/>
    <col min="5122" max="5122" width="5" customWidth="1"/>
    <col min="5123" max="5123" width="29.109375" customWidth="1"/>
    <col min="5124" max="5124" width="13.33203125" customWidth="1"/>
    <col min="5125" max="5125" width="13" customWidth="1"/>
    <col min="5126" max="5126" width="13.109375" customWidth="1"/>
    <col min="5127" max="5127" width="32.33203125" customWidth="1"/>
    <col min="5128" max="5128" width="15.33203125" customWidth="1"/>
    <col min="5129" max="5129" width="11.6640625" customWidth="1"/>
    <col min="5130" max="5130" width="13.5546875" customWidth="1"/>
    <col min="5131" max="5131" width="14" customWidth="1"/>
    <col min="5132" max="5132" width="4.109375" customWidth="1"/>
    <col min="5133" max="5376" width="9.109375" customWidth="1"/>
    <col min="5378" max="5378" width="5" customWidth="1"/>
    <col min="5379" max="5379" width="29.109375" customWidth="1"/>
    <col min="5380" max="5380" width="13.33203125" customWidth="1"/>
    <col min="5381" max="5381" width="13" customWidth="1"/>
    <col min="5382" max="5382" width="13.109375" customWidth="1"/>
    <col min="5383" max="5383" width="32.33203125" customWidth="1"/>
    <col min="5384" max="5384" width="15.33203125" customWidth="1"/>
    <col min="5385" max="5385" width="11.6640625" customWidth="1"/>
    <col min="5386" max="5386" width="13.5546875" customWidth="1"/>
    <col min="5387" max="5387" width="14" customWidth="1"/>
    <col min="5388" max="5388" width="4.109375" customWidth="1"/>
    <col min="5389" max="5632" width="9.109375" customWidth="1"/>
    <col min="5634" max="5634" width="5" customWidth="1"/>
    <col min="5635" max="5635" width="29.109375" customWidth="1"/>
    <col min="5636" max="5636" width="13.33203125" customWidth="1"/>
    <col min="5637" max="5637" width="13" customWidth="1"/>
    <col min="5638" max="5638" width="13.109375" customWidth="1"/>
    <col min="5639" max="5639" width="32.33203125" customWidth="1"/>
    <col min="5640" max="5640" width="15.33203125" customWidth="1"/>
    <col min="5641" max="5641" width="11.6640625" customWidth="1"/>
    <col min="5642" max="5642" width="13.5546875" customWidth="1"/>
    <col min="5643" max="5643" width="14" customWidth="1"/>
    <col min="5644" max="5644" width="4.109375" customWidth="1"/>
    <col min="5645" max="5888" width="9.109375" customWidth="1"/>
    <col min="5890" max="5890" width="5" customWidth="1"/>
    <col min="5891" max="5891" width="29.109375" customWidth="1"/>
    <col min="5892" max="5892" width="13.33203125" customWidth="1"/>
    <col min="5893" max="5893" width="13" customWidth="1"/>
    <col min="5894" max="5894" width="13.109375" customWidth="1"/>
    <col min="5895" max="5895" width="32.33203125" customWidth="1"/>
    <col min="5896" max="5896" width="15.33203125" customWidth="1"/>
    <col min="5897" max="5897" width="11.6640625" customWidth="1"/>
    <col min="5898" max="5898" width="13.5546875" customWidth="1"/>
    <col min="5899" max="5899" width="14" customWidth="1"/>
    <col min="5900" max="5900" width="4.109375" customWidth="1"/>
    <col min="5901" max="6144" width="9.109375" customWidth="1"/>
    <col min="6146" max="6146" width="5" customWidth="1"/>
    <col min="6147" max="6147" width="29.109375" customWidth="1"/>
    <col min="6148" max="6148" width="13.33203125" customWidth="1"/>
    <col min="6149" max="6149" width="13" customWidth="1"/>
    <col min="6150" max="6150" width="13.109375" customWidth="1"/>
    <col min="6151" max="6151" width="32.33203125" customWidth="1"/>
    <col min="6152" max="6152" width="15.33203125" customWidth="1"/>
    <col min="6153" max="6153" width="11.6640625" customWidth="1"/>
    <col min="6154" max="6154" width="13.5546875" customWidth="1"/>
    <col min="6155" max="6155" width="14" customWidth="1"/>
    <col min="6156" max="6156" width="4.109375" customWidth="1"/>
    <col min="6157" max="6400" width="9.109375" customWidth="1"/>
    <col min="6402" max="6402" width="5" customWidth="1"/>
    <col min="6403" max="6403" width="29.109375" customWidth="1"/>
    <col min="6404" max="6404" width="13.33203125" customWidth="1"/>
    <col min="6405" max="6405" width="13" customWidth="1"/>
    <col min="6406" max="6406" width="13.109375" customWidth="1"/>
    <col min="6407" max="6407" width="32.33203125" customWidth="1"/>
    <col min="6408" max="6408" width="15.33203125" customWidth="1"/>
    <col min="6409" max="6409" width="11.6640625" customWidth="1"/>
    <col min="6410" max="6410" width="13.5546875" customWidth="1"/>
    <col min="6411" max="6411" width="14" customWidth="1"/>
    <col min="6412" max="6412" width="4.109375" customWidth="1"/>
    <col min="6413" max="6656" width="9.109375" customWidth="1"/>
    <col min="6658" max="6658" width="5" customWidth="1"/>
    <col min="6659" max="6659" width="29.109375" customWidth="1"/>
    <col min="6660" max="6660" width="13.33203125" customWidth="1"/>
    <col min="6661" max="6661" width="13" customWidth="1"/>
    <col min="6662" max="6662" width="13.109375" customWidth="1"/>
    <col min="6663" max="6663" width="32.33203125" customWidth="1"/>
    <col min="6664" max="6664" width="15.33203125" customWidth="1"/>
    <col min="6665" max="6665" width="11.6640625" customWidth="1"/>
    <col min="6666" max="6666" width="13.5546875" customWidth="1"/>
    <col min="6667" max="6667" width="14" customWidth="1"/>
    <col min="6668" max="6668" width="4.109375" customWidth="1"/>
    <col min="6669" max="6912" width="9.109375" customWidth="1"/>
    <col min="6914" max="6914" width="5" customWidth="1"/>
    <col min="6915" max="6915" width="29.109375" customWidth="1"/>
    <col min="6916" max="6916" width="13.33203125" customWidth="1"/>
    <col min="6917" max="6917" width="13" customWidth="1"/>
    <col min="6918" max="6918" width="13.109375" customWidth="1"/>
    <col min="6919" max="6919" width="32.33203125" customWidth="1"/>
    <col min="6920" max="6920" width="15.33203125" customWidth="1"/>
    <col min="6921" max="6921" width="11.6640625" customWidth="1"/>
    <col min="6922" max="6922" width="13.5546875" customWidth="1"/>
    <col min="6923" max="6923" width="14" customWidth="1"/>
    <col min="6924" max="6924" width="4.109375" customWidth="1"/>
    <col min="6925" max="7168" width="9.109375" customWidth="1"/>
    <col min="7170" max="7170" width="5" customWidth="1"/>
    <col min="7171" max="7171" width="29.109375" customWidth="1"/>
    <col min="7172" max="7172" width="13.33203125" customWidth="1"/>
    <col min="7173" max="7173" width="13" customWidth="1"/>
    <col min="7174" max="7174" width="13.109375" customWidth="1"/>
    <col min="7175" max="7175" width="32.33203125" customWidth="1"/>
    <col min="7176" max="7176" width="15.33203125" customWidth="1"/>
    <col min="7177" max="7177" width="11.6640625" customWidth="1"/>
    <col min="7178" max="7178" width="13.5546875" customWidth="1"/>
    <col min="7179" max="7179" width="14" customWidth="1"/>
    <col min="7180" max="7180" width="4.109375" customWidth="1"/>
    <col min="7181" max="7424" width="9.109375" customWidth="1"/>
    <col min="7426" max="7426" width="5" customWidth="1"/>
    <col min="7427" max="7427" width="29.109375" customWidth="1"/>
    <col min="7428" max="7428" width="13.33203125" customWidth="1"/>
    <col min="7429" max="7429" width="13" customWidth="1"/>
    <col min="7430" max="7430" width="13.109375" customWidth="1"/>
    <col min="7431" max="7431" width="32.33203125" customWidth="1"/>
    <col min="7432" max="7432" width="15.33203125" customWidth="1"/>
    <col min="7433" max="7433" width="11.6640625" customWidth="1"/>
    <col min="7434" max="7434" width="13.5546875" customWidth="1"/>
    <col min="7435" max="7435" width="14" customWidth="1"/>
    <col min="7436" max="7436" width="4.109375" customWidth="1"/>
    <col min="7437" max="7680" width="9.109375" customWidth="1"/>
    <col min="7682" max="7682" width="5" customWidth="1"/>
    <col min="7683" max="7683" width="29.109375" customWidth="1"/>
    <col min="7684" max="7684" width="13.33203125" customWidth="1"/>
    <col min="7685" max="7685" width="13" customWidth="1"/>
    <col min="7686" max="7686" width="13.109375" customWidth="1"/>
    <col min="7687" max="7687" width="32.33203125" customWidth="1"/>
    <col min="7688" max="7688" width="15.33203125" customWidth="1"/>
    <col min="7689" max="7689" width="11.6640625" customWidth="1"/>
    <col min="7690" max="7690" width="13.5546875" customWidth="1"/>
    <col min="7691" max="7691" width="14" customWidth="1"/>
    <col min="7692" max="7692" width="4.109375" customWidth="1"/>
    <col min="7693" max="7936" width="9.109375" customWidth="1"/>
    <col min="7938" max="7938" width="5" customWidth="1"/>
    <col min="7939" max="7939" width="29.109375" customWidth="1"/>
    <col min="7940" max="7940" width="13.33203125" customWidth="1"/>
    <col min="7941" max="7941" width="13" customWidth="1"/>
    <col min="7942" max="7942" width="13.109375" customWidth="1"/>
    <col min="7943" max="7943" width="32.33203125" customWidth="1"/>
    <col min="7944" max="7944" width="15.33203125" customWidth="1"/>
    <col min="7945" max="7945" width="11.6640625" customWidth="1"/>
    <col min="7946" max="7946" width="13.5546875" customWidth="1"/>
    <col min="7947" max="7947" width="14" customWidth="1"/>
    <col min="7948" max="7948" width="4.109375" customWidth="1"/>
    <col min="7949" max="8192" width="9.109375" customWidth="1"/>
    <col min="8194" max="8194" width="5" customWidth="1"/>
    <col min="8195" max="8195" width="29.109375" customWidth="1"/>
    <col min="8196" max="8196" width="13.33203125" customWidth="1"/>
    <col min="8197" max="8197" width="13" customWidth="1"/>
    <col min="8198" max="8198" width="13.109375" customWidth="1"/>
    <col min="8199" max="8199" width="32.33203125" customWidth="1"/>
    <col min="8200" max="8200" width="15.33203125" customWidth="1"/>
    <col min="8201" max="8201" width="11.6640625" customWidth="1"/>
    <col min="8202" max="8202" width="13.5546875" customWidth="1"/>
    <col min="8203" max="8203" width="14" customWidth="1"/>
    <col min="8204" max="8204" width="4.109375" customWidth="1"/>
    <col min="8205" max="8448" width="9.109375" customWidth="1"/>
    <col min="8450" max="8450" width="5" customWidth="1"/>
    <col min="8451" max="8451" width="29.109375" customWidth="1"/>
    <col min="8452" max="8452" width="13.33203125" customWidth="1"/>
    <col min="8453" max="8453" width="13" customWidth="1"/>
    <col min="8454" max="8454" width="13.109375" customWidth="1"/>
    <col min="8455" max="8455" width="32.33203125" customWidth="1"/>
    <col min="8456" max="8456" width="15.33203125" customWidth="1"/>
    <col min="8457" max="8457" width="11.6640625" customWidth="1"/>
    <col min="8458" max="8458" width="13.5546875" customWidth="1"/>
    <col min="8459" max="8459" width="14" customWidth="1"/>
    <col min="8460" max="8460" width="4.109375" customWidth="1"/>
    <col min="8461" max="8704" width="9.109375" customWidth="1"/>
    <col min="8706" max="8706" width="5" customWidth="1"/>
    <col min="8707" max="8707" width="29.109375" customWidth="1"/>
    <col min="8708" max="8708" width="13.33203125" customWidth="1"/>
    <col min="8709" max="8709" width="13" customWidth="1"/>
    <col min="8710" max="8710" width="13.109375" customWidth="1"/>
    <col min="8711" max="8711" width="32.33203125" customWidth="1"/>
    <col min="8712" max="8712" width="15.33203125" customWidth="1"/>
    <col min="8713" max="8713" width="11.6640625" customWidth="1"/>
    <col min="8714" max="8714" width="13.5546875" customWidth="1"/>
    <col min="8715" max="8715" width="14" customWidth="1"/>
    <col min="8716" max="8716" width="4.109375" customWidth="1"/>
    <col min="8717" max="8960" width="9.109375" customWidth="1"/>
    <col min="8962" max="8962" width="5" customWidth="1"/>
    <col min="8963" max="8963" width="29.109375" customWidth="1"/>
    <col min="8964" max="8964" width="13.33203125" customWidth="1"/>
    <col min="8965" max="8965" width="13" customWidth="1"/>
    <col min="8966" max="8966" width="13.109375" customWidth="1"/>
    <col min="8967" max="8967" width="32.33203125" customWidth="1"/>
    <col min="8968" max="8968" width="15.33203125" customWidth="1"/>
    <col min="8969" max="8969" width="11.6640625" customWidth="1"/>
    <col min="8970" max="8970" width="13.5546875" customWidth="1"/>
    <col min="8971" max="8971" width="14" customWidth="1"/>
    <col min="8972" max="8972" width="4.109375" customWidth="1"/>
    <col min="8973" max="9216" width="9.109375" customWidth="1"/>
    <col min="9218" max="9218" width="5" customWidth="1"/>
    <col min="9219" max="9219" width="29.109375" customWidth="1"/>
    <col min="9220" max="9220" width="13.33203125" customWidth="1"/>
    <col min="9221" max="9221" width="13" customWidth="1"/>
    <col min="9222" max="9222" width="13.109375" customWidth="1"/>
    <col min="9223" max="9223" width="32.33203125" customWidth="1"/>
    <col min="9224" max="9224" width="15.33203125" customWidth="1"/>
    <col min="9225" max="9225" width="11.6640625" customWidth="1"/>
    <col min="9226" max="9226" width="13.5546875" customWidth="1"/>
    <col min="9227" max="9227" width="14" customWidth="1"/>
    <col min="9228" max="9228" width="4.109375" customWidth="1"/>
    <col min="9229" max="9472" width="9.109375" customWidth="1"/>
    <col min="9474" max="9474" width="5" customWidth="1"/>
    <col min="9475" max="9475" width="29.109375" customWidth="1"/>
    <col min="9476" max="9476" width="13.33203125" customWidth="1"/>
    <col min="9477" max="9477" width="13" customWidth="1"/>
    <col min="9478" max="9478" width="13.109375" customWidth="1"/>
    <col min="9479" max="9479" width="32.33203125" customWidth="1"/>
    <col min="9480" max="9480" width="15.33203125" customWidth="1"/>
    <col min="9481" max="9481" width="11.6640625" customWidth="1"/>
    <col min="9482" max="9482" width="13.5546875" customWidth="1"/>
    <col min="9483" max="9483" width="14" customWidth="1"/>
    <col min="9484" max="9484" width="4.109375" customWidth="1"/>
    <col min="9485" max="9728" width="9.109375" customWidth="1"/>
    <col min="9730" max="9730" width="5" customWidth="1"/>
    <col min="9731" max="9731" width="29.109375" customWidth="1"/>
    <col min="9732" max="9732" width="13.33203125" customWidth="1"/>
    <col min="9733" max="9733" width="13" customWidth="1"/>
    <col min="9734" max="9734" width="13.109375" customWidth="1"/>
    <col min="9735" max="9735" width="32.33203125" customWidth="1"/>
    <col min="9736" max="9736" width="15.33203125" customWidth="1"/>
    <col min="9737" max="9737" width="11.6640625" customWidth="1"/>
    <col min="9738" max="9738" width="13.5546875" customWidth="1"/>
    <col min="9739" max="9739" width="14" customWidth="1"/>
    <col min="9740" max="9740" width="4.109375" customWidth="1"/>
    <col min="9741" max="9984" width="9.109375" customWidth="1"/>
    <col min="9986" max="9986" width="5" customWidth="1"/>
    <col min="9987" max="9987" width="29.109375" customWidth="1"/>
    <col min="9988" max="9988" width="13.33203125" customWidth="1"/>
    <col min="9989" max="9989" width="13" customWidth="1"/>
    <col min="9990" max="9990" width="13.109375" customWidth="1"/>
    <col min="9991" max="9991" width="32.33203125" customWidth="1"/>
    <col min="9992" max="9992" width="15.33203125" customWidth="1"/>
    <col min="9993" max="9993" width="11.6640625" customWidth="1"/>
    <col min="9994" max="9994" width="13.5546875" customWidth="1"/>
    <col min="9995" max="9995" width="14" customWidth="1"/>
    <col min="9996" max="9996" width="4.109375" customWidth="1"/>
    <col min="9997" max="10240" width="9.109375" customWidth="1"/>
    <col min="10242" max="10242" width="5" customWidth="1"/>
    <col min="10243" max="10243" width="29.109375" customWidth="1"/>
    <col min="10244" max="10244" width="13.33203125" customWidth="1"/>
    <col min="10245" max="10245" width="13" customWidth="1"/>
    <col min="10246" max="10246" width="13.109375" customWidth="1"/>
    <col min="10247" max="10247" width="32.33203125" customWidth="1"/>
    <col min="10248" max="10248" width="15.33203125" customWidth="1"/>
    <col min="10249" max="10249" width="11.6640625" customWidth="1"/>
    <col min="10250" max="10250" width="13.5546875" customWidth="1"/>
    <col min="10251" max="10251" width="14" customWidth="1"/>
    <col min="10252" max="10252" width="4.109375" customWidth="1"/>
    <col min="10253" max="10496" width="9.109375" customWidth="1"/>
    <col min="10498" max="10498" width="5" customWidth="1"/>
    <col min="10499" max="10499" width="29.109375" customWidth="1"/>
    <col min="10500" max="10500" width="13.33203125" customWidth="1"/>
    <col min="10501" max="10501" width="13" customWidth="1"/>
    <col min="10502" max="10502" width="13.109375" customWidth="1"/>
    <col min="10503" max="10503" width="32.33203125" customWidth="1"/>
    <col min="10504" max="10504" width="15.33203125" customWidth="1"/>
    <col min="10505" max="10505" width="11.6640625" customWidth="1"/>
    <col min="10506" max="10506" width="13.5546875" customWidth="1"/>
    <col min="10507" max="10507" width="14" customWidth="1"/>
    <col min="10508" max="10508" width="4.109375" customWidth="1"/>
    <col min="10509" max="10752" width="9.109375" customWidth="1"/>
    <col min="10754" max="10754" width="5" customWidth="1"/>
    <col min="10755" max="10755" width="29.109375" customWidth="1"/>
    <col min="10756" max="10756" width="13.33203125" customWidth="1"/>
    <col min="10757" max="10757" width="13" customWidth="1"/>
    <col min="10758" max="10758" width="13.109375" customWidth="1"/>
    <col min="10759" max="10759" width="32.33203125" customWidth="1"/>
    <col min="10760" max="10760" width="15.33203125" customWidth="1"/>
    <col min="10761" max="10761" width="11.6640625" customWidth="1"/>
    <col min="10762" max="10762" width="13.5546875" customWidth="1"/>
    <col min="10763" max="10763" width="14" customWidth="1"/>
    <col min="10764" max="10764" width="4.109375" customWidth="1"/>
    <col min="10765" max="11008" width="9.109375" customWidth="1"/>
    <col min="11010" max="11010" width="5" customWidth="1"/>
    <col min="11011" max="11011" width="29.109375" customWidth="1"/>
    <col min="11012" max="11012" width="13.33203125" customWidth="1"/>
    <col min="11013" max="11013" width="13" customWidth="1"/>
    <col min="11014" max="11014" width="13.109375" customWidth="1"/>
    <col min="11015" max="11015" width="32.33203125" customWidth="1"/>
    <col min="11016" max="11016" width="15.33203125" customWidth="1"/>
    <col min="11017" max="11017" width="11.6640625" customWidth="1"/>
    <col min="11018" max="11018" width="13.5546875" customWidth="1"/>
    <col min="11019" max="11019" width="14" customWidth="1"/>
    <col min="11020" max="11020" width="4.109375" customWidth="1"/>
    <col min="11021" max="11264" width="9.109375" customWidth="1"/>
    <col min="11266" max="11266" width="5" customWidth="1"/>
    <col min="11267" max="11267" width="29.109375" customWidth="1"/>
    <col min="11268" max="11268" width="13.33203125" customWidth="1"/>
    <col min="11269" max="11269" width="13" customWidth="1"/>
    <col min="11270" max="11270" width="13.109375" customWidth="1"/>
    <col min="11271" max="11271" width="32.33203125" customWidth="1"/>
    <col min="11272" max="11272" width="15.33203125" customWidth="1"/>
    <col min="11273" max="11273" width="11.6640625" customWidth="1"/>
    <col min="11274" max="11274" width="13.5546875" customWidth="1"/>
    <col min="11275" max="11275" width="14" customWidth="1"/>
    <col min="11276" max="11276" width="4.109375" customWidth="1"/>
    <col min="11277" max="11520" width="9.109375" customWidth="1"/>
    <col min="11522" max="11522" width="5" customWidth="1"/>
    <col min="11523" max="11523" width="29.109375" customWidth="1"/>
    <col min="11524" max="11524" width="13.33203125" customWidth="1"/>
    <col min="11525" max="11525" width="13" customWidth="1"/>
    <col min="11526" max="11526" width="13.109375" customWidth="1"/>
    <col min="11527" max="11527" width="32.33203125" customWidth="1"/>
    <col min="11528" max="11528" width="15.33203125" customWidth="1"/>
    <col min="11529" max="11529" width="11.6640625" customWidth="1"/>
    <col min="11530" max="11530" width="13.5546875" customWidth="1"/>
    <col min="11531" max="11531" width="14" customWidth="1"/>
    <col min="11532" max="11532" width="4.109375" customWidth="1"/>
    <col min="11533" max="11776" width="9.109375" customWidth="1"/>
    <col min="11778" max="11778" width="5" customWidth="1"/>
    <col min="11779" max="11779" width="29.109375" customWidth="1"/>
    <col min="11780" max="11780" width="13.33203125" customWidth="1"/>
    <col min="11781" max="11781" width="13" customWidth="1"/>
    <col min="11782" max="11782" width="13.109375" customWidth="1"/>
    <col min="11783" max="11783" width="32.33203125" customWidth="1"/>
    <col min="11784" max="11784" width="15.33203125" customWidth="1"/>
    <col min="11785" max="11785" width="11.6640625" customWidth="1"/>
    <col min="11786" max="11786" width="13.5546875" customWidth="1"/>
    <col min="11787" max="11787" width="14" customWidth="1"/>
    <col min="11788" max="11788" width="4.109375" customWidth="1"/>
    <col min="11789" max="12032" width="9.109375" customWidth="1"/>
    <col min="12034" max="12034" width="5" customWidth="1"/>
    <col min="12035" max="12035" width="29.109375" customWidth="1"/>
    <col min="12036" max="12036" width="13.33203125" customWidth="1"/>
    <col min="12037" max="12037" width="13" customWidth="1"/>
    <col min="12038" max="12038" width="13.109375" customWidth="1"/>
    <col min="12039" max="12039" width="32.33203125" customWidth="1"/>
    <col min="12040" max="12040" width="15.33203125" customWidth="1"/>
    <col min="12041" max="12041" width="11.6640625" customWidth="1"/>
    <col min="12042" max="12042" width="13.5546875" customWidth="1"/>
    <col min="12043" max="12043" width="14" customWidth="1"/>
    <col min="12044" max="12044" width="4.109375" customWidth="1"/>
    <col min="12045" max="12288" width="9.109375" customWidth="1"/>
    <col min="12290" max="12290" width="5" customWidth="1"/>
    <col min="12291" max="12291" width="29.109375" customWidth="1"/>
    <col min="12292" max="12292" width="13.33203125" customWidth="1"/>
    <col min="12293" max="12293" width="13" customWidth="1"/>
    <col min="12294" max="12294" width="13.109375" customWidth="1"/>
    <col min="12295" max="12295" width="32.33203125" customWidth="1"/>
    <col min="12296" max="12296" width="15.33203125" customWidth="1"/>
    <col min="12297" max="12297" width="11.6640625" customWidth="1"/>
    <col min="12298" max="12298" width="13.5546875" customWidth="1"/>
    <col min="12299" max="12299" width="14" customWidth="1"/>
    <col min="12300" max="12300" width="4.109375" customWidth="1"/>
    <col min="12301" max="12544" width="9.109375" customWidth="1"/>
    <col min="12546" max="12546" width="5" customWidth="1"/>
    <col min="12547" max="12547" width="29.109375" customWidth="1"/>
    <col min="12548" max="12548" width="13.33203125" customWidth="1"/>
    <col min="12549" max="12549" width="13" customWidth="1"/>
    <col min="12550" max="12550" width="13.109375" customWidth="1"/>
    <col min="12551" max="12551" width="32.33203125" customWidth="1"/>
    <col min="12552" max="12552" width="15.33203125" customWidth="1"/>
    <col min="12553" max="12553" width="11.6640625" customWidth="1"/>
    <col min="12554" max="12554" width="13.5546875" customWidth="1"/>
    <col min="12555" max="12555" width="14" customWidth="1"/>
    <col min="12556" max="12556" width="4.109375" customWidth="1"/>
    <col min="12557" max="12800" width="9.109375" customWidth="1"/>
    <col min="12802" max="12802" width="5" customWidth="1"/>
    <col min="12803" max="12803" width="29.109375" customWidth="1"/>
    <col min="12804" max="12804" width="13.33203125" customWidth="1"/>
    <col min="12805" max="12805" width="13" customWidth="1"/>
    <col min="12806" max="12806" width="13.109375" customWidth="1"/>
    <col min="12807" max="12807" width="32.33203125" customWidth="1"/>
    <col min="12808" max="12808" width="15.33203125" customWidth="1"/>
    <col min="12809" max="12809" width="11.6640625" customWidth="1"/>
    <col min="12810" max="12810" width="13.5546875" customWidth="1"/>
    <col min="12811" max="12811" width="14" customWidth="1"/>
    <col min="12812" max="12812" width="4.109375" customWidth="1"/>
    <col min="12813" max="13056" width="9.109375" customWidth="1"/>
    <col min="13058" max="13058" width="5" customWidth="1"/>
    <col min="13059" max="13059" width="29.109375" customWidth="1"/>
    <col min="13060" max="13060" width="13.33203125" customWidth="1"/>
    <col min="13061" max="13061" width="13" customWidth="1"/>
    <col min="13062" max="13062" width="13.109375" customWidth="1"/>
    <col min="13063" max="13063" width="32.33203125" customWidth="1"/>
    <col min="13064" max="13064" width="15.33203125" customWidth="1"/>
    <col min="13065" max="13065" width="11.6640625" customWidth="1"/>
    <col min="13066" max="13066" width="13.5546875" customWidth="1"/>
    <col min="13067" max="13067" width="14" customWidth="1"/>
    <col min="13068" max="13068" width="4.109375" customWidth="1"/>
    <col min="13069" max="13312" width="9.109375" customWidth="1"/>
    <col min="13314" max="13314" width="5" customWidth="1"/>
    <col min="13315" max="13315" width="29.109375" customWidth="1"/>
    <col min="13316" max="13316" width="13.33203125" customWidth="1"/>
    <col min="13317" max="13317" width="13" customWidth="1"/>
    <col min="13318" max="13318" width="13.109375" customWidth="1"/>
    <col min="13319" max="13319" width="32.33203125" customWidth="1"/>
    <col min="13320" max="13320" width="15.33203125" customWidth="1"/>
    <col min="13321" max="13321" width="11.6640625" customWidth="1"/>
    <col min="13322" max="13322" width="13.5546875" customWidth="1"/>
    <col min="13323" max="13323" width="14" customWidth="1"/>
    <col min="13324" max="13324" width="4.109375" customWidth="1"/>
    <col min="13325" max="13568" width="9.109375" customWidth="1"/>
    <col min="13570" max="13570" width="5" customWidth="1"/>
    <col min="13571" max="13571" width="29.109375" customWidth="1"/>
    <col min="13572" max="13572" width="13.33203125" customWidth="1"/>
    <col min="13573" max="13573" width="13" customWidth="1"/>
    <col min="13574" max="13574" width="13.109375" customWidth="1"/>
    <col min="13575" max="13575" width="32.33203125" customWidth="1"/>
    <col min="13576" max="13576" width="15.33203125" customWidth="1"/>
    <col min="13577" max="13577" width="11.6640625" customWidth="1"/>
    <col min="13578" max="13578" width="13.5546875" customWidth="1"/>
    <col min="13579" max="13579" width="14" customWidth="1"/>
    <col min="13580" max="13580" width="4.109375" customWidth="1"/>
    <col min="13581" max="13824" width="9.109375" customWidth="1"/>
    <col min="13826" max="13826" width="5" customWidth="1"/>
    <col min="13827" max="13827" width="29.109375" customWidth="1"/>
    <col min="13828" max="13828" width="13.33203125" customWidth="1"/>
    <col min="13829" max="13829" width="13" customWidth="1"/>
    <col min="13830" max="13830" width="13.109375" customWidth="1"/>
    <col min="13831" max="13831" width="32.33203125" customWidth="1"/>
    <col min="13832" max="13832" width="15.33203125" customWidth="1"/>
    <col min="13833" max="13833" width="11.6640625" customWidth="1"/>
    <col min="13834" max="13834" width="13.5546875" customWidth="1"/>
    <col min="13835" max="13835" width="14" customWidth="1"/>
    <col min="13836" max="13836" width="4.109375" customWidth="1"/>
    <col min="13837" max="14080" width="9.109375" customWidth="1"/>
    <col min="14082" max="14082" width="5" customWidth="1"/>
    <col min="14083" max="14083" width="29.109375" customWidth="1"/>
    <col min="14084" max="14084" width="13.33203125" customWidth="1"/>
    <col min="14085" max="14085" width="13" customWidth="1"/>
    <col min="14086" max="14086" width="13.109375" customWidth="1"/>
    <col min="14087" max="14087" width="32.33203125" customWidth="1"/>
    <col min="14088" max="14088" width="15.33203125" customWidth="1"/>
    <col min="14089" max="14089" width="11.6640625" customWidth="1"/>
    <col min="14090" max="14090" width="13.5546875" customWidth="1"/>
    <col min="14091" max="14091" width="14" customWidth="1"/>
    <col min="14092" max="14092" width="4.109375" customWidth="1"/>
    <col min="14093" max="14336" width="9.109375" customWidth="1"/>
    <col min="14338" max="14338" width="5" customWidth="1"/>
    <col min="14339" max="14339" width="29.109375" customWidth="1"/>
    <col min="14340" max="14340" width="13.33203125" customWidth="1"/>
    <col min="14341" max="14341" width="13" customWidth="1"/>
    <col min="14342" max="14342" width="13.109375" customWidth="1"/>
    <col min="14343" max="14343" width="32.33203125" customWidth="1"/>
    <col min="14344" max="14344" width="15.33203125" customWidth="1"/>
    <col min="14345" max="14345" width="11.6640625" customWidth="1"/>
    <col min="14346" max="14346" width="13.5546875" customWidth="1"/>
    <col min="14347" max="14347" width="14" customWidth="1"/>
    <col min="14348" max="14348" width="4.109375" customWidth="1"/>
    <col min="14349" max="14592" width="9.109375" customWidth="1"/>
    <col min="14594" max="14594" width="5" customWidth="1"/>
    <col min="14595" max="14595" width="29.109375" customWidth="1"/>
    <col min="14596" max="14596" width="13.33203125" customWidth="1"/>
    <col min="14597" max="14597" width="13" customWidth="1"/>
    <col min="14598" max="14598" width="13.109375" customWidth="1"/>
    <col min="14599" max="14599" width="32.33203125" customWidth="1"/>
    <col min="14600" max="14600" width="15.33203125" customWidth="1"/>
    <col min="14601" max="14601" width="11.6640625" customWidth="1"/>
    <col min="14602" max="14602" width="13.5546875" customWidth="1"/>
    <col min="14603" max="14603" width="14" customWidth="1"/>
    <col min="14604" max="14604" width="4.109375" customWidth="1"/>
    <col min="14605" max="14848" width="9.109375" customWidth="1"/>
    <col min="14850" max="14850" width="5" customWidth="1"/>
    <col min="14851" max="14851" width="29.109375" customWidth="1"/>
    <col min="14852" max="14852" width="13.33203125" customWidth="1"/>
    <col min="14853" max="14853" width="13" customWidth="1"/>
    <col min="14854" max="14854" width="13.109375" customWidth="1"/>
    <col min="14855" max="14855" width="32.33203125" customWidth="1"/>
    <col min="14856" max="14856" width="15.33203125" customWidth="1"/>
    <col min="14857" max="14857" width="11.6640625" customWidth="1"/>
    <col min="14858" max="14858" width="13.5546875" customWidth="1"/>
    <col min="14859" max="14859" width="14" customWidth="1"/>
    <col min="14860" max="14860" width="4.109375" customWidth="1"/>
    <col min="14861" max="15104" width="9.109375" customWidth="1"/>
    <col min="15106" max="15106" width="5" customWidth="1"/>
    <col min="15107" max="15107" width="29.109375" customWidth="1"/>
    <col min="15108" max="15108" width="13.33203125" customWidth="1"/>
    <col min="15109" max="15109" width="13" customWidth="1"/>
    <col min="15110" max="15110" width="13.109375" customWidth="1"/>
    <col min="15111" max="15111" width="32.33203125" customWidth="1"/>
    <col min="15112" max="15112" width="15.33203125" customWidth="1"/>
    <col min="15113" max="15113" width="11.6640625" customWidth="1"/>
    <col min="15114" max="15114" width="13.5546875" customWidth="1"/>
    <col min="15115" max="15115" width="14" customWidth="1"/>
    <col min="15116" max="15116" width="4.109375" customWidth="1"/>
    <col min="15117" max="15360" width="9.109375" customWidth="1"/>
    <col min="15362" max="15362" width="5" customWidth="1"/>
    <col min="15363" max="15363" width="29.109375" customWidth="1"/>
    <col min="15364" max="15364" width="13.33203125" customWidth="1"/>
    <col min="15365" max="15365" width="13" customWidth="1"/>
    <col min="15366" max="15366" width="13.109375" customWidth="1"/>
    <col min="15367" max="15367" width="32.33203125" customWidth="1"/>
    <col min="15368" max="15368" width="15.33203125" customWidth="1"/>
    <col min="15369" max="15369" width="11.6640625" customWidth="1"/>
    <col min="15370" max="15370" width="13.5546875" customWidth="1"/>
    <col min="15371" max="15371" width="14" customWidth="1"/>
    <col min="15372" max="15372" width="4.109375" customWidth="1"/>
    <col min="15373" max="15616" width="9.109375" customWidth="1"/>
    <col min="15618" max="15618" width="5" customWidth="1"/>
    <col min="15619" max="15619" width="29.109375" customWidth="1"/>
    <col min="15620" max="15620" width="13.33203125" customWidth="1"/>
    <col min="15621" max="15621" width="13" customWidth="1"/>
    <col min="15622" max="15622" width="13.109375" customWidth="1"/>
    <col min="15623" max="15623" width="32.33203125" customWidth="1"/>
    <col min="15624" max="15624" width="15.33203125" customWidth="1"/>
    <col min="15625" max="15625" width="11.6640625" customWidth="1"/>
    <col min="15626" max="15626" width="13.5546875" customWidth="1"/>
    <col min="15627" max="15627" width="14" customWidth="1"/>
    <col min="15628" max="15628" width="4.109375" customWidth="1"/>
    <col min="15629" max="15872" width="9.109375" customWidth="1"/>
    <col min="15874" max="15874" width="5" customWidth="1"/>
    <col min="15875" max="15875" width="29.109375" customWidth="1"/>
    <col min="15876" max="15876" width="13.33203125" customWidth="1"/>
    <col min="15877" max="15877" width="13" customWidth="1"/>
    <col min="15878" max="15878" width="13.109375" customWidth="1"/>
    <col min="15879" max="15879" width="32.33203125" customWidth="1"/>
    <col min="15880" max="15880" width="15.33203125" customWidth="1"/>
    <col min="15881" max="15881" width="11.6640625" customWidth="1"/>
    <col min="15882" max="15882" width="13.5546875" customWidth="1"/>
    <col min="15883" max="15883" width="14" customWidth="1"/>
    <col min="15884" max="15884" width="4.109375" customWidth="1"/>
    <col min="15885" max="16128" width="9.109375" customWidth="1"/>
    <col min="16130" max="16130" width="5" customWidth="1"/>
    <col min="16131" max="16131" width="29.109375" customWidth="1"/>
    <col min="16132" max="16132" width="13.33203125" customWidth="1"/>
    <col min="16133" max="16133" width="13" customWidth="1"/>
    <col min="16134" max="16134" width="13.109375" customWidth="1"/>
    <col min="16135" max="16135" width="32.33203125" customWidth="1"/>
    <col min="16136" max="16136" width="15.33203125" customWidth="1"/>
    <col min="16137" max="16137" width="11.6640625" customWidth="1"/>
    <col min="16138" max="16138" width="13.5546875" customWidth="1"/>
    <col min="16139" max="16139" width="14" customWidth="1"/>
    <col min="16140" max="16140" width="4.109375" customWidth="1"/>
    <col min="16141" max="16382" width="9.109375" customWidth="1"/>
  </cols>
  <sheetData>
    <row r="1" spans="1:256" ht="26.25" customHeight="1">
      <c r="B1" s="487" t="s">
        <v>469</v>
      </c>
      <c r="C1" s="487"/>
      <c r="D1" s="470"/>
      <c r="E1" s="470"/>
      <c r="F1" s="470"/>
      <c r="G1" s="470"/>
      <c r="H1" s="470"/>
      <c r="I1" s="470"/>
      <c r="J1" s="470"/>
      <c r="K1" s="470"/>
    </row>
    <row r="2" spans="1:256" ht="30.75" customHeight="1">
      <c r="B2" s="180" t="s">
        <v>219</v>
      </c>
      <c r="C2" s="181"/>
      <c r="D2" s="181"/>
      <c r="E2" s="181"/>
      <c r="F2" s="181"/>
      <c r="G2" s="181"/>
      <c r="H2" s="181"/>
      <c r="I2" s="181"/>
      <c r="J2" s="181"/>
      <c r="K2" s="181"/>
      <c r="L2" s="486">
        <v>12</v>
      </c>
    </row>
    <row r="3" spans="1:256">
      <c r="H3" s="182"/>
      <c r="I3" s="366"/>
      <c r="J3" s="366"/>
      <c r="K3" s="366"/>
      <c r="L3" s="486"/>
    </row>
    <row r="4" spans="1:256">
      <c r="A4" s="476" t="s">
        <v>192</v>
      </c>
      <c r="B4" s="367" t="s">
        <v>99</v>
      </c>
      <c r="C4" s="367"/>
      <c r="D4" s="367"/>
      <c r="E4" s="367"/>
      <c r="F4" s="367"/>
      <c r="G4" s="367" t="s">
        <v>193</v>
      </c>
      <c r="H4" s="367"/>
      <c r="I4" s="367"/>
      <c r="J4" s="367"/>
      <c r="K4" s="367"/>
      <c r="L4" s="486"/>
    </row>
    <row r="5" spans="1:256" ht="34.200000000000003">
      <c r="A5" s="476"/>
      <c r="B5" s="159" t="s">
        <v>54</v>
      </c>
      <c r="C5" s="159" t="s">
        <v>142</v>
      </c>
      <c r="D5" s="368" t="s">
        <v>450</v>
      </c>
      <c r="E5" s="159" t="s">
        <v>302</v>
      </c>
      <c r="F5" s="159" t="s">
        <v>451</v>
      </c>
      <c r="G5" s="159" t="s">
        <v>54</v>
      </c>
      <c r="H5" s="159" t="s">
        <v>146</v>
      </c>
      <c r="I5" s="368" t="s">
        <v>317</v>
      </c>
      <c r="J5" s="159" t="s">
        <v>302</v>
      </c>
      <c r="K5" s="159" t="s">
        <v>451</v>
      </c>
      <c r="L5" s="486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>
      <c r="A6" s="459">
        <v>1</v>
      </c>
      <c r="B6" s="459">
        <v>2</v>
      </c>
      <c r="C6" s="459">
        <v>3</v>
      </c>
      <c r="D6" s="460">
        <v>4</v>
      </c>
      <c r="E6" s="460">
        <v>5</v>
      </c>
      <c r="F6" s="460">
        <v>6</v>
      </c>
      <c r="G6" s="370">
        <v>7</v>
      </c>
      <c r="H6" s="370">
        <v>8</v>
      </c>
      <c r="I6" s="460">
        <v>9</v>
      </c>
      <c r="J6" s="460">
        <v>10</v>
      </c>
      <c r="K6" s="460">
        <v>11</v>
      </c>
      <c r="L6" s="486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20.399999999999999">
      <c r="A7" s="438">
        <v>1</v>
      </c>
      <c r="B7" s="372" t="s">
        <v>220</v>
      </c>
      <c r="C7" s="176">
        <v>22950000</v>
      </c>
      <c r="D7" s="373">
        <v>1641565</v>
      </c>
      <c r="E7" s="373">
        <v>0</v>
      </c>
      <c r="F7" s="373">
        <v>7587776</v>
      </c>
      <c r="G7" s="372" t="s">
        <v>221</v>
      </c>
      <c r="H7" s="176">
        <v>489180</v>
      </c>
      <c r="I7" s="373">
        <v>1546223</v>
      </c>
      <c r="J7" s="373">
        <v>3076465</v>
      </c>
      <c r="K7" s="373">
        <v>9769750</v>
      </c>
      <c r="L7" s="486"/>
    </row>
    <row r="8" spans="1:256">
      <c r="A8" s="438">
        <v>2</v>
      </c>
      <c r="B8" s="372" t="s">
        <v>222</v>
      </c>
      <c r="C8" s="176">
        <v>0</v>
      </c>
      <c r="D8" s="373">
        <v>0</v>
      </c>
      <c r="E8" s="373">
        <v>0</v>
      </c>
      <c r="F8" s="373">
        <v>7587776</v>
      </c>
      <c r="G8" s="372" t="s">
        <v>223</v>
      </c>
      <c r="H8" s="176">
        <v>0</v>
      </c>
      <c r="I8" s="373">
        <v>0</v>
      </c>
      <c r="J8" s="373">
        <v>0</v>
      </c>
      <c r="K8" s="373">
        <v>7587776</v>
      </c>
      <c r="L8" s="486"/>
    </row>
    <row r="9" spans="1:256">
      <c r="A9" s="438">
        <v>3</v>
      </c>
      <c r="B9" s="372" t="s">
        <v>53</v>
      </c>
      <c r="C9" s="176">
        <v>0</v>
      </c>
      <c r="D9" s="373">
        <v>0</v>
      </c>
      <c r="E9" s="373">
        <v>0</v>
      </c>
      <c r="F9" s="373">
        <v>0</v>
      </c>
      <c r="G9" s="372" t="s">
        <v>224</v>
      </c>
      <c r="H9" s="176">
        <v>900000</v>
      </c>
      <c r="I9" s="373">
        <v>26818539</v>
      </c>
      <c r="J9" s="373">
        <v>1000000</v>
      </c>
      <c r="K9" s="373">
        <v>1000000</v>
      </c>
      <c r="L9" s="486"/>
    </row>
    <row r="10" spans="1:256">
      <c r="A10" s="438">
        <v>4</v>
      </c>
      <c r="B10" s="372" t="s">
        <v>225</v>
      </c>
      <c r="C10" s="176">
        <v>0</v>
      </c>
      <c r="D10" s="373">
        <v>250000</v>
      </c>
      <c r="E10" s="373">
        <v>0</v>
      </c>
      <c r="F10" s="373">
        <v>0</v>
      </c>
      <c r="G10" s="372" t="s">
        <v>226</v>
      </c>
      <c r="H10" s="176">
        <v>0</v>
      </c>
      <c r="I10" s="373">
        <v>0</v>
      </c>
      <c r="J10" s="373">
        <v>0</v>
      </c>
      <c r="K10" s="373">
        <v>0</v>
      </c>
      <c r="L10" s="486"/>
    </row>
    <row r="11" spans="1:256">
      <c r="A11" s="438">
        <v>5</v>
      </c>
      <c r="B11" s="372" t="s">
        <v>227</v>
      </c>
      <c r="C11" s="176">
        <v>0</v>
      </c>
      <c r="D11" s="373">
        <v>0</v>
      </c>
      <c r="E11" s="373">
        <v>0</v>
      </c>
      <c r="F11" s="373">
        <v>0</v>
      </c>
      <c r="G11" s="372" t="s">
        <v>228</v>
      </c>
      <c r="H11" s="176">
        <v>0</v>
      </c>
      <c r="I11" s="373">
        <v>0</v>
      </c>
      <c r="J11" s="373">
        <v>0</v>
      </c>
      <c r="K11" s="373">
        <v>0</v>
      </c>
      <c r="L11" s="486"/>
    </row>
    <row r="12" spans="1:256">
      <c r="A12" s="438">
        <v>6</v>
      </c>
      <c r="B12" s="372" t="s">
        <v>229</v>
      </c>
      <c r="C12" s="176"/>
      <c r="D12" s="373">
        <v>0</v>
      </c>
      <c r="E12" s="373">
        <v>0</v>
      </c>
      <c r="F12" s="373">
        <v>0</v>
      </c>
      <c r="G12" s="374" t="s">
        <v>230</v>
      </c>
      <c r="H12" s="176">
        <v>0</v>
      </c>
      <c r="I12" s="373">
        <v>0</v>
      </c>
      <c r="J12" s="373">
        <v>0</v>
      </c>
      <c r="K12" s="373">
        <v>1758</v>
      </c>
      <c r="L12" s="486"/>
    </row>
    <row r="13" spans="1:256" ht="20.399999999999999">
      <c r="A13" s="438">
        <v>7</v>
      </c>
      <c r="B13" s="374" t="s">
        <v>231</v>
      </c>
      <c r="C13" s="176">
        <v>0</v>
      </c>
      <c r="D13" s="373">
        <v>0</v>
      </c>
      <c r="E13" s="373">
        <v>0</v>
      </c>
      <c r="F13" s="373">
        <v>0</v>
      </c>
      <c r="G13" s="374" t="s">
        <v>232</v>
      </c>
      <c r="H13" s="176">
        <v>0</v>
      </c>
      <c r="I13" s="373">
        <v>0</v>
      </c>
      <c r="J13" s="373">
        <v>0</v>
      </c>
      <c r="K13" s="373">
        <v>0</v>
      </c>
      <c r="L13" s="486"/>
    </row>
    <row r="14" spans="1:256">
      <c r="A14" s="438">
        <v>8</v>
      </c>
      <c r="B14" s="374"/>
      <c r="C14" s="176"/>
      <c r="D14" s="373"/>
      <c r="E14" s="373"/>
      <c r="F14" s="373"/>
      <c r="G14" s="374" t="s">
        <v>233</v>
      </c>
      <c r="H14" s="176">
        <v>0</v>
      </c>
      <c r="I14" s="373">
        <v>0</v>
      </c>
      <c r="J14" s="373">
        <v>0</v>
      </c>
      <c r="K14" s="373">
        <v>0</v>
      </c>
      <c r="L14" s="486"/>
    </row>
    <row r="15" spans="1:256">
      <c r="A15" s="438">
        <v>9</v>
      </c>
      <c r="B15" s="374"/>
      <c r="C15" s="176"/>
      <c r="D15" s="373"/>
      <c r="E15" s="373"/>
      <c r="F15" s="373"/>
      <c r="G15" s="372" t="s">
        <v>234</v>
      </c>
      <c r="H15" s="176">
        <v>0</v>
      </c>
      <c r="I15" s="373">
        <v>0</v>
      </c>
      <c r="J15" s="373">
        <v>8201794</v>
      </c>
      <c r="K15" s="373">
        <v>8704083</v>
      </c>
      <c r="L15" s="486"/>
    </row>
    <row r="16" spans="1:256">
      <c r="A16" s="438">
        <v>10</v>
      </c>
      <c r="B16" s="375" t="s">
        <v>246</v>
      </c>
      <c r="C16" s="376">
        <f>SUM(C7:C15)</f>
        <v>22950000</v>
      </c>
      <c r="D16" s="378">
        <f>SUM(D7:D13)</f>
        <v>1891565</v>
      </c>
      <c r="E16" s="378">
        <f>SUM(E7:E13)</f>
        <v>0</v>
      </c>
      <c r="F16" s="378">
        <v>7587776</v>
      </c>
      <c r="G16" s="375" t="s">
        <v>249</v>
      </c>
      <c r="H16" s="376">
        <f>SUM(H7:H15)</f>
        <v>1389180</v>
      </c>
      <c r="I16" s="378">
        <f>SUM(I7:I14)</f>
        <v>28364762</v>
      </c>
      <c r="J16" s="378">
        <f>SUM(J7:J15)</f>
        <v>12278259</v>
      </c>
      <c r="K16" s="378">
        <f>SUM(K7,K9,K10,K11,K12,K15)</f>
        <v>19475591</v>
      </c>
      <c r="L16" s="486"/>
    </row>
    <row r="17" spans="1:12" ht="18.75" customHeight="1">
      <c r="A17" s="438">
        <v>11</v>
      </c>
      <c r="B17" s="380" t="s">
        <v>247</v>
      </c>
      <c r="C17" s="381"/>
      <c r="D17" s="373"/>
      <c r="E17" s="373"/>
      <c r="F17" s="373"/>
      <c r="G17" s="382" t="s">
        <v>202</v>
      </c>
      <c r="H17" s="383">
        <v>0</v>
      </c>
      <c r="I17" s="373">
        <v>0</v>
      </c>
      <c r="J17" s="373">
        <v>0</v>
      </c>
      <c r="K17" s="373">
        <v>0</v>
      </c>
      <c r="L17" s="486"/>
    </row>
    <row r="18" spans="1:12" ht="23.25" customHeight="1">
      <c r="A18" s="438">
        <v>12</v>
      </c>
      <c r="B18" s="384" t="s">
        <v>235</v>
      </c>
      <c r="C18" s="383">
        <v>15224761</v>
      </c>
      <c r="D18" s="373">
        <v>38774991</v>
      </c>
      <c r="E18" s="373">
        <v>12278259</v>
      </c>
      <c r="F18" s="373">
        <v>12278259</v>
      </c>
      <c r="G18" s="382" t="s">
        <v>236</v>
      </c>
      <c r="H18" s="383">
        <v>0</v>
      </c>
      <c r="I18" s="373">
        <v>0</v>
      </c>
      <c r="J18" s="373">
        <v>0</v>
      </c>
      <c r="K18" s="373">
        <v>0</v>
      </c>
      <c r="L18" s="486"/>
    </row>
    <row r="19" spans="1:12" ht="14.25" customHeight="1">
      <c r="A19" s="438">
        <v>13</v>
      </c>
      <c r="B19" s="384" t="s">
        <v>237</v>
      </c>
      <c r="C19" s="383">
        <v>0</v>
      </c>
      <c r="D19" s="373">
        <v>0</v>
      </c>
      <c r="E19" s="373">
        <v>0</v>
      </c>
      <c r="F19" s="373">
        <v>0</v>
      </c>
      <c r="G19" s="382" t="s">
        <v>206</v>
      </c>
      <c r="H19" s="383">
        <v>0</v>
      </c>
      <c r="I19" s="373">
        <v>0</v>
      </c>
      <c r="J19" s="373">
        <v>0</v>
      </c>
      <c r="K19" s="373">
        <v>0</v>
      </c>
      <c r="L19" s="486"/>
    </row>
    <row r="20" spans="1:12" ht="21.6" customHeight="1">
      <c r="A20" s="438">
        <v>14</v>
      </c>
      <c r="B20" s="384" t="s">
        <v>238</v>
      </c>
      <c r="C20" s="383">
        <v>0</v>
      </c>
      <c r="D20" s="373">
        <v>0</v>
      </c>
      <c r="E20" s="373">
        <v>0</v>
      </c>
      <c r="F20" s="373">
        <v>0</v>
      </c>
      <c r="G20" s="382" t="s">
        <v>239</v>
      </c>
      <c r="H20" s="383">
        <v>0</v>
      </c>
      <c r="I20" s="373">
        <v>0</v>
      </c>
      <c r="J20" s="373">
        <v>0</v>
      </c>
      <c r="K20" s="373">
        <v>0</v>
      </c>
      <c r="L20" s="486"/>
    </row>
    <row r="21" spans="1:12" ht="21.6" customHeight="1">
      <c r="A21" s="438">
        <v>15</v>
      </c>
      <c r="B21" s="380" t="s">
        <v>207</v>
      </c>
      <c r="C21" s="177">
        <v>0</v>
      </c>
      <c r="D21" s="373">
        <v>0</v>
      </c>
      <c r="E21" s="373">
        <v>0</v>
      </c>
      <c r="F21" s="373">
        <v>0</v>
      </c>
      <c r="G21" s="382" t="s">
        <v>240</v>
      </c>
      <c r="H21" s="383">
        <v>0</v>
      </c>
      <c r="I21" s="373">
        <v>0</v>
      </c>
      <c r="J21" s="373">
        <v>0</v>
      </c>
      <c r="K21" s="373">
        <v>0</v>
      </c>
      <c r="L21" s="486"/>
    </row>
    <row r="22" spans="1:12">
      <c r="A22" s="438">
        <v>16</v>
      </c>
      <c r="B22" s="385" t="s">
        <v>241</v>
      </c>
      <c r="C22" s="383">
        <v>0</v>
      </c>
      <c r="D22" s="373">
        <v>0</v>
      </c>
      <c r="E22" s="373">
        <v>0</v>
      </c>
      <c r="F22" s="373">
        <v>0</v>
      </c>
      <c r="G22" s="374"/>
      <c r="H22" s="383"/>
      <c r="I22" s="373"/>
      <c r="J22" s="373"/>
      <c r="K22" s="373"/>
      <c r="L22" s="486"/>
    </row>
    <row r="23" spans="1:12" ht="21" customHeight="1">
      <c r="A23" s="438">
        <v>17</v>
      </c>
      <c r="B23" s="375" t="s">
        <v>248</v>
      </c>
      <c r="C23" s="376">
        <f>SUM(C18:C22)</f>
        <v>15224761</v>
      </c>
      <c r="D23" s="378">
        <f>SUM(D18:D22)</f>
        <v>38774991</v>
      </c>
      <c r="E23" s="378">
        <f>SUM(E18:E22)</f>
        <v>12278259</v>
      </c>
      <c r="F23" s="378">
        <v>12278259</v>
      </c>
      <c r="G23" s="375" t="s">
        <v>242</v>
      </c>
      <c r="H23" s="376">
        <f>SUM(H16:H22)</f>
        <v>1389180</v>
      </c>
      <c r="I23" s="378">
        <f>SUM(I17:I22)</f>
        <v>0</v>
      </c>
      <c r="J23" s="378">
        <f>SUM(J17:J22)</f>
        <v>0</v>
      </c>
      <c r="K23" s="378">
        <v>0</v>
      </c>
      <c r="L23" s="486"/>
    </row>
    <row r="24" spans="1:12">
      <c r="A24" s="438">
        <v>18</v>
      </c>
      <c r="B24" s="386" t="s">
        <v>214</v>
      </c>
      <c r="C24" s="387">
        <v>38174761</v>
      </c>
      <c r="D24" s="388">
        <f>D16+D23</f>
        <v>40666556</v>
      </c>
      <c r="E24" s="388">
        <f>E16+E23</f>
        <v>12278259</v>
      </c>
      <c r="F24" s="388">
        <f>SUM(F16,F23)</f>
        <v>19866035</v>
      </c>
      <c r="G24" s="386" t="s">
        <v>215</v>
      </c>
      <c r="H24" s="387">
        <v>1389180</v>
      </c>
      <c r="I24" s="388">
        <f>I16+I23</f>
        <v>28364762</v>
      </c>
      <c r="J24" s="388">
        <f>J16+J23</f>
        <v>12278259</v>
      </c>
      <c r="K24" s="388">
        <f>SUM(K16,K23)</f>
        <v>19475591</v>
      </c>
      <c r="L24" s="486"/>
    </row>
    <row r="25" spans="1:12">
      <c r="A25" s="438">
        <v>19</v>
      </c>
      <c r="B25" s="389" t="s">
        <v>243</v>
      </c>
      <c r="C25" s="376">
        <v>23550230</v>
      </c>
      <c r="D25" s="378">
        <v>26473197</v>
      </c>
      <c r="E25" s="378">
        <v>12278259</v>
      </c>
      <c r="F25" s="378">
        <v>11887815</v>
      </c>
      <c r="G25" s="389" t="s">
        <v>216</v>
      </c>
      <c r="H25" s="390">
        <v>21560820</v>
      </c>
      <c r="I25" s="378"/>
      <c r="J25" s="378">
        <v>0</v>
      </c>
      <c r="K25" s="378"/>
      <c r="L25" s="486"/>
    </row>
    <row r="26" spans="1:12">
      <c r="A26" s="438">
        <v>20</v>
      </c>
      <c r="B26" s="389" t="s">
        <v>217</v>
      </c>
      <c r="C26" s="376"/>
      <c r="D26" s="391"/>
      <c r="E26" s="391">
        <v>0</v>
      </c>
      <c r="F26" s="391"/>
      <c r="G26" s="389" t="s">
        <v>218</v>
      </c>
      <c r="H26" s="377">
        <v>36785581</v>
      </c>
      <c r="I26" s="391">
        <v>12301794</v>
      </c>
      <c r="J26" s="392">
        <v>0</v>
      </c>
      <c r="K26" s="392">
        <v>390444</v>
      </c>
      <c r="L26" s="486"/>
    </row>
  </sheetData>
  <mergeCells count="3">
    <mergeCell ref="L2:L26"/>
    <mergeCell ref="A4:A5"/>
    <mergeCell ref="B1:K1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133" t="s">
        <v>252</v>
      </c>
    </row>
    <row r="3" spans="1:7" ht="15.6">
      <c r="B3" s="488" t="s">
        <v>253</v>
      </c>
      <c r="C3" s="489"/>
      <c r="D3" s="489"/>
      <c r="E3" s="489"/>
      <c r="F3" s="489"/>
    </row>
    <row r="4" spans="1:7" ht="15.6">
      <c r="B4" s="157"/>
      <c r="C4" s="94"/>
      <c r="D4" s="94"/>
      <c r="E4" s="94"/>
      <c r="F4" s="94"/>
    </row>
    <row r="6" spans="1:7" ht="65.25" customHeight="1">
      <c r="A6" s="158"/>
      <c r="B6" s="28" t="s">
        <v>179</v>
      </c>
      <c r="C6" s="159" t="s">
        <v>142</v>
      </c>
      <c r="D6" s="28" t="s">
        <v>180</v>
      </c>
      <c r="E6" s="191" t="s">
        <v>264</v>
      </c>
      <c r="G6" s="160"/>
    </row>
    <row r="7" spans="1:7" ht="29.4" customHeight="1">
      <c r="A7" s="158">
        <v>1</v>
      </c>
      <c r="B7" s="161" t="s">
        <v>31</v>
      </c>
      <c r="C7" s="28"/>
      <c r="D7" s="8"/>
      <c r="E7" s="8"/>
      <c r="G7" s="27"/>
    </row>
    <row r="8" spans="1:7" ht="41.4" customHeight="1">
      <c r="A8" s="158">
        <v>2</v>
      </c>
      <c r="B8" s="162" t="s">
        <v>250</v>
      </c>
      <c r="C8" s="183">
        <v>44032</v>
      </c>
      <c r="D8" s="183">
        <v>55000</v>
      </c>
      <c r="E8" s="183">
        <v>55000</v>
      </c>
      <c r="G8" s="163"/>
    </row>
    <row r="9" spans="1:7" ht="31.95" customHeight="1">
      <c r="A9" s="158">
        <v>3</v>
      </c>
      <c r="B9" s="164" t="s">
        <v>181</v>
      </c>
      <c r="C9" s="183">
        <v>147000</v>
      </c>
      <c r="D9" s="183">
        <v>147000</v>
      </c>
      <c r="E9" s="183">
        <v>147000</v>
      </c>
      <c r="G9" s="163"/>
    </row>
    <row r="10" spans="1:7" ht="33" customHeight="1">
      <c r="A10" s="158">
        <v>4</v>
      </c>
      <c r="B10" s="164" t="s">
        <v>182</v>
      </c>
      <c r="C10" s="183">
        <v>275000</v>
      </c>
      <c r="D10" s="183">
        <v>285000</v>
      </c>
      <c r="E10" s="183">
        <v>285000</v>
      </c>
      <c r="G10" s="163"/>
    </row>
    <row r="11" spans="1:7" ht="35.25" customHeight="1">
      <c r="A11" s="158">
        <v>5</v>
      </c>
      <c r="B11" s="164" t="s">
        <v>188</v>
      </c>
      <c r="C11" s="183">
        <v>2737000</v>
      </c>
      <c r="D11" s="183">
        <v>3090000</v>
      </c>
      <c r="E11" s="183">
        <v>3090000</v>
      </c>
      <c r="G11" s="163"/>
    </row>
    <row r="12" spans="1:7" ht="24" customHeight="1">
      <c r="A12" s="158">
        <v>6</v>
      </c>
      <c r="B12" s="164" t="s">
        <v>251</v>
      </c>
      <c r="C12" s="183">
        <v>1210000</v>
      </c>
      <c r="D12" s="183">
        <v>880000</v>
      </c>
      <c r="E12" s="183">
        <v>880000</v>
      </c>
      <c r="G12" s="163"/>
    </row>
    <row r="13" spans="1:7" ht="24" customHeight="1">
      <c r="A13" s="158">
        <v>7</v>
      </c>
      <c r="B13" s="164" t="s">
        <v>189</v>
      </c>
      <c r="C13" s="183">
        <v>68400</v>
      </c>
      <c r="D13" s="183">
        <v>68400</v>
      </c>
      <c r="E13" s="183">
        <v>68400</v>
      </c>
      <c r="G13" s="163"/>
    </row>
    <row r="14" spans="1:7" ht="27.6" customHeight="1">
      <c r="A14" s="158">
        <v>8</v>
      </c>
      <c r="B14" s="161" t="s">
        <v>183</v>
      </c>
      <c r="C14" s="184">
        <f>SUM(C8:C13)</f>
        <v>4481432</v>
      </c>
      <c r="D14" s="184">
        <f>SUM(D8:D13)</f>
        <v>4525400</v>
      </c>
      <c r="E14" s="184">
        <f>SUM(E8:E13)</f>
        <v>4525400</v>
      </c>
      <c r="G14" s="165"/>
    </row>
    <row r="15" spans="1:7" ht="26.4" customHeight="1">
      <c r="A15" s="158">
        <v>9</v>
      </c>
      <c r="B15" s="161" t="s">
        <v>33</v>
      </c>
      <c r="C15" s="183">
        <v>0</v>
      </c>
      <c r="D15" s="183">
        <v>0</v>
      </c>
      <c r="E15" s="183">
        <v>0</v>
      </c>
      <c r="G15" s="163"/>
    </row>
    <row r="16" spans="1:7" ht="31.5" customHeight="1">
      <c r="A16" s="158">
        <v>10</v>
      </c>
      <c r="B16" s="164" t="s">
        <v>190</v>
      </c>
      <c r="C16" s="185">
        <v>72000</v>
      </c>
      <c r="D16" s="185">
        <v>80000</v>
      </c>
      <c r="E16" s="185">
        <v>80000</v>
      </c>
      <c r="G16" s="163"/>
    </row>
    <row r="17" spans="1:7" ht="30" customHeight="1">
      <c r="A17" s="158">
        <v>11</v>
      </c>
      <c r="B17" s="161" t="s">
        <v>184</v>
      </c>
      <c r="C17" s="184">
        <f>SUM(C16:C16)</f>
        <v>72000</v>
      </c>
      <c r="D17" s="184">
        <f>SUM(D16:D16)</f>
        <v>80000</v>
      </c>
      <c r="E17" s="184">
        <f>SUM(E16:E16)</f>
        <v>80000</v>
      </c>
      <c r="G17" s="165"/>
    </row>
    <row r="18" spans="1:7" ht="33" customHeight="1">
      <c r="A18" s="158">
        <v>12</v>
      </c>
      <c r="B18" s="166" t="s">
        <v>37</v>
      </c>
      <c r="C18" s="183">
        <v>0</v>
      </c>
      <c r="D18" s="183">
        <v>0</v>
      </c>
      <c r="E18" s="183">
        <v>0</v>
      </c>
      <c r="G18" s="163"/>
    </row>
    <row r="19" spans="1:7" ht="17.399999999999999" customHeight="1">
      <c r="A19" s="1">
        <v>13</v>
      </c>
      <c r="B19" s="167" t="s">
        <v>185</v>
      </c>
      <c r="C19" s="184"/>
      <c r="D19" s="184"/>
      <c r="E19" s="184"/>
      <c r="G19" s="165"/>
    </row>
    <row r="20" spans="1:7" ht="25.2" customHeight="1">
      <c r="A20" s="169">
        <v>14</v>
      </c>
      <c r="B20" s="168" t="s">
        <v>186</v>
      </c>
      <c r="C20" s="183">
        <v>575000</v>
      </c>
      <c r="D20" s="183">
        <v>1254000</v>
      </c>
      <c r="E20" s="183">
        <v>1254000</v>
      </c>
      <c r="G20" s="163"/>
    </row>
    <row r="21" spans="1:7" ht="20.399999999999999" customHeight="1">
      <c r="A21" s="169">
        <v>15</v>
      </c>
      <c r="B21" s="167" t="s">
        <v>187</v>
      </c>
      <c r="C21" s="184">
        <f>SUM(C20)</f>
        <v>575000</v>
      </c>
      <c r="D21" s="184">
        <f>SUM(D20)</f>
        <v>1254000</v>
      </c>
      <c r="E21" s="184">
        <f>SUM(E20)</f>
        <v>1254000</v>
      </c>
      <c r="G21" s="165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F8" sqref="F8"/>
    </sheetView>
  </sheetViews>
  <sheetFormatPr defaultRowHeight="14.4"/>
  <cols>
    <col min="1" max="1" width="4.6640625" customWidth="1"/>
    <col min="2" max="2" width="34.33203125" customWidth="1"/>
    <col min="3" max="3" width="14.88671875" customWidth="1"/>
    <col min="4" max="4" width="15.6640625" customWidth="1"/>
    <col min="5" max="7" width="16.109375" customWidth="1"/>
    <col min="8" max="8" width="14" customWidth="1"/>
    <col min="258" max="258" width="4.6640625" customWidth="1"/>
    <col min="259" max="259" width="38.6640625" customWidth="1"/>
    <col min="260" max="264" width="15.6640625" customWidth="1"/>
    <col min="514" max="514" width="4.6640625" customWidth="1"/>
    <col min="515" max="515" width="38.6640625" customWidth="1"/>
    <col min="516" max="520" width="15.6640625" customWidth="1"/>
    <col min="770" max="770" width="4.6640625" customWidth="1"/>
    <col min="771" max="771" width="38.6640625" customWidth="1"/>
    <col min="772" max="776" width="15.6640625" customWidth="1"/>
    <col min="1026" max="1026" width="4.6640625" customWidth="1"/>
    <col min="1027" max="1027" width="38.6640625" customWidth="1"/>
    <col min="1028" max="1032" width="15.6640625" customWidth="1"/>
    <col min="1282" max="1282" width="4.6640625" customWidth="1"/>
    <col min="1283" max="1283" width="38.6640625" customWidth="1"/>
    <col min="1284" max="1288" width="15.6640625" customWidth="1"/>
    <col min="1538" max="1538" width="4.6640625" customWidth="1"/>
    <col min="1539" max="1539" width="38.6640625" customWidth="1"/>
    <col min="1540" max="1544" width="15.6640625" customWidth="1"/>
    <col min="1794" max="1794" width="4.6640625" customWidth="1"/>
    <col min="1795" max="1795" width="38.6640625" customWidth="1"/>
    <col min="1796" max="1800" width="15.6640625" customWidth="1"/>
    <col min="2050" max="2050" width="4.6640625" customWidth="1"/>
    <col min="2051" max="2051" width="38.6640625" customWidth="1"/>
    <col min="2052" max="2056" width="15.6640625" customWidth="1"/>
    <col min="2306" max="2306" width="4.6640625" customWidth="1"/>
    <col min="2307" max="2307" width="38.6640625" customWidth="1"/>
    <col min="2308" max="2312" width="15.6640625" customWidth="1"/>
    <col min="2562" max="2562" width="4.6640625" customWidth="1"/>
    <col min="2563" max="2563" width="38.6640625" customWidth="1"/>
    <col min="2564" max="2568" width="15.6640625" customWidth="1"/>
    <col min="2818" max="2818" width="4.6640625" customWidth="1"/>
    <col min="2819" max="2819" width="38.6640625" customWidth="1"/>
    <col min="2820" max="2824" width="15.6640625" customWidth="1"/>
    <col min="3074" max="3074" width="4.6640625" customWidth="1"/>
    <col min="3075" max="3075" width="38.6640625" customWidth="1"/>
    <col min="3076" max="3080" width="15.6640625" customWidth="1"/>
    <col min="3330" max="3330" width="4.6640625" customWidth="1"/>
    <col min="3331" max="3331" width="38.6640625" customWidth="1"/>
    <col min="3332" max="3336" width="15.6640625" customWidth="1"/>
    <col min="3586" max="3586" width="4.6640625" customWidth="1"/>
    <col min="3587" max="3587" width="38.6640625" customWidth="1"/>
    <col min="3588" max="3592" width="15.6640625" customWidth="1"/>
    <col min="3842" max="3842" width="4.6640625" customWidth="1"/>
    <col min="3843" max="3843" width="38.6640625" customWidth="1"/>
    <col min="3844" max="3848" width="15.6640625" customWidth="1"/>
    <col min="4098" max="4098" width="4.6640625" customWidth="1"/>
    <col min="4099" max="4099" width="38.6640625" customWidth="1"/>
    <col min="4100" max="4104" width="15.6640625" customWidth="1"/>
    <col min="4354" max="4354" width="4.6640625" customWidth="1"/>
    <col min="4355" max="4355" width="38.6640625" customWidth="1"/>
    <col min="4356" max="4360" width="15.6640625" customWidth="1"/>
    <col min="4610" max="4610" width="4.6640625" customWidth="1"/>
    <col min="4611" max="4611" width="38.6640625" customWidth="1"/>
    <col min="4612" max="4616" width="15.6640625" customWidth="1"/>
    <col min="4866" max="4866" width="4.6640625" customWidth="1"/>
    <col min="4867" max="4867" width="38.6640625" customWidth="1"/>
    <col min="4868" max="4872" width="15.6640625" customWidth="1"/>
    <col min="5122" max="5122" width="4.6640625" customWidth="1"/>
    <col min="5123" max="5123" width="38.6640625" customWidth="1"/>
    <col min="5124" max="5128" width="15.6640625" customWidth="1"/>
    <col min="5378" max="5378" width="4.6640625" customWidth="1"/>
    <col min="5379" max="5379" width="38.6640625" customWidth="1"/>
    <col min="5380" max="5384" width="15.6640625" customWidth="1"/>
    <col min="5634" max="5634" width="4.6640625" customWidth="1"/>
    <col min="5635" max="5635" width="38.6640625" customWidth="1"/>
    <col min="5636" max="5640" width="15.6640625" customWidth="1"/>
    <col min="5890" max="5890" width="4.6640625" customWidth="1"/>
    <col min="5891" max="5891" width="38.6640625" customWidth="1"/>
    <col min="5892" max="5896" width="15.6640625" customWidth="1"/>
    <col min="6146" max="6146" width="4.6640625" customWidth="1"/>
    <col min="6147" max="6147" width="38.6640625" customWidth="1"/>
    <col min="6148" max="6152" width="15.6640625" customWidth="1"/>
    <col min="6402" max="6402" width="4.6640625" customWidth="1"/>
    <col min="6403" max="6403" width="38.6640625" customWidth="1"/>
    <col min="6404" max="6408" width="15.6640625" customWidth="1"/>
    <col min="6658" max="6658" width="4.6640625" customWidth="1"/>
    <col min="6659" max="6659" width="38.6640625" customWidth="1"/>
    <col min="6660" max="6664" width="15.6640625" customWidth="1"/>
    <col min="6914" max="6914" width="4.6640625" customWidth="1"/>
    <col min="6915" max="6915" width="38.6640625" customWidth="1"/>
    <col min="6916" max="6920" width="15.6640625" customWidth="1"/>
    <col min="7170" max="7170" width="4.6640625" customWidth="1"/>
    <col min="7171" max="7171" width="38.6640625" customWidth="1"/>
    <col min="7172" max="7176" width="15.6640625" customWidth="1"/>
    <col min="7426" max="7426" width="4.6640625" customWidth="1"/>
    <col min="7427" max="7427" width="38.6640625" customWidth="1"/>
    <col min="7428" max="7432" width="15.6640625" customWidth="1"/>
    <col min="7682" max="7682" width="4.6640625" customWidth="1"/>
    <col min="7683" max="7683" width="38.6640625" customWidth="1"/>
    <col min="7684" max="7688" width="15.6640625" customWidth="1"/>
    <col min="7938" max="7938" width="4.6640625" customWidth="1"/>
    <col min="7939" max="7939" width="38.6640625" customWidth="1"/>
    <col min="7940" max="7944" width="15.6640625" customWidth="1"/>
    <col min="8194" max="8194" width="4.6640625" customWidth="1"/>
    <col min="8195" max="8195" width="38.6640625" customWidth="1"/>
    <col min="8196" max="8200" width="15.6640625" customWidth="1"/>
    <col min="8450" max="8450" width="4.6640625" customWidth="1"/>
    <col min="8451" max="8451" width="38.6640625" customWidth="1"/>
    <col min="8452" max="8456" width="15.6640625" customWidth="1"/>
    <col min="8706" max="8706" width="4.6640625" customWidth="1"/>
    <col min="8707" max="8707" width="38.6640625" customWidth="1"/>
    <col min="8708" max="8712" width="15.6640625" customWidth="1"/>
    <col min="8962" max="8962" width="4.6640625" customWidth="1"/>
    <col min="8963" max="8963" width="38.6640625" customWidth="1"/>
    <col min="8964" max="8968" width="15.6640625" customWidth="1"/>
    <col min="9218" max="9218" width="4.6640625" customWidth="1"/>
    <col min="9219" max="9219" width="38.6640625" customWidth="1"/>
    <col min="9220" max="9224" width="15.6640625" customWidth="1"/>
    <col min="9474" max="9474" width="4.6640625" customWidth="1"/>
    <col min="9475" max="9475" width="38.6640625" customWidth="1"/>
    <col min="9476" max="9480" width="15.6640625" customWidth="1"/>
    <col min="9730" max="9730" width="4.6640625" customWidth="1"/>
    <col min="9731" max="9731" width="38.6640625" customWidth="1"/>
    <col min="9732" max="9736" width="15.6640625" customWidth="1"/>
    <col min="9986" max="9986" width="4.6640625" customWidth="1"/>
    <col min="9987" max="9987" width="38.6640625" customWidth="1"/>
    <col min="9988" max="9992" width="15.6640625" customWidth="1"/>
    <col min="10242" max="10242" width="4.6640625" customWidth="1"/>
    <col min="10243" max="10243" width="38.6640625" customWidth="1"/>
    <col min="10244" max="10248" width="15.6640625" customWidth="1"/>
    <col min="10498" max="10498" width="4.6640625" customWidth="1"/>
    <col min="10499" max="10499" width="38.6640625" customWidth="1"/>
    <col min="10500" max="10504" width="15.6640625" customWidth="1"/>
    <col min="10754" max="10754" width="4.6640625" customWidth="1"/>
    <col min="10755" max="10755" width="38.6640625" customWidth="1"/>
    <col min="10756" max="10760" width="15.6640625" customWidth="1"/>
    <col min="11010" max="11010" width="4.6640625" customWidth="1"/>
    <col min="11011" max="11011" width="38.6640625" customWidth="1"/>
    <col min="11012" max="11016" width="15.6640625" customWidth="1"/>
    <col min="11266" max="11266" width="4.6640625" customWidth="1"/>
    <col min="11267" max="11267" width="38.6640625" customWidth="1"/>
    <col min="11268" max="11272" width="15.6640625" customWidth="1"/>
    <col min="11522" max="11522" width="4.6640625" customWidth="1"/>
    <col min="11523" max="11523" width="38.6640625" customWidth="1"/>
    <col min="11524" max="11528" width="15.6640625" customWidth="1"/>
    <col min="11778" max="11778" width="4.6640625" customWidth="1"/>
    <col min="11779" max="11779" width="38.6640625" customWidth="1"/>
    <col min="11780" max="11784" width="15.6640625" customWidth="1"/>
    <col min="12034" max="12034" width="4.6640625" customWidth="1"/>
    <col min="12035" max="12035" width="38.6640625" customWidth="1"/>
    <col min="12036" max="12040" width="15.6640625" customWidth="1"/>
    <col min="12290" max="12290" width="4.6640625" customWidth="1"/>
    <col min="12291" max="12291" width="38.6640625" customWidth="1"/>
    <col min="12292" max="12296" width="15.6640625" customWidth="1"/>
    <col min="12546" max="12546" width="4.6640625" customWidth="1"/>
    <col min="12547" max="12547" width="38.6640625" customWidth="1"/>
    <col min="12548" max="12552" width="15.6640625" customWidth="1"/>
    <col min="12802" max="12802" width="4.6640625" customWidth="1"/>
    <col min="12803" max="12803" width="38.6640625" customWidth="1"/>
    <col min="12804" max="12808" width="15.6640625" customWidth="1"/>
    <col min="13058" max="13058" width="4.6640625" customWidth="1"/>
    <col min="13059" max="13059" width="38.6640625" customWidth="1"/>
    <col min="13060" max="13064" width="15.6640625" customWidth="1"/>
    <col min="13314" max="13314" width="4.6640625" customWidth="1"/>
    <col min="13315" max="13315" width="38.6640625" customWidth="1"/>
    <col min="13316" max="13320" width="15.6640625" customWidth="1"/>
    <col min="13570" max="13570" width="4.6640625" customWidth="1"/>
    <col min="13571" max="13571" width="38.6640625" customWidth="1"/>
    <col min="13572" max="13576" width="15.6640625" customWidth="1"/>
    <col min="13826" max="13826" width="4.6640625" customWidth="1"/>
    <col min="13827" max="13827" width="38.6640625" customWidth="1"/>
    <col min="13828" max="13832" width="15.6640625" customWidth="1"/>
    <col min="14082" max="14082" width="4.6640625" customWidth="1"/>
    <col min="14083" max="14083" width="38.6640625" customWidth="1"/>
    <col min="14084" max="14088" width="15.6640625" customWidth="1"/>
    <col min="14338" max="14338" width="4.6640625" customWidth="1"/>
    <col min="14339" max="14339" width="38.6640625" customWidth="1"/>
    <col min="14340" max="14344" width="15.6640625" customWidth="1"/>
    <col min="14594" max="14594" width="4.6640625" customWidth="1"/>
    <col min="14595" max="14595" width="38.6640625" customWidth="1"/>
    <col min="14596" max="14600" width="15.6640625" customWidth="1"/>
    <col min="14850" max="14850" width="4.6640625" customWidth="1"/>
    <col min="14851" max="14851" width="38.6640625" customWidth="1"/>
    <col min="14852" max="14856" width="15.6640625" customWidth="1"/>
    <col min="15106" max="15106" width="4.6640625" customWidth="1"/>
    <col min="15107" max="15107" width="38.6640625" customWidth="1"/>
    <col min="15108" max="15112" width="15.6640625" customWidth="1"/>
    <col min="15362" max="15362" width="4.6640625" customWidth="1"/>
    <col min="15363" max="15363" width="38.6640625" customWidth="1"/>
    <col min="15364" max="15368" width="15.6640625" customWidth="1"/>
    <col min="15618" max="15618" width="4.6640625" customWidth="1"/>
    <col min="15619" max="15619" width="38.6640625" customWidth="1"/>
    <col min="15620" max="15624" width="15.6640625" customWidth="1"/>
    <col min="15874" max="15874" width="4.6640625" customWidth="1"/>
    <col min="15875" max="15875" width="38.6640625" customWidth="1"/>
    <col min="15876" max="15880" width="15.6640625" customWidth="1"/>
    <col min="16130" max="16130" width="4.6640625" customWidth="1"/>
    <col min="16131" max="16131" width="38.6640625" customWidth="1"/>
    <col min="16132" max="16136" width="15.6640625" customWidth="1"/>
  </cols>
  <sheetData>
    <row r="1" spans="1:8">
      <c r="B1" s="490" t="s">
        <v>470</v>
      </c>
      <c r="C1" s="470"/>
      <c r="D1" s="470"/>
      <c r="E1" s="470"/>
      <c r="F1" s="470"/>
      <c r="G1" s="470"/>
      <c r="H1" s="470"/>
    </row>
    <row r="2" spans="1:8">
      <c r="B2" s="133"/>
    </row>
    <row r="3" spans="1:8" ht="15.6">
      <c r="A3" s="491" t="s">
        <v>254</v>
      </c>
      <c r="B3" s="492"/>
      <c r="C3" s="492"/>
      <c r="D3" s="492"/>
      <c r="E3" s="492"/>
      <c r="F3" s="492"/>
      <c r="G3" s="492"/>
      <c r="H3" s="492"/>
    </row>
    <row r="4" spans="1:8" ht="10.5" customHeight="1"/>
    <row r="5" spans="1:8" hidden="1"/>
    <row r="6" spans="1:8" ht="71.25" customHeight="1">
      <c r="A6" s="29">
        <v>1</v>
      </c>
      <c r="B6" s="30" t="s">
        <v>54</v>
      </c>
      <c r="C6" s="31" t="s">
        <v>141</v>
      </c>
      <c r="D6" s="31" t="s">
        <v>55</v>
      </c>
      <c r="E6" s="364" t="s">
        <v>304</v>
      </c>
      <c r="F6" s="159" t="s">
        <v>302</v>
      </c>
      <c r="G6" s="159" t="s">
        <v>453</v>
      </c>
      <c r="H6" s="71" t="s">
        <v>56</v>
      </c>
    </row>
    <row r="7" spans="1:8" ht="70.5" customHeight="1">
      <c r="A7" s="29">
        <v>2</v>
      </c>
      <c r="B7" s="33" t="s">
        <v>465</v>
      </c>
      <c r="C7" s="32">
        <v>9130000</v>
      </c>
      <c r="D7" s="32" t="s">
        <v>308</v>
      </c>
      <c r="E7" s="37">
        <v>0</v>
      </c>
      <c r="F7" s="93">
        <v>2434900</v>
      </c>
      <c r="G7" s="93">
        <v>8933170</v>
      </c>
      <c r="H7" s="35" t="s">
        <v>57</v>
      </c>
    </row>
    <row r="8" spans="1:8" ht="70.5" customHeight="1">
      <c r="A8" s="29"/>
      <c r="B8" s="33" t="s">
        <v>460</v>
      </c>
      <c r="C8" s="32"/>
      <c r="D8" s="32"/>
      <c r="E8" s="37"/>
      <c r="F8" s="93"/>
      <c r="G8" s="93">
        <v>135000</v>
      </c>
      <c r="H8" s="35" t="s">
        <v>57</v>
      </c>
    </row>
    <row r="9" spans="1:8" ht="49.5" customHeight="1">
      <c r="A9" s="29">
        <v>3</v>
      </c>
      <c r="B9" s="33" t="s">
        <v>310</v>
      </c>
      <c r="C9" s="32">
        <v>641565</v>
      </c>
      <c r="D9" s="32" t="s">
        <v>307</v>
      </c>
      <c r="E9" s="37">
        <v>0</v>
      </c>
      <c r="F9" s="93">
        <v>641565</v>
      </c>
      <c r="G9" s="93">
        <v>701580</v>
      </c>
      <c r="H9" s="35" t="s">
        <v>57</v>
      </c>
    </row>
    <row r="10" spans="1:8" ht="43.95" customHeight="1">
      <c r="A10" s="29">
        <v>4</v>
      </c>
      <c r="B10" s="33" t="s">
        <v>309</v>
      </c>
      <c r="C10" s="32">
        <v>4000000</v>
      </c>
      <c r="D10" s="32" t="s">
        <v>307</v>
      </c>
      <c r="E10" s="37">
        <v>0</v>
      </c>
      <c r="F10" s="93">
        <v>1000000</v>
      </c>
      <c r="G10" s="93">
        <v>1000000</v>
      </c>
      <c r="H10" s="35" t="s">
        <v>57</v>
      </c>
    </row>
    <row r="11" spans="1:8" ht="24.9" customHeight="1">
      <c r="A11" s="29">
        <v>5</v>
      </c>
      <c r="B11" s="30" t="s">
        <v>76</v>
      </c>
      <c r="C11" s="36">
        <f>SUM(C7:C10)</f>
        <v>13771565</v>
      </c>
      <c r="D11" s="36"/>
      <c r="E11" s="38">
        <f>SUM(E7:E7)</f>
        <v>0</v>
      </c>
      <c r="F11" s="463">
        <f>SUM(F7:F10)</f>
        <v>4076465</v>
      </c>
      <c r="G11" s="463">
        <f>SUM(G7:G10)</f>
        <v>10769750</v>
      </c>
      <c r="H11" s="35"/>
    </row>
  </sheetData>
  <mergeCells count="2">
    <mergeCell ref="B1:H1"/>
    <mergeCell ref="A3:H3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10"/>
  <sheetViews>
    <sheetView zoomScaleNormal="100" workbookViewId="0">
      <selection activeCell="E194" sqref="E194"/>
    </sheetView>
  </sheetViews>
  <sheetFormatPr defaultRowHeight="14.4"/>
  <cols>
    <col min="1" max="1" width="5.5546875" customWidth="1"/>
    <col min="2" max="2" width="37.33203125" customWidth="1"/>
    <col min="3" max="3" width="11.88671875" customWidth="1"/>
    <col min="4" max="4" width="12" customWidth="1"/>
    <col min="5" max="5" width="11.5546875" customWidth="1"/>
    <col min="6" max="6" width="14.33203125" customWidth="1"/>
    <col min="255" max="255" width="5.5546875" customWidth="1"/>
    <col min="256" max="256" width="34.88671875" customWidth="1"/>
    <col min="257" max="257" width="11.88671875" customWidth="1"/>
    <col min="258" max="258" width="14.33203125" customWidth="1"/>
    <col min="259" max="259" width="12.33203125" customWidth="1"/>
    <col min="260" max="260" width="13.88671875" customWidth="1"/>
    <col min="262" max="262" width="9.5546875" bestFit="1" customWidth="1"/>
    <col min="511" max="511" width="5.5546875" customWidth="1"/>
    <col min="512" max="512" width="34.88671875" customWidth="1"/>
    <col min="513" max="513" width="11.88671875" customWidth="1"/>
    <col min="514" max="514" width="14.33203125" customWidth="1"/>
    <col min="515" max="515" width="12.33203125" customWidth="1"/>
    <col min="516" max="516" width="13.88671875" customWidth="1"/>
    <col min="518" max="518" width="9.5546875" bestFit="1" customWidth="1"/>
    <col min="767" max="767" width="5.5546875" customWidth="1"/>
    <col min="768" max="768" width="34.88671875" customWidth="1"/>
    <col min="769" max="769" width="11.88671875" customWidth="1"/>
    <col min="770" max="770" width="14.33203125" customWidth="1"/>
    <col min="771" max="771" width="12.33203125" customWidth="1"/>
    <col min="772" max="772" width="13.88671875" customWidth="1"/>
    <col min="774" max="774" width="9.5546875" bestFit="1" customWidth="1"/>
    <col min="1023" max="1023" width="5.5546875" customWidth="1"/>
    <col min="1024" max="1024" width="34.88671875" customWidth="1"/>
    <col min="1025" max="1025" width="11.88671875" customWidth="1"/>
    <col min="1026" max="1026" width="14.33203125" customWidth="1"/>
    <col min="1027" max="1027" width="12.33203125" customWidth="1"/>
    <col min="1028" max="1028" width="13.88671875" customWidth="1"/>
    <col min="1030" max="1030" width="9.5546875" bestFit="1" customWidth="1"/>
    <col min="1279" max="1279" width="5.5546875" customWidth="1"/>
    <col min="1280" max="1280" width="34.88671875" customWidth="1"/>
    <col min="1281" max="1281" width="11.88671875" customWidth="1"/>
    <col min="1282" max="1282" width="14.33203125" customWidth="1"/>
    <col min="1283" max="1283" width="12.33203125" customWidth="1"/>
    <col min="1284" max="1284" width="13.88671875" customWidth="1"/>
    <col min="1286" max="1286" width="9.5546875" bestFit="1" customWidth="1"/>
    <col min="1535" max="1535" width="5.5546875" customWidth="1"/>
    <col min="1536" max="1536" width="34.88671875" customWidth="1"/>
    <col min="1537" max="1537" width="11.88671875" customWidth="1"/>
    <col min="1538" max="1538" width="14.33203125" customWidth="1"/>
    <col min="1539" max="1539" width="12.33203125" customWidth="1"/>
    <col min="1540" max="1540" width="13.88671875" customWidth="1"/>
    <col min="1542" max="1542" width="9.5546875" bestFit="1" customWidth="1"/>
    <col min="1791" max="1791" width="5.5546875" customWidth="1"/>
    <col min="1792" max="1792" width="34.88671875" customWidth="1"/>
    <col min="1793" max="1793" width="11.88671875" customWidth="1"/>
    <col min="1794" max="1794" width="14.33203125" customWidth="1"/>
    <col min="1795" max="1795" width="12.33203125" customWidth="1"/>
    <col min="1796" max="1796" width="13.88671875" customWidth="1"/>
    <col min="1798" max="1798" width="9.5546875" bestFit="1" customWidth="1"/>
    <col min="2047" max="2047" width="5.5546875" customWidth="1"/>
    <col min="2048" max="2048" width="34.88671875" customWidth="1"/>
    <col min="2049" max="2049" width="11.88671875" customWidth="1"/>
    <col min="2050" max="2050" width="14.33203125" customWidth="1"/>
    <col min="2051" max="2051" width="12.33203125" customWidth="1"/>
    <col min="2052" max="2052" width="13.88671875" customWidth="1"/>
    <col min="2054" max="2054" width="9.5546875" bestFit="1" customWidth="1"/>
    <col min="2303" max="2303" width="5.5546875" customWidth="1"/>
    <col min="2304" max="2304" width="34.88671875" customWidth="1"/>
    <col min="2305" max="2305" width="11.88671875" customWidth="1"/>
    <col min="2306" max="2306" width="14.33203125" customWidth="1"/>
    <col min="2307" max="2307" width="12.33203125" customWidth="1"/>
    <col min="2308" max="2308" width="13.88671875" customWidth="1"/>
    <col min="2310" max="2310" width="9.5546875" bestFit="1" customWidth="1"/>
    <col min="2559" max="2559" width="5.5546875" customWidth="1"/>
    <col min="2560" max="2560" width="34.88671875" customWidth="1"/>
    <col min="2561" max="2561" width="11.88671875" customWidth="1"/>
    <col min="2562" max="2562" width="14.33203125" customWidth="1"/>
    <col min="2563" max="2563" width="12.33203125" customWidth="1"/>
    <col min="2564" max="2564" width="13.88671875" customWidth="1"/>
    <col min="2566" max="2566" width="9.5546875" bestFit="1" customWidth="1"/>
    <col min="2815" max="2815" width="5.5546875" customWidth="1"/>
    <col min="2816" max="2816" width="34.88671875" customWidth="1"/>
    <col min="2817" max="2817" width="11.88671875" customWidth="1"/>
    <col min="2818" max="2818" width="14.33203125" customWidth="1"/>
    <col min="2819" max="2819" width="12.33203125" customWidth="1"/>
    <col min="2820" max="2820" width="13.88671875" customWidth="1"/>
    <col min="2822" max="2822" width="9.5546875" bestFit="1" customWidth="1"/>
    <col min="3071" max="3071" width="5.5546875" customWidth="1"/>
    <col min="3072" max="3072" width="34.88671875" customWidth="1"/>
    <col min="3073" max="3073" width="11.88671875" customWidth="1"/>
    <col min="3074" max="3074" width="14.33203125" customWidth="1"/>
    <col min="3075" max="3075" width="12.33203125" customWidth="1"/>
    <col min="3076" max="3076" width="13.88671875" customWidth="1"/>
    <col min="3078" max="3078" width="9.5546875" bestFit="1" customWidth="1"/>
    <col min="3327" max="3327" width="5.5546875" customWidth="1"/>
    <col min="3328" max="3328" width="34.88671875" customWidth="1"/>
    <col min="3329" max="3329" width="11.88671875" customWidth="1"/>
    <col min="3330" max="3330" width="14.33203125" customWidth="1"/>
    <col min="3331" max="3331" width="12.33203125" customWidth="1"/>
    <col min="3332" max="3332" width="13.88671875" customWidth="1"/>
    <col min="3334" max="3334" width="9.5546875" bestFit="1" customWidth="1"/>
    <col min="3583" max="3583" width="5.5546875" customWidth="1"/>
    <col min="3584" max="3584" width="34.88671875" customWidth="1"/>
    <col min="3585" max="3585" width="11.88671875" customWidth="1"/>
    <col min="3586" max="3586" width="14.33203125" customWidth="1"/>
    <col min="3587" max="3587" width="12.33203125" customWidth="1"/>
    <col min="3588" max="3588" width="13.88671875" customWidth="1"/>
    <col min="3590" max="3590" width="9.5546875" bestFit="1" customWidth="1"/>
    <col min="3839" max="3839" width="5.5546875" customWidth="1"/>
    <col min="3840" max="3840" width="34.88671875" customWidth="1"/>
    <col min="3841" max="3841" width="11.88671875" customWidth="1"/>
    <col min="3842" max="3842" width="14.33203125" customWidth="1"/>
    <col min="3843" max="3843" width="12.33203125" customWidth="1"/>
    <col min="3844" max="3844" width="13.88671875" customWidth="1"/>
    <col min="3846" max="3846" width="9.5546875" bestFit="1" customWidth="1"/>
    <col min="4095" max="4095" width="5.5546875" customWidth="1"/>
    <col min="4096" max="4096" width="34.88671875" customWidth="1"/>
    <col min="4097" max="4097" width="11.88671875" customWidth="1"/>
    <col min="4098" max="4098" width="14.33203125" customWidth="1"/>
    <col min="4099" max="4099" width="12.33203125" customWidth="1"/>
    <col min="4100" max="4100" width="13.88671875" customWidth="1"/>
    <col min="4102" max="4102" width="9.5546875" bestFit="1" customWidth="1"/>
    <col min="4351" max="4351" width="5.5546875" customWidth="1"/>
    <col min="4352" max="4352" width="34.88671875" customWidth="1"/>
    <col min="4353" max="4353" width="11.88671875" customWidth="1"/>
    <col min="4354" max="4354" width="14.33203125" customWidth="1"/>
    <col min="4355" max="4355" width="12.33203125" customWidth="1"/>
    <col min="4356" max="4356" width="13.88671875" customWidth="1"/>
    <col min="4358" max="4358" width="9.5546875" bestFit="1" customWidth="1"/>
    <col min="4607" max="4607" width="5.5546875" customWidth="1"/>
    <col min="4608" max="4608" width="34.88671875" customWidth="1"/>
    <col min="4609" max="4609" width="11.88671875" customWidth="1"/>
    <col min="4610" max="4610" width="14.33203125" customWidth="1"/>
    <col min="4611" max="4611" width="12.33203125" customWidth="1"/>
    <col min="4612" max="4612" width="13.88671875" customWidth="1"/>
    <col min="4614" max="4614" width="9.5546875" bestFit="1" customWidth="1"/>
    <col min="4863" max="4863" width="5.5546875" customWidth="1"/>
    <col min="4864" max="4864" width="34.88671875" customWidth="1"/>
    <col min="4865" max="4865" width="11.88671875" customWidth="1"/>
    <col min="4866" max="4866" width="14.33203125" customWidth="1"/>
    <col min="4867" max="4867" width="12.33203125" customWidth="1"/>
    <col min="4868" max="4868" width="13.88671875" customWidth="1"/>
    <col min="4870" max="4870" width="9.5546875" bestFit="1" customWidth="1"/>
    <col min="5119" max="5119" width="5.5546875" customWidth="1"/>
    <col min="5120" max="5120" width="34.88671875" customWidth="1"/>
    <col min="5121" max="5121" width="11.88671875" customWidth="1"/>
    <col min="5122" max="5122" width="14.33203125" customWidth="1"/>
    <col min="5123" max="5123" width="12.33203125" customWidth="1"/>
    <col min="5124" max="5124" width="13.88671875" customWidth="1"/>
    <col min="5126" max="5126" width="9.5546875" bestFit="1" customWidth="1"/>
    <col min="5375" max="5375" width="5.5546875" customWidth="1"/>
    <col min="5376" max="5376" width="34.88671875" customWidth="1"/>
    <col min="5377" max="5377" width="11.88671875" customWidth="1"/>
    <col min="5378" max="5378" width="14.33203125" customWidth="1"/>
    <col min="5379" max="5379" width="12.33203125" customWidth="1"/>
    <col min="5380" max="5380" width="13.88671875" customWidth="1"/>
    <col min="5382" max="5382" width="9.5546875" bestFit="1" customWidth="1"/>
    <col min="5631" max="5631" width="5.5546875" customWidth="1"/>
    <col min="5632" max="5632" width="34.88671875" customWidth="1"/>
    <col min="5633" max="5633" width="11.88671875" customWidth="1"/>
    <col min="5634" max="5634" width="14.33203125" customWidth="1"/>
    <col min="5635" max="5635" width="12.33203125" customWidth="1"/>
    <col min="5636" max="5636" width="13.88671875" customWidth="1"/>
    <col min="5638" max="5638" width="9.5546875" bestFit="1" customWidth="1"/>
    <col min="5887" max="5887" width="5.5546875" customWidth="1"/>
    <col min="5888" max="5888" width="34.88671875" customWidth="1"/>
    <col min="5889" max="5889" width="11.88671875" customWidth="1"/>
    <col min="5890" max="5890" width="14.33203125" customWidth="1"/>
    <col min="5891" max="5891" width="12.33203125" customWidth="1"/>
    <col min="5892" max="5892" width="13.88671875" customWidth="1"/>
    <col min="5894" max="5894" width="9.5546875" bestFit="1" customWidth="1"/>
    <col min="6143" max="6143" width="5.5546875" customWidth="1"/>
    <col min="6144" max="6144" width="34.88671875" customWidth="1"/>
    <col min="6145" max="6145" width="11.88671875" customWidth="1"/>
    <col min="6146" max="6146" width="14.33203125" customWidth="1"/>
    <col min="6147" max="6147" width="12.33203125" customWidth="1"/>
    <col min="6148" max="6148" width="13.88671875" customWidth="1"/>
    <col min="6150" max="6150" width="9.5546875" bestFit="1" customWidth="1"/>
    <col min="6399" max="6399" width="5.5546875" customWidth="1"/>
    <col min="6400" max="6400" width="34.88671875" customWidth="1"/>
    <col min="6401" max="6401" width="11.88671875" customWidth="1"/>
    <col min="6402" max="6402" width="14.33203125" customWidth="1"/>
    <col min="6403" max="6403" width="12.33203125" customWidth="1"/>
    <col min="6404" max="6404" width="13.88671875" customWidth="1"/>
    <col min="6406" max="6406" width="9.5546875" bestFit="1" customWidth="1"/>
    <col min="6655" max="6655" width="5.5546875" customWidth="1"/>
    <col min="6656" max="6656" width="34.88671875" customWidth="1"/>
    <col min="6657" max="6657" width="11.88671875" customWidth="1"/>
    <col min="6658" max="6658" width="14.33203125" customWidth="1"/>
    <col min="6659" max="6659" width="12.33203125" customWidth="1"/>
    <col min="6660" max="6660" width="13.88671875" customWidth="1"/>
    <col min="6662" max="6662" width="9.5546875" bestFit="1" customWidth="1"/>
    <col min="6911" max="6911" width="5.5546875" customWidth="1"/>
    <col min="6912" max="6912" width="34.88671875" customWidth="1"/>
    <col min="6913" max="6913" width="11.88671875" customWidth="1"/>
    <col min="6914" max="6914" width="14.33203125" customWidth="1"/>
    <col min="6915" max="6915" width="12.33203125" customWidth="1"/>
    <col min="6916" max="6916" width="13.88671875" customWidth="1"/>
    <col min="6918" max="6918" width="9.5546875" bestFit="1" customWidth="1"/>
    <col min="7167" max="7167" width="5.5546875" customWidth="1"/>
    <col min="7168" max="7168" width="34.88671875" customWidth="1"/>
    <col min="7169" max="7169" width="11.88671875" customWidth="1"/>
    <col min="7170" max="7170" width="14.33203125" customWidth="1"/>
    <col min="7171" max="7171" width="12.33203125" customWidth="1"/>
    <col min="7172" max="7172" width="13.88671875" customWidth="1"/>
    <col min="7174" max="7174" width="9.5546875" bestFit="1" customWidth="1"/>
    <col min="7423" max="7423" width="5.5546875" customWidth="1"/>
    <col min="7424" max="7424" width="34.88671875" customWidth="1"/>
    <col min="7425" max="7425" width="11.88671875" customWidth="1"/>
    <col min="7426" max="7426" width="14.33203125" customWidth="1"/>
    <col min="7427" max="7427" width="12.33203125" customWidth="1"/>
    <col min="7428" max="7428" width="13.88671875" customWidth="1"/>
    <col min="7430" max="7430" width="9.5546875" bestFit="1" customWidth="1"/>
    <col min="7679" max="7679" width="5.5546875" customWidth="1"/>
    <col min="7680" max="7680" width="34.88671875" customWidth="1"/>
    <col min="7681" max="7681" width="11.88671875" customWidth="1"/>
    <col min="7682" max="7682" width="14.33203125" customWidth="1"/>
    <col min="7683" max="7683" width="12.33203125" customWidth="1"/>
    <col min="7684" max="7684" width="13.88671875" customWidth="1"/>
    <col min="7686" max="7686" width="9.5546875" bestFit="1" customWidth="1"/>
    <col min="7935" max="7935" width="5.5546875" customWidth="1"/>
    <col min="7936" max="7936" width="34.88671875" customWidth="1"/>
    <col min="7937" max="7937" width="11.88671875" customWidth="1"/>
    <col min="7938" max="7938" width="14.33203125" customWidth="1"/>
    <col min="7939" max="7939" width="12.33203125" customWidth="1"/>
    <col min="7940" max="7940" width="13.88671875" customWidth="1"/>
    <col min="7942" max="7942" width="9.5546875" bestFit="1" customWidth="1"/>
    <col min="8191" max="8191" width="5.5546875" customWidth="1"/>
    <col min="8192" max="8192" width="34.88671875" customWidth="1"/>
    <col min="8193" max="8193" width="11.88671875" customWidth="1"/>
    <col min="8194" max="8194" width="14.33203125" customWidth="1"/>
    <col min="8195" max="8195" width="12.33203125" customWidth="1"/>
    <col min="8196" max="8196" width="13.88671875" customWidth="1"/>
    <col min="8198" max="8198" width="9.5546875" bestFit="1" customWidth="1"/>
    <col min="8447" max="8447" width="5.5546875" customWidth="1"/>
    <col min="8448" max="8448" width="34.88671875" customWidth="1"/>
    <col min="8449" max="8449" width="11.88671875" customWidth="1"/>
    <col min="8450" max="8450" width="14.33203125" customWidth="1"/>
    <col min="8451" max="8451" width="12.33203125" customWidth="1"/>
    <col min="8452" max="8452" width="13.88671875" customWidth="1"/>
    <col min="8454" max="8454" width="9.5546875" bestFit="1" customWidth="1"/>
    <col min="8703" max="8703" width="5.5546875" customWidth="1"/>
    <col min="8704" max="8704" width="34.88671875" customWidth="1"/>
    <col min="8705" max="8705" width="11.88671875" customWidth="1"/>
    <col min="8706" max="8706" width="14.33203125" customWidth="1"/>
    <col min="8707" max="8707" width="12.33203125" customWidth="1"/>
    <col min="8708" max="8708" width="13.88671875" customWidth="1"/>
    <col min="8710" max="8710" width="9.5546875" bestFit="1" customWidth="1"/>
    <col min="8959" max="8959" width="5.5546875" customWidth="1"/>
    <col min="8960" max="8960" width="34.88671875" customWidth="1"/>
    <col min="8961" max="8961" width="11.88671875" customWidth="1"/>
    <col min="8962" max="8962" width="14.33203125" customWidth="1"/>
    <col min="8963" max="8963" width="12.33203125" customWidth="1"/>
    <col min="8964" max="8964" width="13.88671875" customWidth="1"/>
    <col min="8966" max="8966" width="9.5546875" bestFit="1" customWidth="1"/>
    <col min="9215" max="9215" width="5.5546875" customWidth="1"/>
    <col min="9216" max="9216" width="34.88671875" customWidth="1"/>
    <col min="9217" max="9217" width="11.88671875" customWidth="1"/>
    <col min="9218" max="9218" width="14.33203125" customWidth="1"/>
    <col min="9219" max="9219" width="12.33203125" customWidth="1"/>
    <col min="9220" max="9220" width="13.88671875" customWidth="1"/>
    <col min="9222" max="9222" width="9.5546875" bestFit="1" customWidth="1"/>
    <col min="9471" max="9471" width="5.5546875" customWidth="1"/>
    <col min="9472" max="9472" width="34.88671875" customWidth="1"/>
    <col min="9473" max="9473" width="11.88671875" customWidth="1"/>
    <col min="9474" max="9474" width="14.33203125" customWidth="1"/>
    <col min="9475" max="9475" width="12.33203125" customWidth="1"/>
    <col min="9476" max="9476" width="13.88671875" customWidth="1"/>
    <col min="9478" max="9478" width="9.5546875" bestFit="1" customWidth="1"/>
    <col min="9727" max="9727" width="5.5546875" customWidth="1"/>
    <col min="9728" max="9728" width="34.88671875" customWidth="1"/>
    <col min="9729" max="9729" width="11.88671875" customWidth="1"/>
    <col min="9730" max="9730" width="14.33203125" customWidth="1"/>
    <col min="9731" max="9731" width="12.33203125" customWidth="1"/>
    <col min="9732" max="9732" width="13.88671875" customWidth="1"/>
    <col min="9734" max="9734" width="9.5546875" bestFit="1" customWidth="1"/>
    <col min="9983" max="9983" width="5.5546875" customWidth="1"/>
    <col min="9984" max="9984" width="34.88671875" customWidth="1"/>
    <col min="9985" max="9985" width="11.88671875" customWidth="1"/>
    <col min="9986" max="9986" width="14.33203125" customWidth="1"/>
    <col min="9987" max="9987" width="12.33203125" customWidth="1"/>
    <col min="9988" max="9988" width="13.88671875" customWidth="1"/>
    <col min="9990" max="9990" width="9.5546875" bestFit="1" customWidth="1"/>
    <col min="10239" max="10239" width="5.5546875" customWidth="1"/>
    <col min="10240" max="10240" width="34.88671875" customWidth="1"/>
    <col min="10241" max="10241" width="11.88671875" customWidth="1"/>
    <col min="10242" max="10242" width="14.33203125" customWidth="1"/>
    <col min="10243" max="10243" width="12.33203125" customWidth="1"/>
    <col min="10244" max="10244" width="13.88671875" customWidth="1"/>
    <col min="10246" max="10246" width="9.5546875" bestFit="1" customWidth="1"/>
    <col min="10495" max="10495" width="5.5546875" customWidth="1"/>
    <col min="10496" max="10496" width="34.88671875" customWidth="1"/>
    <col min="10497" max="10497" width="11.88671875" customWidth="1"/>
    <col min="10498" max="10498" width="14.33203125" customWidth="1"/>
    <col min="10499" max="10499" width="12.33203125" customWidth="1"/>
    <col min="10500" max="10500" width="13.88671875" customWidth="1"/>
    <col min="10502" max="10502" width="9.5546875" bestFit="1" customWidth="1"/>
    <col min="10751" max="10751" width="5.5546875" customWidth="1"/>
    <col min="10752" max="10752" width="34.88671875" customWidth="1"/>
    <col min="10753" max="10753" width="11.88671875" customWidth="1"/>
    <col min="10754" max="10754" width="14.33203125" customWidth="1"/>
    <col min="10755" max="10755" width="12.33203125" customWidth="1"/>
    <col min="10756" max="10756" width="13.88671875" customWidth="1"/>
    <col min="10758" max="10758" width="9.5546875" bestFit="1" customWidth="1"/>
    <col min="11007" max="11007" width="5.5546875" customWidth="1"/>
    <col min="11008" max="11008" width="34.88671875" customWidth="1"/>
    <col min="11009" max="11009" width="11.88671875" customWidth="1"/>
    <col min="11010" max="11010" width="14.33203125" customWidth="1"/>
    <col min="11011" max="11011" width="12.33203125" customWidth="1"/>
    <col min="11012" max="11012" width="13.88671875" customWidth="1"/>
    <col min="11014" max="11014" width="9.5546875" bestFit="1" customWidth="1"/>
    <col min="11263" max="11263" width="5.5546875" customWidth="1"/>
    <col min="11264" max="11264" width="34.88671875" customWidth="1"/>
    <col min="11265" max="11265" width="11.88671875" customWidth="1"/>
    <col min="11266" max="11266" width="14.33203125" customWidth="1"/>
    <col min="11267" max="11267" width="12.33203125" customWidth="1"/>
    <col min="11268" max="11268" width="13.88671875" customWidth="1"/>
    <col min="11270" max="11270" width="9.5546875" bestFit="1" customWidth="1"/>
    <col min="11519" max="11519" width="5.5546875" customWidth="1"/>
    <col min="11520" max="11520" width="34.88671875" customWidth="1"/>
    <col min="11521" max="11521" width="11.88671875" customWidth="1"/>
    <col min="11522" max="11522" width="14.33203125" customWidth="1"/>
    <col min="11523" max="11523" width="12.33203125" customWidth="1"/>
    <col min="11524" max="11524" width="13.88671875" customWidth="1"/>
    <col min="11526" max="11526" width="9.5546875" bestFit="1" customWidth="1"/>
    <col min="11775" max="11775" width="5.5546875" customWidth="1"/>
    <col min="11776" max="11776" width="34.88671875" customWidth="1"/>
    <col min="11777" max="11777" width="11.88671875" customWidth="1"/>
    <col min="11778" max="11778" width="14.33203125" customWidth="1"/>
    <col min="11779" max="11779" width="12.33203125" customWidth="1"/>
    <col min="11780" max="11780" width="13.88671875" customWidth="1"/>
    <col min="11782" max="11782" width="9.5546875" bestFit="1" customWidth="1"/>
    <col min="12031" max="12031" width="5.5546875" customWidth="1"/>
    <col min="12032" max="12032" width="34.88671875" customWidth="1"/>
    <col min="12033" max="12033" width="11.88671875" customWidth="1"/>
    <col min="12034" max="12034" width="14.33203125" customWidth="1"/>
    <col min="12035" max="12035" width="12.33203125" customWidth="1"/>
    <col min="12036" max="12036" width="13.88671875" customWidth="1"/>
    <col min="12038" max="12038" width="9.5546875" bestFit="1" customWidth="1"/>
    <col min="12287" max="12287" width="5.5546875" customWidth="1"/>
    <col min="12288" max="12288" width="34.88671875" customWidth="1"/>
    <col min="12289" max="12289" width="11.88671875" customWidth="1"/>
    <col min="12290" max="12290" width="14.33203125" customWidth="1"/>
    <col min="12291" max="12291" width="12.33203125" customWidth="1"/>
    <col min="12292" max="12292" width="13.88671875" customWidth="1"/>
    <col min="12294" max="12294" width="9.5546875" bestFit="1" customWidth="1"/>
    <col min="12543" max="12543" width="5.5546875" customWidth="1"/>
    <col min="12544" max="12544" width="34.88671875" customWidth="1"/>
    <col min="12545" max="12545" width="11.88671875" customWidth="1"/>
    <col min="12546" max="12546" width="14.33203125" customWidth="1"/>
    <col min="12547" max="12547" width="12.33203125" customWidth="1"/>
    <col min="12548" max="12548" width="13.88671875" customWidth="1"/>
    <col min="12550" max="12550" width="9.5546875" bestFit="1" customWidth="1"/>
    <col min="12799" max="12799" width="5.5546875" customWidth="1"/>
    <col min="12800" max="12800" width="34.88671875" customWidth="1"/>
    <col min="12801" max="12801" width="11.88671875" customWidth="1"/>
    <col min="12802" max="12802" width="14.33203125" customWidth="1"/>
    <col min="12803" max="12803" width="12.33203125" customWidth="1"/>
    <col min="12804" max="12804" width="13.88671875" customWidth="1"/>
    <col min="12806" max="12806" width="9.5546875" bestFit="1" customWidth="1"/>
    <col min="13055" max="13055" width="5.5546875" customWidth="1"/>
    <col min="13056" max="13056" width="34.88671875" customWidth="1"/>
    <col min="13057" max="13057" width="11.88671875" customWidth="1"/>
    <col min="13058" max="13058" width="14.33203125" customWidth="1"/>
    <col min="13059" max="13059" width="12.33203125" customWidth="1"/>
    <col min="13060" max="13060" width="13.88671875" customWidth="1"/>
    <col min="13062" max="13062" width="9.5546875" bestFit="1" customWidth="1"/>
    <col min="13311" max="13311" width="5.5546875" customWidth="1"/>
    <col min="13312" max="13312" width="34.88671875" customWidth="1"/>
    <col min="13313" max="13313" width="11.88671875" customWidth="1"/>
    <col min="13314" max="13314" width="14.33203125" customWidth="1"/>
    <col min="13315" max="13315" width="12.33203125" customWidth="1"/>
    <col min="13316" max="13316" width="13.88671875" customWidth="1"/>
    <col min="13318" max="13318" width="9.5546875" bestFit="1" customWidth="1"/>
    <col min="13567" max="13567" width="5.5546875" customWidth="1"/>
    <col min="13568" max="13568" width="34.88671875" customWidth="1"/>
    <col min="13569" max="13569" width="11.88671875" customWidth="1"/>
    <col min="13570" max="13570" width="14.33203125" customWidth="1"/>
    <col min="13571" max="13571" width="12.33203125" customWidth="1"/>
    <col min="13572" max="13572" width="13.88671875" customWidth="1"/>
    <col min="13574" max="13574" width="9.5546875" bestFit="1" customWidth="1"/>
    <col min="13823" max="13823" width="5.5546875" customWidth="1"/>
    <col min="13824" max="13824" width="34.88671875" customWidth="1"/>
    <col min="13825" max="13825" width="11.88671875" customWidth="1"/>
    <col min="13826" max="13826" width="14.33203125" customWidth="1"/>
    <col min="13827" max="13827" width="12.33203125" customWidth="1"/>
    <col min="13828" max="13828" width="13.88671875" customWidth="1"/>
    <col min="13830" max="13830" width="9.5546875" bestFit="1" customWidth="1"/>
    <col min="14079" max="14079" width="5.5546875" customWidth="1"/>
    <col min="14080" max="14080" width="34.88671875" customWidth="1"/>
    <col min="14081" max="14081" width="11.88671875" customWidth="1"/>
    <col min="14082" max="14082" width="14.33203125" customWidth="1"/>
    <col min="14083" max="14083" width="12.33203125" customWidth="1"/>
    <col min="14084" max="14084" width="13.88671875" customWidth="1"/>
    <col min="14086" max="14086" width="9.5546875" bestFit="1" customWidth="1"/>
    <col min="14335" max="14335" width="5.5546875" customWidth="1"/>
    <col min="14336" max="14336" width="34.88671875" customWidth="1"/>
    <col min="14337" max="14337" width="11.88671875" customWidth="1"/>
    <col min="14338" max="14338" width="14.33203125" customWidth="1"/>
    <col min="14339" max="14339" width="12.33203125" customWidth="1"/>
    <col min="14340" max="14340" width="13.88671875" customWidth="1"/>
    <col min="14342" max="14342" width="9.5546875" bestFit="1" customWidth="1"/>
    <col min="14591" max="14591" width="5.5546875" customWidth="1"/>
    <col min="14592" max="14592" width="34.88671875" customWidth="1"/>
    <col min="14593" max="14593" width="11.88671875" customWidth="1"/>
    <col min="14594" max="14594" width="14.33203125" customWidth="1"/>
    <col min="14595" max="14595" width="12.33203125" customWidth="1"/>
    <col min="14596" max="14596" width="13.88671875" customWidth="1"/>
    <col min="14598" max="14598" width="9.5546875" bestFit="1" customWidth="1"/>
    <col min="14847" max="14847" width="5.5546875" customWidth="1"/>
    <col min="14848" max="14848" width="34.88671875" customWidth="1"/>
    <col min="14849" max="14849" width="11.88671875" customWidth="1"/>
    <col min="14850" max="14850" width="14.33203125" customWidth="1"/>
    <col min="14851" max="14851" width="12.33203125" customWidth="1"/>
    <col min="14852" max="14852" width="13.88671875" customWidth="1"/>
    <col min="14854" max="14854" width="9.5546875" bestFit="1" customWidth="1"/>
    <col min="15103" max="15103" width="5.5546875" customWidth="1"/>
    <col min="15104" max="15104" width="34.88671875" customWidth="1"/>
    <col min="15105" max="15105" width="11.88671875" customWidth="1"/>
    <col min="15106" max="15106" width="14.33203125" customWidth="1"/>
    <col min="15107" max="15107" width="12.33203125" customWidth="1"/>
    <col min="15108" max="15108" width="13.88671875" customWidth="1"/>
    <col min="15110" max="15110" width="9.5546875" bestFit="1" customWidth="1"/>
    <col min="15359" max="15359" width="5.5546875" customWidth="1"/>
    <col min="15360" max="15360" width="34.88671875" customWidth="1"/>
    <col min="15361" max="15361" width="11.88671875" customWidth="1"/>
    <col min="15362" max="15362" width="14.33203125" customWidth="1"/>
    <col min="15363" max="15363" width="12.33203125" customWidth="1"/>
    <col min="15364" max="15364" width="13.88671875" customWidth="1"/>
    <col min="15366" max="15366" width="9.5546875" bestFit="1" customWidth="1"/>
    <col min="15615" max="15615" width="5.5546875" customWidth="1"/>
    <col min="15616" max="15616" width="34.88671875" customWidth="1"/>
    <col min="15617" max="15617" width="11.88671875" customWidth="1"/>
    <col min="15618" max="15618" width="14.33203125" customWidth="1"/>
    <col min="15619" max="15619" width="12.33203125" customWidth="1"/>
    <col min="15620" max="15620" width="13.88671875" customWidth="1"/>
    <col min="15622" max="15622" width="9.5546875" bestFit="1" customWidth="1"/>
    <col min="15871" max="15871" width="5.5546875" customWidth="1"/>
    <col min="15872" max="15872" width="34.88671875" customWidth="1"/>
    <col min="15873" max="15873" width="11.88671875" customWidth="1"/>
    <col min="15874" max="15874" width="14.33203125" customWidth="1"/>
    <col min="15875" max="15875" width="12.33203125" customWidth="1"/>
    <col min="15876" max="15876" width="13.88671875" customWidth="1"/>
    <col min="15878" max="15878" width="9.5546875" bestFit="1" customWidth="1"/>
    <col min="16127" max="16127" width="5.5546875" customWidth="1"/>
    <col min="16128" max="16128" width="34.88671875" customWidth="1"/>
    <col min="16129" max="16129" width="11.88671875" customWidth="1"/>
    <col min="16130" max="16130" width="14.33203125" customWidth="1"/>
    <col min="16131" max="16131" width="12.33203125" customWidth="1"/>
    <col min="16132" max="16132" width="13.88671875" customWidth="1"/>
    <col min="16134" max="16134" width="9.5546875" bestFit="1" customWidth="1"/>
  </cols>
  <sheetData>
    <row r="1" spans="1:11">
      <c r="B1" s="469" t="s">
        <v>471</v>
      </c>
      <c r="C1" s="470"/>
      <c r="D1" s="470"/>
      <c r="E1" s="470"/>
      <c r="F1" s="470"/>
    </row>
    <row r="2" spans="1:11">
      <c r="B2" s="201"/>
      <c r="C2" s="201"/>
    </row>
    <row r="3" spans="1:11" ht="52.5" customHeight="1">
      <c r="A3" s="462"/>
      <c r="B3" s="493" t="s">
        <v>339</v>
      </c>
      <c r="C3" s="494"/>
      <c r="D3" s="495"/>
      <c r="E3" s="495"/>
      <c r="F3" s="495"/>
    </row>
    <row r="4" spans="1:11" ht="57.75" hidden="1" customHeight="1">
      <c r="A4" t="s">
        <v>334</v>
      </c>
      <c r="B4" s="202"/>
      <c r="C4" s="190"/>
    </row>
    <row r="5" spans="1:11" ht="28.2" hidden="1">
      <c r="A5" s="203" t="s">
        <v>159</v>
      </c>
      <c r="B5" s="204" t="s">
        <v>266</v>
      </c>
      <c r="C5" s="245" t="s">
        <v>265</v>
      </c>
      <c r="D5" s="222"/>
      <c r="E5" s="222"/>
      <c r="F5" s="222"/>
      <c r="G5" s="241"/>
      <c r="H5" s="222"/>
      <c r="I5" s="222"/>
      <c r="J5" s="222"/>
      <c r="K5" s="205"/>
    </row>
    <row r="6" spans="1:11" hidden="1">
      <c r="A6" s="206"/>
      <c r="B6" s="204"/>
      <c r="C6" s="204"/>
      <c r="D6" s="222"/>
      <c r="E6" s="222"/>
      <c r="F6" s="222"/>
      <c r="G6" s="241"/>
      <c r="H6" s="222"/>
      <c r="I6" s="222"/>
      <c r="J6" s="222"/>
      <c r="K6" s="205"/>
    </row>
    <row r="7" spans="1:11" hidden="1">
      <c r="A7" s="206"/>
      <c r="B7" s="204"/>
      <c r="C7" s="204"/>
      <c r="D7" s="222"/>
      <c r="E7" s="222"/>
      <c r="F7" s="222"/>
      <c r="G7" s="241"/>
      <c r="H7" s="222"/>
      <c r="I7" s="222"/>
      <c r="J7" s="222"/>
      <c r="K7" s="205"/>
    </row>
    <row r="8" spans="1:11" ht="27.6" hidden="1">
      <c r="A8" s="22">
        <v>1</v>
      </c>
      <c r="B8" s="207" t="s">
        <v>267</v>
      </c>
      <c r="C8" s="8"/>
      <c r="D8" s="222"/>
      <c r="E8" s="222"/>
      <c r="F8" s="222"/>
      <c r="G8" s="222"/>
      <c r="H8" s="222"/>
      <c r="I8" s="222"/>
      <c r="J8" s="222"/>
      <c r="K8" s="205"/>
    </row>
    <row r="9" spans="1:11" hidden="1">
      <c r="A9" s="22"/>
      <c r="B9" s="208" t="s">
        <v>268</v>
      </c>
      <c r="C9" s="8"/>
      <c r="D9" s="222"/>
      <c r="E9" s="222"/>
      <c r="F9" s="222"/>
      <c r="G9" s="222"/>
      <c r="H9" s="222"/>
      <c r="I9" s="222"/>
      <c r="J9" s="222"/>
      <c r="K9" s="205"/>
    </row>
    <row r="10" spans="1:11" hidden="1">
      <c r="A10" s="22"/>
      <c r="B10" s="168" t="s">
        <v>28</v>
      </c>
      <c r="C10" s="209">
        <v>1042091</v>
      </c>
      <c r="D10" s="223"/>
      <c r="E10" s="222"/>
      <c r="F10" s="222"/>
      <c r="G10" s="222"/>
      <c r="H10" s="222"/>
      <c r="I10" s="222"/>
      <c r="J10" s="222"/>
      <c r="K10" s="205"/>
    </row>
    <row r="11" spans="1:11" hidden="1">
      <c r="A11" s="22"/>
      <c r="B11" s="168" t="s">
        <v>269</v>
      </c>
      <c r="C11" s="209">
        <v>283659</v>
      </c>
      <c r="D11" s="223"/>
      <c r="E11" s="222"/>
      <c r="F11" s="222"/>
      <c r="G11" s="222"/>
      <c r="H11" s="222"/>
      <c r="I11" s="222"/>
      <c r="J11" s="222"/>
      <c r="K11" s="205"/>
    </row>
    <row r="12" spans="1:11" hidden="1">
      <c r="A12" s="22"/>
      <c r="B12" s="168" t="s">
        <v>29</v>
      </c>
      <c r="C12" s="209">
        <v>1430801</v>
      </c>
      <c r="D12" s="222"/>
      <c r="E12" s="222"/>
      <c r="F12" s="222"/>
      <c r="G12" s="222"/>
      <c r="H12" s="222"/>
      <c r="I12" s="222"/>
      <c r="J12" s="222"/>
      <c r="K12" s="205"/>
    </row>
    <row r="13" spans="1:11" hidden="1">
      <c r="A13" s="22"/>
      <c r="B13" s="168" t="s">
        <v>270</v>
      </c>
      <c r="C13" s="209">
        <v>0</v>
      </c>
      <c r="D13" s="222"/>
      <c r="E13" s="222"/>
      <c r="F13" s="222"/>
      <c r="G13" s="222"/>
      <c r="H13" s="222"/>
      <c r="I13" s="222"/>
      <c r="J13" s="222"/>
      <c r="K13" s="205"/>
    </row>
    <row r="14" spans="1:11" hidden="1">
      <c r="A14" s="22"/>
      <c r="B14" s="168" t="s">
        <v>271</v>
      </c>
      <c r="C14" s="209">
        <v>3947000</v>
      </c>
      <c r="D14" s="222"/>
      <c r="E14" s="222"/>
      <c r="F14" s="222"/>
      <c r="G14" s="222"/>
      <c r="H14" s="222"/>
      <c r="I14" s="222"/>
      <c r="J14" s="222"/>
      <c r="K14" s="205"/>
    </row>
    <row r="15" spans="1:11" hidden="1">
      <c r="A15" s="22"/>
      <c r="B15" s="168" t="s">
        <v>272</v>
      </c>
      <c r="C15" s="209">
        <v>35880</v>
      </c>
      <c r="D15" s="223"/>
      <c r="E15" s="222"/>
      <c r="F15" s="222"/>
      <c r="G15" s="222"/>
      <c r="H15" s="222"/>
      <c r="I15" s="222"/>
      <c r="J15" s="222"/>
      <c r="K15" s="205"/>
    </row>
    <row r="16" spans="1:11" hidden="1">
      <c r="A16" s="22"/>
      <c r="B16" s="168" t="s">
        <v>273</v>
      </c>
      <c r="C16" s="209">
        <v>0</v>
      </c>
      <c r="D16" s="222"/>
      <c r="E16" s="222"/>
      <c r="F16" s="222"/>
      <c r="G16" s="222"/>
      <c r="H16" s="222"/>
      <c r="I16" s="222"/>
      <c r="J16" s="222"/>
      <c r="K16" s="205"/>
    </row>
    <row r="17" spans="1:11" hidden="1">
      <c r="A17" s="22"/>
      <c r="B17" s="168" t="s">
        <v>274</v>
      </c>
      <c r="C17" s="209"/>
      <c r="D17" s="222"/>
      <c r="E17" s="222"/>
      <c r="F17" s="222"/>
      <c r="G17" s="222"/>
      <c r="H17" s="222"/>
      <c r="I17" s="222"/>
      <c r="J17" s="222"/>
      <c r="K17" s="205"/>
    </row>
    <row r="18" spans="1:11" hidden="1">
      <c r="A18" s="22"/>
      <c r="B18" s="210" t="s">
        <v>275</v>
      </c>
      <c r="C18" s="211">
        <f>SUM(C10:C17)</f>
        <v>6739431</v>
      </c>
      <c r="D18" s="222"/>
      <c r="E18" s="222"/>
      <c r="F18" s="222"/>
      <c r="G18" s="222"/>
      <c r="H18" s="222"/>
      <c r="I18" s="222"/>
      <c r="J18" s="222"/>
      <c r="K18" s="205"/>
    </row>
    <row r="19" spans="1:11" hidden="1">
      <c r="A19" s="22"/>
      <c r="B19" s="168"/>
      <c r="C19" s="209"/>
      <c r="D19" s="222"/>
      <c r="E19" s="222"/>
      <c r="F19" s="222"/>
      <c r="G19" s="222"/>
      <c r="H19" s="222"/>
      <c r="I19" s="222"/>
      <c r="J19" s="222"/>
      <c r="K19" s="205"/>
    </row>
    <row r="20" spans="1:11" hidden="1">
      <c r="A20" s="22">
        <v>2</v>
      </c>
      <c r="B20" s="167" t="s">
        <v>276</v>
      </c>
      <c r="C20" s="209"/>
      <c r="D20" s="222"/>
      <c r="E20" s="222"/>
      <c r="F20" s="222"/>
      <c r="G20" s="222"/>
      <c r="H20" s="222"/>
      <c r="I20" s="222"/>
      <c r="J20" s="222"/>
      <c r="K20" s="205"/>
    </row>
    <row r="21" spans="1:11" hidden="1">
      <c r="A21" s="22"/>
      <c r="B21" s="210" t="s">
        <v>268</v>
      </c>
      <c r="C21" s="209"/>
      <c r="D21" s="222"/>
      <c r="E21" s="222"/>
      <c r="F21" s="222"/>
      <c r="G21" s="222"/>
      <c r="H21" s="222"/>
      <c r="I21" s="222"/>
      <c r="J21" s="222"/>
      <c r="K21" s="205"/>
    </row>
    <row r="22" spans="1:11" hidden="1">
      <c r="A22" s="22"/>
      <c r="B22" s="168" t="s">
        <v>28</v>
      </c>
      <c r="C22" s="209">
        <v>0</v>
      </c>
      <c r="D22" s="222"/>
      <c r="E22" s="222"/>
      <c r="F22" s="222"/>
      <c r="G22" s="222"/>
      <c r="H22" s="222"/>
      <c r="I22" s="222"/>
      <c r="J22" s="222"/>
      <c r="K22" s="205"/>
    </row>
    <row r="23" spans="1:11" hidden="1">
      <c r="A23" s="22"/>
      <c r="B23" s="168" t="s">
        <v>269</v>
      </c>
      <c r="C23" s="209">
        <v>0</v>
      </c>
      <c r="D23" s="222"/>
      <c r="E23" s="222"/>
      <c r="F23" s="222"/>
      <c r="G23" s="222"/>
      <c r="H23" s="222"/>
      <c r="I23" s="222"/>
      <c r="J23" s="222"/>
      <c r="K23" s="205"/>
    </row>
    <row r="24" spans="1:11" hidden="1">
      <c r="A24" s="22"/>
      <c r="B24" s="168" t="s">
        <v>29</v>
      </c>
      <c r="C24" s="209">
        <v>42672</v>
      </c>
      <c r="D24" s="222"/>
      <c r="E24" s="222"/>
      <c r="F24" s="222"/>
      <c r="G24" s="222"/>
      <c r="H24" s="222"/>
      <c r="I24" s="222"/>
      <c r="J24" s="222"/>
      <c r="K24" s="205"/>
    </row>
    <row r="25" spans="1:11" hidden="1">
      <c r="A25" s="22"/>
      <c r="B25" s="168" t="s">
        <v>270</v>
      </c>
      <c r="C25" s="209">
        <v>0</v>
      </c>
      <c r="D25" s="222"/>
      <c r="E25" s="222"/>
      <c r="F25" s="222"/>
      <c r="G25" s="222"/>
      <c r="H25" s="222"/>
      <c r="I25" s="222"/>
      <c r="J25" s="222"/>
      <c r="K25" s="205"/>
    </row>
    <row r="26" spans="1:11" hidden="1">
      <c r="A26" s="22"/>
      <c r="B26" s="168" t="s">
        <v>271</v>
      </c>
      <c r="C26" s="209">
        <v>0</v>
      </c>
      <c r="D26" s="222"/>
      <c r="E26" s="222"/>
      <c r="F26" s="222"/>
      <c r="G26" s="222"/>
      <c r="H26" s="222"/>
      <c r="I26" s="222"/>
      <c r="J26" s="222"/>
      <c r="K26" s="205"/>
    </row>
    <row r="27" spans="1:11" hidden="1">
      <c r="A27" s="22"/>
      <c r="B27" s="168" t="s">
        <v>272</v>
      </c>
      <c r="C27" s="209">
        <v>0</v>
      </c>
      <c r="D27" s="222"/>
      <c r="E27" s="222"/>
      <c r="F27" s="222"/>
      <c r="G27" s="222"/>
      <c r="H27" s="222"/>
      <c r="I27" s="222"/>
      <c r="J27" s="222"/>
      <c r="K27" s="205"/>
    </row>
    <row r="28" spans="1:11" hidden="1">
      <c r="A28" s="22"/>
      <c r="B28" s="168" t="s">
        <v>273</v>
      </c>
      <c r="C28" s="209">
        <v>0</v>
      </c>
      <c r="D28" s="222"/>
      <c r="E28" s="222"/>
      <c r="F28" s="222"/>
      <c r="G28" s="222"/>
      <c r="H28" s="222"/>
      <c r="I28" s="222"/>
      <c r="J28" s="222"/>
      <c r="K28" s="205"/>
    </row>
    <row r="29" spans="1:11" hidden="1">
      <c r="A29" s="22"/>
      <c r="B29" s="210" t="s">
        <v>277</v>
      </c>
      <c r="C29" s="211">
        <f>SUM(C22:C28)</f>
        <v>42672</v>
      </c>
      <c r="D29" s="222"/>
      <c r="E29" s="222"/>
      <c r="F29" s="222"/>
      <c r="G29" s="222"/>
      <c r="H29" s="222"/>
      <c r="I29" s="222"/>
      <c r="J29" s="222"/>
      <c r="K29" s="205"/>
    </row>
    <row r="30" spans="1:11" hidden="1">
      <c r="A30" s="22"/>
      <c r="B30" s="168"/>
      <c r="C30" s="209"/>
      <c r="D30" s="222"/>
      <c r="E30" s="222"/>
      <c r="F30" s="222"/>
      <c r="G30" s="222"/>
      <c r="H30" s="222"/>
      <c r="I30" s="222"/>
      <c r="J30" s="222"/>
      <c r="K30" s="205"/>
    </row>
    <row r="31" spans="1:11" hidden="1">
      <c r="A31" s="22">
        <v>4</v>
      </c>
      <c r="B31" s="167" t="s">
        <v>294</v>
      </c>
      <c r="C31" s="209"/>
      <c r="D31" s="222"/>
      <c r="E31" s="222"/>
      <c r="F31" s="222"/>
      <c r="G31" s="222"/>
      <c r="H31" s="222"/>
      <c r="I31" s="222"/>
      <c r="J31" s="222"/>
      <c r="K31" s="205"/>
    </row>
    <row r="32" spans="1:11" hidden="1">
      <c r="A32" s="22"/>
      <c r="B32" s="208" t="s">
        <v>268</v>
      </c>
      <c r="C32" s="209"/>
      <c r="D32" s="222"/>
      <c r="E32" s="222"/>
      <c r="F32" s="222"/>
      <c r="G32" s="222"/>
      <c r="H32" s="222"/>
      <c r="I32" s="222"/>
      <c r="J32" s="222"/>
      <c r="K32" s="205"/>
    </row>
    <row r="33" spans="1:11" hidden="1">
      <c r="A33" s="22"/>
      <c r="B33" s="168" t="s">
        <v>270</v>
      </c>
      <c r="C33" s="209">
        <v>93485</v>
      </c>
      <c r="D33" s="222"/>
      <c r="E33" s="222"/>
      <c r="F33" s="222"/>
      <c r="G33" s="222"/>
      <c r="H33" s="222"/>
      <c r="I33" s="222"/>
      <c r="J33" s="222"/>
      <c r="K33" s="205"/>
    </row>
    <row r="34" spans="1:11" hidden="1">
      <c r="A34" s="22"/>
      <c r="B34" s="168" t="s">
        <v>298</v>
      </c>
      <c r="C34" s="209"/>
      <c r="D34" s="222"/>
      <c r="E34" s="222"/>
      <c r="F34" s="222"/>
      <c r="G34" s="222"/>
      <c r="H34" s="222"/>
      <c r="I34" s="222"/>
      <c r="J34" s="222"/>
      <c r="K34" s="205"/>
    </row>
    <row r="35" spans="1:11" hidden="1">
      <c r="A35" s="22"/>
      <c r="B35" s="168" t="s">
        <v>295</v>
      </c>
      <c r="C35" s="209">
        <v>776744</v>
      </c>
      <c r="D35" s="222"/>
      <c r="E35" s="222"/>
      <c r="F35" s="222"/>
      <c r="G35" s="222"/>
      <c r="H35" s="222"/>
      <c r="I35" s="222"/>
      <c r="J35" s="222"/>
      <c r="K35" s="205"/>
    </row>
    <row r="36" spans="1:11" hidden="1">
      <c r="A36" s="22"/>
      <c r="B36" s="210" t="s">
        <v>275</v>
      </c>
      <c r="C36" s="211">
        <f>SUM(C33:C35)</f>
        <v>870229</v>
      </c>
      <c r="D36" s="222"/>
      <c r="E36" s="222"/>
      <c r="F36" s="222"/>
      <c r="G36" s="222"/>
      <c r="H36" s="222"/>
      <c r="I36" s="222"/>
      <c r="J36" s="222"/>
      <c r="K36" s="205"/>
    </row>
    <row r="37" spans="1:11" hidden="1">
      <c r="A37" s="22"/>
      <c r="B37" s="168"/>
      <c r="C37" s="209"/>
      <c r="D37" s="222"/>
      <c r="E37" s="222"/>
      <c r="F37" s="222"/>
      <c r="G37" s="222"/>
      <c r="H37" s="222"/>
      <c r="I37" s="222"/>
      <c r="J37" s="222"/>
      <c r="K37" s="205"/>
    </row>
    <row r="38" spans="1:11" ht="27.6" hidden="1">
      <c r="A38" s="22">
        <v>5</v>
      </c>
      <c r="B38" s="207" t="s">
        <v>278</v>
      </c>
      <c r="D38" s="222"/>
      <c r="E38" s="222"/>
      <c r="F38" s="222"/>
      <c r="G38" s="222"/>
      <c r="H38" s="222"/>
      <c r="I38" s="222"/>
      <c r="J38" s="222"/>
      <c r="K38" s="205"/>
    </row>
    <row r="39" spans="1:11" hidden="1">
      <c r="A39" s="22"/>
      <c r="B39" s="208" t="s">
        <v>268</v>
      </c>
      <c r="C39" s="209"/>
      <c r="D39" s="222"/>
      <c r="E39" s="222"/>
      <c r="F39" s="222"/>
      <c r="G39" s="222"/>
      <c r="H39" s="222"/>
      <c r="I39" s="222"/>
      <c r="J39" s="222"/>
      <c r="K39" s="205"/>
    </row>
    <row r="40" spans="1:11" hidden="1">
      <c r="A40" s="22"/>
      <c r="B40" s="168" t="s">
        <v>28</v>
      </c>
      <c r="C40" s="209">
        <v>894797</v>
      </c>
      <c r="D40" s="222"/>
      <c r="E40" s="222"/>
      <c r="F40" s="222"/>
      <c r="G40" s="222"/>
      <c r="H40" s="222"/>
      <c r="I40" s="222"/>
      <c r="J40" s="222"/>
      <c r="K40" s="205"/>
    </row>
    <row r="41" spans="1:11" hidden="1">
      <c r="A41" s="22"/>
      <c r="B41" s="168" t="s">
        <v>269</v>
      </c>
      <c r="C41" s="209">
        <v>120796</v>
      </c>
      <c r="D41" s="222"/>
      <c r="E41" s="222"/>
      <c r="F41" s="222"/>
      <c r="G41" s="222"/>
      <c r="H41" s="222"/>
      <c r="I41" s="222"/>
      <c r="J41" s="222"/>
      <c r="K41" s="205"/>
    </row>
    <row r="42" spans="1:11" hidden="1">
      <c r="A42" s="22"/>
      <c r="B42" s="168" t="s">
        <v>29</v>
      </c>
      <c r="C42" s="209">
        <v>30363</v>
      </c>
      <c r="D42" s="222"/>
      <c r="E42" s="222"/>
      <c r="F42" s="222"/>
      <c r="G42" s="222"/>
      <c r="H42" s="222"/>
      <c r="I42" s="222"/>
      <c r="J42" s="222"/>
      <c r="K42" s="205"/>
    </row>
    <row r="43" spans="1:11" hidden="1">
      <c r="A43" s="22"/>
      <c r="B43" s="168" t="s">
        <v>271</v>
      </c>
      <c r="C43" s="209">
        <v>0</v>
      </c>
      <c r="D43" s="222"/>
      <c r="E43" s="222"/>
      <c r="F43" s="222"/>
      <c r="G43" s="222"/>
      <c r="H43" s="222"/>
      <c r="I43" s="222"/>
      <c r="J43" s="222"/>
      <c r="K43" s="205"/>
    </row>
    <row r="44" spans="1:11" hidden="1">
      <c r="A44" s="22"/>
      <c r="B44" s="168" t="s">
        <v>272</v>
      </c>
      <c r="C44" s="209">
        <v>110400</v>
      </c>
      <c r="D44" s="222"/>
      <c r="E44" s="222"/>
      <c r="F44" s="222"/>
      <c r="G44" s="222"/>
      <c r="H44" s="222"/>
      <c r="I44" s="222"/>
      <c r="J44" s="222"/>
      <c r="K44" s="205"/>
    </row>
    <row r="45" spans="1:11" hidden="1">
      <c r="A45" s="22"/>
      <c r="B45" s="168" t="s">
        <v>273</v>
      </c>
      <c r="C45" s="209">
        <v>0</v>
      </c>
      <c r="D45" s="222"/>
      <c r="E45" s="222"/>
      <c r="F45" s="222"/>
      <c r="G45" s="222"/>
      <c r="H45" s="222"/>
      <c r="I45" s="222"/>
      <c r="J45" s="222"/>
      <c r="K45" s="205"/>
    </row>
    <row r="46" spans="1:11" hidden="1">
      <c r="A46" s="22"/>
      <c r="B46" s="210" t="s">
        <v>275</v>
      </c>
      <c r="C46" s="211">
        <f>SUM(C40:C45)</f>
        <v>1156356</v>
      </c>
      <c r="D46" s="222"/>
      <c r="E46" s="222"/>
      <c r="F46" s="222"/>
      <c r="G46" s="222"/>
      <c r="H46" s="222"/>
      <c r="I46" s="222"/>
      <c r="J46" s="222"/>
      <c r="K46" s="205"/>
    </row>
    <row r="47" spans="1:11" hidden="1">
      <c r="D47" s="222"/>
      <c r="E47" s="222"/>
      <c r="F47" s="222"/>
      <c r="G47" s="222"/>
      <c r="H47" s="222"/>
      <c r="I47" s="222"/>
      <c r="J47" s="222"/>
      <c r="K47" s="205"/>
    </row>
    <row r="48" spans="1:11" ht="27.6" hidden="1">
      <c r="A48" s="22">
        <v>7</v>
      </c>
      <c r="B48" s="213" t="s">
        <v>279</v>
      </c>
      <c r="C48" s="209"/>
      <c r="D48" s="222"/>
      <c r="E48" s="222"/>
      <c r="F48" s="222"/>
      <c r="G48" s="222"/>
      <c r="H48" s="222"/>
      <c r="I48" s="222"/>
      <c r="J48" s="222"/>
      <c r="K48" s="205"/>
    </row>
    <row r="49" spans="1:11" hidden="1">
      <c r="A49" s="22"/>
      <c r="B49" s="208" t="s">
        <v>268</v>
      </c>
      <c r="C49" s="209"/>
      <c r="D49" s="222"/>
      <c r="E49" s="222"/>
      <c r="F49" s="222"/>
      <c r="G49" s="222"/>
      <c r="H49" s="222"/>
      <c r="I49" s="222"/>
      <c r="J49" s="222"/>
      <c r="K49" s="205"/>
    </row>
    <row r="50" spans="1:11" hidden="1">
      <c r="A50" s="22"/>
      <c r="B50" s="168" t="s">
        <v>28</v>
      </c>
      <c r="C50" s="209">
        <v>0</v>
      </c>
      <c r="D50" s="222"/>
      <c r="E50" s="222"/>
      <c r="F50" s="222"/>
      <c r="G50" s="222"/>
      <c r="H50" s="222"/>
      <c r="I50" s="222"/>
      <c r="J50" s="222"/>
      <c r="K50" s="205"/>
    </row>
    <row r="51" spans="1:11" hidden="1">
      <c r="A51" s="22"/>
      <c r="B51" s="168" t="s">
        <v>269</v>
      </c>
      <c r="C51" s="209">
        <v>0</v>
      </c>
      <c r="D51" s="222"/>
      <c r="E51" s="222"/>
      <c r="F51" s="222"/>
      <c r="G51" s="222"/>
      <c r="H51" s="222"/>
      <c r="I51" s="222"/>
      <c r="J51" s="222"/>
      <c r="K51" s="205"/>
    </row>
    <row r="52" spans="1:11" hidden="1">
      <c r="A52" s="22"/>
      <c r="B52" s="168" t="s">
        <v>29</v>
      </c>
      <c r="C52" s="209">
        <v>0</v>
      </c>
      <c r="D52" s="222"/>
      <c r="E52" s="222"/>
      <c r="F52" s="222"/>
      <c r="G52" s="222"/>
      <c r="H52" s="222"/>
      <c r="I52" s="222"/>
      <c r="J52" s="222"/>
      <c r="K52" s="205"/>
    </row>
    <row r="53" spans="1:11" hidden="1">
      <c r="A53" s="22"/>
      <c r="B53" s="168" t="s">
        <v>271</v>
      </c>
      <c r="C53" s="209">
        <v>0</v>
      </c>
      <c r="D53" s="222"/>
      <c r="E53" s="222"/>
      <c r="F53" s="222"/>
      <c r="G53" s="222"/>
      <c r="H53" s="222"/>
      <c r="I53" s="222"/>
      <c r="J53" s="222"/>
      <c r="K53" s="205"/>
    </row>
    <row r="54" spans="1:11" hidden="1">
      <c r="A54" s="22"/>
      <c r="B54" s="168" t="s">
        <v>272</v>
      </c>
      <c r="C54" s="209">
        <v>0</v>
      </c>
      <c r="D54" s="222"/>
      <c r="E54" s="222"/>
      <c r="F54" s="222"/>
      <c r="G54" s="222"/>
      <c r="H54" s="222"/>
      <c r="I54" s="222"/>
      <c r="J54" s="222"/>
      <c r="K54" s="205"/>
    </row>
    <row r="55" spans="1:11" hidden="1">
      <c r="A55" s="22"/>
      <c r="B55" s="168" t="s">
        <v>273</v>
      </c>
      <c r="C55" s="209">
        <v>0</v>
      </c>
      <c r="D55" s="222"/>
      <c r="E55" s="222"/>
      <c r="F55" s="222"/>
      <c r="G55" s="222"/>
      <c r="H55" s="222"/>
      <c r="I55" s="222"/>
      <c r="J55" s="222"/>
      <c r="K55" s="205"/>
    </row>
    <row r="56" spans="1:11" hidden="1">
      <c r="A56" s="22"/>
      <c r="B56" s="210" t="s">
        <v>275</v>
      </c>
      <c r="C56" s="211">
        <f>SUM(C50:C55)</f>
        <v>0</v>
      </c>
      <c r="D56" s="222"/>
      <c r="E56" s="222"/>
      <c r="F56" s="222"/>
      <c r="G56" s="222"/>
      <c r="H56" s="222"/>
      <c r="I56" s="222"/>
      <c r="J56" s="222"/>
      <c r="K56" s="205"/>
    </row>
    <row r="57" spans="1:11" hidden="1">
      <c r="D57" s="222"/>
      <c r="E57" s="222"/>
      <c r="F57" s="222"/>
      <c r="G57" s="222"/>
      <c r="H57" s="222"/>
      <c r="I57" s="222"/>
      <c r="J57" s="222"/>
      <c r="K57" s="205"/>
    </row>
    <row r="58" spans="1:11" hidden="1">
      <c r="A58" s="22">
        <v>8</v>
      </c>
      <c r="B58" s="212" t="s">
        <v>280</v>
      </c>
      <c r="C58" s="209"/>
      <c r="D58" s="222"/>
      <c r="E58" s="222"/>
      <c r="F58" s="222"/>
      <c r="G58" s="222"/>
      <c r="H58" s="222"/>
      <c r="I58" s="222"/>
      <c r="J58" s="222"/>
      <c r="K58" s="205"/>
    </row>
    <row r="59" spans="1:11" hidden="1">
      <c r="A59" s="22"/>
      <c r="B59" s="208" t="s">
        <v>268</v>
      </c>
      <c r="C59" s="209"/>
      <c r="D59" s="222"/>
      <c r="E59" s="222"/>
      <c r="F59" s="222"/>
      <c r="G59" s="222"/>
      <c r="H59" s="222"/>
      <c r="I59" s="222"/>
      <c r="J59" s="222"/>
      <c r="K59" s="205"/>
    </row>
    <row r="60" spans="1:11" ht="15.75" hidden="1" customHeight="1">
      <c r="A60" s="22"/>
      <c r="B60" s="168" t="s">
        <v>28</v>
      </c>
      <c r="C60" s="209">
        <v>0</v>
      </c>
      <c r="D60" s="222"/>
      <c r="E60" s="222"/>
      <c r="F60" s="222"/>
      <c r="G60" s="222"/>
      <c r="H60" s="222"/>
      <c r="I60" s="222"/>
      <c r="J60" s="222"/>
      <c r="K60" s="205"/>
    </row>
    <row r="61" spans="1:11" ht="14.25" hidden="1" customHeight="1">
      <c r="A61" s="22"/>
      <c r="B61" s="168" t="s">
        <v>269</v>
      </c>
      <c r="C61" s="209">
        <v>0</v>
      </c>
      <c r="D61" s="222"/>
      <c r="E61" s="222"/>
      <c r="F61" s="222"/>
      <c r="G61" s="222"/>
      <c r="H61" s="222"/>
      <c r="I61" s="222"/>
      <c r="J61" s="222"/>
      <c r="K61" s="205"/>
    </row>
    <row r="62" spans="1:11" ht="11.25" hidden="1" customHeight="1">
      <c r="A62" s="22"/>
      <c r="B62" s="168" t="s">
        <v>29</v>
      </c>
      <c r="C62" s="209">
        <v>366042</v>
      </c>
      <c r="D62" s="222"/>
      <c r="E62" s="222"/>
      <c r="F62" s="222"/>
      <c r="G62" s="222"/>
      <c r="H62" s="222"/>
      <c r="I62" s="222"/>
      <c r="J62" s="222"/>
      <c r="K62" s="205"/>
    </row>
    <row r="63" spans="1:11" hidden="1">
      <c r="A63" s="22"/>
      <c r="B63" s="168" t="s">
        <v>271</v>
      </c>
      <c r="C63" s="209">
        <v>0</v>
      </c>
      <c r="D63" s="222"/>
      <c r="E63" s="222"/>
      <c r="F63" s="222"/>
      <c r="G63" s="222"/>
      <c r="H63" s="222"/>
      <c r="I63" s="222"/>
      <c r="J63" s="222"/>
      <c r="K63" s="205"/>
    </row>
    <row r="64" spans="1:11" hidden="1">
      <c r="A64" s="22"/>
      <c r="B64" s="168" t="s">
        <v>272</v>
      </c>
      <c r="C64" s="209">
        <v>0</v>
      </c>
      <c r="D64" s="222"/>
      <c r="E64" s="222"/>
      <c r="F64" s="222"/>
      <c r="G64" s="222"/>
      <c r="H64" s="222"/>
      <c r="I64" s="222"/>
      <c r="J64" s="222"/>
      <c r="K64" s="205"/>
    </row>
    <row r="65" spans="1:11" hidden="1">
      <c r="A65" s="22"/>
      <c r="B65" s="168" t="s">
        <v>273</v>
      </c>
      <c r="C65" s="209">
        <v>0</v>
      </c>
      <c r="D65" s="222"/>
      <c r="E65" s="222"/>
      <c r="F65" s="222"/>
      <c r="G65" s="222"/>
      <c r="H65" s="222"/>
      <c r="I65" s="222"/>
      <c r="J65" s="222"/>
      <c r="K65" s="205"/>
    </row>
    <row r="66" spans="1:11" hidden="1">
      <c r="A66" s="22"/>
      <c r="B66" s="210" t="s">
        <v>275</v>
      </c>
      <c r="C66" s="211">
        <f>SUM(C60:C65)</f>
        <v>366042</v>
      </c>
      <c r="D66" s="222"/>
      <c r="E66" s="222"/>
      <c r="F66" s="222"/>
      <c r="G66" s="222"/>
      <c r="H66" s="222"/>
      <c r="I66" s="222"/>
      <c r="J66" s="222"/>
      <c r="K66" s="205"/>
    </row>
    <row r="67" spans="1:11" hidden="1">
      <c r="A67" s="22"/>
      <c r="B67" s="210"/>
      <c r="C67" s="211"/>
      <c r="D67" s="222"/>
      <c r="E67" s="222"/>
      <c r="F67" s="222"/>
      <c r="G67" s="222"/>
      <c r="H67" s="222"/>
      <c r="I67" s="222"/>
      <c r="J67" s="222"/>
      <c r="K67" s="205"/>
    </row>
    <row r="68" spans="1:11" ht="11.25" hidden="1" customHeight="1">
      <c r="A68" s="22"/>
      <c r="B68" s="8"/>
      <c r="C68" s="209"/>
      <c r="D68" s="222"/>
      <c r="E68" s="222"/>
      <c r="F68" s="222"/>
      <c r="G68" s="222"/>
      <c r="H68" s="222"/>
      <c r="I68" s="222"/>
      <c r="J68" s="222"/>
      <c r="K68" s="205"/>
    </row>
    <row r="69" spans="1:11" ht="70.5" hidden="1" customHeight="1">
      <c r="A69" s="22">
        <v>9</v>
      </c>
      <c r="B69" s="212" t="s">
        <v>281</v>
      </c>
      <c r="C69" s="245" t="s">
        <v>265</v>
      </c>
      <c r="D69" s="222"/>
      <c r="E69" s="222"/>
      <c r="F69" s="222"/>
      <c r="G69" s="222"/>
      <c r="H69" s="222"/>
      <c r="I69" s="222"/>
      <c r="J69" s="222"/>
      <c r="K69" s="205"/>
    </row>
    <row r="70" spans="1:11" hidden="1">
      <c r="A70" s="22"/>
      <c r="B70" s="208" t="s">
        <v>268</v>
      </c>
      <c r="C70" s="209"/>
      <c r="D70" s="222"/>
      <c r="E70" s="222"/>
      <c r="F70" s="222"/>
      <c r="G70" s="222"/>
      <c r="H70" s="222"/>
      <c r="I70" s="222"/>
      <c r="J70" s="222"/>
      <c r="K70" s="205"/>
    </row>
    <row r="71" spans="1:11" hidden="1">
      <c r="A71" s="22"/>
      <c r="B71" s="168" t="s">
        <v>28</v>
      </c>
      <c r="C71" s="209">
        <v>0</v>
      </c>
      <c r="D71" s="222"/>
      <c r="E71" s="222"/>
      <c r="F71" s="222"/>
      <c r="G71" s="222"/>
      <c r="H71" s="222"/>
      <c r="I71" s="222"/>
      <c r="J71" s="222"/>
      <c r="K71" s="205"/>
    </row>
    <row r="72" spans="1:11" hidden="1">
      <c r="A72" s="22"/>
      <c r="B72" s="168" t="s">
        <v>269</v>
      </c>
      <c r="C72" s="209">
        <v>0</v>
      </c>
      <c r="D72" s="222"/>
      <c r="E72" s="222"/>
      <c r="F72" s="222"/>
      <c r="G72" s="222"/>
      <c r="H72" s="222"/>
      <c r="I72" s="222"/>
      <c r="J72" s="222"/>
      <c r="K72" s="205"/>
    </row>
    <row r="73" spans="1:11" hidden="1">
      <c r="A73" s="22"/>
      <c r="B73" s="168" t="s">
        <v>29</v>
      </c>
      <c r="C73" s="209">
        <v>132948</v>
      </c>
      <c r="D73" s="222"/>
      <c r="E73" s="222"/>
      <c r="F73" s="222"/>
      <c r="G73" s="222"/>
      <c r="H73" s="222"/>
      <c r="I73" s="222"/>
      <c r="J73" s="222"/>
      <c r="K73" s="205"/>
    </row>
    <row r="74" spans="1:11" hidden="1">
      <c r="A74" s="22"/>
      <c r="B74" s="168" t="s">
        <v>271</v>
      </c>
      <c r="C74" s="209">
        <v>0</v>
      </c>
      <c r="D74" s="222"/>
      <c r="E74" s="222"/>
      <c r="F74" s="222"/>
      <c r="G74" s="222"/>
      <c r="H74" s="222"/>
      <c r="I74" s="222"/>
      <c r="J74" s="222"/>
      <c r="K74" s="205"/>
    </row>
    <row r="75" spans="1:11" hidden="1">
      <c r="A75" s="22"/>
      <c r="B75" s="168" t="s">
        <v>272</v>
      </c>
      <c r="C75" s="209">
        <v>0</v>
      </c>
      <c r="D75" s="222"/>
      <c r="E75" s="222"/>
      <c r="F75" s="222"/>
      <c r="G75" s="222"/>
      <c r="H75" s="222"/>
      <c r="I75" s="222"/>
      <c r="J75" s="222"/>
      <c r="K75" s="205"/>
    </row>
    <row r="76" spans="1:11" hidden="1">
      <c r="A76" s="22"/>
      <c r="B76" s="168" t="s">
        <v>273</v>
      </c>
      <c r="C76" s="209">
        <v>0</v>
      </c>
      <c r="D76" s="222"/>
      <c r="E76" s="222"/>
      <c r="F76" s="222"/>
      <c r="G76" s="222"/>
      <c r="H76" s="222"/>
      <c r="I76" s="222"/>
      <c r="J76" s="222"/>
      <c r="K76" s="205"/>
    </row>
    <row r="77" spans="1:11" hidden="1">
      <c r="A77" s="22"/>
      <c r="B77" s="210" t="s">
        <v>275</v>
      </c>
      <c r="C77" s="211">
        <f>SUM(C71:C76)</f>
        <v>132948</v>
      </c>
      <c r="D77" s="222"/>
      <c r="E77" s="222"/>
      <c r="F77" s="222"/>
      <c r="G77" s="222"/>
      <c r="H77" s="222"/>
      <c r="I77" s="222"/>
      <c r="J77" s="222"/>
      <c r="K77" s="205"/>
    </row>
    <row r="78" spans="1:11" hidden="1">
      <c r="A78" s="22"/>
      <c r="B78" s="8"/>
      <c r="C78" s="209"/>
      <c r="D78" s="222"/>
      <c r="E78" s="222"/>
      <c r="F78" s="222"/>
      <c r="G78" s="222"/>
      <c r="H78" s="222"/>
      <c r="I78" s="222"/>
      <c r="J78" s="222"/>
      <c r="K78" s="205"/>
    </row>
    <row r="79" spans="1:11" hidden="1">
      <c r="A79" s="22">
        <v>10</v>
      </c>
      <c r="B79" s="212" t="s">
        <v>282</v>
      </c>
      <c r="C79" s="204"/>
      <c r="D79" s="222"/>
      <c r="E79" s="222"/>
      <c r="F79" s="222"/>
      <c r="G79" s="222"/>
      <c r="H79" s="222"/>
      <c r="I79" s="222"/>
      <c r="J79" s="222"/>
      <c r="K79" s="205"/>
    </row>
    <row r="80" spans="1:11" hidden="1">
      <c r="A80" s="22"/>
      <c r="B80" s="208" t="s">
        <v>268</v>
      </c>
      <c r="C80" s="209"/>
      <c r="D80" s="222"/>
      <c r="E80" s="222"/>
      <c r="F80" s="222"/>
      <c r="G80" s="222"/>
      <c r="H80" s="222"/>
      <c r="I80" s="222"/>
      <c r="J80" s="222"/>
      <c r="K80" s="205"/>
    </row>
    <row r="81" spans="1:11" hidden="1">
      <c r="A81" s="22"/>
      <c r="B81" s="168" t="s">
        <v>28</v>
      </c>
      <c r="C81" s="209">
        <v>1640799</v>
      </c>
      <c r="D81" s="222"/>
      <c r="E81" s="222"/>
      <c r="F81" s="222"/>
      <c r="G81" s="222"/>
      <c r="H81" s="222"/>
      <c r="I81" s="222"/>
      <c r="J81" s="222"/>
      <c r="K81" s="205"/>
    </row>
    <row r="82" spans="1:11" hidden="1">
      <c r="A82" s="22"/>
      <c r="B82" s="168" t="s">
        <v>269</v>
      </c>
      <c r="C82" s="209">
        <v>449627</v>
      </c>
      <c r="D82" s="222"/>
      <c r="E82" s="222"/>
      <c r="F82" s="222"/>
      <c r="G82" s="222"/>
      <c r="H82" s="222"/>
      <c r="I82" s="222"/>
      <c r="J82" s="222"/>
      <c r="K82" s="205"/>
    </row>
    <row r="83" spans="1:11" hidden="1">
      <c r="A83" s="22"/>
      <c r="B83" s="168" t="s">
        <v>29</v>
      </c>
      <c r="C83" s="209">
        <v>1138878</v>
      </c>
      <c r="D83" s="222"/>
      <c r="E83" s="222"/>
      <c r="F83" s="222"/>
      <c r="G83" s="222"/>
      <c r="H83" s="222"/>
      <c r="I83" s="222"/>
      <c r="J83" s="222"/>
      <c r="K83" s="205"/>
    </row>
    <row r="84" spans="1:11" hidden="1">
      <c r="A84" s="22"/>
      <c r="B84" s="168" t="s">
        <v>271</v>
      </c>
      <c r="C84" s="209">
        <v>68400</v>
      </c>
      <c r="D84" s="222"/>
      <c r="E84" s="222"/>
      <c r="F84" s="222"/>
      <c r="G84" s="222"/>
      <c r="H84" s="222"/>
      <c r="I84" s="222"/>
      <c r="J84" s="222"/>
      <c r="K84" s="205"/>
    </row>
    <row r="85" spans="1:11" hidden="1">
      <c r="A85" s="22"/>
      <c r="B85" s="168" t="s">
        <v>272</v>
      </c>
      <c r="C85" s="209">
        <v>1242900</v>
      </c>
      <c r="D85" s="222"/>
      <c r="E85" s="222"/>
      <c r="F85" s="222"/>
      <c r="G85" s="222"/>
      <c r="H85" s="222"/>
      <c r="I85" s="222"/>
      <c r="J85" s="222"/>
      <c r="K85" s="205"/>
    </row>
    <row r="86" spans="1:11" hidden="1">
      <c r="A86" s="22"/>
      <c r="B86" s="168" t="s">
        <v>273</v>
      </c>
      <c r="C86" s="209">
        <v>0</v>
      </c>
      <c r="D86" s="222"/>
      <c r="E86" s="222"/>
      <c r="F86" s="222"/>
      <c r="G86" s="222"/>
      <c r="H86" s="222"/>
      <c r="I86" s="222"/>
      <c r="J86" s="222"/>
      <c r="K86" s="205"/>
    </row>
    <row r="87" spans="1:11" hidden="1">
      <c r="A87" s="22"/>
      <c r="B87" s="210" t="s">
        <v>275</v>
      </c>
      <c r="C87" s="211">
        <f>SUM(C81:C86)</f>
        <v>4540604</v>
      </c>
      <c r="D87" s="222"/>
      <c r="E87" s="222"/>
      <c r="F87" s="222"/>
      <c r="G87" s="222"/>
      <c r="H87" s="222"/>
      <c r="I87" s="222"/>
      <c r="J87" s="222"/>
      <c r="K87" s="205"/>
    </row>
    <row r="88" spans="1:11" hidden="1">
      <c r="A88" s="22"/>
      <c r="B88" s="8"/>
      <c r="C88" s="209"/>
      <c r="D88" s="222"/>
      <c r="E88" s="222"/>
      <c r="F88" s="222"/>
      <c r="G88" s="222"/>
      <c r="H88" s="222"/>
      <c r="I88" s="222"/>
      <c r="J88" s="222"/>
      <c r="K88" s="205"/>
    </row>
    <row r="89" spans="1:11" hidden="1">
      <c r="A89" s="22">
        <v>11</v>
      </c>
      <c r="B89" s="212" t="s">
        <v>283</v>
      </c>
      <c r="D89" s="222"/>
      <c r="E89" s="222"/>
      <c r="F89" s="222"/>
      <c r="G89" s="222"/>
      <c r="H89" s="222"/>
      <c r="I89" s="222"/>
      <c r="J89" s="222"/>
      <c r="K89" s="205"/>
    </row>
    <row r="90" spans="1:11" hidden="1">
      <c r="A90" s="22"/>
      <c r="B90" s="208" t="s">
        <v>268</v>
      </c>
      <c r="C90" s="209"/>
      <c r="D90" s="222"/>
      <c r="E90" s="222"/>
      <c r="F90" s="222"/>
      <c r="G90" s="222"/>
      <c r="H90" s="222"/>
      <c r="I90" s="222"/>
      <c r="J90" s="222"/>
      <c r="K90" s="205"/>
    </row>
    <row r="91" spans="1:11" hidden="1">
      <c r="A91" s="22"/>
      <c r="B91" s="168" t="s">
        <v>28</v>
      </c>
      <c r="C91" s="209">
        <v>0</v>
      </c>
      <c r="D91" s="222"/>
      <c r="E91" s="222"/>
      <c r="F91" s="222"/>
      <c r="G91" s="222"/>
      <c r="H91" s="222"/>
      <c r="I91" s="222"/>
      <c r="J91" s="222"/>
      <c r="K91" s="205"/>
    </row>
    <row r="92" spans="1:11" hidden="1">
      <c r="A92" s="22"/>
      <c r="B92" s="168" t="s">
        <v>269</v>
      </c>
      <c r="C92" s="209">
        <v>0</v>
      </c>
      <c r="D92" s="222"/>
      <c r="E92" s="222"/>
      <c r="F92" s="222"/>
      <c r="G92" s="222"/>
      <c r="H92" s="222"/>
      <c r="I92" s="222"/>
      <c r="J92" s="222"/>
      <c r="K92" s="205"/>
    </row>
    <row r="93" spans="1:11" hidden="1">
      <c r="A93" s="22"/>
      <c r="B93" s="168" t="s">
        <v>29</v>
      </c>
      <c r="C93" s="209">
        <v>0</v>
      </c>
      <c r="D93" s="222"/>
      <c r="E93" s="222"/>
      <c r="F93" s="222"/>
      <c r="G93" s="222"/>
      <c r="H93" s="222"/>
      <c r="I93" s="222"/>
      <c r="J93" s="222"/>
      <c r="K93" s="205"/>
    </row>
    <row r="94" spans="1:11" hidden="1">
      <c r="A94" s="22"/>
      <c r="B94" s="168" t="s">
        <v>271</v>
      </c>
      <c r="C94" s="209">
        <v>147000</v>
      </c>
      <c r="D94" s="222"/>
      <c r="E94" s="222"/>
      <c r="F94" s="222"/>
      <c r="G94" s="222"/>
      <c r="H94" s="222"/>
      <c r="I94" s="222"/>
      <c r="J94" s="222"/>
      <c r="K94" s="205"/>
    </row>
    <row r="95" spans="1:11" hidden="1">
      <c r="A95" s="22"/>
      <c r="B95" s="168" t="s">
        <v>272</v>
      </c>
      <c r="C95" s="209">
        <v>0</v>
      </c>
      <c r="D95" s="222"/>
      <c r="E95" s="222"/>
      <c r="F95" s="222"/>
      <c r="G95" s="222"/>
      <c r="H95" s="222"/>
      <c r="I95" s="222"/>
      <c r="J95" s="222"/>
      <c r="K95" s="205"/>
    </row>
    <row r="96" spans="1:11" hidden="1">
      <c r="A96" s="22"/>
      <c r="B96" s="168" t="s">
        <v>273</v>
      </c>
      <c r="C96" s="209">
        <v>0</v>
      </c>
      <c r="D96" s="222"/>
      <c r="E96" s="222"/>
      <c r="F96" s="222"/>
      <c r="G96" s="222"/>
      <c r="H96" s="222"/>
      <c r="I96" s="222"/>
      <c r="J96" s="222"/>
      <c r="K96" s="205"/>
    </row>
    <row r="97" spans="1:11" hidden="1">
      <c r="A97" s="22"/>
      <c r="B97" s="210" t="s">
        <v>275</v>
      </c>
      <c r="C97" s="211">
        <f>SUM(C91:C96)</f>
        <v>147000</v>
      </c>
      <c r="D97" s="222"/>
      <c r="E97" s="222"/>
      <c r="F97" s="222"/>
      <c r="G97" s="222"/>
      <c r="H97" s="222"/>
      <c r="I97" s="222"/>
      <c r="J97" s="222"/>
      <c r="K97" s="205"/>
    </row>
    <row r="98" spans="1:11" hidden="1">
      <c r="A98" s="22"/>
      <c r="B98" s="8"/>
      <c r="C98" s="209"/>
      <c r="D98" s="222"/>
      <c r="E98" s="222"/>
      <c r="F98" s="222"/>
      <c r="G98" s="222"/>
      <c r="H98" s="222"/>
      <c r="I98" s="222"/>
      <c r="J98" s="222"/>
      <c r="K98" s="205"/>
    </row>
    <row r="99" spans="1:11" hidden="1">
      <c r="A99" s="22">
        <v>12</v>
      </c>
      <c r="B99" s="212" t="s">
        <v>284</v>
      </c>
      <c r="C99" s="209"/>
      <c r="D99" s="222"/>
      <c r="E99" s="222"/>
      <c r="F99" s="222"/>
      <c r="G99" s="222"/>
      <c r="H99" s="222"/>
      <c r="I99" s="222"/>
      <c r="J99" s="222"/>
      <c r="K99" s="205"/>
    </row>
    <row r="100" spans="1:11" hidden="1">
      <c r="A100" s="22"/>
      <c r="B100" s="208" t="s">
        <v>268</v>
      </c>
      <c r="C100" s="209"/>
      <c r="D100" s="222"/>
      <c r="E100" s="222"/>
      <c r="F100" s="222"/>
      <c r="G100" s="222"/>
      <c r="H100" s="222"/>
      <c r="I100" s="222"/>
      <c r="J100" s="222"/>
      <c r="K100" s="205"/>
    </row>
    <row r="101" spans="1:11" hidden="1">
      <c r="A101" s="22"/>
      <c r="B101" s="168" t="s">
        <v>28</v>
      </c>
      <c r="C101" s="209">
        <v>0</v>
      </c>
      <c r="D101" s="223"/>
      <c r="E101" s="222"/>
      <c r="F101" s="222"/>
      <c r="G101" s="222"/>
      <c r="H101" s="222"/>
      <c r="I101" s="222"/>
      <c r="J101" s="222"/>
      <c r="K101" s="205"/>
    </row>
    <row r="102" spans="1:11" hidden="1">
      <c r="A102" s="22"/>
      <c r="B102" s="168" t="s">
        <v>269</v>
      </c>
      <c r="C102" s="209">
        <v>0</v>
      </c>
      <c r="D102" s="223"/>
      <c r="E102" s="222"/>
      <c r="F102" s="222"/>
      <c r="G102" s="222"/>
      <c r="H102" s="222"/>
      <c r="I102" s="222"/>
      <c r="J102" s="222"/>
      <c r="K102" s="205"/>
    </row>
    <row r="103" spans="1:11" hidden="1">
      <c r="A103" s="22"/>
      <c r="B103" s="168" t="s">
        <v>29</v>
      </c>
      <c r="C103" s="209">
        <v>0</v>
      </c>
      <c r="D103" s="223"/>
      <c r="E103" s="223"/>
      <c r="F103" s="223"/>
      <c r="G103" s="223"/>
      <c r="H103" s="223"/>
      <c r="I103" s="223"/>
      <c r="J103" s="223"/>
      <c r="K103" s="205"/>
    </row>
    <row r="104" spans="1:11" hidden="1">
      <c r="A104" s="22"/>
      <c r="B104" s="168" t="s">
        <v>271</v>
      </c>
      <c r="C104" s="209">
        <v>44032</v>
      </c>
      <c r="D104" s="222"/>
      <c r="E104" s="222"/>
      <c r="F104" s="222"/>
      <c r="G104" s="222"/>
      <c r="H104" s="222"/>
      <c r="I104" s="222"/>
      <c r="J104" s="222"/>
      <c r="K104" s="205"/>
    </row>
    <row r="105" spans="1:11" hidden="1">
      <c r="A105" s="22"/>
      <c r="B105" s="168" t="s">
        <v>272</v>
      </c>
      <c r="C105" s="209">
        <v>0</v>
      </c>
      <c r="D105" s="222"/>
      <c r="E105" s="223"/>
      <c r="F105" s="223"/>
      <c r="G105" s="223"/>
      <c r="H105" s="223"/>
      <c r="I105" s="223"/>
      <c r="J105" s="223"/>
      <c r="K105" s="205"/>
    </row>
    <row r="106" spans="1:11" hidden="1">
      <c r="A106" s="22"/>
      <c r="B106" s="168" t="s">
        <v>273</v>
      </c>
      <c r="C106" s="209">
        <v>0</v>
      </c>
      <c r="D106" s="222"/>
      <c r="E106" s="222"/>
      <c r="F106" s="222"/>
      <c r="G106" s="222"/>
      <c r="H106" s="222"/>
      <c r="I106" s="222"/>
      <c r="J106" s="222"/>
      <c r="K106" s="205"/>
    </row>
    <row r="107" spans="1:11" hidden="1">
      <c r="A107" s="22"/>
      <c r="B107" s="210" t="s">
        <v>275</v>
      </c>
      <c r="C107" s="211">
        <f>SUM(C101:C106)</f>
        <v>44032</v>
      </c>
      <c r="D107" s="222"/>
      <c r="E107" s="222"/>
      <c r="F107" s="222"/>
      <c r="G107" s="222"/>
      <c r="H107" s="222"/>
      <c r="I107" s="222"/>
      <c r="J107" s="222"/>
      <c r="K107" s="205"/>
    </row>
    <row r="108" spans="1:11" hidden="1">
      <c r="D108" s="222"/>
      <c r="E108" s="222"/>
      <c r="F108" s="222"/>
      <c r="G108" s="222"/>
      <c r="H108" s="222"/>
      <c r="I108" s="222"/>
      <c r="J108" s="222"/>
      <c r="K108" s="205"/>
    </row>
    <row r="109" spans="1:11" hidden="1">
      <c r="A109" s="22">
        <v>16</v>
      </c>
      <c r="B109" s="212" t="s">
        <v>285</v>
      </c>
      <c r="C109" s="209"/>
      <c r="D109" s="222"/>
      <c r="E109" s="222"/>
      <c r="F109" s="222"/>
      <c r="G109" s="222"/>
      <c r="H109" s="222"/>
      <c r="I109" s="222"/>
      <c r="J109" s="222"/>
      <c r="K109" s="205"/>
    </row>
    <row r="110" spans="1:11" hidden="1">
      <c r="A110" s="22"/>
      <c r="B110" s="208" t="s">
        <v>268</v>
      </c>
      <c r="C110" s="209"/>
      <c r="D110" s="222"/>
      <c r="E110" s="222"/>
      <c r="F110" s="222"/>
      <c r="G110" s="222"/>
      <c r="H110" s="222"/>
      <c r="I110" s="222"/>
      <c r="J110" s="222"/>
      <c r="K110" s="205"/>
    </row>
    <row r="111" spans="1:11" hidden="1">
      <c r="A111" s="22"/>
      <c r="B111" s="168" t="s">
        <v>28</v>
      </c>
      <c r="C111" s="209">
        <v>180000</v>
      </c>
      <c r="D111" s="222"/>
      <c r="E111" s="222"/>
      <c r="F111" s="222"/>
      <c r="G111" s="222"/>
      <c r="H111" s="222"/>
      <c r="I111" s="222"/>
      <c r="J111" s="222"/>
      <c r="K111" s="205"/>
    </row>
    <row r="112" spans="1:11" hidden="1">
      <c r="A112" s="22"/>
      <c r="B112" s="168" t="s">
        <v>269</v>
      </c>
      <c r="C112" s="209">
        <v>43740</v>
      </c>
      <c r="D112" s="222"/>
      <c r="E112" s="222"/>
      <c r="F112" s="222"/>
      <c r="G112" s="222"/>
      <c r="H112" s="222"/>
      <c r="I112" s="222"/>
      <c r="J112" s="222"/>
      <c r="K112" s="205"/>
    </row>
    <row r="113" spans="1:11" hidden="1">
      <c r="A113" s="22"/>
      <c r="B113" s="168" t="s">
        <v>29</v>
      </c>
      <c r="C113" s="209">
        <v>166588</v>
      </c>
      <c r="D113" s="222"/>
      <c r="E113" s="222"/>
      <c r="F113" s="222"/>
      <c r="G113" s="222"/>
      <c r="H113" s="222"/>
      <c r="I113" s="222"/>
      <c r="J113" s="222"/>
      <c r="K113" s="205"/>
    </row>
    <row r="114" spans="1:11" hidden="1">
      <c r="A114" s="22"/>
      <c r="B114" s="168" t="s">
        <v>271</v>
      </c>
      <c r="C114" s="209">
        <v>0</v>
      </c>
      <c r="D114" s="222"/>
      <c r="E114" s="222"/>
      <c r="F114" s="222"/>
      <c r="G114" s="222"/>
      <c r="H114" s="222"/>
      <c r="I114" s="222"/>
      <c r="J114" s="222"/>
      <c r="K114" s="205"/>
    </row>
    <row r="115" spans="1:11" hidden="1">
      <c r="A115" s="22"/>
      <c r="B115" s="168" t="s">
        <v>272</v>
      </c>
      <c r="C115" s="209">
        <v>0</v>
      </c>
      <c r="D115" s="222"/>
      <c r="E115" s="222"/>
      <c r="F115" s="222"/>
      <c r="G115" s="222"/>
      <c r="H115" s="222"/>
      <c r="I115" s="222"/>
      <c r="J115" s="222"/>
      <c r="K115" s="205"/>
    </row>
    <row r="116" spans="1:11" hidden="1">
      <c r="A116" s="22"/>
      <c r="B116" s="168" t="s">
        <v>273</v>
      </c>
      <c r="C116" s="209">
        <v>0</v>
      </c>
      <c r="D116" s="222"/>
      <c r="E116" s="222"/>
      <c r="F116" s="222"/>
      <c r="G116" s="222"/>
      <c r="H116" s="222"/>
      <c r="I116" s="222"/>
      <c r="J116" s="222"/>
      <c r="K116" s="205"/>
    </row>
    <row r="117" spans="1:11" hidden="1">
      <c r="A117" s="22"/>
      <c r="B117" s="210" t="s">
        <v>275</v>
      </c>
      <c r="C117" s="211">
        <f>SUM(C111:C116)</f>
        <v>390328</v>
      </c>
      <c r="D117" s="222"/>
      <c r="E117" s="222"/>
      <c r="F117" s="222"/>
      <c r="G117" s="222"/>
      <c r="H117" s="222"/>
      <c r="I117" s="222"/>
      <c r="J117" s="222"/>
      <c r="K117" s="205"/>
    </row>
    <row r="118" spans="1:11" hidden="1">
      <c r="A118" s="22"/>
      <c r="B118" s="8"/>
      <c r="C118" s="209"/>
      <c r="D118" s="222"/>
      <c r="E118" s="222"/>
      <c r="F118" s="222"/>
      <c r="G118" s="222"/>
      <c r="H118" s="222"/>
      <c r="I118" s="222"/>
      <c r="J118" s="222"/>
      <c r="K118" s="205"/>
    </row>
    <row r="119" spans="1:11" ht="27.6" hidden="1">
      <c r="A119" s="22">
        <v>17</v>
      </c>
      <c r="B119" s="207" t="s">
        <v>286</v>
      </c>
      <c r="C119" s="204"/>
      <c r="D119" s="222"/>
      <c r="E119" s="222"/>
      <c r="F119" s="222"/>
      <c r="G119" s="222"/>
      <c r="H119" s="222"/>
      <c r="I119" s="222"/>
      <c r="J119" s="222"/>
      <c r="K119" s="205"/>
    </row>
    <row r="120" spans="1:11" hidden="1">
      <c r="A120" s="22"/>
      <c r="B120" s="208" t="s">
        <v>268</v>
      </c>
      <c r="C120" s="209"/>
      <c r="D120" s="222"/>
      <c r="E120" s="222"/>
      <c r="F120" s="222"/>
      <c r="G120" s="222"/>
      <c r="H120" s="222"/>
      <c r="I120" s="222"/>
      <c r="J120" s="222"/>
      <c r="K120" s="205"/>
    </row>
    <row r="121" spans="1:11" hidden="1">
      <c r="A121" s="22"/>
      <c r="B121" s="168" t="s">
        <v>28</v>
      </c>
      <c r="C121" s="209">
        <v>180000</v>
      </c>
      <c r="D121" s="222"/>
      <c r="E121" s="222"/>
      <c r="F121" s="222"/>
      <c r="G121" s="222"/>
      <c r="H121" s="222"/>
      <c r="I121" s="222"/>
      <c r="J121" s="222"/>
      <c r="K121" s="205"/>
    </row>
    <row r="122" spans="1:11" hidden="1">
      <c r="A122" s="22"/>
      <c r="B122" s="168" t="s">
        <v>269</v>
      </c>
      <c r="C122" s="209">
        <v>43740</v>
      </c>
      <c r="D122" s="222"/>
      <c r="E122" s="222"/>
      <c r="F122" s="222"/>
      <c r="G122" s="222"/>
      <c r="H122" s="222"/>
      <c r="I122" s="222"/>
      <c r="J122" s="222"/>
      <c r="K122" s="205"/>
    </row>
    <row r="123" spans="1:11" hidden="1">
      <c r="A123" s="22"/>
      <c r="B123" s="168" t="s">
        <v>29</v>
      </c>
      <c r="C123" s="209">
        <v>814659</v>
      </c>
      <c r="D123" s="222"/>
      <c r="E123" s="222"/>
      <c r="F123" s="222"/>
      <c r="G123" s="222"/>
      <c r="H123" s="222"/>
      <c r="I123" s="222"/>
      <c r="J123" s="222"/>
      <c r="K123" s="205"/>
    </row>
    <row r="124" spans="1:11" hidden="1">
      <c r="A124" s="22"/>
      <c r="B124" s="168" t="s">
        <v>271</v>
      </c>
      <c r="C124" s="209">
        <v>0</v>
      </c>
      <c r="D124" s="222"/>
      <c r="E124" s="222"/>
      <c r="F124" s="222"/>
      <c r="G124" s="222"/>
      <c r="H124" s="222"/>
      <c r="I124" s="222"/>
      <c r="J124" s="222"/>
      <c r="K124" s="205"/>
    </row>
    <row r="125" spans="1:11" hidden="1">
      <c r="A125" s="22"/>
      <c r="B125" s="168" t="s">
        <v>272</v>
      </c>
      <c r="C125" s="209">
        <v>0</v>
      </c>
      <c r="D125" s="222"/>
      <c r="E125" s="222"/>
      <c r="F125" s="222"/>
      <c r="G125" s="222"/>
      <c r="H125" s="222"/>
      <c r="I125" s="222"/>
      <c r="J125" s="222"/>
      <c r="K125" s="205"/>
    </row>
    <row r="126" spans="1:11" hidden="1">
      <c r="A126" s="22"/>
      <c r="B126" s="168" t="s">
        <v>273</v>
      </c>
      <c r="C126" s="209">
        <v>0</v>
      </c>
      <c r="D126" s="222"/>
      <c r="E126" s="222"/>
      <c r="F126" s="222"/>
      <c r="G126" s="222"/>
      <c r="H126" s="222"/>
      <c r="I126" s="222"/>
      <c r="J126" s="222"/>
      <c r="K126" s="205"/>
    </row>
    <row r="127" spans="1:11" hidden="1">
      <c r="A127" s="22"/>
      <c r="B127" s="210" t="s">
        <v>275</v>
      </c>
      <c r="C127" s="211">
        <f>SUM(C121:C126)</f>
        <v>1038399</v>
      </c>
      <c r="D127" s="222"/>
      <c r="E127" s="222"/>
      <c r="F127" s="222"/>
      <c r="G127" s="222"/>
      <c r="H127" s="222"/>
      <c r="I127" s="222"/>
      <c r="J127" s="222"/>
      <c r="K127" s="205"/>
    </row>
    <row r="128" spans="1:11" hidden="1">
      <c r="A128" s="22"/>
      <c r="B128" s="8"/>
      <c r="C128" s="209"/>
      <c r="D128" s="222"/>
      <c r="E128" s="222"/>
      <c r="F128" s="222"/>
      <c r="G128" s="222"/>
      <c r="H128" s="222"/>
      <c r="I128" s="222"/>
      <c r="J128" s="222"/>
      <c r="K128" s="205"/>
    </row>
    <row r="129" spans="1:11" ht="27.6" hidden="1">
      <c r="A129" s="22"/>
      <c r="B129" s="210"/>
      <c r="C129" s="245" t="s">
        <v>265</v>
      </c>
      <c r="D129" s="222"/>
      <c r="E129" s="222"/>
      <c r="F129" s="222"/>
      <c r="G129" s="222"/>
      <c r="H129" s="222"/>
      <c r="I129" s="222"/>
      <c r="J129" s="222"/>
      <c r="K129" s="205"/>
    </row>
    <row r="130" spans="1:11" hidden="1">
      <c r="A130" s="22">
        <v>22</v>
      </c>
      <c r="B130" s="212" t="s">
        <v>300</v>
      </c>
      <c r="C130" s="209"/>
      <c r="D130" s="222"/>
      <c r="E130" s="222"/>
      <c r="F130" s="222"/>
      <c r="G130" s="222"/>
      <c r="H130" s="222"/>
      <c r="I130" s="222"/>
      <c r="J130" s="222"/>
      <c r="K130" s="205"/>
    </row>
    <row r="131" spans="1:11" hidden="1">
      <c r="A131" s="22"/>
      <c r="B131" s="214" t="s">
        <v>268</v>
      </c>
      <c r="C131" s="209"/>
      <c r="D131" s="222"/>
      <c r="E131" s="222"/>
      <c r="F131" s="222"/>
      <c r="G131" s="222"/>
      <c r="H131" s="222"/>
      <c r="I131" s="222"/>
      <c r="J131" s="222"/>
      <c r="K131" s="205"/>
    </row>
    <row r="132" spans="1:11" hidden="1">
      <c r="A132" s="22"/>
      <c r="B132" s="168" t="s">
        <v>28</v>
      </c>
      <c r="C132" s="209">
        <v>0</v>
      </c>
      <c r="D132" s="222"/>
      <c r="E132" s="222"/>
      <c r="F132" s="222"/>
      <c r="G132" s="222"/>
      <c r="H132" s="222"/>
      <c r="I132" s="222"/>
      <c r="J132" s="222"/>
      <c r="K132" s="205"/>
    </row>
    <row r="133" spans="1:11" hidden="1">
      <c r="A133" s="22"/>
      <c r="B133" s="168" t="s">
        <v>269</v>
      </c>
      <c r="C133" s="209">
        <v>0</v>
      </c>
      <c r="D133" s="222"/>
      <c r="E133" s="222"/>
      <c r="F133" s="222"/>
      <c r="G133" s="222"/>
      <c r="H133" s="222"/>
      <c r="I133" s="222"/>
      <c r="J133" s="222"/>
      <c r="K133" s="205"/>
    </row>
    <row r="134" spans="1:11" hidden="1">
      <c r="A134" s="22"/>
      <c r="B134" s="168" t="s">
        <v>29</v>
      </c>
      <c r="C134" s="209">
        <v>0</v>
      </c>
      <c r="D134" s="222"/>
      <c r="E134" s="222"/>
      <c r="F134" s="222"/>
      <c r="G134" s="222"/>
      <c r="H134" s="222"/>
      <c r="I134" s="222"/>
      <c r="J134" s="222"/>
      <c r="K134" s="205"/>
    </row>
    <row r="135" spans="1:11" hidden="1">
      <c r="A135" s="22"/>
      <c r="B135" s="168" t="s">
        <v>271</v>
      </c>
      <c r="C135" s="209">
        <v>275000</v>
      </c>
      <c r="D135" s="222"/>
      <c r="E135" s="222"/>
      <c r="F135" s="222"/>
      <c r="G135" s="222"/>
      <c r="H135" s="222"/>
      <c r="I135" s="222"/>
      <c r="J135" s="222"/>
      <c r="K135" s="205"/>
    </row>
    <row r="136" spans="1:11" hidden="1">
      <c r="A136" s="22"/>
      <c r="B136" s="168" t="s">
        <v>272</v>
      </c>
      <c r="C136" s="209">
        <v>0</v>
      </c>
      <c r="D136" s="222"/>
      <c r="E136" s="222"/>
      <c r="F136" s="222"/>
      <c r="G136" s="222"/>
      <c r="H136" s="222"/>
      <c r="I136" s="222"/>
      <c r="J136" s="222"/>
      <c r="K136" s="205"/>
    </row>
    <row r="137" spans="1:11" hidden="1">
      <c r="A137" s="22"/>
      <c r="B137" s="168" t="s">
        <v>273</v>
      </c>
      <c r="C137" s="209">
        <v>0</v>
      </c>
      <c r="D137" s="222"/>
      <c r="E137" s="222"/>
      <c r="F137" s="222"/>
      <c r="G137" s="222"/>
      <c r="H137" s="222"/>
      <c r="I137" s="222"/>
      <c r="J137" s="222"/>
      <c r="K137" s="205"/>
    </row>
    <row r="138" spans="1:11" hidden="1">
      <c r="A138" s="22"/>
      <c r="B138" s="210" t="s">
        <v>275</v>
      </c>
      <c r="C138" s="211">
        <f>SUM(C132:C137)</f>
        <v>275000</v>
      </c>
      <c r="D138" s="222"/>
      <c r="E138" s="222"/>
      <c r="F138" s="222"/>
      <c r="G138" s="222"/>
      <c r="H138" s="222"/>
      <c r="I138" s="222"/>
      <c r="J138" s="222"/>
      <c r="K138" s="205"/>
    </row>
    <row r="139" spans="1:11" hidden="1">
      <c r="A139" s="22"/>
      <c r="B139" s="210"/>
      <c r="C139" s="211"/>
      <c r="D139" s="222"/>
      <c r="E139" s="222"/>
      <c r="F139" s="222"/>
      <c r="G139" s="222"/>
      <c r="H139" s="222"/>
      <c r="I139" s="222"/>
      <c r="J139" s="222"/>
      <c r="K139" s="205"/>
    </row>
    <row r="140" spans="1:11" ht="27.6" hidden="1">
      <c r="A140" s="22">
        <v>25</v>
      </c>
      <c r="B140" s="213" t="s">
        <v>288</v>
      </c>
      <c r="C140" s="209"/>
      <c r="D140" s="222"/>
      <c r="E140" s="222"/>
      <c r="F140" s="222"/>
      <c r="G140" s="222"/>
      <c r="H140" s="222"/>
      <c r="I140" s="222"/>
      <c r="J140" s="222"/>
      <c r="K140" s="205"/>
    </row>
    <row r="141" spans="1:11" hidden="1">
      <c r="A141" s="22"/>
      <c r="B141" s="214" t="s">
        <v>268</v>
      </c>
      <c r="C141" s="209"/>
      <c r="D141" s="222"/>
      <c r="E141" s="222"/>
      <c r="F141" s="222"/>
      <c r="G141" s="222"/>
      <c r="H141" s="222"/>
      <c r="I141" s="222"/>
      <c r="J141" s="222"/>
      <c r="K141" s="205"/>
    </row>
    <row r="142" spans="1:11" hidden="1">
      <c r="A142" s="22"/>
      <c r="B142" s="168" t="s">
        <v>28</v>
      </c>
      <c r="C142" s="209">
        <v>0</v>
      </c>
      <c r="D142" s="222"/>
      <c r="E142" s="222"/>
      <c r="F142" s="222"/>
      <c r="G142" s="222"/>
      <c r="H142" s="222"/>
      <c r="I142" s="222"/>
      <c r="J142" s="222"/>
      <c r="K142" s="205"/>
    </row>
    <row r="143" spans="1:11" hidden="1">
      <c r="A143" s="22"/>
      <c r="B143" s="168" t="s">
        <v>269</v>
      </c>
      <c r="C143" s="209">
        <v>0</v>
      </c>
      <c r="D143" s="222"/>
      <c r="E143" s="222"/>
      <c r="F143" s="222"/>
      <c r="G143" s="222"/>
      <c r="H143" s="222"/>
      <c r="I143" s="222"/>
      <c r="J143" s="222"/>
      <c r="K143" s="205"/>
    </row>
    <row r="144" spans="1:11" hidden="1">
      <c r="A144" s="22"/>
      <c r="B144" s="168" t="s">
        <v>29</v>
      </c>
      <c r="C144" s="209">
        <v>0</v>
      </c>
      <c r="D144" s="222"/>
      <c r="E144" s="222"/>
      <c r="F144" s="222"/>
      <c r="G144" s="222"/>
      <c r="H144" s="222"/>
      <c r="I144" s="222"/>
      <c r="J144" s="222"/>
      <c r="K144" s="205"/>
    </row>
    <row r="145" spans="1:11" hidden="1">
      <c r="A145" s="22"/>
      <c r="B145" s="168" t="s">
        <v>271</v>
      </c>
      <c r="C145" s="209">
        <v>575000</v>
      </c>
      <c r="D145" s="222"/>
      <c r="E145" s="222"/>
      <c r="F145" s="222"/>
      <c r="G145" s="222"/>
      <c r="H145" s="222"/>
      <c r="I145" s="222"/>
      <c r="J145" s="222"/>
      <c r="K145" s="205"/>
    </row>
    <row r="146" spans="1:11" hidden="1">
      <c r="A146" s="22"/>
      <c r="B146" s="168" t="s">
        <v>272</v>
      </c>
      <c r="C146" s="209">
        <v>0</v>
      </c>
      <c r="D146" s="222"/>
      <c r="E146" s="222"/>
      <c r="F146" s="222"/>
      <c r="G146" s="222"/>
      <c r="H146" s="222"/>
      <c r="I146" s="222"/>
      <c r="J146" s="222"/>
      <c r="K146" s="205"/>
    </row>
    <row r="147" spans="1:11" hidden="1">
      <c r="A147" s="22"/>
      <c r="B147" s="168" t="s">
        <v>273</v>
      </c>
      <c r="C147" s="209">
        <v>0</v>
      </c>
      <c r="D147" s="222"/>
      <c r="E147" s="222"/>
      <c r="F147" s="222"/>
      <c r="G147" s="222"/>
      <c r="H147" s="222"/>
      <c r="I147" s="222"/>
      <c r="J147" s="222"/>
      <c r="K147" s="205"/>
    </row>
    <row r="148" spans="1:11" hidden="1">
      <c r="A148" s="22"/>
      <c r="B148" s="210" t="s">
        <v>275</v>
      </c>
      <c r="C148" s="211">
        <f>SUM(C142:C147)</f>
        <v>575000</v>
      </c>
      <c r="D148" s="222"/>
      <c r="E148" s="222"/>
      <c r="F148" s="222"/>
      <c r="G148" s="222"/>
      <c r="H148" s="222"/>
      <c r="I148" s="222"/>
      <c r="J148" s="222"/>
      <c r="K148" s="205"/>
    </row>
    <row r="149" spans="1:11" hidden="1">
      <c r="A149" s="22"/>
      <c r="B149" s="8"/>
      <c r="C149" s="209"/>
      <c r="D149" s="222"/>
      <c r="E149" s="222"/>
      <c r="F149" s="222"/>
      <c r="G149" s="222"/>
      <c r="H149" s="222"/>
      <c r="I149" s="222"/>
      <c r="J149" s="222"/>
      <c r="K149" s="205"/>
    </row>
    <row r="150" spans="1:11" ht="27" hidden="1">
      <c r="A150" s="22"/>
      <c r="B150" s="217" t="s">
        <v>289</v>
      </c>
      <c r="C150" s="204"/>
      <c r="D150" s="222"/>
      <c r="E150" s="222"/>
      <c r="F150" s="222"/>
      <c r="G150" s="222"/>
      <c r="H150" s="222"/>
      <c r="I150" s="222"/>
      <c r="J150" s="222"/>
      <c r="K150" s="205"/>
    </row>
    <row r="151" spans="1:11" hidden="1">
      <c r="A151" s="22"/>
      <c r="B151" s="168" t="s">
        <v>28</v>
      </c>
      <c r="C151" s="209">
        <v>0</v>
      </c>
      <c r="D151" s="222"/>
      <c r="E151" s="222"/>
      <c r="F151" s="222"/>
      <c r="G151" s="222"/>
      <c r="H151" s="222"/>
      <c r="I151" s="222"/>
      <c r="J151" s="222"/>
      <c r="K151" s="205"/>
    </row>
    <row r="152" spans="1:11" hidden="1">
      <c r="A152" s="22"/>
      <c r="B152" s="168" t="s">
        <v>269</v>
      </c>
      <c r="C152" s="209">
        <v>0</v>
      </c>
      <c r="D152" s="222"/>
      <c r="E152" s="222"/>
      <c r="F152" s="222"/>
      <c r="G152" s="222"/>
      <c r="H152" s="222"/>
      <c r="I152" s="222"/>
      <c r="J152" s="222"/>
      <c r="K152" s="205"/>
    </row>
    <row r="153" spans="1:11" hidden="1">
      <c r="A153" s="22"/>
      <c r="B153" s="168" t="s">
        <v>29</v>
      </c>
      <c r="C153" s="209">
        <v>0</v>
      </c>
      <c r="D153" s="222"/>
      <c r="E153" s="222"/>
      <c r="F153" s="222"/>
      <c r="G153" s="222"/>
      <c r="H153" s="222"/>
      <c r="I153" s="222"/>
      <c r="J153" s="222"/>
      <c r="K153" s="205"/>
    </row>
    <row r="154" spans="1:11" hidden="1">
      <c r="A154" s="22"/>
      <c r="B154" s="168" t="s">
        <v>271</v>
      </c>
      <c r="C154" s="209">
        <v>0</v>
      </c>
      <c r="D154" s="222"/>
      <c r="E154" s="222"/>
      <c r="F154" s="222"/>
      <c r="G154" s="222"/>
      <c r="H154" s="222"/>
      <c r="I154" s="222"/>
      <c r="J154" s="222"/>
      <c r="K154" s="205"/>
    </row>
    <row r="155" spans="1:11" hidden="1">
      <c r="A155" s="22"/>
      <c r="B155" s="168" t="s">
        <v>273</v>
      </c>
      <c r="C155" s="209">
        <v>0</v>
      </c>
      <c r="D155" s="222"/>
      <c r="E155" s="222"/>
      <c r="F155" s="222"/>
      <c r="G155" s="222"/>
      <c r="H155" s="222"/>
      <c r="I155" s="222"/>
      <c r="J155" s="222"/>
      <c r="K155" s="205"/>
    </row>
    <row r="156" spans="1:11" hidden="1">
      <c r="A156" s="22"/>
      <c r="B156" s="215" t="s">
        <v>287</v>
      </c>
      <c r="C156" s="216">
        <v>0</v>
      </c>
      <c r="D156" s="222"/>
      <c r="E156" s="222"/>
      <c r="F156" s="222"/>
      <c r="G156" s="222"/>
      <c r="H156" s="222"/>
      <c r="I156" s="222"/>
      <c r="J156" s="222"/>
      <c r="K156" s="205"/>
    </row>
    <row r="157" spans="1:11" hidden="1">
      <c r="D157" s="222"/>
      <c r="E157" s="222"/>
      <c r="F157" s="222"/>
      <c r="G157" s="222"/>
      <c r="H157" s="222"/>
      <c r="I157" s="222"/>
      <c r="J157" s="222"/>
      <c r="K157" s="205"/>
    </row>
    <row r="158" spans="1:11" hidden="1">
      <c r="A158" s="22">
        <v>27</v>
      </c>
      <c r="B158" s="212" t="s">
        <v>290</v>
      </c>
      <c r="C158" s="209"/>
      <c r="D158" s="222"/>
      <c r="E158" s="222"/>
      <c r="F158" s="222"/>
      <c r="G158" s="222"/>
      <c r="H158" s="222"/>
      <c r="I158" s="222"/>
      <c r="J158" s="222"/>
      <c r="K158" s="205"/>
    </row>
    <row r="159" spans="1:11" hidden="1">
      <c r="A159" s="22"/>
      <c r="B159" s="214" t="s">
        <v>77</v>
      </c>
      <c r="C159" s="209"/>
      <c r="D159" s="222"/>
      <c r="E159" s="222"/>
      <c r="F159" s="222"/>
      <c r="G159" s="222"/>
      <c r="H159" s="222"/>
      <c r="I159" s="222"/>
      <c r="J159" s="222"/>
      <c r="K159" s="205"/>
    </row>
    <row r="160" spans="1:11" hidden="1">
      <c r="A160" s="22"/>
      <c r="B160" s="168" t="s">
        <v>28</v>
      </c>
      <c r="C160" s="209">
        <v>0</v>
      </c>
      <c r="D160" s="222"/>
      <c r="E160" s="222"/>
      <c r="F160" s="222"/>
      <c r="G160" s="222"/>
      <c r="H160" s="222"/>
      <c r="I160" s="222"/>
      <c r="J160" s="222"/>
      <c r="K160" s="205"/>
    </row>
    <row r="161" spans="1:11" hidden="1">
      <c r="A161" s="22"/>
      <c r="B161" s="168" t="s">
        <v>269</v>
      </c>
      <c r="C161" s="209">
        <v>0</v>
      </c>
      <c r="D161" s="222"/>
      <c r="E161" s="222"/>
      <c r="F161" s="222"/>
      <c r="G161" s="222"/>
      <c r="H161" s="222"/>
      <c r="I161" s="222"/>
      <c r="J161" s="222"/>
      <c r="K161" s="205"/>
    </row>
    <row r="162" spans="1:11" hidden="1">
      <c r="A162" s="22"/>
      <c r="B162" s="168" t="s">
        <v>29</v>
      </c>
      <c r="C162" s="209">
        <v>0</v>
      </c>
      <c r="D162" s="222"/>
      <c r="E162" s="222"/>
      <c r="F162" s="222"/>
      <c r="G162" s="222"/>
      <c r="H162" s="222"/>
      <c r="I162" s="222"/>
      <c r="J162" s="222"/>
      <c r="K162" s="205"/>
    </row>
    <row r="163" spans="1:11" hidden="1">
      <c r="A163" s="22"/>
      <c r="B163" s="168" t="s">
        <v>271</v>
      </c>
      <c r="C163" s="209">
        <v>12000</v>
      </c>
      <c r="D163" s="222"/>
      <c r="E163" s="222"/>
      <c r="F163" s="222"/>
      <c r="G163" s="222"/>
      <c r="H163" s="222"/>
      <c r="I163" s="222"/>
      <c r="J163" s="222"/>
      <c r="K163" s="205"/>
    </row>
    <row r="164" spans="1:11" hidden="1">
      <c r="A164" s="22"/>
      <c r="B164" s="168" t="s">
        <v>272</v>
      </c>
      <c r="C164" s="209">
        <v>0</v>
      </c>
      <c r="D164" s="222"/>
      <c r="E164" s="222"/>
      <c r="F164" s="222"/>
      <c r="G164" s="222"/>
      <c r="H164" s="222"/>
      <c r="I164" s="222"/>
      <c r="J164" s="222"/>
      <c r="K164" s="205"/>
    </row>
    <row r="165" spans="1:11" hidden="1">
      <c r="A165" s="22"/>
      <c r="B165" s="168" t="s">
        <v>273</v>
      </c>
      <c r="C165" s="209">
        <v>0</v>
      </c>
      <c r="D165" s="222"/>
      <c r="E165" s="222"/>
      <c r="F165" s="222"/>
      <c r="G165" s="222"/>
      <c r="H165" s="222"/>
      <c r="I165" s="222"/>
      <c r="J165" s="222"/>
      <c r="K165" s="205"/>
    </row>
    <row r="166" spans="1:11" hidden="1">
      <c r="A166" s="22"/>
      <c r="B166" s="215" t="s">
        <v>287</v>
      </c>
      <c r="C166" s="216">
        <f>SUM(C160:C165)</f>
        <v>12000</v>
      </c>
      <c r="D166" s="222"/>
      <c r="E166" s="222"/>
      <c r="F166" s="222"/>
      <c r="G166" s="222"/>
      <c r="H166" s="222"/>
      <c r="I166" s="222"/>
      <c r="J166" s="222"/>
      <c r="K166" s="205"/>
    </row>
    <row r="167" spans="1:11" hidden="1">
      <c r="A167" s="22"/>
      <c r="B167" s="8"/>
      <c r="C167" s="209"/>
      <c r="D167" s="222"/>
      <c r="E167" s="222"/>
      <c r="F167" s="222"/>
      <c r="G167" s="222"/>
      <c r="H167" s="222"/>
      <c r="I167" s="222"/>
      <c r="J167" s="222"/>
      <c r="K167" s="205"/>
    </row>
    <row r="168" spans="1:11" hidden="1">
      <c r="A168" s="22"/>
      <c r="B168" s="218"/>
      <c r="C168" s="219"/>
      <c r="D168" s="222"/>
      <c r="E168" s="222"/>
      <c r="F168" s="222"/>
      <c r="G168" s="222"/>
      <c r="H168" s="222"/>
      <c r="I168" s="222"/>
      <c r="J168" s="222"/>
      <c r="K168" s="205"/>
    </row>
    <row r="169" spans="1:11" ht="27.6" hidden="1">
      <c r="A169" s="22"/>
      <c r="B169" s="220" t="s">
        <v>291</v>
      </c>
      <c r="C169" s="219"/>
      <c r="D169" s="222"/>
      <c r="E169" s="222"/>
      <c r="F169" s="222"/>
      <c r="G169" s="222"/>
      <c r="H169" s="222"/>
      <c r="I169" s="222"/>
      <c r="J169" s="222"/>
      <c r="K169" s="205"/>
    </row>
    <row r="170" spans="1:11" hidden="1">
      <c r="A170" s="22"/>
      <c r="B170" s="214" t="s">
        <v>77</v>
      </c>
      <c r="C170" s="221"/>
      <c r="D170" s="222"/>
      <c r="E170" s="222"/>
      <c r="F170" s="222"/>
      <c r="G170" s="222"/>
      <c r="H170" s="222"/>
      <c r="I170" s="222"/>
      <c r="J170" s="222"/>
      <c r="K170" s="205"/>
    </row>
    <row r="171" spans="1:11" hidden="1">
      <c r="A171" s="22"/>
      <c r="B171" s="168" t="s">
        <v>28</v>
      </c>
      <c r="C171" s="221">
        <v>0</v>
      </c>
      <c r="D171" s="222"/>
      <c r="E171" s="222"/>
      <c r="F171" s="222"/>
      <c r="G171" s="222"/>
      <c r="H171" s="222"/>
      <c r="I171" s="222"/>
      <c r="J171" s="222"/>
      <c r="K171" s="205"/>
    </row>
    <row r="172" spans="1:11" hidden="1">
      <c r="A172" s="22"/>
      <c r="B172" s="168" t="s">
        <v>269</v>
      </c>
      <c r="C172" s="221">
        <v>0</v>
      </c>
      <c r="D172" s="222"/>
      <c r="E172" s="222"/>
      <c r="F172" s="222"/>
      <c r="G172" s="222"/>
      <c r="H172" s="222"/>
      <c r="I172" s="222"/>
      <c r="J172" s="222"/>
      <c r="K172" s="205"/>
    </row>
    <row r="173" spans="1:11" hidden="1">
      <c r="A173" s="22"/>
      <c r="B173" s="168" t="s">
        <v>29</v>
      </c>
      <c r="C173" s="221">
        <v>0</v>
      </c>
      <c r="D173" s="222"/>
      <c r="E173" s="222"/>
      <c r="F173" s="222"/>
      <c r="G173" s="222"/>
      <c r="H173" s="222"/>
      <c r="I173" s="222"/>
      <c r="J173" s="222"/>
      <c r="K173" s="205"/>
    </row>
    <row r="174" spans="1:11" hidden="1">
      <c r="A174" s="22"/>
      <c r="B174" s="168" t="s">
        <v>271</v>
      </c>
      <c r="C174" s="221">
        <v>60000</v>
      </c>
      <c r="D174" s="222"/>
      <c r="E174" s="222"/>
      <c r="F174" s="222"/>
      <c r="G174" s="222"/>
      <c r="H174" s="222"/>
      <c r="I174" s="222"/>
      <c r="J174" s="222"/>
      <c r="K174" s="205"/>
    </row>
    <row r="175" spans="1:11" hidden="1">
      <c r="A175" s="22"/>
      <c r="B175" s="168" t="s">
        <v>272</v>
      </c>
      <c r="C175" s="221">
        <v>0</v>
      </c>
      <c r="D175" s="222"/>
      <c r="E175" s="222"/>
      <c r="F175" s="222"/>
      <c r="G175" s="222"/>
      <c r="H175" s="222"/>
      <c r="I175" s="222"/>
      <c r="J175" s="222"/>
      <c r="K175" s="205"/>
    </row>
    <row r="176" spans="1:11" hidden="1">
      <c r="A176" s="22"/>
      <c r="B176" s="168" t="s">
        <v>273</v>
      </c>
      <c r="C176" s="221">
        <v>0</v>
      </c>
      <c r="D176" s="222"/>
      <c r="E176" s="222"/>
      <c r="F176" s="222"/>
      <c r="G176" s="222"/>
      <c r="H176" s="222"/>
      <c r="I176" s="222"/>
      <c r="J176" s="222"/>
      <c r="K176" s="205"/>
    </row>
    <row r="177" spans="1:11" hidden="1">
      <c r="A177" s="22"/>
      <c r="B177" s="215" t="s">
        <v>287</v>
      </c>
      <c r="C177" s="216">
        <f>SUM(C171:C176)</f>
        <v>60000</v>
      </c>
      <c r="D177" s="222"/>
      <c r="E177" s="222"/>
      <c r="F177" s="222"/>
      <c r="G177" s="222"/>
      <c r="H177" s="222"/>
      <c r="I177" s="222"/>
      <c r="J177" s="222"/>
      <c r="K177" s="205"/>
    </row>
    <row r="178" spans="1:11" hidden="1">
      <c r="A178" s="22"/>
      <c r="B178" s="215"/>
      <c r="C178" s="216"/>
      <c r="D178" s="222"/>
      <c r="E178" s="222"/>
      <c r="F178" s="222"/>
      <c r="G178" s="222"/>
      <c r="H178" s="222"/>
      <c r="I178" s="222"/>
      <c r="J178" s="222"/>
      <c r="K178" s="205"/>
    </row>
    <row r="179" spans="1:11" hidden="1">
      <c r="A179" s="22"/>
      <c r="B179" s="239" t="s">
        <v>296</v>
      </c>
      <c r="C179" s="219"/>
      <c r="D179" s="222"/>
      <c r="E179" s="222"/>
      <c r="F179" s="222"/>
      <c r="G179" s="222"/>
      <c r="H179" s="222"/>
      <c r="I179" s="222"/>
      <c r="J179" s="222"/>
      <c r="K179" s="205"/>
    </row>
    <row r="180" spans="1:11" hidden="1">
      <c r="A180" s="22"/>
      <c r="B180" s="214" t="s">
        <v>268</v>
      </c>
      <c r="C180" s="219"/>
      <c r="D180" s="222"/>
      <c r="E180" s="222"/>
      <c r="F180" s="222"/>
      <c r="G180" s="222"/>
      <c r="H180" s="222"/>
      <c r="I180" s="222"/>
      <c r="J180" s="222"/>
      <c r="K180" s="205"/>
    </row>
    <row r="181" spans="1:11" hidden="1">
      <c r="A181" s="22"/>
      <c r="B181" s="168" t="s">
        <v>28</v>
      </c>
      <c r="C181" s="219">
        <v>0</v>
      </c>
      <c r="D181" s="222"/>
      <c r="E181" s="222"/>
      <c r="F181" s="222"/>
      <c r="G181" s="222"/>
      <c r="H181" s="222"/>
      <c r="I181" s="222"/>
      <c r="J181" s="222"/>
      <c r="K181" s="205"/>
    </row>
    <row r="182" spans="1:11" hidden="1">
      <c r="A182" s="22"/>
      <c r="B182" s="168" t="s">
        <v>269</v>
      </c>
      <c r="C182" s="219">
        <v>0</v>
      </c>
      <c r="D182" s="222"/>
      <c r="E182" s="222"/>
      <c r="F182" s="222"/>
      <c r="G182" s="222"/>
      <c r="H182" s="222"/>
      <c r="I182" s="222"/>
      <c r="J182" s="222"/>
      <c r="K182" s="205"/>
    </row>
    <row r="183" spans="1:11" hidden="1">
      <c r="A183" s="22"/>
      <c r="B183" s="168" t="s">
        <v>29</v>
      </c>
      <c r="C183" s="219">
        <v>9416</v>
      </c>
      <c r="D183" s="222"/>
      <c r="E183" s="222"/>
      <c r="F183" s="222"/>
      <c r="G183" s="222"/>
      <c r="H183" s="222"/>
      <c r="I183" s="222"/>
      <c r="J183" s="222"/>
      <c r="K183" s="205"/>
    </row>
    <row r="184" spans="1:11" hidden="1">
      <c r="A184" s="22"/>
      <c r="B184" s="168" t="s">
        <v>271</v>
      </c>
      <c r="C184" s="219">
        <v>0</v>
      </c>
      <c r="D184" s="222"/>
      <c r="E184" s="222"/>
      <c r="F184" s="222"/>
      <c r="G184" s="222"/>
      <c r="H184" s="222"/>
      <c r="I184" s="222"/>
      <c r="J184" s="222"/>
      <c r="K184" s="205"/>
    </row>
    <row r="185" spans="1:11" hidden="1">
      <c r="A185" s="22"/>
      <c r="B185" s="168" t="s">
        <v>272</v>
      </c>
      <c r="C185" s="219">
        <v>0</v>
      </c>
      <c r="D185" s="222"/>
      <c r="E185" s="222"/>
      <c r="F185" s="222"/>
      <c r="G185" s="222"/>
      <c r="H185" s="222"/>
      <c r="I185" s="222"/>
      <c r="J185" s="222"/>
      <c r="K185" s="205"/>
    </row>
    <row r="186" spans="1:11" hidden="1">
      <c r="A186" s="22"/>
      <c r="B186" s="168" t="s">
        <v>273</v>
      </c>
      <c r="C186" s="211">
        <v>0</v>
      </c>
      <c r="D186" s="222"/>
      <c r="E186" s="222"/>
      <c r="F186" s="222"/>
      <c r="G186" s="222"/>
      <c r="H186" s="222"/>
      <c r="I186" s="222"/>
      <c r="J186" s="222"/>
      <c r="K186" s="205"/>
    </row>
    <row r="187" spans="1:11" hidden="1">
      <c r="A187" s="22"/>
      <c r="B187" s="210" t="s">
        <v>275</v>
      </c>
      <c r="C187" s="211">
        <f>SUM(C181:C186)</f>
        <v>9416</v>
      </c>
      <c r="D187" s="222"/>
      <c r="E187" s="222"/>
      <c r="F187" s="222"/>
      <c r="G187" s="222"/>
      <c r="H187" s="222"/>
      <c r="I187" s="222"/>
      <c r="J187" s="222"/>
      <c r="K187" s="205"/>
    </row>
    <row r="188" spans="1:11" hidden="1">
      <c r="A188" s="22"/>
      <c r="B188" s="210"/>
      <c r="C188" s="211"/>
      <c r="D188" s="222"/>
      <c r="E188" s="222"/>
      <c r="F188" s="222"/>
      <c r="G188" s="222"/>
      <c r="H188" s="222"/>
      <c r="I188" s="222"/>
      <c r="J188" s="222"/>
      <c r="K188" s="205"/>
    </row>
    <row r="189" spans="1:11" hidden="1">
      <c r="A189" s="22"/>
      <c r="B189" s="210"/>
      <c r="C189" s="211"/>
      <c r="D189" s="222"/>
      <c r="E189" s="222"/>
      <c r="F189" s="222"/>
      <c r="G189" s="222"/>
      <c r="H189" s="222"/>
      <c r="I189" s="222"/>
      <c r="J189" s="222"/>
      <c r="K189" s="205"/>
    </row>
    <row r="190" spans="1:11" ht="41.4">
      <c r="A190" s="8"/>
      <c r="B190" s="8"/>
      <c r="C190" s="245" t="s">
        <v>265</v>
      </c>
      <c r="D190" s="245" t="s">
        <v>454</v>
      </c>
      <c r="E190" s="245" t="s">
        <v>303</v>
      </c>
      <c r="F190" s="245" t="s">
        <v>453</v>
      </c>
      <c r="G190" s="222"/>
      <c r="H190" s="222"/>
      <c r="I190" s="222"/>
      <c r="J190" s="222"/>
      <c r="K190" s="205"/>
    </row>
    <row r="191" spans="1:11">
      <c r="A191" s="8"/>
      <c r="B191" s="167" t="s">
        <v>78</v>
      </c>
      <c r="C191" s="8"/>
      <c r="D191" s="8"/>
      <c r="E191" s="8"/>
      <c r="F191" s="8"/>
      <c r="G191" s="222"/>
      <c r="H191" s="222"/>
      <c r="I191" s="222"/>
      <c r="J191" s="222"/>
      <c r="K191" s="205"/>
    </row>
    <row r="192" spans="1:11">
      <c r="A192" s="8"/>
      <c r="B192" s="168" t="s">
        <v>28</v>
      </c>
      <c r="C192" s="209">
        <f>SUM(C10,C22,C40,C50,C50,C60,C71,C81,C91,C101,C111,C121,C132,C142,C151,C160,C171)</f>
        <v>3937687</v>
      </c>
      <c r="D192" s="209">
        <v>4517266</v>
      </c>
      <c r="E192" s="209">
        <v>4570000</v>
      </c>
      <c r="F192" s="209">
        <v>4761670</v>
      </c>
      <c r="G192" s="222"/>
      <c r="H192" s="222"/>
      <c r="I192" s="222"/>
      <c r="J192" s="222"/>
      <c r="K192" s="205"/>
    </row>
    <row r="193" spans="1:11">
      <c r="A193" s="8"/>
      <c r="B193" s="168" t="s">
        <v>269</v>
      </c>
      <c r="C193" s="209">
        <f>SUM(C11,C23,C41,C51,C61,C72,C82,C92,C102,C112,C122,C133,C143,C152,C161,C172)</f>
        <v>941562</v>
      </c>
      <c r="D193" s="209">
        <v>974326</v>
      </c>
      <c r="E193" s="209">
        <v>894000</v>
      </c>
      <c r="F193" s="209">
        <v>935693</v>
      </c>
      <c r="G193" s="222"/>
      <c r="H193" s="222"/>
      <c r="I193" s="222"/>
      <c r="J193" s="222"/>
      <c r="K193" s="205"/>
    </row>
    <row r="194" spans="1:11">
      <c r="A194" s="8"/>
      <c r="B194" s="168" t="s">
        <v>29</v>
      </c>
      <c r="C194" s="209">
        <f>SUM(C12,C24,C42,C52,C62,C73,C83,C93,C103,C113,C123,C134,C144,C153,C162,C173)</f>
        <v>4122951</v>
      </c>
      <c r="D194" s="209">
        <v>6357942</v>
      </c>
      <c r="E194" s="209">
        <v>5248000</v>
      </c>
      <c r="F194" s="209">
        <v>5443250</v>
      </c>
      <c r="G194" s="222"/>
      <c r="H194" s="222"/>
      <c r="I194" s="222"/>
      <c r="J194" s="222"/>
      <c r="K194" s="205"/>
    </row>
    <row r="195" spans="1:11">
      <c r="A195" s="8"/>
      <c r="B195" s="168" t="s">
        <v>270</v>
      </c>
      <c r="C195" s="209">
        <f>SUM(C13,C25,C33)</f>
        <v>93485</v>
      </c>
      <c r="D195" s="209">
        <v>397170</v>
      </c>
      <c r="E195" s="209">
        <v>0</v>
      </c>
      <c r="F195" s="209">
        <v>0</v>
      </c>
      <c r="G195" s="222"/>
      <c r="H195" s="222"/>
      <c r="I195" s="222"/>
      <c r="J195" s="222"/>
      <c r="K195" s="205"/>
    </row>
    <row r="196" spans="1:11">
      <c r="A196" s="8"/>
      <c r="B196" s="168" t="s">
        <v>271</v>
      </c>
      <c r="C196" s="209">
        <f>SUM(C14,C26,C43,C53,C63,C74,C84,C94,C104,C114,C124,C135,C145)</f>
        <v>5056432</v>
      </c>
      <c r="D196" s="209">
        <v>5924628</v>
      </c>
      <c r="E196" s="209">
        <v>5978255</v>
      </c>
      <c r="F196" s="209">
        <v>5885139</v>
      </c>
      <c r="G196" s="222"/>
      <c r="H196" s="222"/>
      <c r="I196" s="222"/>
      <c r="J196" s="222"/>
      <c r="K196" s="205"/>
    </row>
    <row r="197" spans="1:11">
      <c r="A197" s="8"/>
      <c r="B197" s="168" t="s">
        <v>272</v>
      </c>
      <c r="C197" s="209">
        <f>SUM(C15,C27,C44,C54,C64,C75,C85,C95,C105,C115,C125,C136,C146)</f>
        <v>1389180</v>
      </c>
      <c r="D197" s="209">
        <v>28364762</v>
      </c>
      <c r="E197" s="209">
        <v>4076465</v>
      </c>
      <c r="F197" s="209">
        <v>10769750</v>
      </c>
      <c r="G197" s="222"/>
      <c r="H197" s="222"/>
      <c r="I197" s="222"/>
      <c r="J197" s="222"/>
      <c r="K197" s="205"/>
    </row>
    <row r="198" spans="1:11">
      <c r="A198" s="8"/>
      <c r="B198" s="168" t="s">
        <v>273</v>
      </c>
      <c r="C198" s="209">
        <v>0</v>
      </c>
      <c r="D198" s="209">
        <v>0</v>
      </c>
      <c r="E198" s="209">
        <v>0</v>
      </c>
      <c r="F198" s="209">
        <v>1758</v>
      </c>
      <c r="G198" s="222"/>
      <c r="H198" s="222"/>
      <c r="I198" s="222"/>
      <c r="J198" s="222"/>
      <c r="K198" s="205"/>
    </row>
    <row r="199" spans="1:11">
      <c r="A199" s="8"/>
      <c r="B199" s="168" t="s">
        <v>274</v>
      </c>
      <c r="C199" s="209">
        <v>0</v>
      </c>
      <c r="D199" s="209">
        <v>0</v>
      </c>
      <c r="E199" s="209">
        <v>15775337</v>
      </c>
      <c r="F199" s="209">
        <v>16277626</v>
      </c>
      <c r="G199" s="222"/>
      <c r="H199" s="222"/>
      <c r="I199" s="222"/>
      <c r="J199" s="222"/>
      <c r="K199" s="205"/>
    </row>
    <row r="200" spans="1:11">
      <c r="A200" s="8"/>
      <c r="B200" s="168" t="s">
        <v>292</v>
      </c>
      <c r="C200" s="209">
        <v>776744</v>
      </c>
      <c r="D200" s="209">
        <v>485308</v>
      </c>
      <c r="E200" s="209">
        <v>437372</v>
      </c>
      <c r="F200" s="209">
        <v>437372</v>
      </c>
      <c r="G200" s="222"/>
      <c r="H200" s="222"/>
      <c r="I200" s="222"/>
      <c r="J200" s="222"/>
      <c r="K200" s="205"/>
    </row>
    <row r="201" spans="1:11">
      <c r="A201" s="8"/>
      <c r="B201" s="167" t="s">
        <v>76</v>
      </c>
      <c r="C201" s="224">
        <f t="shared" ref="C201:F201" si="0">SUM(C192:C200)</f>
        <v>16318041</v>
      </c>
      <c r="D201" s="224">
        <f t="shared" si="0"/>
        <v>47021402</v>
      </c>
      <c r="E201" s="224">
        <f t="shared" si="0"/>
        <v>36979429</v>
      </c>
      <c r="F201" s="224">
        <f t="shared" si="0"/>
        <v>44512258</v>
      </c>
      <c r="G201" s="222"/>
      <c r="H201" s="222"/>
      <c r="I201" s="222"/>
      <c r="J201" s="222"/>
      <c r="K201" s="205"/>
    </row>
    <row r="202" spans="1:11">
      <c r="A202" s="8"/>
      <c r="B202" s="8"/>
      <c r="C202" s="209"/>
      <c r="D202" s="209"/>
      <c r="E202" s="209"/>
      <c r="F202" s="209"/>
      <c r="G202" s="222"/>
      <c r="H202" s="222"/>
      <c r="I202" s="222"/>
      <c r="J202" s="222"/>
      <c r="K202" s="205"/>
    </row>
    <row r="203" spans="1:11">
      <c r="A203" s="8"/>
      <c r="B203" s="465" t="s">
        <v>79</v>
      </c>
      <c r="C203" s="466"/>
      <c r="D203" s="466"/>
      <c r="E203" s="466"/>
      <c r="F203" s="466"/>
      <c r="G203" s="222"/>
      <c r="H203" s="222"/>
      <c r="I203" s="222"/>
      <c r="J203" s="222"/>
      <c r="K203" s="205"/>
    </row>
    <row r="204" spans="1:11">
      <c r="A204" s="8"/>
      <c r="B204" s="467" t="s">
        <v>28</v>
      </c>
      <c r="C204" s="466">
        <v>0</v>
      </c>
      <c r="D204" s="466">
        <v>0</v>
      </c>
      <c r="E204" s="466">
        <v>0</v>
      </c>
      <c r="F204" s="466">
        <v>0</v>
      </c>
      <c r="G204" s="222"/>
      <c r="H204" s="222"/>
      <c r="I204" s="222"/>
      <c r="J204" s="222"/>
      <c r="K204" s="205"/>
    </row>
    <row r="205" spans="1:11">
      <c r="A205" s="8"/>
      <c r="B205" s="467" t="s">
        <v>269</v>
      </c>
      <c r="C205" s="466">
        <v>0</v>
      </c>
      <c r="D205" s="466">
        <v>0</v>
      </c>
      <c r="E205" s="466">
        <v>0</v>
      </c>
      <c r="F205" s="466">
        <v>0</v>
      </c>
      <c r="G205" s="222"/>
      <c r="H205" s="222"/>
      <c r="I205" s="222"/>
      <c r="J205" s="222"/>
      <c r="K205" s="205"/>
    </row>
    <row r="206" spans="1:11">
      <c r="A206" s="8"/>
      <c r="B206" s="467" t="s">
        <v>29</v>
      </c>
      <c r="C206" s="466">
        <v>0</v>
      </c>
      <c r="D206" s="466">
        <v>0</v>
      </c>
      <c r="E206" s="466">
        <v>0</v>
      </c>
      <c r="F206" s="466">
        <v>0</v>
      </c>
      <c r="G206" s="222"/>
      <c r="H206" s="222"/>
      <c r="I206" s="222"/>
      <c r="J206" s="222"/>
      <c r="K206" s="205"/>
    </row>
    <row r="207" spans="1:11">
      <c r="A207" s="8"/>
      <c r="B207" s="467" t="s">
        <v>270</v>
      </c>
      <c r="C207" s="466">
        <v>0</v>
      </c>
      <c r="D207" s="466">
        <v>0</v>
      </c>
      <c r="E207" s="466">
        <v>0</v>
      </c>
      <c r="F207" s="466">
        <v>0</v>
      </c>
      <c r="G207" s="222"/>
      <c r="H207" s="222"/>
      <c r="I207" s="222"/>
      <c r="J207" s="222"/>
      <c r="K207" s="205"/>
    </row>
    <row r="208" spans="1:11">
      <c r="A208" s="8"/>
      <c r="B208" s="467" t="s">
        <v>271</v>
      </c>
      <c r="C208" s="466">
        <v>72000</v>
      </c>
      <c r="D208" s="466">
        <v>72000</v>
      </c>
      <c r="E208" s="466">
        <v>130000</v>
      </c>
      <c r="F208" s="466">
        <v>230000</v>
      </c>
      <c r="G208" s="222"/>
      <c r="H208" s="222"/>
      <c r="I208" s="222"/>
      <c r="J208" s="222"/>
      <c r="K208" s="205"/>
    </row>
    <row r="209" spans="1:11">
      <c r="A209" s="8"/>
      <c r="B209" s="467" t="s">
        <v>272</v>
      </c>
      <c r="C209" s="466">
        <v>0</v>
      </c>
      <c r="D209" s="466">
        <v>0</v>
      </c>
      <c r="E209" s="466">
        <v>0</v>
      </c>
      <c r="F209" s="466">
        <v>0</v>
      </c>
      <c r="G209" s="222"/>
      <c r="H209" s="222"/>
      <c r="I209" s="222"/>
      <c r="J209" s="222"/>
      <c r="K209" s="205"/>
    </row>
    <row r="210" spans="1:11">
      <c r="A210" s="8"/>
      <c r="B210" s="467" t="s">
        <v>273</v>
      </c>
      <c r="C210" s="466">
        <v>0</v>
      </c>
      <c r="D210" s="466">
        <v>0</v>
      </c>
      <c r="E210" s="466">
        <v>0</v>
      </c>
      <c r="F210" s="466">
        <v>0</v>
      </c>
      <c r="G210" s="222"/>
      <c r="H210" s="222"/>
      <c r="I210" s="222"/>
      <c r="J210" s="222"/>
      <c r="K210" s="205"/>
    </row>
    <row r="211" spans="1:11">
      <c r="A211" s="8"/>
      <c r="B211" s="467" t="s">
        <v>274</v>
      </c>
      <c r="C211" s="466">
        <v>0</v>
      </c>
      <c r="D211" s="466">
        <v>0</v>
      </c>
      <c r="E211" s="466">
        <v>0</v>
      </c>
      <c r="F211" s="466">
        <v>0</v>
      </c>
      <c r="G211" s="222"/>
      <c r="H211" s="222"/>
      <c r="I211" s="222"/>
      <c r="J211" s="222"/>
      <c r="K211" s="205"/>
    </row>
    <row r="212" spans="1:11">
      <c r="A212" s="8"/>
      <c r="B212" s="465" t="s">
        <v>76</v>
      </c>
      <c r="C212" s="468">
        <f t="shared" ref="C212:E212" si="1">SUM(C204:C211)</f>
        <v>72000</v>
      </c>
      <c r="D212" s="468">
        <f t="shared" si="1"/>
        <v>72000</v>
      </c>
      <c r="E212" s="468">
        <f t="shared" si="1"/>
        <v>130000</v>
      </c>
      <c r="F212" s="468">
        <v>230000</v>
      </c>
      <c r="G212" s="222"/>
      <c r="H212" s="222"/>
      <c r="I212" s="222"/>
      <c r="J212" s="222"/>
      <c r="K212" s="205"/>
    </row>
    <row r="213" spans="1:11">
      <c r="A213" s="8"/>
      <c r="B213" s="8"/>
      <c r="C213" s="8"/>
      <c r="D213" s="8"/>
      <c r="E213" s="8"/>
      <c r="F213" s="8"/>
      <c r="G213" s="222"/>
      <c r="H213" s="222"/>
      <c r="I213" s="222"/>
      <c r="J213" s="222"/>
      <c r="K213" s="205"/>
    </row>
    <row r="214" spans="1:11">
      <c r="A214" s="8"/>
      <c r="B214" s="167" t="s">
        <v>297</v>
      </c>
      <c r="C214" s="224"/>
      <c r="D214" s="224"/>
      <c r="E214" s="224"/>
      <c r="F214" s="224"/>
      <c r="G214" s="222"/>
      <c r="H214" s="222"/>
      <c r="I214" s="222"/>
      <c r="J214" s="222"/>
      <c r="K214" s="205"/>
    </row>
    <row r="215" spans="1:11">
      <c r="A215" s="8"/>
      <c r="B215" s="167"/>
      <c r="C215" s="224"/>
      <c r="D215" s="224"/>
      <c r="E215" s="224"/>
      <c r="F215" s="224"/>
      <c r="G215" s="222"/>
      <c r="H215" s="222"/>
      <c r="I215" s="222"/>
      <c r="J215" s="222"/>
      <c r="K215" s="205"/>
    </row>
    <row r="216" spans="1:11">
      <c r="A216" s="8"/>
      <c r="B216" s="167" t="s">
        <v>293</v>
      </c>
      <c r="C216" s="225"/>
      <c r="D216" s="225"/>
      <c r="E216" s="225"/>
      <c r="F216" s="225"/>
      <c r="G216" s="222"/>
      <c r="H216" s="222"/>
      <c r="I216" s="222"/>
      <c r="J216" s="222"/>
      <c r="K216" s="205"/>
    </row>
    <row r="217" spans="1:11">
      <c r="A217" s="8"/>
      <c r="B217" s="168" t="s">
        <v>28</v>
      </c>
      <c r="C217" s="209">
        <f t="shared" ref="C217:C222" si="2">SUM(C192,C204)</f>
        <v>3937687</v>
      </c>
      <c r="D217" s="209">
        <f t="shared" ref="D217" si="3">SUM(D192,D204)</f>
        <v>4517266</v>
      </c>
      <c r="E217" s="209">
        <f>SUM(E192,E204)</f>
        <v>4570000</v>
      </c>
      <c r="F217" s="209">
        <f>SUM(F192,F204)</f>
        <v>4761670</v>
      </c>
      <c r="G217" s="222"/>
      <c r="H217" s="222"/>
      <c r="I217" s="222"/>
      <c r="J217" s="222"/>
      <c r="K217" s="205"/>
    </row>
    <row r="218" spans="1:11">
      <c r="A218" s="8"/>
      <c r="B218" s="168" t="s">
        <v>269</v>
      </c>
      <c r="C218" s="209">
        <f t="shared" si="2"/>
        <v>941562</v>
      </c>
      <c r="D218" s="209">
        <f t="shared" ref="D218:F218" si="4">SUM(D193,D205)</f>
        <v>974326</v>
      </c>
      <c r="E218" s="209">
        <f t="shared" si="4"/>
        <v>894000</v>
      </c>
      <c r="F218" s="209">
        <f t="shared" si="4"/>
        <v>935693</v>
      </c>
      <c r="G218" s="222"/>
      <c r="H218" s="222"/>
      <c r="I218" s="222"/>
      <c r="J218" s="222"/>
      <c r="K218" s="205"/>
    </row>
    <row r="219" spans="1:11">
      <c r="A219" s="8"/>
      <c r="B219" s="168" t="s">
        <v>29</v>
      </c>
      <c r="C219" s="209">
        <f t="shared" si="2"/>
        <v>4122951</v>
      </c>
      <c r="D219" s="209">
        <f t="shared" ref="D219:F219" si="5">SUM(D194,D206)</f>
        <v>6357942</v>
      </c>
      <c r="E219" s="209">
        <f t="shared" si="5"/>
        <v>5248000</v>
      </c>
      <c r="F219" s="209">
        <f t="shared" si="5"/>
        <v>5443250</v>
      </c>
      <c r="G219" s="222"/>
      <c r="H219" s="222"/>
      <c r="I219" s="222"/>
      <c r="J219" s="222"/>
      <c r="K219" s="205"/>
    </row>
    <row r="220" spans="1:11">
      <c r="A220" s="8"/>
      <c r="B220" s="168" t="s">
        <v>270</v>
      </c>
      <c r="C220" s="209">
        <f t="shared" si="2"/>
        <v>93485</v>
      </c>
      <c r="D220" s="209">
        <v>397170</v>
      </c>
      <c r="E220" s="209">
        <f t="shared" ref="E220:F220" si="6">SUM(E195,E207)</f>
        <v>0</v>
      </c>
      <c r="F220" s="209">
        <f t="shared" si="6"/>
        <v>0</v>
      </c>
      <c r="G220" s="222"/>
      <c r="H220" s="222"/>
      <c r="I220" s="222"/>
      <c r="J220" s="222"/>
      <c r="K220" s="205"/>
    </row>
    <row r="221" spans="1:11">
      <c r="A221" s="8"/>
      <c r="B221" s="168" t="s">
        <v>271</v>
      </c>
      <c r="C221" s="209">
        <f t="shared" si="2"/>
        <v>5128432</v>
      </c>
      <c r="D221" s="209">
        <f t="shared" ref="D221:F221" si="7">SUM(D196,D208)</f>
        <v>5996628</v>
      </c>
      <c r="E221" s="209">
        <f t="shared" si="7"/>
        <v>6108255</v>
      </c>
      <c r="F221" s="209">
        <f t="shared" si="7"/>
        <v>6115139</v>
      </c>
      <c r="G221" s="222"/>
      <c r="H221" s="222"/>
      <c r="I221" s="222"/>
      <c r="J221" s="222"/>
      <c r="K221" s="205"/>
    </row>
    <row r="222" spans="1:11">
      <c r="A222" s="8"/>
      <c r="B222" s="168" t="s">
        <v>272</v>
      </c>
      <c r="C222" s="209">
        <f t="shared" si="2"/>
        <v>1389180</v>
      </c>
      <c r="D222" s="209">
        <f t="shared" ref="D222" si="8">SUM(D197,D209)</f>
        <v>28364762</v>
      </c>
      <c r="E222" s="209">
        <v>4076465</v>
      </c>
      <c r="F222" s="209">
        <f>SUM(F197,F209)</f>
        <v>10769750</v>
      </c>
      <c r="G222" s="222"/>
      <c r="H222" s="222"/>
      <c r="I222" s="222"/>
      <c r="J222" s="222"/>
      <c r="K222" s="205"/>
    </row>
    <row r="223" spans="1:11">
      <c r="A223" s="8"/>
      <c r="B223" s="168" t="s">
        <v>273</v>
      </c>
      <c r="C223" s="209">
        <v>0</v>
      </c>
      <c r="D223" s="209">
        <f t="shared" ref="D223:D224" si="9">SUM(D198,D210)</f>
        <v>0</v>
      </c>
      <c r="E223" s="209">
        <v>0</v>
      </c>
      <c r="F223" s="209">
        <f>SUM(F198,F210)</f>
        <v>1758</v>
      </c>
      <c r="G223" s="222"/>
      <c r="H223" s="222"/>
      <c r="I223" s="222"/>
      <c r="J223" s="222"/>
      <c r="K223" s="205"/>
    </row>
    <row r="224" spans="1:11">
      <c r="A224" s="8"/>
      <c r="B224" s="168" t="s">
        <v>274</v>
      </c>
      <c r="C224" s="168">
        <v>0</v>
      </c>
      <c r="D224" s="209">
        <f t="shared" si="9"/>
        <v>0</v>
      </c>
      <c r="E224" s="209">
        <v>15775337</v>
      </c>
      <c r="F224" s="209">
        <f>SUM(F199,F211)</f>
        <v>16277626</v>
      </c>
      <c r="G224" s="222"/>
      <c r="H224" s="222"/>
      <c r="I224" s="222"/>
      <c r="J224" s="222"/>
      <c r="K224" s="205"/>
    </row>
    <row r="225" spans="1:11">
      <c r="A225" s="8"/>
      <c r="B225" s="168" t="s">
        <v>292</v>
      </c>
      <c r="C225" s="209">
        <f>SUM(C200)</f>
        <v>776744</v>
      </c>
      <c r="D225" s="209">
        <f>SUM(D200)</f>
        <v>485308</v>
      </c>
      <c r="E225" s="209">
        <v>437372</v>
      </c>
      <c r="F225" s="209">
        <f>SUM(F200)</f>
        <v>437372</v>
      </c>
      <c r="G225" s="222"/>
      <c r="H225" s="222"/>
      <c r="I225" s="222"/>
      <c r="J225" s="222"/>
      <c r="K225" s="205"/>
    </row>
    <row r="226" spans="1:11">
      <c r="A226" s="8"/>
      <c r="B226" s="167" t="s">
        <v>76</v>
      </c>
      <c r="C226" s="224">
        <f t="shared" ref="C226:F226" si="10">SUM(C217:C225)</f>
        <v>16390041</v>
      </c>
      <c r="D226" s="224">
        <f t="shared" si="10"/>
        <v>47093402</v>
      </c>
      <c r="E226" s="224">
        <f t="shared" si="10"/>
        <v>37109429</v>
      </c>
      <c r="F226" s="224">
        <f t="shared" si="10"/>
        <v>44742258</v>
      </c>
      <c r="G226" s="222"/>
      <c r="H226" s="222"/>
      <c r="I226" s="222"/>
      <c r="J226" s="222"/>
      <c r="K226" s="205"/>
    </row>
    <row r="227" spans="1:11">
      <c r="A227" s="22"/>
      <c r="B227" s="210"/>
      <c r="C227" s="211"/>
      <c r="D227" s="365"/>
      <c r="E227" s="365"/>
      <c r="F227" s="365"/>
      <c r="G227" s="222"/>
      <c r="H227" s="222"/>
      <c r="I227" s="222"/>
      <c r="J227" s="222"/>
      <c r="K227" s="205"/>
    </row>
    <row r="228" spans="1:11">
      <c r="A228" s="226"/>
      <c r="B228" s="27"/>
      <c r="C228" s="227"/>
      <c r="D228" s="222"/>
      <c r="E228" s="222"/>
      <c r="F228" s="222"/>
      <c r="G228" s="222"/>
      <c r="H228" s="222"/>
      <c r="I228" s="222"/>
      <c r="J228" s="222"/>
      <c r="K228" s="205"/>
    </row>
    <row r="229" spans="1:11">
      <c r="A229" s="226"/>
      <c r="B229" s="228"/>
      <c r="C229" s="227"/>
      <c r="D229" s="222"/>
      <c r="E229" s="222"/>
      <c r="F229" s="222"/>
      <c r="G229" s="222"/>
      <c r="H229" s="222"/>
      <c r="I229" s="222"/>
      <c r="J229" s="222"/>
      <c r="K229" s="205"/>
    </row>
    <row r="230" spans="1:11">
      <c r="A230" s="226"/>
      <c r="B230" s="240"/>
      <c r="C230" s="227"/>
      <c r="D230" s="222"/>
      <c r="E230" s="222"/>
      <c r="F230" s="222"/>
      <c r="G230" s="222"/>
      <c r="H230" s="222"/>
      <c r="I230" s="222"/>
      <c r="J230" s="222"/>
      <c r="K230" s="205"/>
    </row>
    <row r="231" spans="1:11">
      <c r="A231" s="226"/>
      <c r="B231" s="230"/>
      <c r="C231" s="227"/>
      <c r="D231" s="222"/>
      <c r="E231" s="222"/>
      <c r="F231" s="222"/>
      <c r="G231" s="222"/>
      <c r="H231" s="222"/>
      <c r="I231" s="222"/>
      <c r="J231" s="222"/>
      <c r="K231" s="205"/>
    </row>
    <row r="232" spans="1:11">
      <c r="A232" s="226"/>
      <c r="B232" s="230"/>
      <c r="C232" s="227"/>
      <c r="D232" s="222"/>
      <c r="E232" s="222"/>
      <c r="F232" s="222"/>
      <c r="G232" s="222"/>
      <c r="H232" s="222"/>
      <c r="I232" s="222"/>
      <c r="J232" s="222"/>
      <c r="K232" s="205"/>
    </row>
    <row r="233" spans="1:11">
      <c r="A233" s="226"/>
      <c r="B233" s="230"/>
      <c r="C233" s="227"/>
      <c r="D233" s="222"/>
      <c r="E233" s="222"/>
      <c r="F233" s="222"/>
      <c r="G233" s="222"/>
      <c r="H233" s="222"/>
      <c r="I233" s="222"/>
      <c r="J233" s="222"/>
      <c r="K233" s="205"/>
    </row>
    <row r="234" spans="1:11">
      <c r="A234" s="226"/>
      <c r="B234" s="230"/>
      <c r="C234" s="227"/>
      <c r="D234" s="222"/>
      <c r="E234" s="222"/>
      <c r="F234" s="222"/>
      <c r="G234" s="222"/>
      <c r="H234" s="222"/>
      <c r="I234" s="222"/>
      <c r="J234" s="222"/>
      <c r="K234" s="205"/>
    </row>
    <row r="235" spans="1:11">
      <c r="A235" s="226"/>
      <c r="B235" s="230"/>
      <c r="C235" s="227"/>
      <c r="D235" s="222"/>
      <c r="E235" s="222"/>
      <c r="F235" s="222"/>
      <c r="G235" s="222"/>
      <c r="H235" s="222"/>
      <c r="I235" s="222"/>
      <c r="J235" s="222"/>
      <c r="K235" s="205"/>
    </row>
    <row r="236" spans="1:11">
      <c r="A236" s="226"/>
      <c r="B236" s="230"/>
      <c r="C236" s="227"/>
      <c r="D236" s="222"/>
      <c r="E236" s="222"/>
      <c r="F236" s="222"/>
      <c r="G236" s="222"/>
      <c r="H236" s="222"/>
      <c r="I236" s="222"/>
      <c r="J236" s="222"/>
      <c r="K236" s="205"/>
    </row>
    <row r="237" spans="1:11">
      <c r="A237" s="226"/>
      <c r="B237" s="233"/>
      <c r="C237" s="234"/>
      <c r="D237" s="222"/>
      <c r="E237" s="222"/>
      <c r="F237" s="222"/>
      <c r="G237" s="222"/>
      <c r="H237" s="222"/>
      <c r="I237" s="222"/>
      <c r="J237" s="222"/>
      <c r="K237" s="205"/>
    </row>
    <row r="238" spans="1:11">
      <c r="A238" s="226"/>
      <c r="B238" s="27"/>
      <c r="C238" s="227"/>
      <c r="D238" s="222"/>
      <c r="E238" s="222"/>
      <c r="F238" s="222"/>
      <c r="G238" s="222"/>
      <c r="H238" s="222"/>
      <c r="I238" s="222"/>
      <c r="J238" s="222"/>
      <c r="K238" s="205"/>
    </row>
    <row r="239" spans="1:11">
      <c r="D239" s="222"/>
      <c r="E239" s="222"/>
      <c r="F239" s="222"/>
      <c r="G239" s="222"/>
      <c r="H239" s="222"/>
      <c r="I239" s="222"/>
      <c r="J239" s="222"/>
      <c r="K239" s="205"/>
    </row>
    <row r="240" spans="1:11">
      <c r="D240" s="222"/>
      <c r="E240" s="222"/>
      <c r="F240" s="222"/>
      <c r="G240" s="222"/>
      <c r="H240" s="222"/>
      <c r="I240" s="222"/>
      <c r="J240" s="222"/>
      <c r="K240" s="205"/>
    </row>
    <row r="241" spans="1:11">
      <c r="D241" s="222"/>
      <c r="E241" s="222"/>
      <c r="F241" s="222"/>
      <c r="G241" s="222"/>
      <c r="H241" s="222"/>
      <c r="I241" s="222"/>
      <c r="J241" s="222"/>
      <c r="K241" s="205"/>
    </row>
    <row r="242" spans="1:11">
      <c r="D242" s="222"/>
      <c r="E242" s="222"/>
      <c r="F242" s="222"/>
      <c r="G242" s="222"/>
      <c r="H242" s="222"/>
      <c r="I242" s="222"/>
      <c r="J242" s="222"/>
      <c r="K242" s="205"/>
    </row>
    <row r="243" spans="1:11">
      <c r="D243" s="222"/>
      <c r="E243" s="222"/>
      <c r="F243" s="222"/>
      <c r="G243" s="222"/>
      <c r="H243" s="222"/>
      <c r="I243" s="222"/>
      <c r="J243" s="222"/>
      <c r="K243" s="205"/>
    </row>
    <row r="244" spans="1:11">
      <c r="D244" s="222"/>
      <c r="E244" s="222"/>
      <c r="F244" s="222"/>
      <c r="G244" s="222"/>
      <c r="H244" s="222"/>
      <c r="I244" s="222"/>
      <c r="J244" s="222"/>
      <c r="K244" s="205"/>
    </row>
    <row r="245" spans="1:11">
      <c r="D245" s="222"/>
      <c r="E245" s="222"/>
      <c r="F245" s="222"/>
      <c r="G245" s="222"/>
      <c r="H245" s="222"/>
      <c r="I245" s="222"/>
      <c r="J245" s="222"/>
      <c r="K245" s="205"/>
    </row>
    <row r="246" spans="1:11">
      <c r="D246" s="222"/>
      <c r="E246" s="222"/>
      <c r="F246" s="222"/>
      <c r="G246" s="222"/>
      <c r="H246" s="222"/>
      <c r="I246" s="222"/>
      <c r="J246" s="222"/>
      <c r="K246" s="205"/>
    </row>
    <row r="247" spans="1:11">
      <c r="D247" s="222"/>
      <c r="E247" s="222"/>
      <c r="F247" s="222"/>
      <c r="G247" s="222"/>
      <c r="H247" s="222"/>
      <c r="I247" s="222"/>
      <c r="J247" s="222"/>
      <c r="K247" s="205"/>
    </row>
    <row r="248" spans="1:11">
      <c r="A248" s="226"/>
      <c r="B248" s="27"/>
      <c r="C248" s="227"/>
      <c r="D248" s="222"/>
      <c r="E248" s="222"/>
      <c r="F248" s="222"/>
      <c r="G248" s="222"/>
      <c r="H248" s="222"/>
      <c r="I248" s="222"/>
      <c r="J248" s="222"/>
      <c r="K248" s="205"/>
    </row>
    <row r="249" spans="1:11">
      <c r="A249" s="226"/>
      <c r="B249" s="228"/>
      <c r="C249" s="227"/>
      <c r="D249" s="222"/>
      <c r="E249" s="222"/>
      <c r="F249" s="222"/>
      <c r="G249" s="222"/>
      <c r="H249" s="222"/>
      <c r="I249" s="222"/>
      <c r="J249" s="222"/>
      <c r="K249" s="205"/>
    </row>
    <row r="250" spans="1:11">
      <c r="A250" s="226"/>
      <c r="B250" s="229"/>
      <c r="C250" s="227"/>
      <c r="D250" s="222"/>
      <c r="E250" s="222"/>
      <c r="F250" s="222"/>
      <c r="G250" s="222"/>
      <c r="H250" s="222"/>
      <c r="I250" s="222"/>
      <c r="J250" s="222"/>
      <c r="K250" s="205"/>
    </row>
    <row r="251" spans="1:11">
      <c r="A251" s="226"/>
      <c r="B251" s="230"/>
      <c r="C251" s="227"/>
      <c r="D251" s="222"/>
      <c r="E251" s="222"/>
      <c r="F251" s="222"/>
      <c r="G251" s="222"/>
      <c r="H251" s="222"/>
      <c r="I251" s="222"/>
      <c r="J251" s="222"/>
      <c r="K251" s="205"/>
    </row>
    <row r="252" spans="1:11">
      <c r="A252" s="226"/>
      <c r="B252" s="230"/>
      <c r="C252" s="227"/>
      <c r="D252" s="222"/>
      <c r="E252" s="222"/>
      <c r="F252" s="222"/>
      <c r="G252" s="222"/>
      <c r="H252" s="222"/>
      <c r="I252" s="222"/>
      <c r="J252" s="222"/>
      <c r="K252" s="205"/>
    </row>
    <row r="253" spans="1:11">
      <c r="A253" s="226"/>
      <c r="B253" s="230"/>
      <c r="C253" s="227"/>
      <c r="D253" s="222"/>
      <c r="E253" s="222"/>
      <c r="F253" s="222"/>
      <c r="G253" s="222"/>
      <c r="H253" s="222"/>
      <c r="I253" s="222"/>
      <c r="J253" s="222"/>
      <c r="K253" s="205"/>
    </row>
    <row r="254" spans="1:11">
      <c r="A254" s="226"/>
      <c r="B254" s="230"/>
      <c r="C254" s="227"/>
      <c r="D254" s="222"/>
      <c r="E254" s="222"/>
      <c r="F254" s="222"/>
      <c r="G254" s="222"/>
      <c r="H254" s="222"/>
      <c r="I254" s="222"/>
      <c r="J254" s="222"/>
      <c r="K254" s="205"/>
    </row>
    <row r="255" spans="1:11">
      <c r="A255" s="226"/>
      <c r="B255" s="230"/>
      <c r="C255" s="227"/>
      <c r="D255" s="222"/>
      <c r="E255" s="222"/>
      <c r="F255" s="222"/>
      <c r="G255" s="222"/>
      <c r="H255" s="222"/>
      <c r="I255" s="222"/>
      <c r="J255" s="222"/>
      <c r="K255" s="205"/>
    </row>
    <row r="256" spans="1:11">
      <c r="A256" s="226"/>
      <c r="B256" s="230"/>
      <c r="C256" s="227"/>
      <c r="D256" s="222"/>
      <c r="E256" s="222"/>
      <c r="F256" s="222"/>
      <c r="G256" s="222"/>
      <c r="H256" s="222"/>
      <c r="I256" s="222"/>
      <c r="J256" s="222"/>
      <c r="K256" s="205"/>
    </row>
    <row r="257" spans="1:11">
      <c r="A257" s="226"/>
      <c r="B257" s="231"/>
      <c r="C257" s="232"/>
      <c r="D257" s="222"/>
      <c r="E257" s="222"/>
      <c r="F257" s="222"/>
      <c r="G257" s="222"/>
      <c r="H257" s="222"/>
      <c r="I257" s="222"/>
      <c r="J257" s="222"/>
      <c r="K257" s="205"/>
    </row>
    <row r="258" spans="1:11">
      <c r="A258" s="226"/>
      <c r="B258" s="27"/>
      <c r="C258" s="227"/>
      <c r="D258" s="222"/>
      <c r="E258" s="222"/>
      <c r="F258" s="222"/>
      <c r="G258" s="222"/>
      <c r="H258" s="222"/>
      <c r="I258" s="222"/>
      <c r="J258" s="222"/>
      <c r="K258" s="205"/>
    </row>
    <row r="259" spans="1:11">
      <c r="A259" s="226"/>
      <c r="B259" s="228"/>
      <c r="C259" s="227"/>
      <c r="D259" s="222"/>
      <c r="E259" s="222"/>
      <c r="F259" s="222"/>
      <c r="G259" s="222"/>
      <c r="H259" s="222"/>
      <c r="I259" s="222"/>
      <c r="J259" s="222"/>
      <c r="K259" s="205"/>
    </row>
    <row r="260" spans="1:11">
      <c r="A260" s="226"/>
      <c r="B260" s="229"/>
      <c r="C260" s="227"/>
      <c r="D260" s="222"/>
      <c r="E260" s="222"/>
      <c r="F260" s="222"/>
      <c r="G260" s="222"/>
      <c r="H260" s="222"/>
      <c r="I260" s="222"/>
      <c r="J260" s="222"/>
      <c r="K260" s="205"/>
    </row>
    <row r="261" spans="1:11">
      <c r="A261" s="226"/>
      <c r="B261" s="230"/>
      <c r="C261" s="227"/>
      <c r="D261" s="222"/>
      <c r="E261" s="222"/>
      <c r="F261" s="222"/>
      <c r="G261" s="222"/>
      <c r="H261" s="222"/>
      <c r="I261" s="222"/>
      <c r="J261" s="222"/>
      <c r="K261" s="205"/>
    </row>
    <row r="262" spans="1:11">
      <c r="A262" s="226"/>
      <c r="B262" s="230"/>
      <c r="C262" s="227"/>
      <c r="D262" s="222"/>
      <c r="E262" s="222"/>
      <c r="F262" s="222"/>
      <c r="G262" s="222"/>
      <c r="H262" s="222"/>
      <c r="I262" s="222"/>
      <c r="J262" s="222"/>
      <c r="K262" s="205"/>
    </row>
    <row r="263" spans="1:11">
      <c r="A263" s="226"/>
      <c r="B263" s="230"/>
      <c r="C263" s="227"/>
      <c r="D263" s="222"/>
      <c r="E263" s="222"/>
      <c r="F263" s="222"/>
      <c r="G263" s="222"/>
      <c r="H263" s="222"/>
      <c r="I263" s="222"/>
      <c r="J263" s="222"/>
      <c r="K263" s="205"/>
    </row>
    <row r="264" spans="1:11">
      <c r="A264" s="226"/>
      <c r="B264" s="230"/>
      <c r="C264" s="227"/>
      <c r="D264" s="222"/>
      <c r="E264" s="222"/>
      <c r="F264" s="222"/>
      <c r="G264" s="222"/>
      <c r="H264" s="222"/>
      <c r="I264" s="222"/>
      <c r="J264" s="222"/>
      <c r="K264" s="205"/>
    </row>
    <row r="265" spans="1:11">
      <c r="A265" s="226"/>
      <c r="B265" s="230"/>
      <c r="C265" s="227"/>
      <c r="D265" s="222"/>
      <c r="E265" s="222"/>
      <c r="F265" s="222"/>
      <c r="G265" s="222"/>
      <c r="H265" s="222"/>
      <c r="I265" s="222"/>
      <c r="J265" s="222"/>
      <c r="K265" s="205"/>
    </row>
    <row r="266" spans="1:11">
      <c r="A266" s="226"/>
      <c r="B266" s="230"/>
      <c r="C266" s="227"/>
      <c r="D266" s="222"/>
      <c r="E266" s="222"/>
      <c r="F266" s="222"/>
      <c r="G266" s="222"/>
      <c r="H266" s="222"/>
      <c r="I266" s="222"/>
      <c r="J266" s="222"/>
      <c r="K266" s="205"/>
    </row>
    <row r="267" spans="1:11">
      <c r="A267" s="226"/>
      <c r="B267" s="233"/>
      <c r="C267" s="234"/>
      <c r="D267" s="222"/>
      <c r="E267" s="222"/>
      <c r="F267" s="222"/>
      <c r="G267" s="222"/>
      <c r="H267" s="222"/>
      <c r="I267" s="222"/>
      <c r="J267" s="222"/>
      <c r="K267" s="205"/>
    </row>
    <row r="268" spans="1:11">
      <c r="A268" s="226"/>
      <c r="B268" s="27"/>
      <c r="C268" s="227"/>
      <c r="D268" s="222"/>
      <c r="E268" s="222"/>
      <c r="F268" s="222"/>
      <c r="G268" s="222"/>
      <c r="H268" s="222"/>
      <c r="I268" s="222"/>
      <c r="J268" s="222"/>
      <c r="K268" s="205"/>
    </row>
    <row r="269" spans="1:11">
      <c r="D269" s="222"/>
      <c r="E269" s="222"/>
      <c r="F269" s="222"/>
      <c r="G269" s="222"/>
      <c r="H269" s="222"/>
      <c r="I269" s="222"/>
      <c r="J269" s="222"/>
      <c r="K269" s="205"/>
    </row>
    <row r="270" spans="1:11">
      <c r="D270" s="222"/>
      <c r="E270" s="222"/>
      <c r="F270" s="222"/>
      <c r="G270" s="222"/>
      <c r="H270" s="222"/>
      <c r="I270" s="222"/>
      <c r="J270" s="222"/>
      <c r="K270" s="205"/>
    </row>
    <row r="271" spans="1:11">
      <c r="D271" s="222"/>
      <c r="E271" s="222"/>
      <c r="F271" s="222"/>
      <c r="G271" s="222"/>
      <c r="H271" s="222"/>
      <c r="I271" s="222"/>
      <c r="J271" s="222"/>
      <c r="K271" s="205"/>
    </row>
    <row r="272" spans="1:11">
      <c r="D272" s="222"/>
      <c r="E272" s="222"/>
      <c r="F272" s="222"/>
      <c r="G272" s="222"/>
      <c r="H272" s="222"/>
      <c r="I272" s="222"/>
      <c r="J272" s="222"/>
      <c r="K272" s="205"/>
    </row>
    <row r="273" spans="1:11">
      <c r="D273" s="222"/>
      <c r="E273" s="222"/>
      <c r="F273" s="222"/>
      <c r="G273" s="222"/>
      <c r="H273" s="222"/>
      <c r="I273" s="222"/>
      <c r="J273" s="222"/>
      <c r="K273" s="205"/>
    </row>
    <row r="274" spans="1:11">
      <c r="D274" s="222"/>
      <c r="E274" s="222"/>
      <c r="F274" s="222"/>
      <c r="G274" s="222"/>
      <c r="H274" s="222"/>
      <c r="I274" s="222"/>
      <c r="J274" s="222"/>
      <c r="K274" s="205"/>
    </row>
    <row r="275" spans="1:11">
      <c r="D275" s="222"/>
      <c r="E275" s="222"/>
      <c r="F275" s="222"/>
      <c r="G275" s="222"/>
      <c r="H275" s="222"/>
      <c r="I275" s="222"/>
      <c r="J275" s="222"/>
      <c r="K275" s="205"/>
    </row>
    <row r="276" spans="1:11">
      <c r="D276" s="222"/>
      <c r="E276" s="222"/>
      <c r="F276" s="222"/>
      <c r="G276" s="222"/>
      <c r="H276" s="222"/>
      <c r="I276" s="222"/>
      <c r="J276" s="222"/>
      <c r="K276" s="205"/>
    </row>
    <row r="277" spans="1:11">
      <c r="D277" s="222"/>
      <c r="E277" s="222"/>
      <c r="F277" s="222"/>
      <c r="G277" s="222"/>
      <c r="H277" s="222"/>
      <c r="I277" s="222"/>
      <c r="J277" s="222"/>
      <c r="K277" s="205"/>
    </row>
    <row r="278" spans="1:11">
      <c r="D278" s="222"/>
      <c r="E278" s="222"/>
      <c r="F278" s="222"/>
      <c r="G278" s="222"/>
      <c r="H278" s="222"/>
      <c r="I278" s="222"/>
      <c r="J278" s="222"/>
      <c r="K278" s="205"/>
    </row>
    <row r="279" spans="1:11" ht="48" customHeight="1">
      <c r="D279" s="222"/>
      <c r="E279" s="222"/>
      <c r="F279" s="222"/>
      <c r="G279" s="222"/>
      <c r="H279" s="222"/>
      <c r="I279" s="222"/>
      <c r="J279" s="222"/>
      <c r="K279" s="205"/>
    </row>
    <row r="280" spans="1:11">
      <c r="D280" s="222"/>
      <c r="E280" s="222"/>
      <c r="F280" s="222"/>
      <c r="G280" s="222"/>
      <c r="H280" s="222"/>
      <c r="I280" s="222"/>
      <c r="J280" s="222"/>
      <c r="K280" s="205"/>
    </row>
    <row r="281" spans="1:11">
      <c r="D281" s="222"/>
      <c r="E281" s="222"/>
      <c r="F281" s="222"/>
      <c r="G281" s="222"/>
      <c r="H281" s="222"/>
      <c r="I281" s="222"/>
      <c r="J281" s="222"/>
      <c r="K281" s="205"/>
    </row>
    <row r="282" spans="1:11">
      <c r="D282" s="222"/>
      <c r="E282" s="222"/>
      <c r="F282" s="222"/>
      <c r="G282" s="222"/>
      <c r="H282" s="222"/>
      <c r="I282" s="222"/>
      <c r="J282" s="222"/>
      <c r="K282" s="205"/>
    </row>
    <row r="283" spans="1:11">
      <c r="D283" s="222"/>
      <c r="E283" s="222"/>
      <c r="F283" s="222"/>
      <c r="G283" s="222"/>
      <c r="H283" s="222"/>
      <c r="I283" s="222"/>
      <c r="J283" s="222"/>
      <c r="K283" s="205"/>
    </row>
    <row r="284" spans="1:11">
      <c r="D284" s="222"/>
      <c r="E284" s="222"/>
      <c r="F284" s="222"/>
      <c r="G284" s="222"/>
      <c r="H284" s="222"/>
      <c r="I284" s="222"/>
      <c r="J284" s="222"/>
      <c r="K284" s="205"/>
    </row>
    <row r="285" spans="1:11">
      <c r="D285" s="222"/>
      <c r="E285" s="222"/>
      <c r="F285" s="222"/>
      <c r="G285" s="222"/>
      <c r="H285" s="222"/>
      <c r="I285" s="222"/>
      <c r="J285" s="222"/>
      <c r="K285" s="205"/>
    </row>
    <row r="286" spans="1:11">
      <c r="D286" s="222"/>
      <c r="E286" s="222"/>
      <c r="F286" s="222"/>
      <c r="G286" s="222"/>
      <c r="H286" s="222"/>
      <c r="I286" s="222"/>
      <c r="J286" s="222"/>
      <c r="K286" s="205"/>
    </row>
    <row r="287" spans="1:11" ht="10.5" customHeight="1">
      <c r="A287" s="226"/>
      <c r="B287" s="230"/>
      <c r="C287" s="227"/>
      <c r="D287" s="222"/>
      <c r="E287" s="222"/>
      <c r="F287" s="222"/>
      <c r="G287" s="222"/>
      <c r="H287" s="222"/>
      <c r="I287" s="222"/>
      <c r="J287" s="222"/>
      <c r="K287" s="205"/>
    </row>
    <row r="288" spans="1:11">
      <c r="A288" s="226"/>
      <c r="B288" s="235"/>
      <c r="C288" s="227"/>
      <c r="D288" s="222"/>
      <c r="E288" s="222"/>
      <c r="F288" s="222"/>
      <c r="G288" s="222"/>
      <c r="H288" s="222"/>
      <c r="I288" s="222"/>
      <c r="J288" s="222"/>
      <c r="K288" s="205"/>
    </row>
    <row r="289" spans="1:11">
      <c r="A289" s="226"/>
      <c r="B289" s="229"/>
      <c r="C289" s="227"/>
      <c r="D289" s="222"/>
      <c r="E289" s="222"/>
      <c r="F289" s="222"/>
      <c r="G289" s="222"/>
      <c r="H289" s="222"/>
      <c r="I289" s="222"/>
      <c r="J289" s="222"/>
      <c r="K289" s="205"/>
    </row>
    <row r="290" spans="1:11">
      <c r="A290" s="226"/>
      <c r="B290" s="230"/>
      <c r="C290" s="227"/>
      <c r="D290" s="222"/>
      <c r="E290" s="222"/>
      <c r="F290" s="222"/>
      <c r="G290" s="222"/>
      <c r="H290" s="222"/>
      <c r="I290" s="222"/>
      <c r="J290" s="222"/>
      <c r="K290" s="205"/>
    </row>
    <row r="291" spans="1:11">
      <c r="A291" s="226"/>
      <c r="B291" s="230"/>
      <c r="C291" s="227"/>
      <c r="D291" s="222"/>
      <c r="E291" s="222"/>
      <c r="F291" s="222"/>
      <c r="G291" s="222"/>
      <c r="H291" s="222"/>
      <c r="I291" s="222"/>
      <c r="J291" s="222"/>
      <c r="K291" s="205"/>
    </row>
    <row r="292" spans="1:11">
      <c r="A292" s="226"/>
      <c r="B292" s="230"/>
      <c r="C292" s="227"/>
      <c r="D292" s="222"/>
      <c r="E292" s="222"/>
      <c r="F292" s="222"/>
      <c r="G292" s="222"/>
      <c r="H292" s="222"/>
      <c r="I292" s="222"/>
      <c r="J292" s="222"/>
      <c r="K292" s="205"/>
    </row>
    <row r="293" spans="1:11">
      <c r="A293" s="226"/>
      <c r="B293" s="230"/>
      <c r="C293" s="227"/>
      <c r="D293" s="222"/>
      <c r="E293" s="222"/>
      <c r="F293" s="222"/>
      <c r="G293" s="222"/>
      <c r="H293" s="222"/>
      <c r="I293" s="222"/>
      <c r="J293" s="222"/>
      <c r="K293" s="205"/>
    </row>
    <row r="294" spans="1:11">
      <c r="A294" s="226"/>
      <c r="B294" s="230"/>
      <c r="C294" s="227"/>
      <c r="D294" s="222"/>
      <c r="E294" s="222"/>
      <c r="F294" s="222"/>
      <c r="G294" s="222"/>
      <c r="H294" s="222"/>
      <c r="I294" s="222"/>
      <c r="J294" s="222"/>
      <c r="K294" s="205"/>
    </row>
    <row r="295" spans="1:11">
      <c r="A295" s="226"/>
      <c r="B295" s="230"/>
      <c r="C295" s="227"/>
      <c r="D295" s="222"/>
      <c r="E295" s="222"/>
      <c r="F295" s="222"/>
      <c r="G295" s="222"/>
      <c r="H295" s="222"/>
      <c r="I295" s="222"/>
      <c r="J295" s="222"/>
      <c r="K295" s="205"/>
    </row>
    <row r="296" spans="1:11">
      <c r="A296" s="226"/>
      <c r="B296" s="231"/>
      <c r="C296" s="232"/>
      <c r="D296" s="222"/>
      <c r="E296" s="222"/>
      <c r="F296" s="222"/>
      <c r="G296" s="222"/>
      <c r="H296" s="222"/>
      <c r="I296" s="222"/>
      <c r="J296" s="222"/>
      <c r="K296" s="205"/>
    </row>
    <row r="297" spans="1:11">
      <c r="A297" s="226"/>
      <c r="B297" s="27"/>
      <c r="C297" s="227"/>
      <c r="D297" s="222"/>
      <c r="E297" s="222"/>
      <c r="F297" s="222"/>
      <c r="G297" s="222"/>
      <c r="H297" s="222"/>
      <c r="I297" s="222"/>
      <c r="J297" s="222"/>
      <c r="K297" s="205"/>
    </row>
    <row r="298" spans="1:11">
      <c r="D298" s="222"/>
      <c r="E298" s="222"/>
      <c r="F298" s="222"/>
      <c r="G298" s="222"/>
      <c r="H298" s="222"/>
      <c r="I298" s="222"/>
      <c r="J298" s="222"/>
      <c r="K298" s="205"/>
    </row>
    <row r="299" spans="1:11">
      <c r="D299" s="222"/>
      <c r="E299" s="222"/>
      <c r="F299" s="222"/>
      <c r="G299" s="222"/>
      <c r="H299" s="222"/>
      <c r="I299" s="222"/>
      <c r="J299" s="222"/>
      <c r="K299" s="205"/>
    </row>
    <row r="300" spans="1:11">
      <c r="D300" s="222"/>
      <c r="E300" s="222"/>
      <c r="F300" s="222"/>
      <c r="G300" s="222"/>
      <c r="H300" s="222"/>
      <c r="I300" s="222"/>
      <c r="J300" s="222"/>
      <c r="K300" s="205"/>
    </row>
    <row r="301" spans="1:11">
      <c r="D301" s="222"/>
      <c r="E301" s="222"/>
      <c r="F301" s="222"/>
      <c r="G301" s="222"/>
      <c r="H301" s="222"/>
      <c r="I301" s="222"/>
      <c r="J301" s="222"/>
      <c r="K301" s="205"/>
    </row>
    <row r="302" spans="1:11">
      <c r="D302" s="222"/>
      <c r="E302" s="222"/>
      <c r="F302" s="222"/>
      <c r="G302" s="222"/>
      <c r="H302" s="222"/>
      <c r="I302" s="222"/>
      <c r="J302" s="222"/>
      <c r="K302" s="205"/>
    </row>
    <row r="303" spans="1:11">
      <c r="D303" s="222"/>
      <c r="E303" s="222"/>
      <c r="F303" s="222"/>
      <c r="G303" s="222"/>
      <c r="H303" s="222"/>
      <c r="I303" s="222"/>
      <c r="J303" s="222"/>
      <c r="K303" s="205"/>
    </row>
    <row r="304" spans="1:11">
      <c r="D304" s="222"/>
      <c r="E304" s="222"/>
      <c r="F304" s="222"/>
      <c r="G304" s="222"/>
      <c r="H304" s="222"/>
      <c r="I304" s="222"/>
      <c r="J304" s="222"/>
      <c r="K304" s="205"/>
    </row>
    <row r="305" spans="4:11">
      <c r="D305" s="222"/>
      <c r="E305" s="222"/>
      <c r="F305" s="222"/>
      <c r="G305" s="222"/>
      <c r="H305" s="222"/>
      <c r="I305" s="222"/>
      <c r="J305" s="222"/>
      <c r="K305" s="205"/>
    </row>
    <row r="306" spans="4:11">
      <c r="D306" s="222"/>
      <c r="E306" s="222"/>
      <c r="F306" s="222"/>
      <c r="G306" s="222"/>
      <c r="H306" s="222"/>
      <c r="I306" s="222"/>
      <c r="J306" s="222"/>
      <c r="K306" s="205"/>
    </row>
    <row r="307" spans="4:11">
      <c r="D307" s="222"/>
      <c r="E307" s="222"/>
      <c r="F307" s="222"/>
      <c r="G307" s="222"/>
      <c r="H307" s="222"/>
      <c r="I307" s="222"/>
      <c r="J307" s="222"/>
      <c r="K307" s="205"/>
    </row>
    <row r="308" spans="4:11">
      <c r="D308" s="222"/>
      <c r="E308" s="222"/>
      <c r="F308" s="222"/>
      <c r="G308" s="222"/>
      <c r="H308" s="222"/>
      <c r="I308" s="222"/>
      <c r="J308" s="222"/>
      <c r="K308" s="205"/>
    </row>
    <row r="309" spans="4:11">
      <c r="D309" s="222"/>
      <c r="E309" s="222"/>
      <c r="F309" s="222"/>
      <c r="G309" s="222"/>
      <c r="H309" s="222"/>
      <c r="I309" s="222"/>
      <c r="J309" s="222"/>
      <c r="K309" s="205"/>
    </row>
    <row r="310" spans="4:11">
      <c r="D310" s="222"/>
      <c r="E310" s="222"/>
      <c r="F310" s="222"/>
      <c r="G310" s="222"/>
      <c r="H310" s="222"/>
      <c r="I310" s="222"/>
      <c r="J310" s="222"/>
      <c r="K310" s="205"/>
    </row>
    <row r="311" spans="4:11">
      <c r="D311" s="222"/>
      <c r="E311" s="222"/>
      <c r="F311" s="222"/>
      <c r="G311" s="222"/>
      <c r="H311" s="222"/>
      <c r="I311" s="222"/>
      <c r="J311" s="222"/>
      <c r="K311" s="205"/>
    </row>
    <row r="312" spans="4:11">
      <c r="D312" s="222"/>
      <c r="E312" s="222"/>
      <c r="F312" s="222"/>
      <c r="G312" s="222"/>
      <c r="H312" s="222"/>
      <c r="I312" s="222"/>
      <c r="J312" s="222"/>
      <c r="K312" s="205"/>
    </row>
    <row r="313" spans="4:11">
      <c r="D313" s="222"/>
      <c r="E313" s="222"/>
      <c r="F313" s="222"/>
      <c r="G313" s="222"/>
      <c r="H313" s="222"/>
      <c r="I313" s="222"/>
      <c r="J313" s="222"/>
      <c r="K313" s="205"/>
    </row>
    <row r="314" spans="4:11">
      <c r="D314" s="222"/>
      <c r="E314" s="222"/>
      <c r="F314" s="222"/>
      <c r="G314" s="222"/>
      <c r="H314" s="222"/>
      <c r="I314" s="222"/>
      <c r="J314" s="222"/>
      <c r="K314" s="205"/>
    </row>
    <row r="315" spans="4:11">
      <c r="D315" s="222"/>
      <c r="E315" s="222"/>
      <c r="F315" s="222"/>
      <c r="G315" s="222"/>
      <c r="H315" s="222"/>
      <c r="I315" s="222"/>
      <c r="J315" s="222"/>
      <c r="K315" s="205"/>
    </row>
    <row r="316" spans="4:11">
      <c r="D316" s="222"/>
      <c r="E316" s="222"/>
      <c r="F316" s="222"/>
      <c r="G316" s="222"/>
      <c r="H316" s="222"/>
      <c r="I316" s="222"/>
      <c r="J316" s="222"/>
      <c r="K316" s="205"/>
    </row>
    <row r="317" spans="4:11">
      <c r="D317" s="222"/>
      <c r="E317" s="222"/>
      <c r="F317" s="222"/>
      <c r="G317" s="222"/>
      <c r="H317" s="222"/>
      <c r="I317" s="222"/>
      <c r="J317" s="222"/>
      <c r="K317" s="205"/>
    </row>
    <row r="318" spans="4:11">
      <c r="D318" s="222"/>
      <c r="E318" s="222"/>
      <c r="F318" s="222"/>
      <c r="G318" s="222"/>
      <c r="H318" s="222"/>
      <c r="I318" s="222"/>
      <c r="J318" s="222"/>
      <c r="K318" s="205"/>
    </row>
    <row r="319" spans="4:11">
      <c r="D319" s="222"/>
      <c r="E319" s="222"/>
      <c r="F319" s="222"/>
      <c r="G319" s="222"/>
      <c r="H319" s="222"/>
      <c r="I319" s="222"/>
      <c r="J319" s="222"/>
      <c r="K319" s="205"/>
    </row>
    <row r="320" spans="4:11">
      <c r="D320" s="222"/>
      <c r="E320" s="222"/>
      <c r="F320" s="222"/>
      <c r="G320" s="222"/>
      <c r="H320" s="222"/>
      <c r="I320" s="222"/>
      <c r="J320" s="222"/>
      <c r="K320" s="205"/>
    </row>
    <row r="321" spans="1:11">
      <c r="D321" s="222"/>
      <c r="E321" s="222"/>
      <c r="F321" s="222"/>
      <c r="G321" s="222"/>
      <c r="H321" s="222"/>
      <c r="I321" s="222"/>
      <c r="J321" s="222"/>
      <c r="K321" s="205"/>
    </row>
    <row r="322" spans="1:11">
      <c r="D322" s="222"/>
      <c r="E322" s="222"/>
      <c r="F322" s="222"/>
      <c r="G322" s="222"/>
      <c r="H322" s="222"/>
      <c r="I322" s="222"/>
      <c r="J322" s="222"/>
      <c r="K322" s="205"/>
    </row>
    <row r="323" spans="1:11">
      <c r="D323" s="222"/>
      <c r="E323" s="222"/>
      <c r="F323" s="222"/>
      <c r="G323" s="222"/>
      <c r="H323" s="222"/>
      <c r="I323" s="222"/>
      <c r="J323" s="222"/>
      <c r="K323" s="205"/>
    </row>
    <row r="324" spans="1:11">
      <c r="D324" s="222"/>
      <c r="E324" s="222"/>
      <c r="F324" s="222"/>
      <c r="G324" s="222"/>
      <c r="H324" s="222"/>
      <c r="I324" s="222"/>
      <c r="J324" s="222"/>
      <c r="K324" s="205"/>
    </row>
    <row r="325" spans="1:11">
      <c r="D325" s="222"/>
      <c r="E325" s="222"/>
      <c r="F325" s="222"/>
      <c r="G325" s="222"/>
      <c r="H325" s="222"/>
      <c r="I325" s="222"/>
      <c r="J325" s="222"/>
      <c r="K325" s="205"/>
    </row>
    <row r="326" spans="1:11">
      <c r="D326" s="222"/>
      <c r="E326" s="222"/>
      <c r="F326" s="222"/>
      <c r="G326" s="222"/>
      <c r="H326" s="222"/>
      <c r="I326" s="222"/>
      <c r="J326" s="222"/>
      <c r="K326" s="205"/>
    </row>
    <row r="327" spans="1:11">
      <c r="A327" s="226"/>
      <c r="B327" s="27"/>
      <c r="C327" s="227"/>
      <c r="D327" s="222"/>
      <c r="E327" s="222"/>
      <c r="F327" s="222"/>
      <c r="G327" s="222"/>
      <c r="H327" s="222"/>
      <c r="I327" s="222"/>
      <c r="J327" s="222"/>
      <c r="K327" s="205"/>
    </row>
    <row r="328" spans="1:11">
      <c r="A328" s="226"/>
      <c r="B328" s="236"/>
      <c r="C328" s="237"/>
      <c r="D328" s="222"/>
      <c r="E328" s="222"/>
      <c r="F328" s="222"/>
      <c r="G328" s="222"/>
      <c r="H328" s="222"/>
      <c r="I328" s="222"/>
      <c r="J328" s="222"/>
      <c r="K328" s="205"/>
    </row>
    <row r="329" spans="1:11">
      <c r="A329" s="226"/>
      <c r="B329" s="236"/>
      <c r="C329" s="27"/>
      <c r="D329" s="222"/>
      <c r="E329" s="222"/>
      <c r="F329" s="222"/>
      <c r="G329" s="222"/>
      <c r="H329" s="222"/>
      <c r="I329" s="222"/>
      <c r="J329" s="222"/>
      <c r="K329" s="205"/>
    </row>
    <row r="330" spans="1:11">
      <c r="A330" s="226"/>
      <c r="B330" s="233"/>
      <c r="C330" s="27"/>
      <c r="D330" s="222"/>
      <c r="E330" s="222"/>
      <c r="F330" s="222"/>
      <c r="G330" s="222"/>
      <c r="H330" s="222"/>
      <c r="I330" s="222"/>
      <c r="J330" s="222"/>
      <c r="K330" s="205"/>
    </row>
    <row r="331" spans="1:11">
      <c r="A331" s="226"/>
      <c r="B331" s="230"/>
      <c r="C331" s="227"/>
      <c r="D331" s="222"/>
      <c r="E331" s="222"/>
      <c r="F331" s="222"/>
      <c r="G331" s="222"/>
      <c r="H331" s="222"/>
      <c r="I331" s="222"/>
      <c r="J331" s="222"/>
      <c r="K331" s="205"/>
    </row>
    <row r="332" spans="1:11">
      <c r="A332" s="226"/>
      <c r="B332" s="230"/>
      <c r="C332" s="227"/>
      <c r="D332" s="222"/>
      <c r="E332" s="222"/>
      <c r="F332" s="222"/>
      <c r="G332" s="222"/>
      <c r="H332" s="222"/>
      <c r="I332" s="222"/>
      <c r="J332" s="222"/>
      <c r="K332" s="205"/>
    </row>
    <row r="333" spans="1:11">
      <c r="A333" s="226"/>
      <c r="B333" s="230"/>
      <c r="C333" s="227"/>
      <c r="D333" s="222"/>
      <c r="E333" s="222"/>
      <c r="F333" s="222"/>
      <c r="G333" s="222"/>
      <c r="H333" s="222"/>
      <c r="I333" s="222"/>
      <c r="J333" s="222"/>
      <c r="K333" s="205"/>
    </row>
    <row r="334" spans="1:11">
      <c r="A334" s="226"/>
      <c r="B334" s="230"/>
      <c r="C334" s="227"/>
      <c r="D334" s="222"/>
      <c r="E334" s="222"/>
      <c r="F334" s="222"/>
      <c r="G334" s="222"/>
      <c r="H334" s="222"/>
      <c r="I334" s="222"/>
      <c r="J334" s="222"/>
      <c r="K334" s="205"/>
    </row>
    <row r="335" spans="1:11">
      <c r="A335" s="226"/>
      <c r="B335" s="230"/>
      <c r="C335" s="227"/>
      <c r="D335" s="222"/>
      <c r="E335" s="222"/>
      <c r="F335" s="222"/>
      <c r="G335" s="222"/>
      <c r="H335" s="222"/>
      <c r="I335" s="222"/>
      <c r="J335" s="222"/>
      <c r="K335" s="205"/>
    </row>
    <row r="336" spans="1:11">
      <c r="A336" s="226"/>
      <c r="B336" s="230"/>
      <c r="C336" s="227"/>
      <c r="D336" s="222"/>
      <c r="E336" s="222"/>
      <c r="F336" s="222"/>
      <c r="G336" s="222"/>
      <c r="H336" s="222"/>
      <c r="I336" s="222"/>
      <c r="J336" s="222"/>
      <c r="K336" s="205"/>
    </row>
    <row r="337" spans="1:11">
      <c r="A337" s="226"/>
      <c r="B337" s="233"/>
      <c r="C337" s="234"/>
      <c r="D337" s="222"/>
      <c r="E337" s="222"/>
      <c r="F337" s="222"/>
      <c r="G337" s="222"/>
      <c r="H337" s="222"/>
      <c r="I337" s="222"/>
      <c r="J337" s="222"/>
      <c r="K337" s="205"/>
    </row>
    <row r="338" spans="1:11">
      <c r="A338" s="226"/>
      <c r="B338" s="27"/>
      <c r="C338" s="227"/>
      <c r="D338" s="222"/>
      <c r="E338" s="222"/>
      <c r="F338" s="222"/>
      <c r="G338" s="222"/>
      <c r="H338" s="222"/>
      <c r="I338" s="222"/>
      <c r="J338" s="222"/>
      <c r="K338" s="205"/>
    </row>
    <row r="339" spans="1:11">
      <c r="A339" s="226"/>
      <c r="B339" s="229"/>
      <c r="C339" s="227"/>
      <c r="D339" s="222"/>
      <c r="E339" s="222"/>
      <c r="F339" s="222"/>
      <c r="G339" s="222"/>
      <c r="H339" s="222"/>
      <c r="I339" s="222"/>
      <c r="J339" s="222"/>
      <c r="K339" s="205"/>
    </row>
    <row r="340" spans="1:11">
      <c r="A340" s="226"/>
      <c r="B340" s="235"/>
      <c r="C340" s="237"/>
      <c r="D340" s="222"/>
      <c r="E340" s="222"/>
      <c r="F340" s="222"/>
      <c r="G340" s="222"/>
      <c r="H340" s="222"/>
      <c r="I340" s="222"/>
      <c r="J340" s="222"/>
      <c r="K340" s="205"/>
    </row>
    <row r="341" spans="1:11">
      <c r="A341" s="226"/>
      <c r="B341" s="235"/>
      <c r="C341" s="27"/>
      <c r="D341" s="222"/>
      <c r="E341" s="222"/>
      <c r="F341" s="222"/>
      <c r="G341" s="222"/>
      <c r="H341" s="222"/>
      <c r="I341" s="222"/>
      <c r="J341" s="222"/>
      <c r="K341" s="205"/>
    </row>
    <row r="342" spans="1:11">
      <c r="A342" s="226"/>
      <c r="B342" s="233"/>
      <c r="C342" s="227"/>
      <c r="D342" s="222"/>
      <c r="E342" s="222"/>
      <c r="F342" s="222"/>
      <c r="G342" s="222"/>
      <c r="H342" s="222"/>
      <c r="I342" s="222"/>
      <c r="J342" s="222"/>
      <c r="K342" s="205"/>
    </row>
    <row r="343" spans="1:11">
      <c r="A343" s="226"/>
      <c r="B343" s="230"/>
      <c r="C343" s="227"/>
      <c r="D343" s="222"/>
      <c r="E343" s="222"/>
      <c r="F343" s="222"/>
      <c r="G343" s="222"/>
      <c r="H343" s="222"/>
      <c r="I343" s="222"/>
      <c r="J343" s="222"/>
      <c r="K343" s="205"/>
    </row>
    <row r="344" spans="1:11">
      <c r="A344" s="226"/>
      <c r="B344" s="230"/>
      <c r="C344" s="227"/>
      <c r="D344" s="222"/>
      <c r="E344" s="222"/>
      <c r="F344" s="222"/>
      <c r="G344" s="222"/>
      <c r="H344" s="222"/>
      <c r="I344" s="222"/>
      <c r="J344" s="222"/>
      <c r="K344" s="205"/>
    </row>
    <row r="345" spans="1:11">
      <c r="A345" s="226"/>
      <c r="B345" s="230"/>
      <c r="C345" s="227"/>
      <c r="D345" s="222"/>
      <c r="E345" s="222"/>
      <c r="F345" s="222"/>
      <c r="G345" s="222"/>
      <c r="H345" s="222"/>
      <c r="I345" s="222"/>
      <c r="J345" s="222"/>
      <c r="K345" s="205"/>
    </row>
    <row r="346" spans="1:11">
      <c r="A346" s="226"/>
      <c r="B346" s="230"/>
      <c r="C346" s="227"/>
      <c r="D346" s="222"/>
      <c r="E346" s="222"/>
      <c r="F346" s="222"/>
      <c r="G346" s="222"/>
      <c r="H346" s="222"/>
      <c r="I346" s="222"/>
      <c r="J346" s="222"/>
      <c r="K346" s="205"/>
    </row>
    <row r="347" spans="1:11">
      <c r="A347" s="226"/>
      <c r="B347" s="230"/>
      <c r="C347" s="227"/>
      <c r="D347" s="222"/>
      <c r="E347" s="222"/>
      <c r="F347" s="222"/>
      <c r="G347" s="222"/>
      <c r="H347" s="222"/>
      <c r="I347" s="222"/>
      <c r="J347" s="222"/>
      <c r="K347" s="205"/>
    </row>
    <row r="348" spans="1:11">
      <c r="A348" s="226"/>
      <c r="B348" s="230"/>
      <c r="C348" s="227"/>
      <c r="D348" s="222"/>
      <c r="E348" s="222"/>
      <c r="F348" s="222"/>
      <c r="G348" s="222"/>
      <c r="H348" s="222"/>
      <c r="I348" s="222"/>
      <c r="J348" s="222"/>
      <c r="K348" s="205"/>
    </row>
    <row r="349" spans="1:11">
      <c r="A349" s="226"/>
      <c r="B349" s="233"/>
      <c r="C349" s="234"/>
      <c r="D349" s="222"/>
      <c r="E349" s="222"/>
      <c r="F349" s="222"/>
      <c r="G349" s="222"/>
      <c r="H349" s="222"/>
      <c r="I349" s="222"/>
      <c r="J349" s="222"/>
      <c r="K349" s="205"/>
    </row>
    <row r="350" spans="1:11">
      <c r="A350" s="226"/>
      <c r="B350" s="27"/>
      <c r="C350" s="227"/>
      <c r="D350" s="222"/>
      <c r="E350" s="222"/>
      <c r="F350" s="222"/>
      <c r="G350" s="222"/>
      <c r="H350" s="222"/>
      <c r="I350" s="222"/>
      <c r="J350" s="222"/>
      <c r="K350" s="205"/>
    </row>
    <row r="351" spans="1:11">
      <c r="A351" s="226"/>
      <c r="B351" s="228"/>
      <c r="C351" s="227"/>
      <c r="D351" s="222"/>
      <c r="E351" s="222"/>
      <c r="F351" s="222"/>
      <c r="G351" s="222"/>
      <c r="H351" s="222"/>
      <c r="I351" s="222"/>
      <c r="J351" s="222"/>
      <c r="K351" s="205"/>
    </row>
    <row r="352" spans="1:11">
      <c r="A352" s="226"/>
      <c r="B352" s="233"/>
      <c r="C352" s="227"/>
      <c r="D352" s="222"/>
      <c r="E352" s="222"/>
      <c r="F352" s="222"/>
      <c r="G352" s="222"/>
      <c r="H352" s="222"/>
      <c r="I352" s="222"/>
      <c r="J352" s="222"/>
      <c r="K352" s="205"/>
    </row>
    <row r="353" spans="1:11">
      <c r="A353" s="226"/>
      <c r="B353" s="230"/>
      <c r="C353" s="227"/>
      <c r="D353" s="222"/>
      <c r="E353" s="222"/>
      <c r="F353" s="222"/>
      <c r="G353" s="222"/>
      <c r="H353" s="222"/>
      <c r="I353" s="222"/>
      <c r="J353" s="222"/>
      <c r="K353" s="205"/>
    </row>
    <row r="354" spans="1:11">
      <c r="A354" s="226"/>
      <c r="B354" s="230"/>
      <c r="C354" s="227"/>
      <c r="D354" s="222"/>
      <c r="E354" s="222"/>
      <c r="F354" s="222"/>
      <c r="G354" s="222"/>
      <c r="H354" s="222"/>
      <c r="I354" s="222"/>
      <c r="J354" s="222"/>
      <c r="K354" s="205"/>
    </row>
    <row r="355" spans="1:11">
      <c r="A355" s="226"/>
      <c r="B355" s="230"/>
      <c r="C355" s="227"/>
      <c r="D355" s="222"/>
      <c r="E355" s="222"/>
      <c r="F355" s="222"/>
      <c r="G355" s="222"/>
      <c r="H355" s="222"/>
      <c r="I355" s="222"/>
      <c r="J355" s="222"/>
      <c r="K355" s="205"/>
    </row>
    <row r="356" spans="1:11">
      <c r="A356" s="226"/>
      <c r="B356" s="230"/>
      <c r="C356" s="227"/>
      <c r="D356" s="222"/>
      <c r="E356" s="222"/>
      <c r="F356" s="222"/>
      <c r="G356" s="222"/>
      <c r="H356" s="222"/>
      <c r="I356" s="222"/>
      <c r="J356" s="222"/>
      <c r="K356" s="205"/>
    </row>
    <row r="357" spans="1:11">
      <c r="A357" s="226"/>
      <c r="B357" s="230"/>
      <c r="C357" s="227"/>
      <c r="D357" s="222"/>
      <c r="E357" s="222"/>
      <c r="F357" s="222"/>
      <c r="G357" s="222"/>
      <c r="H357" s="222"/>
      <c r="I357" s="222"/>
      <c r="J357" s="222"/>
      <c r="K357" s="205"/>
    </row>
    <row r="358" spans="1:11">
      <c r="A358" s="226"/>
      <c r="B358" s="230"/>
      <c r="C358" s="227"/>
      <c r="D358" s="222"/>
      <c r="E358" s="222"/>
      <c r="F358" s="222"/>
      <c r="G358" s="222"/>
      <c r="H358" s="222"/>
      <c r="I358" s="222"/>
      <c r="J358" s="222"/>
      <c r="K358" s="205"/>
    </row>
    <row r="359" spans="1:11">
      <c r="A359" s="226"/>
      <c r="B359" s="233"/>
      <c r="C359" s="234"/>
      <c r="D359" s="222"/>
      <c r="E359" s="222"/>
      <c r="F359" s="222"/>
      <c r="G359" s="222"/>
      <c r="H359" s="222"/>
      <c r="I359" s="222"/>
      <c r="J359" s="222"/>
      <c r="K359" s="205"/>
    </row>
    <row r="360" spans="1:11">
      <c r="A360" s="226"/>
      <c r="B360" s="27"/>
      <c r="C360" s="227"/>
      <c r="D360" s="222"/>
      <c r="E360" s="222"/>
      <c r="F360" s="222"/>
      <c r="G360" s="222"/>
      <c r="H360" s="222"/>
      <c r="I360" s="222"/>
      <c r="J360" s="222"/>
      <c r="K360" s="205"/>
    </row>
    <row r="361" spans="1:11">
      <c r="A361" s="226"/>
      <c r="B361" s="238"/>
      <c r="C361" s="227"/>
      <c r="D361" s="222"/>
      <c r="E361" s="222"/>
      <c r="F361" s="222"/>
      <c r="G361" s="222"/>
      <c r="H361" s="222"/>
      <c r="I361" s="222"/>
      <c r="J361" s="222"/>
      <c r="K361" s="205"/>
    </row>
    <row r="362" spans="1:11">
      <c r="A362" s="226"/>
      <c r="B362" s="233"/>
      <c r="C362" s="227"/>
      <c r="D362" s="222"/>
      <c r="E362" s="222"/>
      <c r="F362" s="222"/>
      <c r="G362" s="222"/>
      <c r="H362" s="222"/>
      <c r="I362" s="222"/>
      <c r="J362" s="222"/>
      <c r="K362" s="205"/>
    </row>
    <row r="363" spans="1:11">
      <c r="A363" s="226"/>
      <c r="B363" s="230"/>
      <c r="C363" s="227"/>
      <c r="D363" s="222"/>
      <c r="E363" s="222"/>
      <c r="F363" s="222"/>
      <c r="G363" s="222"/>
      <c r="H363" s="222"/>
      <c r="I363" s="222"/>
      <c r="J363" s="222"/>
      <c r="K363" s="205"/>
    </row>
    <row r="364" spans="1:11">
      <c r="A364" s="226"/>
      <c r="B364" s="230"/>
      <c r="C364" s="227"/>
      <c r="D364" s="222"/>
      <c r="E364" s="222"/>
      <c r="F364" s="222"/>
      <c r="G364" s="222"/>
      <c r="H364" s="222"/>
      <c r="I364" s="222"/>
      <c r="J364" s="222"/>
      <c r="K364" s="205"/>
    </row>
    <row r="365" spans="1:11">
      <c r="A365" s="226"/>
      <c r="B365" s="230"/>
      <c r="C365" s="227"/>
      <c r="D365" s="222"/>
      <c r="E365" s="222"/>
      <c r="F365" s="222"/>
      <c r="G365" s="222"/>
      <c r="H365" s="222"/>
      <c r="I365" s="222"/>
      <c r="J365" s="222"/>
      <c r="K365" s="205"/>
    </row>
    <row r="366" spans="1:11">
      <c r="A366" s="226"/>
      <c r="B366" s="230"/>
      <c r="C366" s="227"/>
      <c r="D366" s="222"/>
      <c r="E366" s="222"/>
      <c r="F366" s="222"/>
      <c r="G366" s="222"/>
      <c r="H366" s="222"/>
      <c r="I366" s="222"/>
      <c r="J366" s="222"/>
      <c r="K366" s="205"/>
    </row>
    <row r="367" spans="1:11">
      <c r="A367" s="226"/>
      <c r="B367" s="230"/>
      <c r="C367" s="227"/>
      <c r="D367" s="222"/>
      <c r="E367" s="222"/>
      <c r="F367" s="222"/>
      <c r="G367" s="222"/>
      <c r="H367" s="222"/>
      <c r="I367" s="222"/>
      <c r="J367" s="222"/>
      <c r="K367" s="205"/>
    </row>
    <row r="368" spans="1:11">
      <c r="A368" s="226"/>
      <c r="B368" s="230"/>
      <c r="C368" s="227"/>
      <c r="D368" s="222"/>
      <c r="E368" s="222"/>
      <c r="F368" s="222"/>
      <c r="G368" s="222"/>
      <c r="H368" s="222"/>
      <c r="I368" s="222"/>
      <c r="J368" s="222"/>
      <c r="K368" s="205"/>
    </row>
    <row r="369" spans="1:11">
      <c r="A369" s="226"/>
      <c r="B369" s="233"/>
      <c r="C369" s="234"/>
      <c r="D369" s="222"/>
      <c r="E369" s="222"/>
      <c r="F369" s="222"/>
      <c r="G369" s="222"/>
      <c r="H369" s="222"/>
      <c r="I369" s="222"/>
      <c r="J369" s="222"/>
      <c r="K369" s="205"/>
    </row>
    <row r="370" spans="1:11">
      <c r="A370" s="27"/>
      <c r="B370" s="27"/>
      <c r="C370" s="27"/>
      <c r="D370" s="222"/>
      <c r="E370" s="222"/>
      <c r="F370" s="222"/>
      <c r="G370" s="222"/>
      <c r="H370" s="222"/>
      <c r="I370" s="222"/>
      <c r="J370" s="222"/>
      <c r="K370" s="205"/>
    </row>
    <row r="371" spans="1:11">
      <c r="D371" s="222"/>
      <c r="E371" s="222"/>
      <c r="F371" s="222"/>
      <c r="G371" s="222"/>
      <c r="H371" s="222"/>
      <c r="I371" s="222"/>
      <c r="J371" s="222"/>
      <c r="K371" s="205"/>
    </row>
    <row r="372" spans="1:11">
      <c r="D372" s="222"/>
      <c r="E372" s="222"/>
      <c r="F372" s="222"/>
      <c r="G372" s="222"/>
      <c r="H372" s="222"/>
      <c r="I372" s="222"/>
      <c r="J372" s="222"/>
      <c r="K372" s="205"/>
    </row>
    <row r="373" spans="1:11">
      <c r="D373" s="222"/>
      <c r="E373" s="222"/>
      <c r="F373" s="222"/>
      <c r="G373" s="222"/>
      <c r="H373" s="222"/>
      <c r="I373" s="222"/>
      <c r="J373" s="222"/>
      <c r="K373" s="205"/>
    </row>
    <row r="374" spans="1:11">
      <c r="D374" s="222"/>
      <c r="E374" s="222"/>
      <c r="F374" s="222"/>
      <c r="G374" s="222"/>
      <c r="H374" s="222"/>
      <c r="I374" s="222"/>
      <c r="J374" s="222"/>
      <c r="K374" s="205"/>
    </row>
    <row r="375" spans="1:11">
      <c r="D375" s="222"/>
      <c r="E375" s="222"/>
      <c r="F375" s="222"/>
      <c r="G375" s="222"/>
      <c r="H375" s="222"/>
      <c r="I375" s="222"/>
      <c r="J375" s="222"/>
      <c r="K375" s="205"/>
    </row>
    <row r="376" spans="1:11">
      <c r="D376" s="222"/>
      <c r="E376" s="222"/>
      <c r="F376" s="222"/>
      <c r="G376" s="222"/>
      <c r="H376" s="222"/>
      <c r="I376" s="222"/>
      <c r="J376" s="222"/>
      <c r="K376" s="205"/>
    </row>
    <row r="377" spans="1:11">
      <c r="D377" s="222"/>
      <c r="E377" s="222"/>
      <c r="F377" s="222"/>
      <c r="G377" s="222"/>
      <c r="H377" s="222"/>
      <c r="I377" s="222"/>
      <c r="J377" s="222"/>
      <c r="K377" s="205"/>
    </row>
    <row r="378" spans="1:11">
      <c r="D378" s="222"/>
      <c r="E378" s="222"/>
      <c r="F378" s="222"/>
      <c r="G378" s="222"/>
      <c r="H378" s="222"/>
      <c r="I378" s="222"/>
      <c r="J378" s="222"/>
      <c r="K378" s="205"/>
    </row>
    <row r="379" spans="1:11">
      <c r="D379" s="222"/>
      <c r="E379" s="223"/>
      <c r="F379" s="223"/>
      <c r="G379" s="222"/>
      <c r="H379" s="222"/>
      <c r="I379" s="222"/>
      <c r="J379" s="222"/>
      <c r="K379" s="205"/>
    </row>
    <row r="380" spans="1:11">
      <c r="D380" s="222"/>
      <c r="E380" s="222"/>
      <c r="F380" s="222"/>
      <c r="G380" s="222"/>
      <c r="H380" s="222"/>
      <c r="I380" s="222"/>
      <c r="J380" s="222"/>
      <c r="K380" s="205"/>
    </row>
    <row r="381" spans="1:11">
      <c r="D381" s="222"/>
      <c r="E381" s="222"/>
      <c r="F381" s="222"/>
      <c r="G381" s="222"/>
      <c r="H381" s="222"/>
      <c r="I381" s="222"/>
      <c r="J381" s="222"/>
      <c r="K381" s="205"/>
    </row>
    <row r="382" spans="1:11">
      <c r="D382" s="222"/>
      <c r="E382" s="222"/>
      <c r="F382" s="222"/>
      <c r="G382" s="222"/>
      <c r="H382" s="222"/>
      <c r="I382" s="222"/>
      <c r="J382" s="222"/>
      <c r="K382" s="205"/>
    </row>
    <row r="383" spans="1:11">
      <c r="D383" s="222"/>
      <c r="E383" s="222"/>
      <c r="F383" s="222"/>
      <c r="G383" s="222"/>
      <c r="H383" s="222"/>
      <c r="I383" s="222"/>
      <c r="J383" s="222"/>
      <c r="K383" s="205"/>
    </row>
    <row r="384" spans="1:11">
      <c r="D384" s="222"/>
      <c r="E384" s="222"/>
      <c r="F384" s="222"/>
      <c r="G384" s="222"/>
      <c r="H384" s="222"/>
      <c r="I384" s="222"/>
      <c r="J384" s="222"/>
      <c r="K384" s="205"/>
    </row>
    <row r="385" spans="4:11">
      <c r="D385" s="222"/>
      <c r="E385" s="222"/>
      <c r="F385" s="222"/>
      <c r="G385" s="222"/>
      <c r="H385" s="222"/>
      <c r="I385" s="222"/>
      <c r="J385" s="222"/>
      <c r="K385" s="205"/>
    </row>
    <row r="386" spans="4:11">
      <c r="D386" s="222"/>
      <c r="E386" s="222"/>
      <c r="F386" s="222"/>
      <c r="G386" s="222"/>
      <c r="H386" s="222"/>
      <c r="I386" s="222"/>
      <c r="J386" s="222"/>
      <c r="K386" s="205"/>
    </row>
    <row r="387" spans="4:11">
      <c r="D387" s="222"/>
      <c r="E387" s="222"/>
      <c r="F387" s="222"/>
      <c r="G387" s="222"/>
      <c r="H387" s="222"/>
      <c r="I387" s="222"/>
      <c r="J387" s="222"/>
      <c r="K387" s="205"/>
    </row>
    <row r="388" spans="4:11">
      <c r="D388" s="222"/>
      <c r="E388" s="222"/>
      <c r="F388" s="222"/>
      <c r="G388" s="222"/>
      <c r="H388" s="222"/>
      <c r="I388" s="222"/>
      <c r="J388" s="222"/>
      <c r="K388" s="205"/>
    </row>
    <row r="389" spans="4:11">
      <c r="D389" s="222"/>
      <c r="E389" s="222"/>
      <c r="F389" s="222"/>
      <c r="G389" s="222"/>
      <c r="H389" s="222"/>
      <c r="I389" s="222"/>
      <c r="J389" s="222"/>
      <c r="K389" s="205"/>
    </row>
    <row r="390" spans="4:11">
      <c r="D390" s="222"/>
      <c r="E390" s="222"/>
      <c r="F390" s="222"/>
      <c r="G390" s="222"/>
      <c r="H390" s="222"/>
      <c r="I390" s="222"/>
      <c r="J390" s="222"/>
      <c r="K390" s="205"/>
    </row>
    <row r="391" spans="4:11">
      <c r="D391" s="222"/>
      <c r="E391" s="222"/>
      <c r="F391" s="222"/>
      <c r="G391" s="222"/>
      <c r="H391" s="222"/>
      <c r="I391" s="222"/>
      <c r="J391" s="222"/>
      <c r="K391" s="205"/>
    </row>
    <row r="392" spans="4:11">
      <c r="D392" s="222"/>
      <c r="E392" s="222"/>
      <c r="F392" s="222"/>
      <c r="G392" s="222"/>
      <c r="H392" s="222"/>
      <c r="I392" s="222"/>
      <c r="J392" s="222"/>
      <c r="K392" s="205"/>
    </row>
    <row r="393" spans="4:11">
      <c r="D393" s="222"/>
      <c r="E393" s="222"/>
      <c r="F393" s="222"/>
      <c r="G393" s="222"/>
      <c r="H393" s="222"/>
      <c r="I393" s="222"/>
      <c r="J393" s="222"/>
      <c r="K393" s="205"/>
    </row>
    <row r="394" spans="4:11">
      <c r="D394" s="222"/>
      <c r="E394" s="222"/>
      <c r="F394" s="222"/>
      <c r="G394" s="222"/>
      <c r="H394" s="222"/>
      <c r="I394" s="222"/>
      <c r="J394" s="222"/>
      <c r="K394" s="205"/>
    </row>
    <row r="395" spans="4:11">
      <c r="D395" s="222"/>
      <c r="E395" s="222"/>
      <c r="F395" s="222"/>
      <c r="G395" s="222"/>
      <c r="H395" s="222"/>
      <c r="I395" s="222"/>
      <c r="J395" s="222"/>
      <c r="K395" s="205"/>
    </row>
    <row r="396" spans="4:11">
      <c r="D396" s="222"/>
      <c r="E396" s="222"/>
      <c r="F396" s="222"/>
      <c r="G396" s="222"/>
      <c r="H396" s="222"/>
      <c r="I396" s="222"/>
      <c r="J396" s="222"/>
      <c r="K396" s="205"/>
    </row>
    <row r="397" spans="4:11">
      <c r="D397" s="205"/>
      <c r="E397" s="205"/>
      <c r="F397" s="205"/>
      <c r="G397" s="205"/>
      <c r="H397" s="205"/>
      <c r="I397" s="205"/>
      <c r="J397" s="205"/>
      <c r="K397" s="205"/>
    </row>
    <row r="398" spans="4:11">
      <c r="D398" s="205"/>
      <c r="E398" s="205"/>
      <c r="F398" s="205"/>
      <c r="G398" s="205"/>
      <c r="H398" s="205"/>
      <c r="I398" s="205"/>
      <c r="J398" s="205"/>
      <c r="K398" s="205"/>
    </row>
    <row r="399" spans="4:11">
      <c r="D399" s="205"/>
      <c r="E399" s="205"/>
      <c r="F399" s="205"/>
      <c r="G399" s="205"/>
      <c r="H399" s="205"/>
      <c r="I399" s="205"/>
      <c r="J399" s="205"/>
      <c r="K399" s="205"/>
    </row>
    <row r="400" spans="4:11">
      <c r="D400" s="205"/>
      <c r="E400" s="205"/>
      <c r="F400" s="205"/>
      <c r="G400" s="205"/>
      <c r="H400" s="205"/>
      <c r="I400" s="205"/>
      <c r="J400" s="205"/>
      <c r="K400" s="205"/>
    </row>
    <row r="401" spans="4:11">
      <c r="D401" s="205"/>
      <c r="E401" s="205"/>
      <c r="F401" s="205"/>
      <c r="G401" s="205"/>
      <c r="H401" s="205"/>
      <c r="I401" s="205"/>
      <c r="J401" s="205"/>
      <c r="K401" s="205"/>
    </row>
    <row r="402" spans="4:11">
      <c r="D402" s="205"/>
      <c r="E402" s="205"/>
      <c r="F402" s="205"/>
      <c r="G402" s="205"/>
      <c r="H402" s="205"/>
      <c r="I402" s="205"/>
      <c r="J402" s="205"/>
      <c r="K402" s="205"/>
    </row>
    <row r="403" spans="4:11">
      <c r="D403" s="205"/>
      <c r="E403" s="205"/>
      <c r="F403" s="205"/>
      <c r="G403" s="205"/>
      <c r="H403" s="205"/>
      <c r="I403" s="205"/>
      <c r="J403" s="205"/>
      <c r="K403" s="205"/>
    </row>
    <row r="404" spans="4:11">
      <c r="D404" s="205"/>
      <c r="E404" s="205"/>
      <c r="F404" s="205"/>
      <c r="G404" s="205"/>
      <c r="H404" s="205"/>
      <c r="I404" s="205"/>
      <c r="J404" s="205"/>
      <c r="K404" s="205"/>
    </row>
    <row r="405" spans="4:11">
      <c r="D405" s="205"/>
      <c r="E405" s="205"/>
      <c r="F405" s="205"/>
      <c r="G405" s="205"/>
      <c r="H405" s="205"/>
      <c r="I405" s="205"/>
      <c r="J405" s="205"/>
      <c r="K405" s="205"/>
    </row>
    <row r="406" spans="4:11">
      <c r="D406" s="205"/>
      <c r="E406" s="205"/>
      <c r="F406" s="205"/>
      <c r="G406" s="205"/>
      <c r="H406" s="205"/>
      <c r="I406" s="205"/>
      <c r="J406" s="205"/>
      <c r="K406" s="205"/>
    </row>
    <row r="407" spans="4:11">
      <c r="D407" s="205"/>
      <c r="E407" s="205"/>
      <c r="F407" s="205"/>
      <c r="G407" s="205"/>
      <c r="H407" s="205"/>
      <c r="I407" s="205"/>
      <c r="J407" s="205"/>
      <c r="K407" s="205"/>
    </row>
    <row r="408" spans="4:11">
      <c r="D408" s="205"/>
      <c r="E408" s="205"/>
      <c r="F408" s="205"/>
      <c r="G408" s="205"/>
      <c r="H408" s="205"/>
      <c r="I408" s="205"/>
      <c r="J408" s="205"/>
      <c r="K408" s="205"/>
    </row>
    <row r="409" spans="4:11">
      <c r="D409" s="205"/>
      <c r="E409" s="205"/>
      <c r="F409" s="205"/>
      <c r="G409" s="205"/>
      <c r="H409" s="205"/>
      <c r="I409" s="205"/>
      <c r="J409" s="205"/>
      <c r="K409" s="205"/>
    </row>
    <row r="410" spans="4:11">
      <c r="D410" s="205"/>
      <c r="E410" s="205"/>
      <c r="F410" s="205"/>
      <c r="G410" s="205"/>
      <c r="H410" s="205"/>
      <c r="I410" s="205"/>
      <c r="J410" s="205"/>
      <c r="K410" s="205"/>
    </row>
  </sheetData>
  <mergeCells count="2">
    <mergeCell ref="B3:F3"/>
    <mergeCell ref="B1:F1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100"/>
  <sheetViews>
    <sheetView zoomScaleNormal="100" workbookViewId="0">
      <selection activeCell="B1" sqref="B1:F1"/>
    </sheetView>
  </sheetViews>
  <sheetFormatPr defaultRowHeight="14.4"/>
  <cols>
    <col min="1" max="1" width="8.109375" customWidth="1"/>
    <col min="2" max="2" width="41" customWidth="1"/>
    <col min="3" max="3" width="16.44140625" customWidth="1"/>
    <col min="4" max="4" width="13.44140625" customWidth="1"/>
    <col min="5" max="6" width="12.6640625" customWidth="1"/>
    <col min="257" max="257" width="8.109375" customWidth="1"/>
    <col min="258" max="258" width="41" customWidth="1"/>
    <col min="259" max="259" width="23" customWidth="1"/>
    <col min="260" max="260" width="21.88671875" customWidth="1"/>
    <col min="261" max="261" width="20.33203125" customWidth="1"/>
    <col min="262" max="262" width="12.6640625" customWidth="1"/>
    <col min="513" max="513" width="8.109375" customWidth="1"/>
    <col min="514" max="514" width="41" customWidth="1"/>
    <col min="515" max="515" width="23" customWidth="1"/>
    <col min="516" max="516" width="21.88671875" customWidth="1"/>
    <col min="517" max="517" width="20.33203125" customWidth="1"/>
    <col min="518" max="518" width="12.6640625" customWidth="1"/>
    <col min="769" max="769" width="8.109375" customWidth="1"/>
    <col min="770" max="770" width="41" customWidth="1"/>
    <col min="771" max="771" width="23" customWidth="1"/>
    <col min="772" max="772" width="21.88671875" customWidth="1"/>
    <col min="773" max="773" width="20.33203125" customWidth="1"/>
    <col min="774" max="774" width="12.6640625" customWidth="1"/>
    <col min="1025" max="1025" width="8.109375" customWidth="1"/>
    <col min="1026" max="1026" width="41" customWidth="1"/>
    <col min="1027" max="1027" width="23" customWidth="1"/>
    <col min="1028" max="1028" width="21.88671875" customWidth="1"/>
    <col min="1029" max="1029" width="20.33203125" customWidth="1"/>
    <col min="1030" max="1030" width="12.6640625" customWidth="1"/>
    <col min="1281" max="1281" width="8.109375" customWidth="1"/>
    <col min="1282" max="1282" width="41" customWidth="1"/>
    <col min="1283" max="1283" width="23" customWidth="1"/>
    <col min="1284" max="1284" width="21.88671875" customWidth="1"/>
    <col min="1285" max="1285" width="20.33203125" customWidth="1"/>
    <col min="1286" max="1286" width="12.6640625" customWidth="1"/>
    <col min="1537" max="1537" width="8.109375" customWidth="1"/>
    <col min="1538" max="1538" width="41" customWidth="1"/>
    <col min="1539" max="1539" width="23" customWidth="1"/>
    <col min="1540" max="1540" width="21.88671875" customWidth="1"/>
    <col min="1541" max="1541" width="20.33203125" customWidth="1"/>
    <col min="1542" max="1542" width="12.6640625" customWidth="1"/>
    <col min="1793" max="1793" width="8.109375" customWidth="1"/>
    <col min="1794" max="1794" width="41" customWidth="1"/>
    <col min="1795" max="1795" width="23" customWidth="1"/>
    <col min="1796" max="1796" width="21.88671875" customWidth="1"/>
    <col min="1797" max="1797" width="20.33203125" customWidth="1"/>
    <col min="1798" max="1798" width="12.6640625" customWidth="1"/>
    <col min="2049" max="2049" width="8.109375" customWidth="1"/>
    <col min="2050" max="2050" width="41" customWidth="1"/>
    <col min="2051" max="2051" width="23" customWidth="1"/>
    <col min="2052" max="2052" width="21.88671875" customWidth="1"/>
    <col min="2053" max="2053" width="20.33203125" customWidth="1"/>
    <col min="2054" max="2054" width="12.6640625" customWidth="1"/>
    <col min="2305" max="2305" width="8.109375" customWidth="1"/>
    <col min="2306" max="2306" width="41" customWidth="1"/>
    <col min="2307" max="2307" width="23" customWidth="1"/>
    <col min="2308" max="2308" width="21.88671875" customWidth="1"/>
    <col min="2309" max="2309" width="20.33203125" customWidth="1"/>
    <col min="2310" max="2310" width="12.6640625" customWidth="1"/>
    <col min="2561" max="2561" width="8.109375" customWidth="1"/>
    <col min="2562" max="2562" width="41" customWidth="1"/>
    <col min="2563" max="2563" width="23" customWidth="1"/>
    <col min="2564" max="2564" width="21.88671875" customWidth="1"/>
    <col min="2565" max="2565" width="20.33203125" customWidth="1"/>
    <col min="2566" max="2566" width="12.6640625" customWidth="1"/>
    <col min="2817" max="2817" width="8.109375" customWidth="1"/>
    <col min="2818" max="2818" width="41" customWidth="1"/>
    <col min="2819" max="2819" width="23" customWidth="1"/>
    <col min="2820" max="2820" width="21.88671875" customWidth="1"/>
    <col min="2821" max="2821" width="20.33203125" customWidth="1"/>
    <col min="2822" max="2822" width="12.6640625" customWidth="1"/>
    <col min="3073" max="3073" width="8.109375" customWidth="1"/>
    <col min="3074" max="3074" width="41" customWidth="1"/>
    <col min="3075" max="3075" width="23" customWidth="1"/>
    <col min="3076" max="3076" width="21.88671875" customWidth="1"/>
    <col min="3077" max="3077" width="20.33203125" customWidth="1"/>
    <col min="3078" max="3078" width="12.6640625" customWidth="1"/>
    <col min="3329" max="3329" width="8.109375" customWidth="1"/>
    <col min="3330" max="3330" width="41" customWidth="1"/>
    <col min="3331" max="3331" width="23" customWidth="1"/>
    <col min="3332" max="3332" width="21.88671875" customWidth="1"/>
    <col min="3333" max="3333" width="20.33203125" customWidth="1"/>
    <col min="3334" max="3334" width="12.6640625" customWidth="1"/>
    <col min="3585" max="3585" width="8.109375" customWidth="1"/>
    <col min="3586" max="3586" width="41" customWidth="1"/>
    <col min="3587" max="3587" width="23" customWidth="1"/>
    <col min="3588" max="3588" width="21.88671875" customWidth="1"/>
    <col min="3589" max="3589" width="20.33203125" customWidth="1"/>
    <col min="3590" max="3590" width="12.6640625" customWidth="1"/>
    <col min="3841" max="3841" width="8.109375" customWidth="1"/>
    <col min="3842" max="3842" width="41" customWidth="1"/>
    <col min="3843" max="3843" width="23" customWidth="1"/>
    <col min="3844" max="3844" width="21.88671875" customWidth="1"/>
    <col min="3845" max="3845" width="20.33203125" customWidth="1"/>
    <col min="3846" max="3846" width="12.6640625" customWidth="1"/>
    <col min="4097" max="4097" width="8.109375" customWidth="1"/>
    <col min="4098" max="4098" width="41" customWidth="1"/>
    <col min="4099" max="4099" width="23" customWidth="1"/>
    <col min="4100" max="4100" width="21.88671875" customWidth="1"/>
    <col min="4101" max="4101" width="20.33203125" customWidth="1"/>
    <col min="4102" max="4102" width="12.6640625" customWidth="1"/>
    <col min="4353" max="4353" width="8.109375" customWidth="1"/>
    <col min="4354" max="4354" width="41" customWidth="1"/>
    <col min="4355" max="4355" width="23" customWidth="1"/>
    <col min="4356" max="4356" width="21.88671875" customWidth="1"/>
    <col min="4357" max="4357" width="20.33203125" customWidth="1"/>
    <col min="4358" max="4358" width="12.6640625" customWidth="1"/>
    <col min="4609" max="4609" width="8.109375" customWidth="1"/>
    <col min="4610" max="4610" width="41" customWidth="1"/>
    <col min="4611" max="4611" width="23" customWidth="1"/>
    <col min="4612" max="4612" width="21.88671875" customWidth="1"/>
    <col min="4613" max="4613" width="20.33203125" customWidth="1"/>
    <col min="4614" max="4614" width="12.6640625" customWidth="1"/>
    <col min="4865" max="4865" width="8.109375" customWidth="1"/>
    <col min="4866" max="4866" width="41" customWidth="1"/>
    <col min="4867" max="4867" width="23" customWidth="1"/>
    <col min="4868" max="4868" width="21.88671875" customWidth="1"/>
    <col min="4869" max="4869" width="20.33203125" customWidth="1"/>
    <col min="4870" max="4870" width="12.6640625" customWidth="1"/>
    <col min="5121" max="5121" width="8.109375" customWidth="1"/>
    <col min="5122" max="5122" width="41" customWidth="1"/>
    <col min="5123" max="5123" width="23" customWidth="1"/>
    <col min="5124" max="5124" width="21.88671875" customWidth="1"/>
    <col min="5125" max="5125" width="20.33203125" customWidth="1"/>
    <col min="5126" max="5126" width="12.6640625" customWidth="1"/>
    <col min="5377" max="5377" width="8.109375" customWidth="1"/>
    <col min="5378" max="5378" width="41" customWidth="1"/>
    <col min="5379" max="5379" width="23" customWidth="1"/>
    <col min="5380" max="5380" width="21.88671875" customWidth="1"/>
    <col min="5381" max="5381" width="20.33203125" customWidth="1"/>
    <col min="5382" max="5382" width="12.6640625" customWidth="1"/>
    <col min="5633" max="5633" width="8.109375" customWidth="1"/>
    <col min="5634" max="5634" width="41" customWidth="1"/>
    <col min="5635" max="5635" width="23" customWidth="1"/>
    <col min="5636" max="5636" width="21.88671875" customWidth="1"/>
    <col min="5637" max="5637" width="20.33203125" customWidth="1"/>
    <col min="5638" max="5638" width="12.6640625" customWidth="1"/>
    <col min="5889" max="5889" width="8.109375" customWidth="1"/>
    <col min="5890" max="5890" width="41" customWidth="1"/>
    <col min="5891" max="5891" width="23" customWidth="1"/>
    <col min="5892" max="5892" width="21.88671875" customWidth="1"/>
    <col min="5893" max="5893" width="20.33203125" customWidth="1"/>
    <col min="5894" max="5894" width="12.6640625" customWidth="1"/>
    <col min="6145" max="6145" width="8.109375" customWidth="1"/>
    <col min="6146" max="6146" width="41" customWidth="1"/>
    <col min="6147" max="6147" width="23" customWidth="1"/>
    <col min="6148" max="6148" width="21.88671875" customWidth="1"/>
    <col min="6149" max="6149" width="20.33203125" customWidth="1"/>
    <col min="6150" max="6150" width="12.6640625" customWidth="1"/>
    <col min="6401" max="6401" width="8.109375" customWidth="1"/>
    <col min="6402" max="6402" width="41" customWidth="1"/>
    <col min="6403" max="6403" width="23" customWidth="1"/>
    <col min="6404" max="6404" width="21.88671875" customWidth="1"/>
    <col min="6405" max="6405" width="20.33203125" customWidth="1"/>
    <col min="6406" max="6406" width="12.6640625" customWidth="1"/>
    <col min="6657" max="6657" width="8.109375" customWidth="1"/>
    <col min="6658" max="6658" width="41" customWidth="1"/>
    <col min="6659" max="6659" width="23" customWidth="1"/>
    <col min="6660" max="6660" width="21.88671875" customWidth="1"/>
    <col min="6661" max="6661" width="20.33203125" customWidth="1"/>
    <col min="6662" max="6662" width="12.6640625" customWidth="1"/>
    <col min="6913" max="6913" width="8.109375" customWidth="1"/>
    <col min="6914" max="6914" width="41" customWidth="1"/>
    <col min="6915" max="6915" width="23" customWidth="1"/>
    <col min="6916" max="6916" width="21.88671875" customWidth="1"/>
    <col min="6917" max="6917" width="20.33203125" customWidth="1"/>
    <col min="6918" max="6918" width="12.6640625" customWidth="1"/>
    <col min="7169" max="7169" width="8.109375" customWidth="1"/>
    <col min="7170" max="7170" width="41" customWidth="1"/>
    <col min="7171" max="7171" width="23" customWidth="1"/>
    <col min="7172" max="7172" width="21.88671875" customWidth="1"/>
    <col min="7173" max="7173" width="20.33203125" customWidth="1"/>
    <col min="7174" max="7174" width="12.6640625" customWidth="1"/>
    <col min="7425" max="7425" width="8.109375" customWidth="1"/>
    <col min="7426" max="7426" width="41" customWidth="1"/>
    <col min="7427" max="7427" width="23" customWidth="1"/>
    <col min="7428" max="7428" width="21.88671875" customWidth="1"/>
    <col min="7429" max="7429" width="20.33203125" customWidth="1"/>
    <col min="7430" max="7430" width="12.6640625" customWidth="1"/>
    <col min="7681" max="7681" width="8.109375" customWidth="1"/>
    <col min="7682" max="7682" width="41" customWidth="1"/>
    <col min="7683" max="7683" width="23" customWidth="1"/>
    <col min="7684" max="7684" width="21.88671875" customWidth="1"/>
    <col min="7685" max="7685" width="20.33203125" customWidth="1"/>
    <col min="7686" max="7686" width="12.6640625" customWidth="1"/>
    <col min="7937" max="7937" width="8.109375" customWidth="1"/>
    <col min="7938" max="7938" width="41" customWidth="1"/>
    <col min="7939" max="7939" width="23" customWidth="1"/>
    <col min="7940" max="7940" width="21.88671875" customWidth="1"/>
    <col min="7941" max="7941" width="20.33203125" customWidth="1"/>
    <col min="7942" max="7942" width="12.6640625" customWidth="1"/>
    <col min="8193" max="8193" width="8.109375" customWidth="1"/>
    <col min="8194" max="8194" width="41" customWidth="1"/>
    <col min="8195" max="8195" width="23" customWidth="1"/>
    <col min="8196" max="8196" width="21.88671875" customWidth="1"/>
    <col min="8197" max="8197" width="20.33203125" customWidth="1"/>
    <col min="8198" max="8198" width="12.6640625" customWidth="1"/>
    <col min="8449" max="8449" width="8.109375" customWidth="1"/>
    <col min="8450" max="8450" width="41" customWidth="1"/>
    <col min="8451" max="8451" width="23" customWidth="1"/>
    <col min="8452" max="8452" width="21.88671875" customWidth="1"/>
    <col min="8453" max="8453" width="20.33203125" customWidth="1"/>
    <col min="8454" max="8454" width="12.6640625" customWidth="1"/>
    <col min="8705" max="8705" width="8.109375" customWidth="1"/>
    <col min="8706" max="8706" width="41" customWidth="1"/>
    <col min="8707" max="8707" width="23" customWidth="1"/>
    <col min="8708" max="8708" width="21.88671875" customWidth="1"/>
    <col min="8709" max="8709" width="20.33203125" customWidth="1"/>
    <col min="8710" max="8710" width="12.6640625" customWidth="1"/>
    <col min="8961" max="8961" width="8.109375" customWidth="1"/>
    <col min="8962" max="8962" width="41" customWidth="1"/>
    <col min="8963" max="8963" width="23" customWidth="1"/>
    <col min="8964" max="8964" width="21.88671875" customWidth="1"/>
    <col min="8965" max="8965" width="20.33203125" customWidth="1"/>
    <col min="8966" max="8966" width="12.6640625" customWidth="1"/>
    <col min="9217" max="9217" width="8.109375" customWidth="1"/>
    <col min="9218" max="9218" width="41" customWidth="1"/>
    <col min="9219" max="9219" width="23" customWidth="1"/>
    <col min="9220" max="9220" width="21.88671875" customWidth="1"/>
    <col min="9221" max="9221" width="20.33203125" customWidth="1"/>
    <col min="9222" max="9222" width="12.6640625" customWidth="1"/>
    <col min="9473" max="9473" width="8.109375" customWidth="1"/>
    <col min="9474" max="9474" width="41" customWidth="1"/>
    <col min="9475" max="9475" width="23" customWidth="1"/>
    <col min="9476" max="9476" width="21.88671875" customWidth="1"/>
    <col min="9477" max="9477" width="20.33203125" customWidth="1"/>
    <col min="9478" max="9478" width="12.6640625" customWidth="1"/>
    <col min="9729" max="9729" width="8.109375" customWidth="1"/>
    <col min="9730" max="9730" width="41" customWidth="1"/>
    <col min="9731" max="9731" width="23" customWidth="1"/>
    <col min="9732" max="9732" width="21.88671875" customWidth="1"/>
    <col min="9733" max="9733" width="20.33203125" customWidth="1"/>
    <col min="9734" max="9734" width="12.6640625" customWidth="1"/>
    <col min="9985" max="9985" width="8.109375" customWidth="1"/>
    <col min="9986" max="9986" width="41" customWidth="1"/>
    <col min="9987" max="9987" width="23" customWidth="1"/>
    <col min="9988" max="9988" width="21.88671875" customWidth="1"/>
    <col min="9989" max="9989" width="20.33203125" customWidth="1"/>
    <col min="9990" max="9990" width="12.6640625" customWidth="1"/>
    <col min="10241" max="10241" width="8.109375" customWidth="1"/>
    <col min="10242" max="10242" width="41" customWidth="1"/>
    <col min="10243" max="10243" width="23" customWidth="1"/>
    <col min="10244" max="10244" width="21.88671875" customWidth="1"/>
    <col min="10245" max="10245" width="20.33203125" customWidth="1"/>
    <col min="10246" max="10246" width="12.6640625" customWidth="1"/>
    <col min="10497" max="10497" width="8.109375" customWidth="1"/>
    <col min="10498" max="10498" width="41" customWidth="1"/>
    <col min="10499" max="10499" width="23" customWidth="1"/>
    <col min="10500" max="10500" width="21.88671875" customWidth="1"/>
    <col min="10501" max="10501" width="20.33203125" customWidth="1"/>
    <col min="10502" max="10502" width="12.6640625" customWidth="1"/>
    <col min="10753" max="10753" width="8.109375" customWidth="1"/>
    <col min="10754" max="10754" width="41" customWidth="1"/>
    <col min="10755" max="10755" width="23" customWidth="1"/>
    <col min="10756" max="10756" width="21.88671875" customWidth="1"/>
    <col min="10757" max="10757" width="20.33203125" customWidth="1"/>
    <col min="10758" max="10758" width="12.6640625" customWidth="1"/>
    <col min="11009" max="11009" width="8.109375" customWidth="1"/>
    <col min="11010" max="11010" width="41" customWidth="1"/>
    <col min="11011" max="11011" width="23" customWidth="1"/>
    <col min="11012" max="11012" width="21.88671875" customWidth="1"/>
    <col min="11013" max="11013" width="20.33203125" customWidth="1"/>
    <col min="11014" max="11014" width="12.6640625" customWidth="1"/>
    <col min="11265" max="11265" width="8.109375" customWidth="1"/>
    <col min="11266" max="11266" width="41" customWidth="1"/>
    <col min="11267" max="11267" width="23" customWidth="1"/>
    <col min="11268" max="11268" width="21.88671875" customWidth="1"/>
    <col min="11269" max="11269" width="20.33203125" customWidth="1"/>
    <col min="11270" max="11270" width="12.6640625" customWidth="1"/>
    <col min="11521" max="11521" width="8.109375" customWidth="1"/>
    <col min="11522" max="11522" width="41" customWidth="1"/>
    <col min="11523" max="11523" width="23" customWidth="1"/>
    <col min="11524" max="11524" width="21.88671875" customWidth="1"/>
    <col min="11525" max="11525" width="20.33203125" customWidth="1"/>
    <col min="11526" max="11526" width="12.6640625" customWidth="1"/>
    <col min="11777" max="11777" width="8.109375" customWidth="1"/>
    <col min="11778" max="11778" width="41" customWidth="1"/>
    <col min="11779" max="11779" width="23" customWidth="1"/>
    <col min="11780" max="11780" width="21.88671875" customWidth="1"/>
    <col min="11781" max="11781" width="20.33203125" customWidth="1"/>
    <col min="11782" max="11782" width="12.6640625" customWidth="1"/>
    <col min="12033" max="12033" width="8.109375" customWidth="1"/>
    <col min="12034" max="12034" width="41" customWidth="1"/>
    <col min="12035" max="12035" width="23" customWidth="1"/>
    <col min="12036" max="12036" width="21.88671875" customWidth="1"/>
    <col min="12037" max="12037" width="20.33203125" customWidth="1"/>
    <col min="12038" max="12038" width="12.6640625" customWidth="1"/>
    <col min="12289" max="12289" width="8.109375" customWidth="1"/>
    <col min="12290" max="12290" width="41" customWidth="1"/>
    <col min="12291" max="12291" width="23" customWidth="1"/>
    <col min="12292" max="12292" width="21.88671875" customWidth="1"/>
    <col min="12293" max="12293" width="20.33203125" customWidth="1"/>
    <col min="12294" max="12294" width="12.6640625" customWidth="1"/>
    <col min="12545" max="12545" width="8.109375" customWidth="1"/>
    <col min="12546" max="12546" width="41" customWidth="1"/>
    <col min="12547" max="12547" width="23" customWidth="1"/>
    <col min="12548" max="12548" width="21.88671875" customWidth="1"/>
    <col min="12549" max="12549" width="20.33203125" customWidth="1"/>
    <col min="12550" max="12550" width="12.6640625" customWidth="1"/>
    <col min="12801" max="12801" width="8.109375" customWidth="1"/>
    <col min="12802" max="12802" width="41" customWidth="1"/>
    <col min="12803" max="12803" width="23" customWidth="1"/>
    <col min="12804" max="12804" width="21.88671875" customWidth="1"/>
    <col min="12805" max="12805" width="20.33203125" customWidth="1"/>
    <col min="12806" max="12806" width="12.6640625" customWidth="1"/>
    <col min="13057" max="13057" width="8.109375" customWidth="1"/>
    <col min="13058" max="13058" width="41" customWidth="1"/>
    <col min="13059" max="13059" width="23" customWidth="1"/>
    <col min="13060" max="13060" width="21.88671875" customWidth="1"/>
    <col min="13061" max="13061" width="20.33203125" customWidth="1"/>
    <col min="13062" max="13062" width="12.6640625" customWidth="1"/>
    <col min="13313" max="13313" width="8.109375" customWidth="1"/>
    <col min="13314" max="13314" width="41" customWidth="1"/>
    <col min="13315" max="13315" width="23" customWidth="1"/>
    <col min="13316" max="13316" width="21.88671875" customWidth="1"/>
    <col min="13317" max="13317" width="20.33203125" customWidth="1"/>
    <col min="13318" max="13318" width="12.6640625" customWidth="1"/>
    <col min="13569" max="13569" width="8.109375" customWidth="1"/>
    <col min="13570" max="13570" width="41" customWidth="1"/>
    <col min="13571" max="13571" width="23" customWidth="1"/>
    <col min="13572" max="13572" width="21.88671875" customWidth="1"/>
    <col min="13573" max="13573" width="20.33203125" customWidth="1"/>
    <col min="13574" max="13574" width="12.6640625" customWidth="1"/>
    <col min="13825" max="13825" width="8.109375" customWidth="1"/>
    <col min="13826" max="13826" width="41" customWidth="1"/>
    <col min="13827" max="13827" width="23" customWidth="1"/>
    <col min="13828" max="13828" width="21.88671875" customWidth="1"/>
    <col min="13829" max="13829" width="20.33203125" customWidth="1"/>
    <col min="13830" max="13830" width="12.6640625" customWidth="1"/>
    <col min="14081" max="14081" width="8.109375" customWidth="1"/>
    <col min="14082" max="14082" width="41" customWidth="1"/>
    <col min="14083" max="14083" width="23" customWidth="1"/>
    <col min="14084" max="14084" width="21.88671875" customWidth="1"/>
    <col min="14085" max="14085" width="20.33203125" customWidth="1"/>
    <col min="14086" max="14086" width="12.6640625" customWidth="1"/>
    <col min="14337" max="14337" width="8.109375" customWidth="1"/>
    <col min="14338" max="14338" width="41" customWidth="1"/>
    <col min="14339" max="14339" width="23" customWidth="1"/>
    <col min="14340" max="14340" width="21.88671875" customWidth="1"/>
    <col min="14341" max="14341" width="20.33203125" customWidth="1"/>
    <col min="14342" max="14342" width="12.6640625" customWidth="1"/>
    <col min="14593" max="14593" width="8.109375" customWidth="1"/>
    <col min="14594" max="14594" width="41" customWidth="1"/>
    <col min="14595" max="14595" width="23" customWidth="1"/>
    <col min="14596" max="14596" width="21.88671875" customWidth="1"/>
    <col min="14597" max="14597" width="20.33203125" customWidth="1"/>
    <col min="14598" max="14598" width="12.6640625" customWidth="1"/>
    <col min="14849" max="14849" width="8.109375" customWidth="1"/>
    <col min="14850" max="14850" width="41" customWidth="1"/>
    <col min="14851" max="14851" width="23" customWidth="1"/>
    <col min="14852" max="14852" width="21.88671875" customWidth="1"/>
    <col min="14853" max="14853" width="20.33203125" customWidth="1"/>
    <col min="14854" max="14854" width="12.6640625" customWidth="1"/>
    <col min="15105" max="15105" width="8.109375" customWidth="1"/>
    <col min="15106" max="15106" width="41" customWidth="1"/>
    <col min="15107" max="15107" width="23" customWidth="1"/>
    <col min="15108" max="15108" width="21.88671875" customWidth="1"/>
    <col min="15109" max="15109" width="20.33203125" customWidth="1"/>
    <col min="15110" max="15110" width="12.6640625" customWidth="1"/>
    <col min="15361" max="15361" width="8.109375" customWidth="1"/>
    <col min="15362" max="15362" width="41" customWidth="1"/>
    <col min="15363" max="15363" width="23" customWidth="1"/>
    <col min="15364" max="15364" width="21.88671875" customWidth="1"/>
    <col min="15365" max="15365" width="20.33203125" customWidth="1"/>
    <col min="15366" max="15366" width="12.6640625" customWidth="1"/>
    <col min="15617" max="15617" width="8.109375" customWidth="1"/>
    <col min="15618" max="15618" width="41" customWidth="1"/>
    <col min="15619" max="15619" width="23" customWidth="1"/>
    <col min="15620" max="15620" width="21.88671875" customWidth="1"/>
    <col min="15621" max="15621" width="20.33203125" customWidth="1"/>
    <col min="15622" max="15622" width="12.6640625" customWidth="1"/>
    <col min="15873" max="15873" width="8.109375" customWidth="1"/>
    <col min="15874" max="15874" width="41" customWidth="1"/>
    <col min="15875" max="15875" width="23" customWidth="1"/>
    <col min="15876" max="15876" width="21.88671875" customWidth="1"/>
    <col min="15877" max="15877" width="20.33203125" customWidth="1"/>
    <col min="15878" max="15878" width="12.6640625" customWidth="1"/>
    <col min="16129" max="16129" width="8.109375" customWidth="1"/>
    <col min="16130" max="16130" width="41" customWidth="1"/>
    <col min="16131" max="16131" width="23" customWidth="1"/>
    <col min="16132" max="16132" width="21.88671875" customWidth="1"/>
    <col min="16133" max="16133" width="20.33203125" customWidth="1"/>
    <col min="16134" max="16134" width="12.6640625" customWidth="1"/>
  </cols>
  <sheetData>
    <row r="1" spans="1:6" ht="35.25" customHeight="1">
      <c r="B1" s="498" t="s">
        <v>472</v>
      </c>
      <c r="C1" s="482"/>
      <c r="D1" s="482"/>
      <c r="E1" s="482"/>
      <c r="F1" s="482"/>
    </row>
    <row r="2" spans="1:6" ht="36" customHeight="1">
      <c r="A2" s="496" t="s">
        <v>352</v>
      </c>
      <c r="B2" s="497"/>
      <c r="C2" s="497"/>
      <c r="D2" s="497"/>
      <c r="E2" s="464"/>
      <c r="F2" s="464"/>
    </row>
    <row r="3" spans="1:6" ht="46.8">
      <c r="A3" s="464"/>
      <c r="B3" s="464" t="s">
        <v>54</v>
      </c>
      <c r="C3" s="464" t="s">
        <v>353</v>
      </c>
      <c r="D3" s="464" t="s">
        <v>455</v>
      </c>
      <c r="E3" s="464" t="s">
        <v>403</v>
      </c>
      <c r="F3" s="464" t="s">
        <v>453</v>
      </c>
    </row>
    <row r="4" spans="1:6" ht="15.6">
      <c r="A4" s="464"/>
      <c r="B4" s="464"/>
      <c r="C4" s="464" t="s">
        <v>404</v>
      </c>
      <c r="D4" s="464" t="s">
        <v>404</v>
      </c>
      <c r="E4" s="464" t="s">
        <v>307</v>
      </c>
      <c r="F4" s="464">
        <v>2018</v>
      </c>
    </row>
    <row r="5" spans="1:6" ht="15.6">
      <c r="A5" s="464">
        <v>1</v>
      </c>
      <c r="B5" s="464">
        <v>2</v>
      </c>
      <c r="C5" s="464">
        <v>3</v>
      </c>
      <c r="D5" s="464">
        <v>5</v>
      </c>
      <c r="E5" s="464">
        <v>5</v>
      </c>
      <c r="F5" s="464"/>
    </row>
    <row r="6" spans="1:6">
      <c r="A6" s="426">
        <v>1</v>
      </c>
      <c r="B6" s="420" t="s">
        <v>354</v>
      </c>
      <c r="C6" s="421">
        <v>1907215</v>
      </c>
      <c r="D6" s="421">
        <v>1907214</v>
      </c>
      <c r="E6" s="421">
        <v>1900152</v>
      </c>
      <c r="F6" s="421">
        <v>1900152</v>
      </c>
    </row>
    <row r="7" spans="1:6">
      <c r="A7" s="426">
        <v>2</v>
      </c>
      <c r="B7" s="420" t="s">
        <v>355</v>
      </c>
      <c r="C7" s="421">
        <v>8000</v>
      </c>
      <c r="D7" s="421">
        <v>8000</v>
      </c>
      <c r="E7" s="421">
        <v>0</v>
      </c>
      <c r="F7" s="421">
        <v>0</v>
      </c>
    </row>
    <row r="8" spans="1:6" ht="26.4">
      <c r="A8" s="426">
        <v>3</v>
      </c>
      <c r="B8" s="420" t="s">
        <v>356</v>
      </c>
      <c r="C8" s="421">
        <v>0</v>
      </c>
      <c r="D8" s="421">
        <v>41800</v>
      </c>
      <c r="E8" s="421">
        <v>3400</v>
      </c>
      <c r="F8" s="421">
        <v>16800</v>
      </c>
    </row>
    <row r="9" spans="1:6" ht="26.4">
      <c r="A9" s="426">
        <v>4</v>
      </c>
      <c r="B9" s="420" t="s">
        <v>357</v>
      </c>
      <c r="C9" s="421">
        <v>1915215</v>
      </c>
      <c r="D9" s="421">
        <v>1957014</v>
      </c>
      <c r="E9" s="421">
        <f>SUM(E6,E7,E8)</f>
        <v>1903552</v>
      </c>
      <c r="F9" s="421">
        <f>SUM(F6,F7,F8)</f>
        <v>1916952</v>
      </c>
    </row>
    <row r="10" spans="1:6">
      <c r="A10" s="426">
        <v>5</v>
      </c>
      <c r="B10" s="420" t="s">
        <v>358</v>
      </c>
      <c r="C10" s="421">
        <v>1678200</v>
      </c>
      <c r="D10" s="421">
        <v>2200252</v>
      </c>
      <c r="E10" s="421">
        <v>2306448</v>
      </c>
      <c r="F10" s="421">
        <v>2306448</v>
      </c>
    </row>
    <row r="11" spans="1:6" ht="26.4">
      <c r="A11" s="426">
        <v>6</v>
      </c>
      <c r="B11" s="420" t="s">
        <v>359</v>
      </c>
      <c r="C11" s="421">
        <v>360000</v>
      </c>
      <c r="D11" s="421">
        <v>360000</v>
      </c>
      <c r="E11" s="421">
        <v>360000</v>
      </c>
      <c r="F11" s="421">
        <v>538270</v>
      </c>
    </row>
    <row r="12" spans="1:6">
      <c r="A12" s="426">
        <v>7</v>
      </c>
      <c r="B12" s="420" t="s">
        <v>409</v>
      </c>
      <c r="C12" s="421">
        <v>2038200</v>
      </c>
      <c r="D12" s="421">
        <v>2560252</v>
      </c>
      <c r="E12" s="421">
        <f>SUM(E10:E11)</f>
        <v>2666448</v>
      </c>
      <c r="F12" s="421">
        <f>SUM(F10:F11)</f>
        <v>2844718</v>
      </c>
    </row>
    <row r="13" spans="1:6">
      <c r="A13" s="426">
        <v>8</v>
      </c>
      <c r="B13" s="422" t="s">
        <v>410</v>
      </c>
      <c r="C13" s="423">
        <v>3953415</v>
      </c>
      <c r="D13" s="423">
        <v>4517266</v>
      </c>
      <c r="E13" s="423">
        <f>SUM(E9,E12)</f>
        <v>4570000</v>
      </c>
      <c r="F13" s="423">
        <f>SUM(F9,F12)</f>
        <v>4761670</v>
      </c>
    </row>
    <row r="14" spans="1:6" ht="26.4">
      <c r="A14" s="426">
        <v>9</v>
      </c>
      <c r="B14" s="422" t="s">
        <v>411</v>
      </c>
      <c r="C14" s="423">
        <v>924134</v>
      </c>
      <c r="D14" s="423">
        <v>974326</v>
      </c>
      <c r="E14" s="423">
        <v>894000</v>
      </c>
      <c r="F14" s="423">
        <v>935693</v>
      </c>
    </row>
    <row r="15" spans="1:6">
      <c r="A15" s="426">
        <v>10</v>
      </c>
      <c r="B15" s="420" t="s">
        <v>360</v>
      </c>
      <c r="C15" s="421">
        <v>0</v>
      </c>
      <c r="D15" s="421">
        <v>971565</v>
      </c>
      <c r="E15" s="421">
        <v>894000</v>
      </c>
      <c r="F15" s="421">
        <v>904413</v>
      </c>
    </row>
    <row r="16" spans="1:6">
      <c r="A16" s="426">
        <v>11</v>
      </c>
      <c r="B16" s="420" t="s">
        <v>361</v>
      </c>
      <c r="C16" s="421">
        <v>0</v>
      </c>
      <c r="D16" s="421">
        <v>1333</v>
      </c>
      <c r="E16" s="421">
        <v>0</v>
      </c>
      <c r="F16" s="421">
        <v>0</v>
      </c>
    </row>
    <row r="17" spans="1:6" ht="26.4">
      <c r="A17" s="426">
        <v>12</v>
      </c>
      <c r="B17" s="420" t="s">
        <v>362</v>
      </c>
      <c r="C17" s="421">
        <v>0</v>
      </c>
      <c r="D17" s="421">
        <v>1428</v>
      </c>
      <c r="E17" s="421">
        <v>0</v>
      </c>
      <c r="F17" s="421">
        <v>0</v>
      </c>
    </row>
    <row r="18" spans="1:6">
      <c r="A18" s="426">
        <v>13</v>
      </c>
      <c r="B18" s="420" t="s">
        <v>363</v>
      </c>
      <c r="C18" s="421">
        <v>0</v>
      </c>
      <c r="D18" s="421">
        <v>24461</v>
      </c>
      <c r="E18" s="421">
        <v>0</v>
      </c>
      <c r="F18" s="421">
        <v>0</v>
      </c>
    </row>
    <row r="19" spans="1:6">
      <c r="A19" s="426">
        <v>14</v>
      </c>
      <c r="B19" s="420" t="s">
        <v>364</v>
      </c>
      <c r="C19" s="421">
        <v>847000</v>
      </c>
      <c r="D19" s="421">
        <v>869738</v>
      </c>
      <c r="E19" s="421">
        <v>600000</v>
      </c>
      <c r="F19" s="421">
        <v>600000</v>
      </c>
    </row>
    <row r="20" spans="1:6">
      <c r="A20" s="426">
        <v>15</v>
      </c>
      <c r="B20" s="420" t="s">
        <v>412</v>
      </c>
      <c r="C20" s="421">
        <v>847000</v>
      </c>
      <c r="D20" s="421">
        <v>894199</v>
      </c>
      <c r="E20" s="421">
        <f>SUM(E18:E19)</f>
        <v>600000</v>
      </c>
      <c r="F20" s="421">
        <f>SUM(F18:F19)</f>
        <v>600000</v>
      </c>
    </row>
    <row r="21" spans="1:6">
      <c r="A21" s="426">
        <v>16</v>
      </c>
      <c r="B21" s="420" t="s">
        <v>365</v>
      </c>
      <c r="C21" s="421">
        <v>330000</v>
      </c>
      <c r="D21" s="421">
        <v>360643</v>
      </c>
      <c r="E21" s="421">
        <v>359592</v>
      </c>
      <c r="F21" s="421">
        <v>359592</v>
      </c>
    </row>
    <row r="22" spans="1:6">
      <c r="A22" s="426">
        <v>17</v>
      </c>
      <c r="B22" s="420" t="s">
        <v>366</v>
      </c>
      <c r="C22" s="421">
        <v>213000</v>
      </c>
      <c r="D22" s="421">
        <v>190482</v>
      </c>
      <c r="E22" s="421">
        <v>159024</v>
      </c>
      <c r="F22" s="421">
        <v>159024</v>
      </c>
    </row>
    <row r="23" spans="1:6">
      <c r="A23" s="426">
        <v>18</v>
      </c>
      <c r="B23" s="420" t="s">
        <v>413</v>
      </c>
      <c r="C23" s="421">
        <v>543000</v>
      </c>
      <c r="D23" s="421">
        <v>551125</v>
      </c>
      <c r="E23" s="421">
        <f>SUM(E21:E22)</f>
        <v>518616</v>
      </c>
      <c r="F23" s="421">
        <f>SUM(F21:F22)</f>
        <v>518616</v>
      </c>
    </row>
    <row r="24" spans="1:6">
      <c r="A24" s="426">
        <v>19</v>
      </c>
      <c r="B24" s="420" t="s">
        <v>367</v>
      </c>
      <c r="C24" s="421">
        <v>1224000</v>
      </c>
      <c r="D24" s="421">
        <v>1464913</v>
      </c>
      <c r="E24" s="421">
        <v>1400000</v>
      </c>
      <c r="F24" s="421">
        <v>1400000</v>
      </c>
    </row>
    <row r="25" spans="1:6">
      <c r="A25" s="426">
        <v>20</v>
      </c>
      <c r="B25" s="420" t="s">
        <v>368</v>
      </c>
      <c r="C25" s="421">
        <v>270000</v>
      </c>
      <c r="D25" s="421">
        <v>236220</v>
      </c>
      <c r="E25" s="421">
        <v>250000</v>
      </c>
      <c r="F25" s="421">
        <v>250000</v>
      </c>
    </row>
    <row r="26" spans="1:6" ht="26.4">
      <c r="A26" s="426">
        <v>21</v>
      </c>
      <c r="B26" s="420" t="s">
        <v>369</v>
      </c>
      <c r="C26" s="421">
        <v>623200</v>
      </c>
      <c r="D26" s="421">
        <v>804200</v>
      </c>
      <c r="E26" s="421">
        <v>433200</v>
      </c>
      <c r="F26" s="421">
        <v>433200</v>
      </c>
    </row>
    <row r="27" spans="1:6">
      <c r="A27" s="426">
        <v>22</v>
      </c>
      <c r="B27" s="420" t="s">
        <v>370</v>
      </c>
      <c r="C27" s="421">
        <v>1154000</v>
      </c>
      <c r="D27" s="421">
        <v>1237137</v>
      </c>
      <c r="E27" s="421">
        <v>1090316</v>
      </c>
      <c r="F27" s="421">
        <v>1225566</v>
      </c>
    </row>
    <row r="28" spans="1:6">
      <c r="A28" s="426">
        <v>23</v>
      </c>
      <c r="B28" s="420" t="s">
        <v>371</v>
      </c>
      <c r="C28" s="421">
        <v>0</v>
      </c>
      <c r="D28" s="421">
        <v>111074</v>
      </c>
      <c r="E28" s="421"/>
      <c r="F28" s="421"/>
    </row>
    <row r="29" spans="1:6">
      <c r="A29" s="426">
        <v>24</v>
      </c>
      <c r="B29" s="420" t="s">
        <v>414</v>
      </c>
      <c r="C29" s="421">
        <v>3271200</v>
      </c>
      <c r="D29" s="421">
        <v>3742470</v>
      </c>
      <c r="E29" s="421">
        <f>SUM(E24,E25,E26,E27)</f>
        <v>3173516</v>
      </c>
      <c r="F29" s="421">
        <f>SUM(F24,F25,F26,F27)</f>
        <v>3308766</v>
      </c>
    </row>
    <row r="30" spans="1:6" ht="26.4">
      <c r="A30" s="426">
        <v>25</v>
      </c>
      <c r="B30" s="420" t="s">
        <v>372</v>
      </c>
      <c r="C30" s="421">
        <v>1057800</v>
      </c>
      <c r="D30" s="421">
        <v>1036125</v>
      </c>
      <c r="E30" s="421">
        <v>869868</v>
      </c>
      <c r="F30" s="421">
        <v>869868</v>
      </c>
    </row>
    <row r="31" spans="1:6">
      <c r="A31" s="426">
        <v>26</v>
      </c>
      <c r="B31" s="420" t="s">
        <v>415</v>
      </c>
      <c r="C31" s="421">
        <v>0</v>
      </c>
      <c r="D31" s="421">
        <v>2667</v>
      </c>
      <c r="E31" s="421">
        <v>0</v>
      </c>
      <c r="F31" s="421">
        <v>0</v>
      </c>
    </row>
    <row r="32" spans="1:6">
      <c r="A32" s="426">
        <v>27</v>
      </c>
      <c r="B32" s="420" t="s">
        <v>373</v>
      </c>
      <c r="C32" s="421">
        <v>0</v>
      </c>
      <c r="D32" s="421">
        <v>2667</v>
      </c>
      <c r="E32" s="421">
        <v>0</v>
      </c>
      <c r="F32" s="421">
        <v>0</v>
      </c>
    </row>
    <row r="33" spans="1:6">
      <c r="A33" s="426">
        <v>28</v>
      </c>
      <c r="B33" s="420" t="s">
        <v>374</v>
      </c>
      <c r="C33" s="421">
        <v>0</v>
      </c>
      <c r="D33" s="421">
        <v>131356</v>
      </c>
      <c r="E33" s="421">
        <v>86000</v>
      </c>
      <c r="F33" s="421">
        <v>146000</v>
      </c>
    </row>
    <row r="34" spans="1:6" ht="26.4">
      <c r="A34" s="426">
        <v>29</v>
      </c>
      <c r="B34" s="420" t="s">
        <v>416</v>
      </c>
      <c r="C34" s="421">
        <v>1057800</v>
      </c>
      <c r="D34" s="421">
        <v>1170148</v>
      </c>
      <c r="E34" s="421">
        <f>SUM(E30:E33)</f>
        <v>955868</v>
      </c>
      <c r="F34" s="421">
        <f>SUM(F30:F33)</f>
        <v>1015868</v>
      </c>
    </row>
    <row r="35" spans="1:6">
      <c r="A35" s="426">
        <v>30</v>
      </c>
      <c r="B35" s="422" t="s">
        <v>417</v>
      </c>
      <c r="C35" s="423">
        <v>5719000</v>
      </c>
      <c r="D35" s="423">
        <v>6357942</v>
      </c>
      <c r="E35" s="423">
        <f>SUM(E20,E23,E29,E34)</f>
        <v>5248000</v>
      </c>
      <c r="F35" s="423">
        <f>SUM(F20,F23,F29,F34)</f>
        <v>5443250</v>
      </c>
    </row>
    <row r="36" spans="1:6">
      <c r="A36" s="426">
        <v>31</v>
      </c>
      <c r="B36" s="420" t="s">
        <v>418</v>
      </c>
      <c r="C36" s="421">
        <v>1254000</v>
      </c>
      <c r="D36" s="421">
        <v>1191000</v>
      </c>
      <c r="E36" s="421">
        <v>1124000</v>
      </c>
      <c r="F36" s="421">
        <v>1124000</v>
      </c>
    </row>
    <row r="37" spans="1:6">
      <c r="A37" s="426">
        <v>32</v>
      </c>
      <c r="B37" s="420" t="s">
        <v>375</v>
      </c>
      <c r="C37" s="421">
        <v>0</v>
      </c>
      <c r="D37" s="421">
        <v>1191000</v>
      </c>
      <c r="E37" s="421">
        <v>1124000</v>
      </c>
      <c r="F37" s="421">
        <v>1124000</v>
      </c>
    </row>
    <row r="38" spans="1:6">
      <c r="A38" s="426">
        <v>33</v>
      </c>
      <c r="B38" s="422" t="s">
        <v>419</v>
      </c>
      <c r="C38" s="423">
        <v>1254000</v>
      </c>
      <c r="D38" s="423">
        <v>1191000</v>
      </c>
      <c r="E38" s="423">
        <v>1124000</v>
      </c>
      <c r="F38" s="423">
        <v>1124000</v>
      </c>
    </row>
    <row r="39" spans="1:6" ht="26.4">
      <c r="A39" s="426">
        <v>34</v>
      </c>
      <c r="B39" s="420" t="s">
        <v>376</v>
      </c>
      <c r="C39" s="421">
        <v>0</v>
      </c>
      <c r="D39" s="421">
        <v>397170</v>
      </c>
      <c r="E39" s="421">
        <v>0</v>
      </c>
      <c r="F39" s="421">
        <v>0</v>
      </c>
    </row>
    <row r="40" spans="1:6" ht="26.4">
      <c r="A40" s="426">
        <v>35</v>
      </c>
      <c r="B40" s="420" t="s">
        <v>420</v>
      </c>
      <c r="C40" s="421">
        <v>4525400</v>
      </c>
      <c r="D40" s="421">
        <v>4733628</v>
      </c>
      <c r="E40" s="421">
        <v>4854255</v>
      </c>
      <c r="F40" s="421">
        <v>4861139</v>
      </c>
    </row>
    <row r="41" spans="1:6" ht="26.4">
      <c r="A41" s="426">
        <v>36</v>
      </c>
      <c r="B41" s="420" t="s">
        <v>377</v>
      </c>
      <c r="C41" s="421">
        <v>0</v>
      </c>
      <c r="D41" s="421">
        <v>4385628</v>
      </c>
      <c r="E41" s="421">
        <v>4406255</v>
      </c>
      <c r="F41" s="421">
        <v>4402139</v>
      </c>
    </row>
    <row r="42" spans="1:6">
      <c r="A42" s="426">
        <v>37</v>
      </c>
      <c r="B42" s="420" t="s">
        <v>378</v>
      </c>
      <c r="C42" s="421">
        <v>0</v>
      </c>
      <c r="D42" s="421">
        <v>348000</v>
      </c>
      <c r="E42" s="421">
        <v>348000</v>
      </c>
      <c r="F42" s="421">
        <v>359000</v>
      </c>
    </row>
    <row r="43" spans="1:6">
      <c r="A43" s="426">
        <v>38</v>
      </c>
      <c r="B43" s="420" t="s">
        <v>379</v>
      </c>
      <c r="C43" s="421"/>
      <c r="D43" s="421"/>
      <c r="E43" s="421">
        <v>100000</v>
      </c>
      <c r="F43" s="421">
        <v>100000</v>
      </c>
    </row>
    <row r="44" spans="1:6" ht="26.4">
      <c r="A44" s="426">
        <v>39</v>
      </c>
      <c r="B44" s="420" t="s">
        <v>421</v>
      </c>
      <c r="C44" s="421">
        <v>80000</v>
      </c>
      <c r="D44" s="421">
        <v>72000</v>
      </c>
      <c r="E44" s="421">
        <v>130000</v>
      </c>
      <c r="F44" s="421">
        <v>130000</v>
      </c>
    </row>
    <row r="45" spans="1:6">
      <c r="A45" s="426">
        <v>40</v>
      </c>
      <c r="B45" s="420" t="s">
        <v>380</v>
      </c>
      <c r="C45" s="421">
        <v>0</v>
      </c>
      <c r="D45" s="421">
        <v>48000</v>
      </c>
      <c r="E45" s="421"/>
      <c r="F45" s="421"/>
    </row>
    <row r="46" spans="1:6">
      <c r="A46" s="426">
        <v>41</v>
      </c>
      <c r="B46" s="420" t="s">
        <v>381</v>
      </c>
      <c r="C46" s="421">
        <v>0</v>
      </c>
      <c r="D46" s="421">
        <v>24000</v>
      </c>
      <c r="E46" s="421">
        <v>130000</v>
      </c>
      <c r="F46" s="421">
        <v>130000</v>
      </c>
    </row>
    <row r="47" spans="1:6">
      <c r="A47" s="426">
        <v>42</v>
      </c>
      <c r="B47" s="420" t="s">
        <v>382</v>
      </c>
      <c r="C47" s="421">
        <v>15639230</v>
      </c>
      <c r="D47" s="421">
        <v>0</v>
      </c>
      <c r="E47" s="421">
        <v>15775337</v>
      </c>
      <c r="F47" s="421">
        <v>16277626</v>
      </c>
    </row>
    <row r="48" spans="1:6">
      <c r="A48" s="426">
        <v>43</v>
      </c>
      <c r="B48" s="422" t="s">
        <v>422</v>
      </c>
      <c r="C48" s="423">
        <v>20244630</v>
      </c>
      <c r="D48" s="423">
        <v>5202798</v>
      </c>
      <c r="E48" s="423">
        <f>SUM(E40,E44,E47)</f>
        <v>20759592</v>
      </c>
      <c r="F48" s="423">
        <v>21268765</v>
      </c>
    </row>
    <row r="49" spans="1:6">
      <c r="A49" s="426">
        <v>44</v>
      </c>
      <c r="B49" s="422" t="s">
        <v>462</v>
      </c>
      <c r="C49" s="423"/>
      <c r="D49" s="423"/>
      <c r="E49" s="423"/>
      <c r="F49" s="423">
        <v>1758</v>
      </c>
    </row>
    <row r="50" spans="1:6">
      <c r="A50" s="426">
        <v>45</v>
      </c>
      <c r="B50" s="420" t="s">
        <v>383</v>
      </c>
      <c r="C50" s="421">
        <v>0</v>
      </c>
      <c r="D50" s="421">
        <v>750000</v>
      </c>
      <c r="E50" s="421">
        <v>0</v>
      </c>
      <c r="F50" s="421">
        <v>0</v>
      </c>
    </row>
    <row r="51" spans="1:6">
      <c r="A51" s="426">
        <v>46</v>
      </c>
      <c r="B51" s="420" t="s">
        <v>384</v>
      </c>
      <c r="C51" s="421">
        <v>1809021</v>
      </c>
      <c r="D51" s="421">
        <v>467504</v>
      </c>
      <c r="E51" s="421">
        <v>505170</v>
      </c>
      <c r="F51" s="421">
        <v>7692716</v>
      </c>
    </row>
    <row r="52" spans="1:6">
      <c r="A52" s="426">
        <v>47</v>
      </c>
      <c r="B52" s="420" t="s">
        <v>423</v>
      </c>
      <c r="C52" s="421"/>
      <c r="D52" s="421"/>
      <c r="E52" s="421">
        <v>1917244</v>
      </c>
      <c r="F52" s="421"/>
    </row>
    <row r="53" spans="1:6" ht="26.4">
      <c r="A53" s="426">
        <v>48</v>
      </c>
      <c r="B53" s="420" t="s">
        <v>385</v>
      </c>
      <c r="C53" s="421">
        <v>488429</v>
      </c>
      <c r="D53" s="421">
        <v>328719</v>
      </c>
      <c r="E53" s="421">
        <v>654051</v>
      </c>
      <c r="F53" s="421">
        <v>2077034</v>
      </c>
    </row>
    <row r="54" spans="1:6">
      <c r="A54" s="426">
        <v>49</v>
      </c>
      <c r="B54" s="422" t="s">
        <v>424</v>
      </c>
      <c r="C54" s="423">
        <v>2297450</v>
      </c>
      <c r="D54" s="423">
        <v>1546223</v>
      </c>
      <c r="E54" s="423">
        <f>SUM(E50:E53)</f>
        <v>3076465</v>
      </c>
      <c r="F54" s="423">
        <f>SUM(F50:F53)</f>
        <v>9769750</v>
      </c>
    </row>
    <row r="55" spans="1:6">
      <c r="A55" s="426">
        <v>50</v>
      </c>
      <c r="B55" s="420" t="s">
        <v>386</v>
      </c>
      <c r="C55" s="421">
        <v>21171421</v>
      </c>
      <c r="D55" s="421">
        <v>21223259</v>
      </c>
      <c r="E55" s="421">
        <v>787402</v>
      </c>
      <c r="F55" s="421">
        <v>787402</v>
      </c>
    </row>
    <row r="56" spans="1:6" ht="26.4">
      <c r="A56" s="426">
        <v>51</v>
      </c>
      <c r="B56" s="420" t="s">
        <v>387</v>
      </c>
      <c r="C56" s="421">
        <v>5581283</v>
      </c>
      <c r="D56" s="421">
        <v>5595280</v>
      </c>
      <c r="E56" s="421">
        <v>212598</v>
      </c>
      <c r="F56" s="421">
        <v>212598</v>
      </c>
    </row>
    <row r="57" spans="1:6">
      <c r="A57" s="426">
        <v>52</v>
      </c>
      <c r="B57" s="422" t="s">
        <v>425</v>
      </c>
      <c r="C57" s="423">
        <v>26752704</v>
      </c>
      <c r="D57" s="423">
        <v>26818539</v>
      </c>
      <c r="E57" s="423">
        <f>SUM(E55:E56)</f>
        <v>1000000</v>
      </c>
      <c r="F57" s="423">
        <f>SUM(F55:F56)</f>
        <v>1000000</v>
      </c>
    </row>
    <row r="58" spans="1:6">
      <c r="A58" s="426">
        <v>53</v>
      </c>
      <c r="B58" s="422" t="s">
        <v>445</v>
      </c>
      <c r="C58" s="423">
        <v>61145333</v>
      </c>
      <c r="D58" s="423">
        <v>46608094</v>
      </c>
      <c r="E58" s="423">
        <f>SUM(E13,E14,E35,E38,E48,E54,E57)</f>
        <v>36672057</v>
      </c>
      <c r="F58" s="423">
        <f>SUM(F13,F14,F35,F38,F48,F49,F54,F57)</f>
        <v>44304886</v>
      </c>
    </row>
    <row r="59" spans="1:6" ht="26.4">
      <c r="A59" s="427">
        <v>54</v>
      </c>
      <c r="B59" s="420" t="s">
        <v>388</v>
      </c>
      <c r="C59" s="421">
        <v>375542</v>
      </c>
      <c r="D59" s="421">
        <v>485308</v>
      </c>
      <c r="E59" s="421">
        <v>437372</v>
      </c>
      <c r="F59" s="421">
        <v>437372</v>
      </c>
    </row>
    <row r="60" spans="1:6" ht="26.4">
      <c r="A60" s="427">
        <v>55</v>
      </c>
      <c r="B60" s="420" t="s">
        <v>389</v>
      </c>
      <c r="C60" s="421">
        <v>0</v>
      </c>
      <c r="D60" s="421">
        <v>30000000</v>
      </c>
      <c r="E60" s="421">
        <v>0</v>
      </c>
      <c r="F60" s="421">
        <v>0</v>
      </c>
    </row>
    <row r="61" spans="1:6">
      <c r="A61" s="427">
        <v>56</v>
      </c>
      <c r="B61" s="422" t="s">
        <v>464</v>
      </c>
      <c r="C61" s="423">
        <v>375542</v>
      </c>
      <c r="D61" s="423">
        <v>30485308</v>
      </c>
      <c r="E61" s="423">
        <v>437372</v>
      </c>
      <c r="F61" s="423">
        <v>437372</v>
      </c>
    </row>
    <row r="62" spans="1:6" ht="15.6">
      <c r="A62" s="427">
        <v>57</v>
      </c>
      <c r="B62" s="433" t="s">
        <v>443</v>
      </c>
      <c r="C62" s="434">
        <f>SUM(C58,C61)</f>
        <v>61520875</v>
      </c>
      <c r="D62" s="434">
        <f>SUM(D58,D61)</f>
        <v>77093402</v>
      </c>
      <c r="E62" s="434">
        <f>SUM(E58,E61)</f>
        <v>37109429</v>
      </c>
      <c r="F62" s="434">
        <f>SUM(F58,F61)</f>
        <v>44742258</v>
      </c>
    </row>
    <row r="63" spans="1:6">
      <c r="A63" s="427"/>
      <c r="B63" s="422"/>
      <c r="C63" s="423"/>
      <c r="D63" s="423"/>
      <c r="E63" s="421"/>
      <c r="F63" s="421"/>
    </row>
    <row r="64" spans="1:6" ht="49.5" customHeight="1">
      <c r="A64" s="427"/>
      <c r="B64" s="28" t="s">
        <v>426</v>
      </c>
      <c r="C64" s="4" t="s">
        <v>427</v>
      </c>
      <c r="D64" s="4" t="s">
        <v>428</v>
      </c>
      <c r="E64" s="4" t="s">
        <v>429</v>
      </c>
      <c r="F64" s="4"/>
    </row>
    <row r="65" spans="1:6" ht="26.25" customHeight="1">
      <c r="A65" s="436">
        <v>1</v>
      </c>
      <c r="B65" s="420" t="s">
        <v>390</v>
      </c>
      <c r="C65" s="425">
        <v>6655130</v>
      </c>
      <c r="D65" s="421">
        <v>7655130</v>
      </c>
      <c r="E65" s="421">
        <v>7666448</v>
      </c>
      <c r="F65" s="421">
        <v>7666448</v>
      </c>
    </row>
    <row r="66" spans="1:6" ht="27" customHeight="1">
      <c r="A66" s="437">
        <v>2</v>
      </c>
      <c r="B66" s="420" t="s">
        <v>391</v>
      </c>
      <c r="C66" s="425">
        <v>1539000</v>
      </c>
      <c r="D66" s="421">
        <v>1539000</v>
      </c>
      <c r="E66" s="421">
        <v>1472000</v>
      </c>
      <c r="F66" s="421">
        <v>1472000</v>
      </c>
    </row>
    <row r="67" spans="1:6" ht="26.4">
      <c r="A67" s="426">
        <v>3</v>
      </c>
      <c r="B67" s="420" t="s">
        <v>392</v>
      </c>
      <c r="C67" s="421">
        <v>1200000</v>
      </c>
      <c r="D67" s="421">
        <v>1200000</v>
      </c>
      <c r="E67" s="421">
        <v>1800000</v>
      </c>
      <c r="F67" s="421">
        <v>1800000</v>
      </c>
    </row>
    <row r="68" spans="1:6" ht="26.4">
      <c r="A68" s="426">
        <v>4</v>
      </c>
      <c r="B68" s="420" t="s">
        <v>393</v>
      </c>
      <c r="C68" s="421">
        <v>0</v>
      </c>
      <c r="D68" s="421">
        <v>928128</v>
      </c>
      <c r="E68" s="421">
        <v>0</v>
      </c>
      <c r="F68" s="421">
        <v>16013</v>
      </c>
    </row>
    <row r="69" spans="1:6" ht="26.4">
      <c r="A69" s="426">
        <v>5</v>
      </c>
      <c r="B69" s="420" t="s">
        <v>430</v>
      </c>
      <c r="C69" s="421">
        <v>9394130</v>
      </c>
      <c r="D69" s="421">
        <v>11322258</v>
      </c>
      <c r="E69" s="421">
        <v>10938448</v>
      </c>
      <c r="F69" s="421">
        <v>10954461</v>
      </c>
    </row>
    <row r="70" spans="1:6" ht="26.4">
      <c r="A70" s="426">
        <v>6</v>
      </c>
      <c r="B70" s="420" t="s">
        <v>431</v>
      </c>
      <c r="C70" s="421">
        <v>180000</v>
      </c>
      <c r="D70" s="421">
        <v>312229</v>
      </c>
      <c r="E70" s="424">
        <v>0</v>
      </c>
      <c r="F70" s="424">
        <v>29040</v>
      </c>
    </row>
    <row r="71" spans="1:6">
      <c r="A71" s="426">
        <v>7</v>
      </c>
      <c r="B71" s="420" t="s">
        <v>394</v>
      </c>
      <c r="C71" s="421">
        <v>0</v>
      </c>
      <c r="D71" s="421">
        <v>180996</v>
      </c>
      <c r="E71" s="424">
        <v>0</v>
      </c>
      <c r="F71" s="424">
        <v>0</v>
      </c>
    </row>
    <row r="72" spans="1:6" ht="26.4">
      <c r="A72" s="426">
        <v>8</v>
      </c>
      <c r="B72" s="420" t="s">
        <v>395</v>
      </c>
      <c r="C72" s="421">
        <v>0</v>
      </c>
      <c r="D72" s="421">
        <v>131233</v>
      </c>
      <c r="E72" s="424">
        <v>0</v>
      </c>
      <c r="F72" s="424">
        <v>0</v>
      </c>
    </row>
    <row r="73" spans="1:6" ht="26.4">
      <c r="A73" s="426">
        <v>9</v>
      </c>
      <c r="B73" s="422" t="s">
        <v>432</v>
      </c>
      <c r="C73" s="423">
        <v>9574130</v>
      </c>
      <c r="D73" s="423">
        <v>11634487</v>
      </c>
      <c r="E73" s="429">
        <v>10938448</v>
      </c>
      <c r="F73" s="429">
        <v>10983501</v>
      </c>
    </row>
    <row r="74" spans="1:6" ht="26.4">
      <c r="A74" s="426">
        <v>10</v>
      </c>
      <c r="B74" s="420" t="s">
        <v>396</v>
      </c>
      <c r="C74" s="421">
        <v>0</v>
      </c>
      <c r="D74" s="421">
        <v>641565</v>
      </c>
      <c r="E74" s="421">
        <v>0</v>
      </c>
      <c r="F74" s="421">
        <v>0</v>
      </c>
    </row>
    <row r="75" spans="1:6" ht="26.4">
      <c r="A75" s="426">
        <v>11</v>
      </c>
      <c r="B75" s="420" t="s">
        <v>433</v>
      </c>
      <c r="C75" s="421">
        <v>0</v>
      </c>
      <c r="D75" s="421">
        <v>250000</v>
      </c>
      <c r="E75" s="421">
        <v>0</v>
      </c>
      <c r="F75" s="421">
        <v>7587776</v>
      </c>
    </row>
    <row r="76" spans="1:6" ht="26.4">
      <c r="A76" s="426">
        <v>12</v>
      </c>
      <c r="B76" s="420" t="s">
        <v>397</v>
      </c>
      <c r="C76" s="421">
        <v>0</v>
      </c>
      <c r="D76" s="421">
        <v>250000</v>
      </c>
      <c r="E76" s="424">
        <v>0</v>
      </c>
      <c r="F76" s="424">
        <v>0</v>
      </c>
    </row>
    <row r="77" spans="1:6" ht="26.4">
      <c r="A77" s="426">
        <v>13</v>
      </c>
      <c r="B77" s="420" t="s">
        <v>461</v>
      </c>
      <c r="C77" s="421">
        <v>0</v>
      </c>
      <c r="D77" s="421">
        <v>0</v>
      </c>
      <c r="E77" s="424">
        <v>0</v>
      </c>
      <c r="F77" s="424">
        <v>7587776</v>
      </c>
    </row>
    <row r="78" spans="1:6" ht="26.4">
      <c r="A78" s="426">
        <v>14</v>
      </c>
      <c r="B78" s="422" t="s">
        <v>434</v>
      </c>
      <c r="C78" s="423">
        <v>0</v>
      </c>
      <c r="D78" s="423">
        <v>891565</v>
      </c>
      <c r="E78" s="423">
        <v>0</v>
      </c>
      <c r="F78" s="423">
        <v>7587776</v>
      </c>
    </row>
    <row r="79" spans="1:6">
      <c r="A79" s="426">
        <v>15</v>
      </c>
      <c r="B79" s="420" t="s">
        <v>435</v>
      </c>
      <c r="C79" s="421">
        <v>1931000</v>
      </c>
      <c r="D79" s="421">
        <v>1846083</v>
      </c>
      <c r="E79" s="424">
        <v>1800000</v>
      </c>
      <c r="F79" s="424">
        <v>1800000</v>
      </c>
    </row>
    <row r="80" spans="1:6">
      <c r="A80" s="426">
        <v>16</v>
      </c>
      <c r="B80" s="420" t="s">
        <v>398</v>
      </c>
      <c r="C80" s="421">
        <v>0</v>
      </c>
      <c r="D80" s="421">
        <v>823000</v>
      </c>
      <c r="E80" s="421">
        <v>800000</v>
      </c>
      <c r="F80" s="421">
        <v>800000</v>
      </c>
    </row>
    <row r="81" spans="1:6">
      <c r="A81" s="426">
        <v>17</v>
      </c>
      <c r="B81" s="420" t="s">
        <v>399</v>
      </c>
      <c r="C81" s="421">
        <v>0</v>
      </c>
      <c r="D81" s="421">
        <v>1023083</v>
      </c>
      <c r="E81" s="421">
        <v>1000000</v>
      </c>
      <c r="F81" s="421">
        <v>1000000</v>
      </c>
    </row>
    <row r="82" spans="1:6">
      <c r="A82" s="426">
        <v>18</v>
      </c>
      <c r="B82" s="420" t="s">
        <v>436</v>
      </c>
      <c r="C82" s="421">
        <v>4500000</v>
      </c>
      <c r="D82" s="421">
        <v>4326155</v>
      </c>
      <c r="E82" s="421">
        <v>4300000</v>
      </c>
      <c r="F82" s="421">
        <v>4300000</v>
      </c>
    </row>
    <row r="83" spans="1:6" ht="26.4">
      <c r="A83" s="426">
        <v>19</v>
      </c>
      <c r="B83" s="420" t="s">
        <v>400</v>
      </c>
      <c r="C83" s="421">
        <v>0</v>
      </c>
      <c r="D83" s="421">
        <v>4326155</v>
      </c>
      <c r="E83" s="421">
        <v>4300000</v>
      </c>
      <c r="F83" s="421">
        <v>4300000</v>
      </c>
    </row>
    <row r="84" spans="1:6">
      <c r="A84" s="426">
        <v>20</v>
      </c>
      <c r="B84" s="420" t="s">
        <v>437</v>
      </c>
      <c r="C84" s="421">
        <v>1000000</v>
      </c>
      <c r="D84" s="421">
        <v>1067869</v>
      </c>
      <c r="E84" s="421">
        <v>1000000</v>
      </c>
      <c r="F84" s="421">
        <v>1000000</v>
      </c>
    </row>
    <row r="85" spans="1:6">
      <c r="A85" s="426">
        <v>21</v>
      </c>
      <c r="B85" s="420" t="s">
        <v>446</v>
      </c>
      <c r="C85" s="421">
        <v>30000</v>
      </c>
      <c r="D85" s="421">
        <v>1658</v>
      </c>
      <c r="E85" s="424">
        <v>0</v>
      </c>
      <c r="F85" s="424">
        <v>0</v>
      </c>
    </row>
    <row r="86" spans="1:6">
      <c r="A86" s="426">
        <v>22</v>
      </c>
      <c r="B86" s="422" t="s">
        <v>438</v>
      </c>
      <c r="C86" s="423">
        <v>7461000</v>
      </c>
      <c r="D86" s="423">
        <v>7241765</v>
      </c>
      <c r="E86" s="430">
        <f>SUM(E79,E82,E84)</f>
        <v>7100000</v>
      </c>
      <c r="F86" s="430">
        <f>SUM(F79,F82,F84)</f>
        <v>7100000</v>
      </c>
    </row>
    <row r="87" spans="1:6">
      <c r="A87" s="426">
        <v>23</v>
      </c>
      <c r="B87" s="420" t="s">
        <v>447</v>
      </c>
      <c r="C87" s="421">
        <v>150000</v>
      </c>
      <c r="D87" s="421">
        <v>182500</v>
      </c>
      <c r="E87" s="428">
        <v>180000</v>
      </c>
      <c r="F87" s="428">
        <v>180000</v>
      </c>
    </row>
    <row r="88" spans="1:6" ht="26.4">
      <c r="A88" s="426">
        <v>24</v>
      </c>
      <c r="B88" s="420" t="s">
        <v>401</v>
      </c>
      <c r="C88" s="421">
        <v>0</v>
      </c>
      <c r="D88" s="421">
        <v>182500</v>
      </c>
      <c r="E88" s="428">
        <v>180000</v>
      </c>
      <c r="F88" s="428">
        <v>180000</v>
      </c>
    </row>
    <row r="89" spans="1:6">
      <c r="A89" s="426">
        <v>25</v>
      </c>
      <c r="B89" s="420" t="s">
        <v>439</v>
      </c>
      <c r="C89" s="421">
        <v>0</v>
      </c>
      <c r="D89" s="421">
        <v>0</v>
      </c>
      <c r="E89" s="428">
        <v>0</v>
      </c>
      <c r="F89" s="428">
        <v>0</v>
      </c>
    </row>
    <row r="90" spans="1:6">
      <c r="A90" s="426">
        <v>26</v>
      </c>
      <c r="B90" s="420" t="s">
        <v>440</v>
      </c>
      <c r="C90" s="421">
        <v>260000</v>
      </c>
      <c r="D90" s="421">
        <v>210000</v>
      </c>
      <c r="E90" s="428">
        <v>210000</v>
      </c>
      <c r="F90" s="428">
        <v>210000</v>
      </c>
    </row>
    <row r="91" spans="1:6" ht="26.4">
      <c r="A91" s="426">
        <v>27</v>
      </c>
      <c r="B91" s="420" t="s">
        <v>448</v>
      </c>
      <c r="C91" s="421">
        <v>15000</v>
      </c>
      <c r="D91" s="421">
        <v>29615</v>
      </c>
      <c r="E91" s="428">
        <v>25000</v>
      </c>
      <c r="F91" s="428">
        <v>25000</v>
      </c>
    </row>
    <row r="92" spans="1:6">
      <c r="A92" s="426">
        <v>28</v>
      </c>
      <c r="B92" s="420" t="s">
        <v>449</v>
      </c>
      <c r="C92" s="421">
        <v>230000</v>
      </c>
      <c r="D92" s="421">
        <v>284497</v>
      </c>
      <c r="E92" s="428">
        <v>285000</v>
      </c>
      <c r="F92" s="428">
        <v>285000</v>
      </c>
    </row>
    <row r="93" spans="1:6">
      <c r="A93" s="426">
        <v>29</v>
      </c>
      <c r="B93" s="420" t="s">
        <v>402</v>
      </c>
      <c r="C93" s="421">
        <v>0</v>
      </c>
      <c r="D93" s="421">
        <v>14060</v>
      </c>
      <c r="E93" s="428">
        <v>0</v>
      </c>
      <c r="F93" s="428">
        <v>0</v>
      </c>
    </row>
    <row r="94" spans="1:6">
      <c r="A94" s="426">
        <v>30</v>
      </c>
      <c r="B94" s="422" t="s">
        <v>441</v>
      </c>
      <c r="C94" s="423">
        <v>655000</v>
      </c>
      <c r="D94" s="423">
        <v>706612</v>
      </c>
      <c r="E94" s="429">
        <f>SUM(E87,E90,E91,E92)</f>
        <v>700000</v>
      </c>
      <c r="F94" s="429">
        <f>SUM(F87,F90,F91,F92)</f>
        <v>700000</v>
      </c>
    </row>
    <row r="95" spans="1:6">
      <c r="A95" s="426">
        <v>31</v>
      </c>
      <c r="B95" s="422" t="s">
        <v>442</v>
      </c>
      <c r="C95" s="423">
        <v>17690130</v>
      </c>
      <c r="D95" s="423">
        <v>20474429</v>
      </c>
      <c r="E95" s="429">
        <f>SUM(E73,E78,E86,E94)</f>
        <v>18738448</v>
      </c>
      <c r="F95" s="429">
        <f>SUM(F73,F78,F86,F94)</f>
        <v>26371277</v>
      </c>
    </row>
    <row r="96" spans="1:6" ht="26.4">
      <c r="A96" s="426">
        <v>32</v>
      </c>
      <c r="B96" s="420" t="s">
        <v>405</v>
      </c>
      <c r="C96" s="421">
        <v>43830745</v>
      </c>
      <c r="D96" s="421">
        <v>44442816</v>
      </c>
      <c r="E96" s="428">
        <v>18370981</v>
      </c>
      <c r="F96" s="428">
        <v>18370981</v>
      </c>
    </row>
    <row r="97" spans="1:6">
      <c r="A97" s="426">
        <v>33</v>
      </c>
      <c r="B97" s="420" t="s">
        <v>406</v>
      </c>
      <c r="C97" s="421">
        <v>0</v>
      </c>
      <c r="D97" s="421">
        <v>547138</v>
      </c>
      <c r="E97" s="428">
        <v>0</v>
      </c>
      <c r="F97" s="428">
        <v>0</v>
      </c>
    </row>
    <row r="98" spans="1:6">
      <c r="A98" s="426">
        <v>34</v>
      </c>
      <c r="B98" s="420" t="s">
        <v>407</v>
      </c>
      <c r="C98" s="421">
        <v>0</v>
      </c>
      <c r="D98" s="421">
        <v>30000000</v>
      </c>
      <c r="E98" s="428">
        <v>0</v>
      </c>
      <c r="F98" s="428">
        <v>0</v>
      </c>
    </row>
    <row r="99" spans="1:6">
      <c r="A99" s="426">
        <v>35</v>
      </c>
      <c r="B99" s="422" t="s">
        <v>408</v>
      </c>
      <c r="C99" s="423">
        <v>43830745</v>
      </c>
      <c r="D99" s="423">
        <v>74989954</v>
      </c>
      <c r="E99" s="429">
        <f>SUM(E96:E98)</f>
        <v>18370981</v>
      </c>
      <c r="F99" s="429">
        <v>18370981</v>
      </c>
    </row>
    <row r="100" spans="1:6" ht="15.6">
      <c r="A100" s="431">
        <v>36</v>
      </c>
      <c r="B100" s="432" t="s">
        <v>444</v>
      </c>
      <c r="C100" s="435">
        <f>SUM(C95,C99)</f>
        <v>61520875</v>
      </c>
      <c r="D100" s="435">
        <f>SUM(D95,D99)</f>
        <v>95464383</v>
      </c>
      <c r="E100" s="435">
        <f>SUM(E95,E99)</f>
        <v>37109429</v>
      </c>
      <c r="F100" s="435">
        <f>SUM(F95,F99)</f>
        <v>44742258</v>
      </c>
    </row>
  </sheetData>
  <mergeCells count="2">
    <mergeCell ref="A2:D2"/>
    <mergeCell ref="B1:F1"/>
  </mergeCells>
  <pageMargins left="0.7" right="0.7" top="0.75" bottom="0.75" header="0.3" footer="0.3"/>
  <pageSetup paperSize="9" scale="63" orientation="portrait" r:id="rId1"/>
  <rowBreaks count="1" manualBreakCount="1"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tabSelected="1" zoomScaleNormal="100" workbookViewId="0">
      <selection activeCell="K31" sqref="K31"/>
    </sheetView>
  </sheetViews>
  <sheetFormatPr defaultColWidth="8.88671875" defaultRowHeight="15.6"/>
  <cols>
    <col min="1" max="1" width="4.109375" style="48" customWidth="1"/>
    <col min="2" max="2" width="26.6640625" style="47" customWidth="1"/>
    <col min="3" max="3" width="10.5546875" style="47" customWidth="1"/>
    <col min="4" max="4" width="12.88671875" style="47" customWidth="1"/>
    <col min="5" max="5" width="10" style="47" customWidth="1"/>
    <col min="6" max="6" width="9.44140625" style="47" customWidth="1"/>
    <col min="7" max="7" width="11.44140625" style="47" customWidth="1"/>
    <col min="8" max="8" width="10.44140625" style="47" customWidth="1"/>
    <col min="9" max="9" width="9.33203125" style="47" customWidth="1"/>
    <col min="10" max="10" width="9.109375" style="47" customWidth="1"/>
    <col min="11" max="11" width="10.44140625" style="47" customWidth="1"/>
    <col min="12" max="12" width="11.109375" style="47" customWidth="1"/>
    <col min="13" max="13" width="10.6640625" style="47" customWidth="1"/>
    <col min="14" max="14" width="13.33203125" style="47" customWidth="1"/>
    <col min="15" max="15" width="10.88671875" style="48" customWidth="1"/>
    <col min="16" max="256" width="8.88671875" style="47"/>
    <col min="257" max="257" width="4.109375" style="47" customWidth="1"/>
    <col min="258" max="258" width="26.6640625" style="47" customWidth="1"/>
    <col min="259" max="259" width="10.5546875" style="47" customWidth="1"/>
    <col min="260" max="260" width="12.88671875" style="47" customWidth="1"/>
    <col min="261" max="261" width="10" style="47" customWidth="1"/>
    <col min="262" max="262" width="9.44140625" style="47" customWidth="1"/>
    <col min="263" max="263" width="11.44140625" style="47" customWidth="1"/>
    <col min="264" max="264" width="10.44140625" style="47" customWidth="1"/>
    <col min="265" max="265" width="9.33203125" style="47" customWidth="1"/>
    <col min="266" max="266" width="9.109375" style="47" customWidth="1"/>
    <col min="267" max="267" width="10.44140625" style="47" customWidth="1"/>
    <col min="268" max="268" width="11.109375" style="47" customWidth="1"/>
    <col min="269" max="269" width="10.6640625" style="47" customWidth="1"/>
    <col min="270" max="270" width="13.33203125" style="47" customWidth="1"/>
    <col min="271" max="271" width="10.88671875" style="47" customWidth="1"/>
    <col min="272" max="512" width="8.88671875" style="47"/>
    <col min="513" max="513" width="4.109375" style="47" customWidth="1"/>
    <col min="514" max="514" width="26.6640625" style="47" customWidth="1"/>
    <col min="515" max="515" width="10.5546875" style="47" customWidth="1"/>
    <col min="516" max="516" width="12.88671875" style="47" customWidth="1"/>
    <col min="517" max="517" width="10" style="47" customWidth="1"/>
    <col min="518" max="518" width="9.44140625" style="47" customWidth="1"/>
    <col min="519" max="519" width="11.44140625" style="47" customWidth="1"/>
    <col min="520" max="520" width="10.44140625" style="47" customWidth="1"/>
    <col min="521" max="521" width="9.33203125" style="47" customWidth="1"/>
    <col min="522" max="522" width="9.109375" style="47" customWidth="1"/>
    <col min="523" max="523" width="10.44140625" style="47" customWidth="1"/>
    <col min="524" max="524" width="11.109375" style="47" customWidth="1"/>
    <col min="525" max="525" width="10.6640625" style="47" customWidth="1"/>
    <col min="526" max="526" width="13.33203125" style="47" customWidth="1"/>
    <col min="527" max="527" width="10.88671875" style="47" customWidth="1"/>
    <col min="528" max="768" width="8.88671875" style="47"/>
    <col min="769" max="769" width="4.109375" style="47" customWidth="1"/>
    <col min="770" max="770" width="26.6640625" style="47" customWidth="1"/>
    <col min="771" max="771" width="10.5546875" style="47" customWidth="1"/>
    <col min="772" max="772" width="12.88671875" style="47" customWidth="1"/>
    <col min="773" max="773" width="10" style="47" customWidth="1"/>
    <col min="774" max="774" width="9.44140625" style="47" customWidth="1"/>
    <col min="775" max="775" width="11.44140625" style="47" customWidth="1"/>
    <col min="776" max="776" width="10.44140625" style="47" customWidth="1"/>
    <col min="777" max="777" width="9.33203125" style="47" customWidth="1"/>
    <col min="778" max="778" width="9.109375" style="47" customWidth="1"/>
    <col min="779" max="779" width="10.44140625" style="47" customWidth="1"/>
    <col min="780" max="780" width="11.109375" style="47" customWidth="1"/>
    <col min="781" max="781" width="10.6640625" style="47" customWidth="1"/>
    <col min="782" max="782" width="13.33203125" style="47" customWidth="1"/>
    <col min="783" max="783" width="10.88671875" style="47" customWidth="1"/>
    <col min="784" max="1024" width="8.88671875" style="47"/>
    <col min="1025" max="1025" width="4.109375" style="47" customWidth="1"/>
    <col min="1026" max="1026" width="26.6640625" style="47" customWidth="1"/>
    <col min="1027" max="1027" width="10.5546875" style="47" customWidth="1"/>
    <col min="1028" max="1028" width="12.88671875" style="47" customWidth="1"/>
    <col min="1029" max="1029" width="10" style="47" customWidth="1"/>
    <col min="1030" max="1030" width="9.44140625" style="47" customWidth="1"/>
    <col min="1031" max="1031" width="11.44140625" style="47" customWidth="1"/>
    <col min="1032" max="1032" width="10.44140625" style="47" customWidth="1"/>
    <col min="1033" max="1033" width="9.33203125" style="47" customWidth="1"/>
    <col min="1034" max="1034" width="9.109375" style="47" customWidth="1"/>
    <col min="1035" max="1035" width="10.44140625" style="47" customWidth="1"/>
    <col min="1036" max="1036" width="11.109375" style="47" customWidth="1"/>
    <col min="1037" max="1037" width="10.6640625" style="47" customWidth="1"/>
    <col min="1038" max="1038" width="13.33203125" style="47" customWidth="1"/>
    <col min="1039" max="1039" width="10.88671875" style="47" customWidth="1"/>
    <col min="1040" max="1280" width="8.88671875" style="47"/>
    <col min="1281" max="1281" width="4.109375" style="47" customWidth="1"/>
    <col min="1282" max="1282" width="26.6640625" style="47" customWidth="1"/>
    <col min="1283" max="1283" width="10.5546875" style="47" customWidth="1"/>
    <col min="1284" max="1284" width="12.88671875" style="47" customWidth="1"/>
    <col min="1285" max="1285" width="10" style="47" customWidth="1"/>
    <col min="1286" max="1286" width="9.44140625" style="47" customWidth="1"/>
    <col min="1287" max="1287" width="11.44140625" style="47" customWidth="1"/>
    <col min="1288" max="1288" width="10.44140625" style="47" customWidth="1"/>
    <col min="1289" max="1289" width="9.33203125" style="47" customWidth="1"/>
    <col min="1290" max="1290" width="9.109375" style="47" customWidth="1"/>
    <col min="1291" max="1291" width="10.44140625" style="47" customWidth="1"/>
    <col min="1292" max="1292" width="11.109375" style="47" customWidth="1"/>
    <col min="1293" max="1293" width="10.6640625" style="47" customWidth="1"/>
    <col min="1294" max="1294" width="13.33203125" style="47" customWidth="1"/>
    <col min="1295" max="1295" width="10.88671875" style="47" customWidth="1"/>
    <col min="1296" max="1536" width="8.88671875" style="47"/>
    <col min="1537" max="1537" width="4.109375" style="47" customWidth="1"/>
    <col min="1538" max="1538" width="26.6640625" style="47" customWidth="1"/>
    <col min="1539" max="1539" width="10.5546875" style="47" customWidth="1"/>
    <col min="1540" max="1540" width="12.88671875" style="47" customWidth="1"/>
    <col min="1541" max="1541" width="10" style="47" customWidth="1"/>
    <col min="1542" max="1542" width="9.44140625" style="47" customWidth="1"/>
    <col min="1543" max="1543" width="11.44140625" style="47" customWidth="1"/>
    <col min="1544" max="1544" width="10.44140625" style="47" customWidth="1"/>
    <col min="1545" max="1545" width="9.33203125" style="47" customWidth="1"/>
    <col min="1546" max="1546" width="9.109375" style="47" customWidth="1"/>
    <col min="1547" max="1547" width="10.44140625" style="47" customWidth="1"/>
    <col min="1548" max="1548" width="11.109375" style="47" customWidth="1"/>
    <col min="1549" max="1549" width="10.6640625" style="47" customWidth="1"/>
    <col min="1550" max="1550" width="13.33203125" style="47" customWidth="1"/>
    <col min="1551" max="1551" width="10.88671875" style="47" customWidth="1"/>
    <col min="1552" max="1792" width="8.88671875" style="47"/>
    <col min="1793" max="1793" width="4.109375" style="47" customWidth="1"/>
    <col min="1794" max="1794" width="26.6640625" style="47" customWidth="1"/>
    <col min="1795" max="1795" width="10.5546875" style="47" customWidth="1"/>
    <col min="1796" max="1796" width="12.88671875" style="47" customWidth="1"/>
    <col min="1797" max="1797" width="10" style="47" customWidth="1"/>
    <col min="1798" max="1798" width="9.44140625" style="47" customWidth="1"/>
    <col min="1799" max="1799" width="11.44140625" style="47" customWidth="1"/>
    <col min="1800" max="1800" width="10.44140625" style="47" customWidth="1"/>
    <col min="1801" max="1801" width="9.33203125" style="47" customWidth="1"/>
    <col min="1802" max="1802" width="9.109375" style="47" customWidth="1"/>
    <col min="1803" max="1803" width="10.44140625" style="47" customWidth="1"/>
    <col min="1804" max="1804" width="11.109375" style="47" customWidth="1"/>
    <col min="1805" max="1805" width="10.6640625" style="47" customWidth="1"/>
    <col min="1806" max="1806" width="13.33203125" style="47" customWidth="1"/>
    <col min="1807" max="1807" width="10.88671875" style="47" customWidth="1"/>
    <col min="1808" max="2048" width="8.88671875" style="47"/>
    <col min="2049" max="2049" width="4.109375" style="47" customWidth="1"/>
    <col min="2050" max="2050" width="26.6640625" style="47" customWidth="1"/>
    <col min="2051" max="2051" width="10.5546875" style="47" customWidth="1"/>
    <col min="2052" max="2052" width="12.88671875" style="47" customWidth="1"/>
    <col min="2053" max="2053" width="10" style="47" customWidth="1"/>
    <col min="2054" max="2054" width="9.44140625" style="47" customWidth="1"/>
    <col min="2055" max="2055" width="11.44140625" style="47" customWidth="1"/>
    <col min="2056" max="2056" width="10.44140625" style="47" customWidth="1"/>
    <col min="2057" max="2057" width="9.33203125" style="47" customWidth="1"/>
    <col min="2058" max="2058" width="9.109375" style="47" customWidth="1"/>
    <col min="2059" max="2059" width="10.44140625" style="47" customWidth="1"/>
    <col min="2060" max="2060" width="11.109375" style="47" customWidth="1"/>
    <col min="2061" max="2061" width="10.6640625" style="47" customWidth="1"/>
    <col min="2062" max="2062" width="13.33203125" style="47" customWidth="1"/>
    <col min="2063" max="2063" width="10.88671875" style="47" customWidth="1"/>
    <col min="2064" max="2304" width="8.88671875" style="47"/>
    <col min="2305" max="2305" width="4.109375" style="47" customWidth="1"/>
    <col min="2306" max="2306" width="26.6640625" style="47" customWidth="1"/>
    <col min="2307" max="2307" width="10.5546875" style="47" customWidth="1"/>
    <col min="2308" max="2308" width="12.88671875" style="47" customWidth="1"/>
    <col min="2309" max="2309" width="10" style="47" customWidth="1"/>
    <col min="2310" max="2310" width="9.44140625" style="47" customWidth="1"/>
    <col min="2311" max="2311" width="11.44140625" style="47" customWidth="1"/>
    <col min="2312" max="2312" width="10.44140625" style="47" customWidth="1"/>
    <col min="2313" max="2313" width="9.33203125" style="47" customWidth="1"/>
    <col min="2314" max="2314" width="9.109375" style="47" customWidth="1"/>
    <col min="2315" max="2315" width="10.44140625" style="47" customWidth="1"/>
    <col min="2316" max="2316" width="11.109375" style="47" customWidth="1"/>
    <col min="2317" max="2317" width="10.6640625" style="47" customWidth="1"/>
    <col min="2318" max="2318" width="13.33203125" style="47" customWidth="1"/>
    <col min="2319" max="2319" width="10.88671875" style="47" customWidth="1"/>
    <col min="2320" max="2560" width="8.88671875" style="47"/>
    <col min="2561" max="2561" width="4.109375" style="47" customWidth="1"/>
    <col min="2562" max="2562" width="26.6640625" style="47" customWidth="1"/>
    <col min="2563" max="2563" width="10.5546875" style="47" customWidth="1"/>
    <col min="2564" max="2564" width="12.88671875" style="47" customWidth="1"/>
    <col min="2565" max="2565" width="10" style="47" customWidth="1"/>
    <col min="2566" max="2566" width="9.44140625" style="47" customWidth="1"/>
    <col min="2567" max="2567" width="11.44140625" style="47" customWidth="1"/>
    <col min="2568" max="2568" width="10.44140625" style="47" customWidth="1"/>
    <col min="2569" max="2569" width="9.33203125" style="47" customWidth="1"/>
    <col min="2570" max="2570" width="9.109375" style="47" customWidth="1"/>
    <col min="2571" max="2571" width="10.44140625" style="47" customWidth="1"/>
    <col min="2572" max="2572" width="11.109375" style="47" customWidth="1"/>
    <col min="2573" max="2573" width="10.6640625" style="47" customWidth="1"/>
    <col min="2574" max="2574" width="13.33203125" style="47" customWidth="1"/>
    <col min="2575" max="2575" width="10.88671875" style="47" customWidth="1"/>
    <col min="2576" max="2816" width="8.88671875" style="47"/>
    <col min="2817" max="2817" width="4.109375" style="47" customWidth="1"/>
    <col min="2818" max="2818" width="26.6640625" style="47" customWidth="1"/>
    <col min="2819" max="2819" width="10.5546875" style="47" customWidth="1"/>
    <col min="2820" max="2820" width="12.88671875" style="47" customWidth="1"/>
    <col min="2821" max="2821" width="10" style="47" customWidth="1"/>
    <col min="2822" max="2822" width="9.44140625" style="47" customWidth="1"/>
    <col min="2823" max="2823" width="11.44140625" style="47" customWidth="1"/>
    <col min="2824" max="2824" width="10.44140625" style="47" customWidth="1"/>
    <col min="2825" max="2825" width="9.33203125" style="47" customWidth="1"/>
    <col min="2826" max="2826" width="9.109375" style="47" customWidth="1"/>
    <col min="2827" max="2827" width="10.44140625" style="47" customWidth="1"/>
    <col min="2828" max="2828" width="11.109375" style="47" customWidth="1"/>
    <col min="2829" max="2829" width="10.6640625" style="47" customWidth="1"/>
    <col min="2830" max="2830" width="13.33203125" style="47" customWidth="1"/>
    <col min="2831" max="2831" width="10.88671875" style="47" customWidth="1"/>
    <col min="2832" max="3072" width="8.88671875" style="47"/>
    <col min="3073" max="3073" width="4.109375" style="47" customWidth="1"/>
    <col min="3074" max="3074" width="26.6640625" style="47" customWidth="1"/>
    <col min="3075" max="3075" width="10.5546875" style="47" customWidth="1"/>
    <col min="3076" max="3076" width="12.88671875" style="47" customWidth="1"/>
    <col min="3077" max="3077" width="10" style="47" customWidth="1"/>
    <col min="3078" max="3078" width="9.44140625" style="47" customWidth="1"/>
    <col min="3079" max="3079" width="11.44140625" style="47" customWidth="1"/>
    <col min="3080" max="3080" width="10.44140625" style="47" customWidth="1"/>
    <col min="3081" max="3081" width="9.33203125" style="47" customWidth="1"/>
    <col min="3082" max="3082" width="9.109375" style="47" customWidth="1"/>
    <col min="3083" max="3083" width="10.44140625" style="47" customWidth="1"/>
    <col min="3084" max="3084" width="11.109375" style="47" customWidth="1"/>
    <col min="3085" max="3085" width="10.6640625" style="47" customWidth="1"/>
    <col min="3086" max="3086" width="13.33203125" style="47" customWidth="1"/>
    <col min="3087" max="3087" width="10.88671875" style="47" customWidth="1"/>
    <col min="3088" max="3328" width="8.88671875" style="47"/>
    <col min="3329" max="3329" width="4.109375" style="47" customWidth="1"/>
    <col min="3330" max="3330" width="26.6640625" style="47" customWidth="1"/>
    <col min="3331" max="3331" width="10.5546875" style="47" customWidth="1"/>
    <col min="3332" max="3332" width="12.88671875" style="47" customWidth="1"/>
    <col min="3333" max="3333" width="10" style="47" customWidth="1"/>
    <col min="3334" max="3334" width="9.44140625" style="47" customWidth="1"/>
    <col min="3335" max="3335" width="11.44140625" style="47" customWidth="1"/>
    <col min="3336" max="3336" width="10.44140625" style="47" customWidth="1"/>
    <col min="3337" max="3337" width="9.33203125" style="47" customWidth="1"/>
    <col min="3338" max="3338" width="9.109375" style="47" customWidth="1"/>
    <col min="3339" max="3339" width="10.44140625" style="47" customWidth="1"/>
    <col min="3340" max="3340" width="11.109375" style="47" customWidth="1"/>
    <col min="3341" max="3341" width="10.6640625" style="47" customWidth="1"/>
    <col min="3342" max="3342" width="13.33203125" style="47" customWidth="1"/>
    <col min="3343" max="3343" width="10.88671875" style="47" customWidth="1"/>
    <col min="3344" max="3584" width="8.88671875" style="47"/>
    <col min="3585" max="3585" width="4.109375" style="47" customWidth="1"/>
    <col min="3586" max="3586" width="26.6640625" style="47" customWidth="1"/>
    <col min="3587" max="3587" width="10.5546875" style="47" customWidth="1"/>
    <col min="3588" max="3588" width="12.88671875" style="47" customWidth="1"/>
    <col min="3589" max="3589" width="10" style="47" customWidth="1"/>
    <col min="3590" max="3590" width="9.44140625" style="47" customWidth="1"/>
    <col min="3591" max="3591" width="11.44140625" style="47" customWidth="1"/>
    <col min="3592" max="3592" width="10.44140625" style="47" customWidth="1"/>
    <col min="3593" max="3593" width="9.33203125" style="47" customWidth="1"/>
    <col min="3594" max="3594" width="9.109375" style="47" customWidth="1"/>
    <col min="3595" max="3595" width="10.44140625" style="47" customWidth="1"/>
    <col min="3596" max="3596" width="11.109375" style="47" customWidth="1"/>
    <col min="3597" max="3597" width="10.6640625" style="47" customWidth="1"/>
    <col min="3598" max="3598" width="13.33203125" style="47" customWidth="1"/>
    <col min="3599" max="3599" width="10.88671875" style="47" customWidth="1"/>
    <col min="3600" max="3840" width="8.88671875" style="47"/>
    <col min="3841" max="3841" width="4.109375" style="47" customWidth="1"/>
    <col min="3842" max="3842" width="26.6640625" style="47" customWidth="1"/>
    <col min="3843" max="3843" width="10.5546875" style="47" customWidth="1"/>
    <col min="3844" max="3844" width="12.88671875" style="47" customWidth="1"/>
    <col min="3845" max="3845" width="10" style="47" customWidth="1"/>
    <col min="3846" max="3846" width="9.44140625" style="47" customWidth="1"/>
    <col min="3847" max="3847" width="11.44140625" style="47" customWidth="1"/>
    <col min="3848" max="3848" width="10.44140625" style="47" customWidth="1"/>
    <col min="3849" max="3849" width="9.33203125" style="47" customWidth="1"/>
    <col min="3850" max="3850" width="9.109375" style="47" customWidth="1"/>
    <col min="3851" max="3851" width="10.44140625" style="47" customWidth="1"/>
    <col min="3852" max="3852" width="11.109375" style="47" customWidth="1"/>
    <col min="3853" max="3853" width="10.6640625" style="47" customWidth="1"/>
    <col min="3854" max="3854" width="13.33203125" style="47" customWidth="1"/>
    <col min="3855" max="3855" width="10.88671875" style="47" customWidth="1"/>
    <col min="3856" max="4096" width="8.88671875" style="47"/>
    <col min="4097" max="4097" width="4.109375" style="47" customWidth="1"/>
    <col min="4098" max="4098" width="26.6640625" style="47" customWidth="1"/>
    <col min="4099" max="4099" width="10.5546875" style="47" customWidth="1"/>
    <col min="4100" max="4100" width="12.88671875" style="47" customWidth="1"/>
    <col min="4101" max="4101" width="10" style="47" customWidth="1"/>
    <col min="4102" max="4102" width="9.44140625" style="47" customWidth="1"/>
    <col min="4103" max="4103" width="11.44140625" style="47" customWidth="1"/>
    <col min="4104" max="4104" width="10.44140625" style="47" customWidth="1"/>
    <col min="4105" max="4105" width="9.33203125" style="47" customWidth="1"/>
    <col min="4106" max="4106" width="9.109375" style="47" customWidth="1"/>
    <col min="4107" max="4107" width="10.44140625" style="47" customWidth="1"/>
    <col min="4108" max="4108" width="11.109375" style="47" customWidth="1"/>
    <col min="4109" max="4109" width="10.6640625" style="47" customWidth="1"/>
    <col min="4110" max="4110" width="13.33203125" style="47" customWidth="1"/>
    <col min="4111" max="4111" width="10.88671875" style="47" customWidth="1"/>
    <col min="4112" max="4352" width="8.88671875" style="47"/>
    <col min="4353" max="4353" width="4.109375" style="47" customWidth="1"/>
    <col min="4354" max="4354" width="26.6640625" style="47" customWidth="1"/>
    <col min="4355" max="4355" width="10.5546875" style="47" customWidth="1"/>
    <col min="4356" max="4356" width="12.88671875" style="47" customWidth="1"/>
    <col min="4357" max="4357" width="10" style="47" customWidth="1"/>
    <col min="4358" max="4358" width="9.44140625" style="47" customWidth="1"/>
    <col min="4359" max="4359" width="11.44140625" style="47" customWidth="1"/>
    <col min="4360" max="4360" width="10.44140625" style="47" customWidth="1"/>
    <col min="4361" max="4361" width="9.33203125" style="47" customWidth="1"/>
    <col min="4362" max="4362" width="9.109375" style="47" customWidth="1"/>
    <col min="4363" max="4363" width="10.44140625" style="47" customWidth="1"/>
    <col min="4364" max="4364" width="11.109375" style="47" customWidth="1"/>
    <col min="4365" max="4365" width="10.6640625" style="47" customWidth="1"/>
    <col min="4366" max="4366" width="13.33203125" style="47" customWidth="1"/>
    <col min="4367" max="4367" width="10.88671875" style="47" customWidth="1"/>
    <col min="4368" max="4608" width="8.88671875" style="47"/>
    <col min="4609" max="4609" width="4.109375" style="47" customWidth="1"/>
    <col min="4610" max="4610" width="26.6640625" style="47" customWidth="1"/>
    <col min="4611" max="4611" width="10.5546875" style="47" customWidth="1"/>
    <col min="4612" max="4612" width="12.88671875" style="47" customWidth="1"/>
    <col min="4613" max="4613" width="10" style="47" customWidth="1"/>
    <col min="4614" max="4614" width="9.44140625" style="47" customWidth="1"/>
    <col min="4615" max="4615" width="11.44140625" style="47" customWidth="1"/>
    <col min="4616" max="4616" width="10.44140625" style="47" customWidth="1"/>
    <col min="4617" max="4617" width="9.33203125" style="47" customWidth="1"/>
    <col min="4618" max="4618" width="9.109375" style="47" customWidth="1"/>
    <col min="4619" max="4619" width="10.44140625" style="47" customWidth="1"/>
    <col min="4620" max="4620" width="11.109375" style="47" customWidth="1"/>
    <col min="4621" max="4621" width="10.6640625" style="47" customWidth="1"/>
    <col min="4622" max="4622" width="13.33203125" style="47" customWidth="1"/>
    <col min="4623" max="4623" width="10.88671875" style="47" customWidth="1"/>
    <col min="4624" max="4864" width="8.88671875" style="47"/>
    <col min="4865" max="4865" width="4.109375" style="47" customWidth="1"/>
    <col min="4866" max="4866" width="26.6640625" style="47" customWidth="1"/>
    <col min="4867" max="4867" width="10.5546875" style="47" customWidth="1"/>
    <col min="4868" max="4868" width="12.88671875" style="47" customWidth="1"/>
    <col min="4869" max="4869" width="10" style="47" customWidth="1"/>
    <col min="4870" max="4870" width="9.44140625" style="47" customWidth="1"/>
    <col min="4871" max="4871" width="11.44140625" style="47" customWidth="1"/>
    <col min="4872" max="4872" width="10.44140625" style="47" customWidth="1"/>
    <col min="4873" max="4873" width="9.33203125" style="47" customWidth="1"/>
    <col min="4874" max="4874" width="9.109375" style="47" customWidth="1"/>
    <col min="4875" max="4875" width="10.44140625" style="47" customWidth="1"/>
    <col min="4876" max="4876" width="11.109375" style="47" customWidth="1"/>
    <col min="4877" max="4877" width="10.6640625" style="47" customWidth="1"/>
    <col min="4878" max="4878" width="13.33203125" style="47" customWidth="1"/>
    <col min="4879" max="4879" width="10.88671875" style="47" customWidth="1"/>
    <col min="4880" max="5120" width="8.88671875" style="47"/>
    <col min="5121" max="5121" width="4.109375" style="47" customWidth="1"/>
    <col min="5122" max="5122" width="26.6640625" style="47" customWidth="1"/>
    <col min="5123" max="5123" width="10.5546875" style="47" customWidth="1"/>
    <col min="5124" max="5124" width="12.88671875" style="47" customWidth="1"/>
    <col min="5125" max="5125" width="10" style="47" customWidth="1"/>
    <col min="5126" max="5126" width="9.44140625" style="47" customWidth="1"/>
    <col min="5127" max="5127" width="11.44140625" style="47" customWidth="1"/>
    <col min="5128" max="5128" width="10.44140625" style="47" customWidth="1"/>
    <col min="5129" max="5129" width="9.33203125" style="47" customWidth="1"/>
    <col min="5130" max="5130" width="9.109375" style="47" customWidth="1"/>
    <col min="5131" max="5131" width="10.44140625" style="47" customWidth="1"/>
    <col min="5132" max="5132" width="11.109375" style="47" customWidth="1"/>
    <col min="5133" max="5133" width="10.6640625" style="47" customWidth="1"/>
    <col min="5134" max="5134" width="13.33203125" style="47" customWidth="1"/>
    <col min="5135" max="5135" width="10.88671875" style="47" customWidth="1"/>
    <col min="5136" max="5376" width="8.88671875" style="47"/>
    <col min="5377" max="5377" width="4.109375" style="47" customWidth="1"/>
    <col min="5378" max="5378" width="26.6640625" style="47" customWidth="1"/>
    <col min="5379" max="5379" width="10.5546875" style="47" customWidth="1"/>
    <col min="5380" max="5380" width="12.88671875" style="47" customWidth="1"/>
    <col min="5381" max="5381" width="10" style="47" customWidth="1"/>
    <col min="5382" max="5382" width="9.44140625" style="47" customWidth="1"/>
    <col min="5383" max="5383" width="11.44140625" style="47" customWidth="1"/>
    <col min="5384" max="5384" width="10.44140625" style="47" customWidth="1"/>
    <col min="5385" max="5385" width="9.33203125" style="47" customWidth="1"/>
    <col min="5386" max="5386" width="9.109375" style="47" customWidth="1"/>
    <col min="5387" max="5387" width="10.44140625" style="47" customWidth="1"/>
    <col min="5388" max="5388" width="11.109375" style="47" customWidth="1"/>
    <col min="5389" max="5389" width="10.6640625" style="47" customWidth="1"/>
    <col min="5390" max="5390" width="13.33203125" style="47" customWidth="1"/>
    <col min="5391" max="5391" width="10.88671875" style="47" customWidth="1"/>
    <col min="5392" max="5632" width="8.88671875" style="47"/>
    <col min="5633" max="5633" width="4.109375" style="47" customWidth="1"/>
    <col min="5634" max="5634" width="26.6640625" style="47" customWidth="1"/>
    <col min="5635" max="5635" width="10.5546875" style="47" customWidth="1"/>
    <col min="5636" max="5636" width="12.88671875" style="47" customWidth="1"/>
    <col min="5637" max="5637" width="10" style="47" customWidth="1"/>
    <col min="5638" max="5638" width="9.44140625" style="47" customWidth="1"/>
    <col min="5639" max="5639" width="11.44140625" style="47" customWidth="1"/>
    <col min="5640" max="5640" width="10.44140625" style="47" customWidth="1"/>
    <col min="5641" max="5641" width="9.33203125" style="47" customWidth="1"/>
    <col min="5642" max="5642" width="9.109375" style="47" customWidth="1"/>
    <col min="5643" max="5643" width="10.44140625" style="47" customWidth="1"/>
    <col min="5644" max="5644" width="11.109375" style="47" customWidth="1"/>
    <col min="5645" max="5645" width="10.6640625" style="47" customWidth="1"/>
    <col min="5646" max="5646" width="13.33203125" style="47" customWidth="1"/>
    <col min="5647" max="5647" width="10.88671875" style="47" customWidth="1"/>
    <col min="5648" max="5888" width="8.88671875" style="47"/>
    <col min="5889" max="5889" width="4.109375" style="47" customWidth="1"/>
    <col min="5890" max="5890" width="26.6640625" style="47" customWidth="1"/>
    <col min="5891" max="5891" width="10.5546875" style="47" customWidth="1"/>
    <col min="5892" max="5892" width="12.88671875" style="47" customWidth="1"/>
    <col min="5893" max="5893" width="10" style="47" customWidth="1"/>
    <col min="5894" max="5894" width="9.44140625" style="47" customWidth="1"/>
    <col min="5895" max="5895" width="11.44140625" style="47" customWidth="1"/>
    <col min="5896" max="5896" width="10.44140625" style="47" customWidth="1"/>
    <col min="5897" max="5897" width="9.33203125" style="47" customWidth="1"/>
    <col min="5898" max="5898" width="9.109375" style="47" customWidth="1"/>
    <col min="5899" max="5899" width="10.44140625" style="47" customWidth="1"/>
    <col min="5900" max="5900" width="11.109375" style="47" customWidth="1"/>
    <col min="5901" max="5901" width="10.6640625" style="47" customWidth="1"/>
    <col min="5902" max="5902" width="13.33203125" style="47" customWidth="1"/>
    <col min="5903" max="5903" width="10.88671875" style="47" customWidth="1"/>
    <col min="5904" max="6144" width="8.88671875" style="47"/>
    <col min="6145" max="6145" width="4.109375" style="47" customWidth="1"/>
    <col min="6146" max="6146" width="26.6640625" style="47" customWidth="1"/>
    <col min="6147" max="6147" width="10.5546875" style="47" customWidth="1"/>
    <col min="6148" max="6148" width="12.88671875" style="47" customWidth="1"/>
    <col min="6149" max="6149" width="10" style="47" customWidth="1"/>
    <col min="6150" max="6150" width="9.44140625" style="47" customWidth="1"/>
    <col min="6151" max="6151" width="11.44140625" style="47" customWidth="1"/>
    <col min="6152" max="6152" width="10.44140625" style="47" customWidth="1"/>
    <col min="6153" max="6153" width="9.33203125" style="47" customWidth="1"/>
    <col min="6154" max="6154" width="9.109375" style="47" customWidth="1"/>
    <col min="6155" max="6155" width="10.44140625" style="47" customWidth="1"/>
    <col min="6156" max="6156" width="11.109375" style="47" customWidth="1"/>
    <col min="6157" max="6157" width="10.6640625" style="47" customWidth="1"/>
    <col min="6158" max="6158" width="13.33203125" style="47" customWidth="1"/>
    <col min="6159" max="6159" width="10.88671875" style="47" customWidth="1"/>
    <col min="6160" max="6400" width="8.88671875" style="47"/>
    <col min="6401" max="6401" width="4.109375" style="47" customWidth="1"/>
    <col min="6402" max="6402" width="26.6640625" style="47" customWidth="1"/>
    <col min="6403" max="6403" width="10.5546875" style="47" customWidth="1"/>
    <col min="6404" max="6404" width="12.88671875" style="47" customWidth="1"/>
    <col min="6405" max="6405" width="10" style="47" customWidth="1"/>
    <col min="6406" max="6406" width="9.44140625" style="47" customWidth="1"/>
    <col min="6407" max="6407" width="11.44140625" style="47" customWidth="1"/>
    <col min="6408" max="6408" width="10.44140625" style="47" customWidth="1"/>
    <col min="6409" max="6409" width="9.33203125" style="47" customWidth="1"/>
    <col min="6410" max="6410" width="9.109375" style="47" customWidth="1"/>
    <col min="6411" max="6411" width="10.44140625" style="47" customWidth="1"/>
    <col min="6412" max="6412" width="11.109375" style="47" customWidth="1"/>
    <col min="6413" max="6413" width="10.6640625" style="47" customWidth="1"/>
    <col min="6414" max="6414" width="13.33203125" style="47" customWidth="1"/>
    <col min="6415" max="6415" width="10.88671875" style="47" customWidth="1"/>
    <col min="6416" max="6656" width="8.88671875" style="47"/>
    <col min="6657" max="6657" width="4.109375" style="47" customWidth="1"/>
    <col min="6658" max="6658" width="26.6640625" style="47" customWidth="1"/>
    <col min="6659" max="6659" width="10.5546875" style="47" customWidth="1"/>
    <col min="6660" max="6660" width="12.88671875" style="47" customWidth="1"/>
    <col min="6661" max="6661" width="10" style="47" customWidth="1"/>
    <col min="6662" max="6662" width="9.44140625" style="47" customWidth="1"/>
    <col min="6663" max="6663" width="11.44140625" style="47" customWidth="1"/>
    <col min="6664" max="6664" width="10.44140625" style="47" customWidth="1"/>
    <col min="6665" max="6665" width="9.33203125" style="47" customWidth="1"/>
    <col min="6666" max="6666" width="9.109375" style="47" customWidth="1"/>
    <col min="6667" max="6667" width="10.44140625" style="47" customWidth="1"/>
    <col min="6668" max="6668" width="11.109375" style="47" customWidth="1"/>
    <col min="6669" max="6669" width="10.6640625" style="47" customWidth="1"/>
    <col min="6670" max="6670" width="13.33203125" style="47" customWidth="1"/>
    <col min="6671" max="6671" width="10.88671875" style="47" customWidth="1"/>
    <col min="6672" max="6912" width="8.88671875" style="47"/>
    <col min="6913" max="6913" width="4.109375" style="47" customWidth="1"/>
    <col min="6914" max="6914" width="26.6640625" style="47" customWidth="1"/>
    <col min="6915" max="6915" width="10.5546875" style="47" customWidth="1"/>
    <col min="6916" max="6916" width="12.88671875" style="47" customWidth="1"/>
    <col min="6917" max="6917" width="10" style="47" customWidth="1"/>
    <col min="6918" max="6918" width="9.44140625" style="47" customWidth="1"/>
    <col min="6919" max="6919" width="11.44140625" style="47" customWidth="1"/>
    <col min="6920" max="6920" width="10.44140625" style="47" customWidth="1"/>
    <col min="6921" max="6921" width="9.33203125" style="47" customWidth="1"/>
    <col min="6922" max="6922" width="9.109375" style="47" customWidth="1"/>
    <col min="6923" max="6923" width="10.44140625" style="47" customWidth="1"/>
    <col min="6924" max="6924" width="11.109375" style="47" customWidth="1"/>
    <col min="6925" max="6925" width="10.6640625" style="47" customWidth="1"/>
    <col min="6926" max="6926" width="13.33203125" style="47" customWidth="1"/>
    <col min="6927" max="6927" width="10.88671875" style="47" customWidth="1"/>
    <col min="6928" max="7168" width="8.88671875" style="47"/>
    <col min="7169" max="7169" width="4.109375" style="47" customWidth="1"/>
    <col min="7170" max="7170" width="26.6640625" style="47" customWidth="1"/>
    <col min="7171" max="7171" width="10.5546875" style="47" customWidth="1"/>
    <col min="7172" max="7172" width="12.88671875" style="47" customWidth="1"/>
    <col min="7173" max="7173" width="10" style="47" customWidth="1"/>
    <col min="7174" max="7174" width="9.44140625" style="47" customWidth="1"/>
    <col min="7175" max="7175" width="11.44140625" style="47" customWidth="1"/>
    <col min="7176" max="7176" width="10.44140625" style="47" customWidth="1"/>
    <col min="7177" max="7177" width="9.33203125" style="47" customWidth="1"/>
    <col min="7178" max="7178" width="9.109375" style="47" customWidth="1"/>
    <col min="7179" max="7179" width="10.44140625" style="47" customWidth="1"/>
    <col min="7180" max="7180" width="11.109375" style="47" customWidth="1"/>
    <col min="7181" max="7181" width="10.6640625" style="47" customWidth="1"/>
    <col min="7182" max="7182" width="13.33203125" style="47" customWidth="1"/>
    <col min="7183" max="7183" width="10.88671875" style="47" customWidth="1"/>
    <col min="7184" max="7424" width="8.88671875" style="47"/>
    <col min="7425" max="7425" width="4.109375" style="47" customWidth="1"/>
    <col min="7426" max="7426" width="26.6640625" style="47" customWidth="1"/>
    <col min="7427" max="7427" width="10.5546875" style="47" customWidth="1"/>
    <col min="7428" max="7428" width="12.88671875" style="47" customWidth="1"/>
    <col min="7429" max="7429" width="10" style="47" customWidth="1"/>
    <col min="7430" max="7430" width="9.44140625" style="47" customWidth="1"/>
    <col min="7431" max="7431" width="11.44140625" style="47" customWidth="1"/>
    <col min="7432" max="7432" width="10.44140625" style="47" customWidth="1"/>
    <col min="7433" max="7433" width="9.33203125" style="47" customWidth="1"/>
    <col min="7434" max="7434" width="9.109375" style="47" customWidth="1"/>
    <col min="7435" max="7435" width="10.44140625" style="47" customWidth="1"/>
    <col min="7436" max="7436" width="11.109375" style="47" customWidth="1"/>
    <col min="7437" max="7437" width="10.6640625" style="47" customWidth="1"/>
    <col min="7438" max="7438" width="13.33203125" style="47" customWidth="1"/>
    <col min="7439" max="7439" width="10.88671875" style="47" customWidth="1"/>
    <col min="7440" max="7680" width="8.88671875" style="47"/>
    <col min="7681" max="7681" width="4.109375" style="47" customWidth="1"/>
    <col min="7682" max="7682" width="26.6640625" style="47" customWidth="1"/>
    <col min="7683" max="7683" width="10.5546875" style="47" customWidth="1"/>
    <col min="7684" max="7684" width="12.88671875" style="47" customWidth="1"/>
    <col min="7685" max="7685" width="10" style="47" customWidth="1"/>
    <col min="7686" max="7686" width="9.44140625" style="47" customWidth="1"/>
    <col min="7687" max="7687" width="11.44140625" style="47" customWidth="1"/>
    <col min="7688" max="7688" width="10.44140625" style="47" customWidth="1"/>
    <col min="7689" max="7689" width="9.33203125" style="47" customWidth="1"/>
    <col min="7690" max="7690" width="9.109375" style="47" customWidth="1"/>
    <col min="7691" max="7691" width="10.44140625" style="47" customWidth="1"/>
    <col min="7692" max="7692" width="11.109375" style="47" customWidth="1"/>
    <col min="7693" max="7693" width="10.6640625" style="47" customWidth="1"/>
    <col min="7694" max="7694" width="13.33203125" style="47" customWidth="1"/>
    <col min="7695" max="7695" width="10.88671875" style="47" customWidth="1"/>
    <col min="7696" max="7936" width="8.88671875" style="47"/>
    <col min="7937" max="7937" width="4.109375" style="47" customWidth="1"/>
    <col min="7938" max="7938" width="26.6640625" style="47" customWidth="1"/>
    <col min="7939" max="7939" width="10.5546875" style="47" customWidth="1"/>
    <col min="7940" max="7940" width="12.88671875" style="47" customWidth="1"/>
    <col min="7941" max="7941" width="10" style="47" customWidth="1"/>
    <col min="7942" max="7942" width="9.44140625" style="47" customWidth="1"/>
    <col min="7943" max="7943" width="11.44140625" style="47" customWidth="1"/>
    <col min="7944" max="7944" width="10.44140625" style="47" customWidth="1"/>
    <col min="7945" max="7945" width="9.33203125" style="47" customWidth="1"/>
    <col min="7946" max="7946" width="9.109375" style="47" customWidth="1"/>
    <col min="7947" max="7947" width="10.44140625" style="47" customWidth="1"/>
    <col min="7948" max="7948" width="11.109375" style="47" customWidth="1"/>
    <col min="7949" max="7949" width="10.6640625" style="47" customWidth="1"/>
    <col min="7950" max="7950" width="13.33203125" style="47" customWidth="1"/>
    <col min="7951" max="7951" width="10.88671875" style="47" customWidth="1"/>
    <col min="7952" max="8192" width="8.88671875" style="47"/>
    <col min="8193" max="8193" width="4.109375" style="47" customWidth="1"/>
    <col min="8194" max="8194" width="26.6640625" style="47" customWidth="1"/>
    <col min="8195" max="8195" width="10.5546875" style="47" customWidth="1"/>
    <col min="8196" max="8196" width="12.88671875" style="47" customWidth="1"/>
    <col min="8197" max="8197" width="10" style="47" customWidth="1"/>
    <col min="8198" max="8198" width="9.44140625" style="47" customWidth="1"/>
    <col min="8199" max="8199" width="11.44140625" style="47" customWidth="1"/>
    <col min="8200" max="8200" width="10.44140625" style="47" customWidth="1"/>
    <col min="8201" max="8201" width="9.33203125" style="47" customWidth="1"/>
    <col min="8202" max="8202" width="9.109375" style="47" customWidth="1"/>
    <col min="8203" max="8203" width="10.44140625" style="47" customWidth="1"/>
    <col min="8204" max="8204" width="11.109375" style="47" customWidth="1"/>
    <col min="8205" max="8205" width="10.6640625" style="47" customWidth="1"/>
    <col min="8206" max="8206" width="13.33203125" style="47" customWidth="1"/>
    <col min="8207" max="8207" width="10.88671875" style="47" customWidth="1"/>
    <col min="8208" max="8448" width="8.88671875" style="47"/>
    <col min="8449" max="8449" width="4.109375" style="47" customWidth="1"/>
    <col min="8450" max="8450" width="26.6640625" style="47" customWidth="1"/>
    <col min="8451" max="8451" width="10.5546875" style="47" customWidth="1"/>
    <col min="8452" max="8452" width="12.88671875" style="47" customWidth="1"/>
    <col min="8453" max="8453" width="10" style="47" customWidth="1"/>
    <col min="8454" max="8454" width="9.44140625" style="47" customWidth="1"/>
    <col min="8455" max="8455" width="11.44140625" style="47" customWidth="1"/>
    <col min="8456" max="8456" width="10.44140625" style="47" customWidth="1"/>
    <col min="8457" max="8457" width="9.33203125" style="47" customWidth="1"/>
    <col min="8458" max="8458" width="9.109375" style="47" customWidth="1"/>
    <col min="8459" max="8459" width="10.44140625" style="47" customWidth="1"/>
    <col min="8460" max="8460" width="11.109375" style="47" customWidth="1"/>
    <col min="8461" max="8461" width="10.6640625" style="47" customWidth="1"/>
    <col min="8462" max="8462" width="13.33203125" style="47" customWidth="1"/>
    <col min="8463" max="8463" width="10.88671875" style="47" customWidth="1"/>
    <col min="8464" max="8704" width="8.88671875" style="47"/>
    <col min="8705" max="8705" width="4.109375" style="47" customWidth="1"/>
    <col min="8706" max="8706" width="26.6640625" style="47" customWidth="1"/>
    <col min="8707" max="8707" width="10.5546875" style="47" customWidth="1"/>
    <col min="8708" max="8708" width="12.88671875" style="47" customWidth="1"/>
    <col min="8709" max="8709" width="10" style="47" customWidth="1"/>
    <col min="8710" max="8710" width="9.44140625" style="47" customWidth="1"/>
    <col min="8711" max="8711" width="11.44140625" style="47" customWidth="1"/>
    <col min="8712" max="8712" width="10.44140625" style="47" customWidth="1"/>
    <col min="8713" max="8713" width="9.33203125" style="47" customWidth="1"/>
    <col min="8714" max="8714" width="9.109375" style="47" customWidth="1"/>
    <col min="8715" max="8715" width="10.44140625" style="47" customWidth="1"/>
    <col min="8716" max="8716" width="11.109375" style="47" customWidth="1"/>
    <col min="8717" max="8717" width="10.6640625" style="47" customWidth="1"/>
    <col min="8718" max="8718" width="13.33203125" style="47" customWidth="1"/>
    <col min="8719" max="8719" width="10.88671875" style="47" customWidth="1"/>
    <col min="8720" max="8960" width="8.88671875" style="47"/>
    <col min="8961" max="8961" width="4.109375" style="47" customWidth="1"/>
    <col min="8962" max="8962" width="26.6640625" style="47" customWidth="1"/>
    <col min="8963" max="8963" width="10.5546875" style="47" customWidth="1"/>
    <col min="8964" max="8964" width="12.88671875" style="47" customWidth="1"/>
    <col min="8965" max="8965" width="10" style="47" customWidth="1"/>
    <col min="8966" max="8966" width="9.44140625" style="47" customWidth="1"/>
    <col min="8967" max="8967" width="11.44140625" style="47" customWidth="1"/>
    <col min="8968" max="8968" width="10.44140625" style="47" customWidth="1"/>
    <col min="8969" max="8969" width="9.33203125" style="47" customWidth="1"/>
    <col min="8970" max="8970" width="9.109375" style="47" customWidth="1"/>
    <col min="8971" max="8971" width="10.44140625" style="47" customWidth="1"/>
    <col min="8972" max="8972" width="11.109375" style="47" customWidth="1"/>
    <col min="8973" max="8973" width="10.6640625" style="47" customWidth="1"/>
    <col min="8974" max="8974" width="13.33203125" style="47" customWidth="1"/>
    <col min="8975" max="8975" width="10.88671875" style="47" customWidth="1"/>
    <col min="8976" max="9216" width="8.88671875" style="47"/>
    <col min="9217" max="9217" width="4.109375" style="47" customWidth="1"/>
    <col min="9218" max="9218" width="26.6640625" style="47" customWidth="1"/>
    <col min="9219" max="9219" width="10.5546875" style="47" customWidth="1"/>
    <col min="9220" max="9220" width="12.88671875" style="47" customWidth="1"/>
    <col min="9221" max="9221" width="10" style="47" customWidth="1"/>
    <col min="9222" max="9222" width="9.44140625" style="47" customWidth="1"/>
    <col min="9223" max="9223" width="11.44140625" style="47" customWidth="1"/>
    <col min="9224" max="9224" width="10.44140625" style="47" customWidth="1"/>
    <col min="9225" max="9225" width="9.33203125" style="47" customWidth="1"/>
    <col min="9226" max="9226" width="9.109375" style="47" customWidth="1"/>
    <col min="9227" max="9227" width="10.44140625" style="47" customWidth="1"/>
    <col min="9228" max="9228" width="11.109375" style="47" customWidth="1"/>
    <col min="9229" max="9229" width="10.6640625" style="47" customWidth="1"/>
    <col min="9230" max="9230" width="13.33203125" style="47" customWidth="1"/>
    <col min="9231" max="9231" width="10.88671875" style="47" customWidth="1"/>
    <col min="9232" max="9472" width="8.88671875" style="47"/>
    <col min="9473" max="9473" width="4.109375" style="47" customWidth="1"/>
    <col min="9474" max="9474" width="26.6640625" style="47" customWidth="1"/>
    <col min="9475" max="9475" width="10.5546875" style="47" customWidth="1"/>
    <col min="9476" max="9476" width="12.88671875" style="47" customWidth="1"/>
    <col min="9477" max="9477" width="10" style="47" customWidth="1"/>
    <col min="9478" max="9478" width="9.44140625" style="47" customWidth="1"/>
    <col min="9479" max="9479" width="11.44140625" style="47" customWidth="1"/>
    <col min="9480" max="9480" width="10.44140625" style="47" customWidth="1"/>
    <col min="9481" max="9481" width="9.33203125" style="47" customWidth="1"/>
    <col min="9482" max="9482" width="9.109375" style="47" customWidth="1"/>
    <col min="9483" max="9483" width="10.44140625" style="47" customWidth="1"/>
    <col min="9484" max="9484" width="11.109375" style="47" customWidth="1"/>
    <col min="9485" max="9485" width="10.6640625" style="47" customWidth="1"/>
    <col min="9486" max="9486" width="13.33203125" style="47" customWidth="1"/>
    <col min="9487" max="9487" width="10.88671875" style="47" customWidth="1"/>
    <col min="9488" max="9728" width="8.88671875" style="47"/>
    <col min="9729" max="9729" width="4.109375" style="47" customWidth="1"/>
    <col min="9730" max="9730" width="26.6640625" style="47" customWidth="1"/>
    <col min="9731" max="9731" width="10.5546875" style="47" customWidth="1"/>
    <col min="9732" max="9732" width="12.88671875" style="47" customWidth="1"/>
    <col min="9733" max="9733" width="10" style="47" customWidth="1"/>
    <col min="9734" max="9734" width="9.44140625" style="47" customWidth="1"/>
    <col min="9735" max="9735" width="11.44140625" style="47" customWidth="1"/>
    <col min="9736" max="9736" width="10.44140625" style="47" customWidth="1"/>
    <col min="9737" max="9737" width="9.33203125" style="47" customWidth="1"/>
    <col min="9738" max="9738" width="9.109375" style="47" customWidth="1"/>
    <col min="9739" max="9739" width="10.44140625" style="47" customWidth="1"/>
    <col min="9740" max="9740" width="11.109375" style="47" customWidth="1"/>
    <col min="9741" max="9741" width="10.6640625" style="47" customWidth="1"/>
    <col min="9742" max="9742" width="13.33203125" style="47" customWidth="1"/>
    <col min="9743" max="9743" width="10.88671875" style="47" customWidth="1"/>
    <col min="9744" max="9984" width="8.88671875" style="47"/>
    <col min="9985" max="9985" width="4.109375" style="47" customWidth="1"/>
    <col min="9986" max="9986" width="26.6640625" style="47" customWidth="1"/>
    <col min="9987" max="9987" width="10.5546875" style="47" customWidth="1"/>
    <col min="9988" max="9988" width="12.88671875" style="47" customWidth="1"/>
    <col min="9989" max="9989" width="10" style="47" customWidth="1"/>
    <col min="9990" max="9990" width="9.44140625" style="47" customWidth="1"/>
    <col min="9991" max="9991" width="11.44140625" style="47" customWidth="1"/>
    <col min="9992" max="9992" width="10.44140625" style="47" customWidth="1"/>
    <col min="9993" max="9993" width="9.33203125" style="47" customWidth="1"/>
    <col min="9994" max="9994" width="9.109375" style="47" customWidth="1"/>
    <col min="9995" max="9995" width="10.44140625" style="47" customWidth="1"/>
    <col min="9996" max="9996" width="11.109375" style="47" customWidth="1"/>
    <col min="9997" max="9997" width="10.6640625" style="47" customWidth="1"/>
    <col min="9998" max="9998" width="13.33203125" style="47" customWidth="1"/>
    <col min="9999" max="9999" width="10.88671875" style="47" customWidth="1"/>
    <col min="10000" max="10240" width="8.88671875" style="47"/>
    <col min="10241" max="10241" width="4.109375" style="47" customWidth="1"/>
    <col min="10242" max="10242" width="26.6640625" style="47" customWidth="1"/>
    <col min="10243" max="10243" width="10.5546875" style="47" customWidth="1"/>
    <col min="10244" max="10244" width="12.88671875" style="47" customWidth="1"/>
    <col min="10245" max="10245" width="10" style="47" customWidth="1"/>
    <col min="10246" max="10246" width="9.44140625" style="47" customWidth="1"/>
    <col min="10247" max="10247" width="11.44140625" style="47" customWidth="1"/>
    <col min="10248" max="10248" width="10.44140625" style="47" customWidth="1"/>
    <col min="10249" max="10249" width="9.33203125" style="47" customWidth="1"/>
    <col min="10250" max="10250" width="9.109375" style="47" customWidth="1"/>
    <col min="10251" max="10251" width="10.44140625" style="47" customWidth="1"/>
    <col min="10252" max="10252" width="11.109375" style="47" customWidth="1"/>
    <col min="10253" max="10253" width="10.6640625" style="47" customWidth="1"/>
    <col min="10254" max="10254" width="13.33203125" style="47" customWidth="1"/>
    <col min="10255" max="10255" width="10.88671875" style="47" customWidth="1"/>
    <col min="10256" max="10496" width="8.88671875" style="47"/>
    <col min="10497" max="10497" width="4.109375" style="47" customWidth="1"/>
    <col min="10498" max="10498" width="26.6640625" style="47" customWidth="1"/>
    <col min="10499" max="10499" width="10.5546875" style="47" customWidth="1"/>
    <col min="10500" max="10500" width="12.88671875" style="47" customWidth="1"/>
    <col min="10501" max="10501" width="10" style="47" customWidth="1"/>
    <col min="10502" max="10502" width="9.44140625" style="47" customWidth="1"/>
    <col min="10503" max="10503" width="11.44140625" style="47" customWidth="1"/>
    <col min="10504" max="10504" width="10.44140625" style="47" customWidth="1"/>
    <col min="10505" max="10505" width="9.33203125" style="47" customWidth="1"/>
    <col min="10506" max="10506" width="9.109375" style="47" customWidth="1"/>
    <col min="10507" max="10507" width="10.44140625" style="47" customWidth="1"/>
    <col min="10508" max="10508" width="11.109375" style="47" customWidth="1"/>
    <col min="10509" max="10509" width="10.6640625" style="47" customWidth="1"/>
    <col min="10510" max="10510" width="13.33203125" style="47" customWidth="1"/>
    <col min="10511" max="10511" width="10.88671875" style="47" customWidth="1"/>
    <col min="10512" max="10752" width="8.88671875" style="47"/>
    <col min="10753" max="10753" width="4.109375" style="47" customWidth="1"/>
    <col min="10754" max="10754" width="26.6640625" style="47" customWidth="1"/>
    <col min="10755" max="10755" width="10.5546875" style="47" customWidth="1"/>
    <col min="10756" max="10756" width="12.88671875" style="47" customWidth="1"/>
    <col min="10757" max="10757" width="10" style="47" customWidth="1"/>
    <col min="10758" max="10758" width="9.44140625" style="47" customWidth="1"/>
    <col min="10759" max="10759" width="11.44140625" style="47" customWidth="1"/>
    <col min="10760" max="10760" width="10.44140625" style="47" customWidth="1"/>
    <col min="10761" max="10761" width="9.33203125" style="47" customWidth="1"/>
    <col min="10762" max="10762" width="9.109375" style="47" customWidth="1"/>
    <col min="10763" max="10763" width="10.44140625" style="47" customWidth="1"/>
    <col min="10764" max="10764" width="11.109375" style="47" customWidth="1"/>
    <col min="10765" max="10765" width="10.6640625" style="47" customWidth="1"/>
    <col min="10766" max="10766" width="13.33203125" style="47" customWidth="1"/>
    <col min="10767" max="10767" width="10.88671875" style="47" customWidth="1"/>
    <col min="10768" max="11008" width="8.88671875" style="47"/>
    <col min="11009" max="11009" width="4.109375" style="47" customWidth="1"/>
    <col min="11010" max="11010" width="26.6640625" style="47" customWidth="1"/>
    <col min="11011" max="11011" width="10.5546875" style="47" customWidth="1"/>
    <col min="11012" max="11012" width="12.88671875" style="47" customWidth="1"/>
    <col min="11013" max="11013" width="10" style="47" customWidth="1"/>
    <col min="11014" max="11014" width="9.44140625" style="47" customWidth="1"/>
    <col min="11015" max="11015" width="11.44140625" style="47" customWidth="1"/>
    <col min="11016" max="11016" width="10.44140625" style="47" customWidth="1"/>
    <col min="11017" max="11017" width="9.33203125" style="47" customWidth="1"/>
    <col min="11018" max="11018" width="9.109375" style="47" customWidth="1"/>
    <col min="11019" max="11019" width="10.44140625" style="47" customWidth="1"/>
    <col min="11020" max="11020" width="11.109375" style="47" customWidth="1"/>
    <col min="11021" max="11021" width="10.6640625" style="47" customWidth="1"/>
    <col min="11022" max="11022" width="13.33203125" style="47" customWidth="1"/>
    <col min="11023" max="11023" width="10.88671875" style="47" customWidth="1"/>
    <col min="11024" max="11264" width="8.88671875" style="47"/>
    <col min="11265" max="11265" width="4.109375" style="47" customWidth="1"/>
    <col min="11266" max="11266" width="26.6640625" style="47" customWidth="1"/>
    <col min="11267" max="11267" width="10.5546875" style="47" customWidth="1"/>
    <col min="11268" max="11268" width="12.88671875" style="47" customWidth="1"/>
    <col min="11269" max="11269" width="10" style="47" customWidth="1"/>
    <col min="11270" max="11270" width="9.44140625" style="47" customWidth="1"/>
    <col min="11271" max="11271" width="11.44140625" style="47" customWidth="1"/>
    <col min="11272" max="11272" width="10.44140625" style="47" customWidth="1"/>
    <col min="11273" max="11273" width="9.33203125" style="47" customWidth="1"/>
    <col min="11274" max="11274" width="9.109375" style="47" customWidth="1"/>
    <col min="11275" max="11275" width="10.44140625" style="47" customWidth="1"/>
    <col min="11276" max="11276" width="11.109375" style="47" customWidth="1"/>
    <col min="11277" max="11277" width="10.6640625" style="47" customWidth="1"/>
    <col min="11278" max="11278" width="13.33203125" style="47" customWidth="1"/>
    <col min="11279" max="11279" width="10.88671875" style="47" customWidth="1"/>
    <col min="11280" max="11520" width="8.88671875" style="47"/>
    <col min="11521" max="11521" width="4.109375" style="47" customWidth="1"/>
    <col min="11522" max="11522" width="26.6640625" style="47" customWidth="1"/>
    <col min="11523" max="11523" width="10.5546875" style="47" customWidth="1"/>
    <col min="11524" max="11524" width="12.88671875" style="47" customWidth="1"/>
    <col min="11525" max="11525" width="10" style="47" customWidth="1"/>
    <col min="11526" max="11526" width="9.44140625" style="47" customWidth="1"/>
    <col min="11527" max="11527" width="11.44140625" style="47" customWidth="1"/>
    <col min="11528" max="11528" width="10.44140625" style="47" customWidth="1"/>
    <col min="11529" max="11529" width="9.33203125" style="47" customWidth="1"/>
    <col min="11530" max="11530" width="9.109375" style="47" customWidth="1"/>
    <col min="11531" max="11531" width="10.44140625" style="47" customWidth="1"/>
    <col min="11532" max="11532" width="11.109375" style="47" customWidth="1"/>
    <col min="11533" max="11533" width="10.6640625" style="47" customWidth="1"/>
    <col min="11534" max="11534" width="13.33203125" style="47" customWidth="1"/>
    <col min="11535" max="11535" width="10.88671875" style="47" customWidth="1"/>
    <col min="11536" max="11776" width="8.88671875" style="47"/>
    <col min="11777" max="11777" width="4.109375" style="47" customWidth="1"/>
    <col min="11778" max="11778" width="26.6640625" style="47" customWidth="1"/>
    <col min="11779" max="11779" width="10.5546875" style="47" customWidth="1"/>
    <col min="11780" max="11780" width="12.88671875" style="47" customWidth="1"/>
    <col min="11781" max="11781" width="10" style="47" customWidth="1"/>
    <col min="11782" max="11782" width="9.44140625" style="47" customWidth="1"/>
    <col min="11783" max="11783" width="11.44140625" style="47" customWidth="1"/>
    <col min="11784" max="11784" width="10.44140625" style="47" customWidth="1"/>
    <col min="11785" max="11785" width="9.33203125" style="47" customWidth="1"/>
    <col min="11786" max="11786" width="9.109375" style="47" customWidth="1"/>
    <col min="11787" max="11787" width="10.44140625" style="47" customWidth="1"/>
    <col min="11788" max="11788" width="11.109375" style="47" customWidth="1"/>
    <col min="11789" max="11789" width="10.6640625" style="47" customWidth="1"/>
    <col min="11790" max="11790" width="13.33203125" style="47" customWidth="1"/>
    <col min="11791" max="11791" width="10.88671875" style="47" customWidth="1"/>
    <col min="11792" max="12032" width="8.88671875" style="47"/>
    <col min="12033" max="12033" width="4.109375" style="47" customWidth="1"/>
    <col min="12034" max="12034" width="26.6640625" style="47" customWidth="1"/>
    <col min="12035" max="12035" width="10.5546875" style="47" customWidth="1"/>
    <col min="12036" max="12036" width="12.88671875" style="47" customWidth="1"/>
    <col min="12037" max="12037" width="10" style="47" customWidth="1"/>
    <col min="12038" max="12038" width="9.44140625" style="47" customWidth="1"/>
    <col min="12039" max="12039" width="11.44140625" style="47" customWidth="1"/>
    <col min="12040" max="12040" width="10.44140625" style="47" customWidth="1"/>
    <col min="12041" max="12041" width="9.33203125" style="47" customWidth="1"/>
    <col min="12042" max="12042" width="9.109375" style="47" customWidth="1"/>
    <col min="12043" max="12043" width="10.44140625" style="47" customWidth="1"/>
    <col min="12044" max="12044" width="11.109375" style="47" customWidth="1"/>
    <col min="12045" max="12045" width="10.6640625" style="47" customWidth="1"/>
    <col min="12046" max="12046" width="13.33203125" style="47" customWidth="1"/>
    <col min="12047" max="12047" width="10.88671875" style="47" customWidth="1"/>
    <col min="12048" max="12288" width="8.88671875" style="47"/>
    <col min="12289" max="12289" width="4.109375" style="47" customWidth="1"/>
    <col min="12290" max="12290" width="26.6640625" style="47" customWidth="1"/>
    <col min="12291" max="12291" width="10.5546875" style="47" customWidth="1"/>
    <col min="12292" max="12292" width="12.88671875" style="47" customWidth="1"/>
    <col min="12293" max="12293" width="10" style="47" customWidth="1"/>
    <col min="12294" max="12294" width="9.44140625" style="47" customWidth="1"/>
    <col min="12295" max="12295" width="11.44140625" style="47" customWidth="1"/>
    <col min="12296" max="12296" width="10.44140625" style="47" customWidth="1"/>
    <col min="12297" max="12297" width="9.33203125" style="47" customWidth="1"/>
    <col min="12298" max="12298" width="9.109375" style="47" customWidth="1"/>
    <col min="12299" max="12299" width="10.44140625" style="47" customWidth="1"/>
    <col min="12300" max="12300" width="11.109375" style="47" customWidth="1"/>
    <col min="12301" max="12301" width="10.6640625" style="47" customWidth="1"/>
    <col min="12302" max="12302" width="13.33203125" style="47" customWidth="1"/>
    <col min="12303" max="12303" width="10.88671875" style="47" customWidth="1"/>
    <col min="12304" max="12544" width="8.88671875" style="47"/>
    <col min="12545" max="12545" width="4.109375" style="47" customWidth="1"/>
    <col min="12546" max="12546" width="26.6640625" style="47" customWidth="1"/>
    <col min="12547" max="12547" width="10.5546875" style="47" customWidth="1"/>
    <col min="12548" max="12548" width="12.88671875" style="47" customWidth="1"/>
    <col min="12549" max="12549" width="10" style="47" customWidth="1"/>
    <col min="12550" max="12550" width="9.44140625" style="47" customWidth="1"/>
    <col min="12551" max="12551" width="11.44140625" style="47" customWidth="1"/>
    <col min="12552" max="12552" width="10.44140625" style="47" customWidth="1"/>
    <col min="12553" max="12553" width="9.33203125" style="47" customWidth="1"/>
    <col min="12554" max="12554" width="9.109375" style="47" customWidth="1"/>
    <col min="12555" max="12555" width="10.44140625" style="47" customWidth="1"/>
    <col min="12556" max="12556" width="11.109375" style="47" customWidth="1"/>
    <col min="12557" max="12557" width="10.6640625" style="47" customWidth="1"/>
    <col min="12558" max="12558" width="13.33203125" style="47" customWidth="1"/>
    <col min="12559" max="12559" width="10.88671875" style="47" customWidth="1"/>
    <col min="12560" max="12800" width="8.88671875" style="47"/>
    <col min="12801" max="12801" width="4.109375" style="47" customWidth="1"/>
    <col min="12802" max="12802" width="26.6640625" style="47" customWidth="1"/>
    <col min="12803" max="12803" width="10.5546875" style="47" customWidth="1"/>
    <col min="12804" max="12804" width="12.88671875" style="47" customWidth="1"/>
    <col min="12805" max="12805" width="10" style="47" customWidth="1"/>
    <col min="12806" max="12806" width="9.44140625" style="47" customWidth="1"/>
    <col min="12807" max="12807" width="11.44140625" style="47" customWidth="1"/>
    <col min="12808" max="12808" width="10.44140625" style="47" customWidth="1"/>
    <col min="12809" max="12809" width="9.33203125" style="47" customWidth="1"/>
    <col min="12810" max="12810" width="9.109375" style="47" customWidth="1"/>
    <col min="12811" max="12811" width="10.44140625" style="47" customWidth="1"/>
    <col min="12812" max="12812" width="11.109375" style="47" customWidth="1"/>
    <col min="12813" max="12813" width="10.6640625" style="47" customWidth="1"/>
    <col min="12814" max="12814" width="13.33203125" style="47" customWidth="1"/>
    <col min="12815" max="12815" width="10.88671875" style="47" customWidth="1"/>
    <col min="12816" max="13056" width="8.88671875" style="47"/>
    <col min="13057" max="13057" width="4.109375" style="47" customWidth="1"/>
    <col min="13058" max="13058" width="26.6640625" style="47" customWidth="1"/>
    <col min="13059" max="13059" width="10.5546875" style="47" customWidth="1"/>
    <col min="13060" max="13060" width="12.88671875" style="47" customWidth="1"/>
    <col min="13061" max="13061" width="10" style="47" customWidth="1"/>
    <col min="13062" max="13062" width="9.44140625" style="47" customWidth="1"/>
    <col min="13063" max="13063" width="11.44140625" style="47" customWidth="1"/>
    <col min="13064" max="13064" width="10.44140625" style="47" customWidth="1"/>
    <col min="13065" max="13065" width="9.33203125" style="47" customWidth="1"/>
    <col min="13066" max="13066" width="9.109375" style="47" customWidth="1"/>
    <col min="13067" max="13067" width="10.44140625" style="47" customWidth="1"/>
    <col min="13068" max="13068" width="11.109375" style="47" customWidth="1"/>
    <col min="13069" max="13069" width="10.6640625" style="47" customWidth="1"/>
    <col min="13070" max="13070" width="13.33203125" style="47" customWidth="1"/>
    <col min="13071" max="13071" width="10.88671875" style="47" customWidth="1"/>
    <col min="13072" max="13312" width="8.88671875" style="47"/>
    <col min="13313" max="13313" width="4.109375" style="47" customWidth="1"/>
    <col min="13314" max="13314" width="26.6640625" style="47" customWidth="1"/>
    <col min="13315" max="13315" width="10.5546875" style="47" customWidth="1"/>
    <col min="13316" max="13316" width="12.88671875" style="47" customWidth="1"/>
    <col min="13317" max="13317" width="10" style="47" customWidth="1"/>
    <col min="13318" max="13318" width="9.44140625" style="47" customWidth="1"/>
    <col min="13319" max="13319" width="11.44140625" style="47" customWidth="1"/>
    <col min="13320" max="13320" width="10.44140625" style="47" customWidth="1"/>
    <col min="13321" max="13321" width="9.33203125" style="47" customWidth="1"/>
    <col min="13322" max="13322" width="9.109375" style="47" customWidth="1"/>
    <col min="13323" max="13323" width="10.44140625" style="47" customWidth="1"/>
    <col min="13324" max="13324" width="11.109375" style="47" customWidth="1"/>
    <col min="13325" max="13325" width="10.6640625" style="47" customWidth="1"/>
    <col min="13326" max="13326" width="13.33203125" style="47" customWidth="1"/>
    <col min="13327" max="13327" width="10.88671875" style="47" customWidth="1"/>
    <col min="13328" max="13568" width="8.88671875" style="47"/>
    <col min="13569" max="13569" width="4.109375" style="47" customWidth="1"/>
    <col min="13570" max="13570" width="26.6640625" style="47" customWidth="1"/>
    <col min="13571" max="13571" width="10.5546875" style="47" customWidth="1"/>
    <col min="13572" max="13572" width="12.88671875" style="47" customWidth="1"/>
    <col min="13573" max="13573" width="10" style="47" customWidth="1"/>
    <col min="13574" max="13574" width="9.44140625" style="47" customWidth="1"/>
    <col min="13575" max="13575" width="11.44140625" style="47" customWidth="1"/>
    <col min="13576" max="13576" width="10.44140625" style="47" customWidth="1"/>
    <col min="13577" max="13577" width="9.33203125" style="47" customWidth="1"/>
    <col min="13578" max="13578" width="9.109375" style="47" customWidth="1"/>
    <col min="13579" max="13579" width="10.44140625" style="47" customWidth="1"/>
    <col min="13580" max="13580" width="11.109375" style="47" customWidth="1"/>
    <col min="13581" max="13581" width="10.6640625" style="47" customWidth="1"/>
    <col min="13582" max="13582" width="13.33203125" style="47" customWidth="1"/>
    <col min="13583" max="13583" width="10.88671875" style="47" customWidth="1"/>
    <col min="13584" max="13824" width="8.88671875" style="47"/>
    <col min="13825" max="13825" width="4.109375" style="47" customWidth="1"/>
    <col min="13826" max="13826" width="26.6640625" style="47" customWidth="1"/>
    <col min="13827" max="13827" width="10.5546875" style="47" customWidth="1"/>
    <col min="13828" max="13828" width="12.88671875" style="47" customWidth="1"/>
    <col min="13829" max="13829" width="10" style="47" customWidth="1"/>
    <col min="13830" max="13830" width="9.44140625" style="47" customWidth="1"/>
    <col min="13831" max="13831" width="11.44140625" style="47" customWidth="1"/>
    <col min="13832" max="13832" width="10.44140625" style="47" customWidth="1"/>
    <col min="13833" max="13833" width="9.33203125" style="47" customWidth="1"/>
    <col min="13834" max="13834" width="9.109375" style="47" customWidth="1"/>
    <col min="13835" max="13835" width="10.44140625" style="47" customWidth="1"/>
    <col min="13836" max="13836" width="11.109375" style="47" customWidth="1"/>
    <col min="13837" max="13837" width="10.6640625" style="47" customWidth="1"/>
    <col min="13838" max="13838" width="13.33203125" style="47" customWidth="1"/>
    <col min="13839" max="13839" width="10.88671875" style="47" customWidth="1"/>
    <col min="13840" max="14080" width="8.88671875" style="47"/>
    <col min="14081" max="14081" width="4.109375" style="47" customWidth="1"/>
    <col min="14082" max="14082" width="26.6640625" style="47" customWidth="1"/>
    <col min="14083" max="14083" width="10.5546875" style="47" customWidth="1"/>
    <col min="14084" max="14084" width="12.88671875" style="47" customWidth="1"/>
    <col min="14085" max="14085" width="10" style="47" customWidth="1"/>
    <col min="14086" max="14086" width="9.44140625" style="47" customWidth="1"/>
    <col min="14087" max="14087" width="11.44140625" style="47" customWidth="1"/>
    <col min="14088" max="14088" width="10.44140625" style="47" customWidth="1"/>
    <col min="14089" max="14089" width="9.33203125" style="47" customWidth="1"/>
    <col min="14090" max="14090" width="9.109375" style="47" customWidth="1"/>
    <col min="14091" max="14091" width="10.44140625" style="47" customWidth="1"/>
    <col min="14092" max="14092" width="11.109375" style="47" customWidth="1"/>
    <col min="14093" max="14093" width="10.6640625" style="47" customWidth="1"/>
    <col min="14094" max="14094" width="13.33203125" style="47" customWidth="1"/>
    <col min="14095" max="14095" width="10.88671875" style="47" customWidth="1"/>
    <col min="14096" max="14336" width="8.88671875" style="47"/>
    <col min="14337" max="14337" width="4.109375" style="47" customWidth="1"/>
    <col min="14338" max="14338" width="26.6640625" style="47" customWidth="1"/>
    <col min="14339" max="14339" width="10.5546875" style="47" customWidth="1"/>
    <col min="14340" max="14340" width="12.88671875" style="47" customWidth="1"/>
    <col min="14341" max="14341" width="10" style="47" customWidth="1"/>
    <col min="14342" max="14342" width="9.44140625" style="47" customWidth="1"/>
    <col min="14343" max="14343" width="11.44140625" style="47" customWidth="1"/>
    <col min="14344" max="14344" width="10.44140625" style="47" customWidth="1"/>
    <col min="14345" max="14345" width="9.33203125" style="47" customWidth="1"/>
    <col min="14346" max="14346" width="9.109375" style="47" customWidth="1"/>
    <col min="14347" max="14347" width="10.44140625" style="47" customWidth="1"/>
    <col min="14348" max="14348" width="11.109375" style="47" customWidth="1"/>
    <col min="14349" max="14349" width="10.6640625" style="47" customWidth="1"/>
    <col min="14350" max="14350" width="13.33203125" style="47" customWidth="1"/>
    <col min="14351" max="14351" width="10.88671875" style="47" customWidth="1"/>
    <col min="14352" max="14592" width="8.88671875" style="47"/>
    <col min="14593" max="14593" width="4.109375" style="47" customWidth="1"/>
    <col min="14594" max="14594" width="26.6640625" style="47" customWidth="1"/>
    <col min="14595" max="14595" width="10.5546875" style="47" customWidth="1"/>
    <col min="14596" max="14596" width="12.88671875" style="47" customWidth="1"/>
    <col min="14597" max="14597" width="10" style="47" customWidth="1"/>
    <col min="14598" max="14598" width="9.44140625" style="47" customWidth="1"/>
    <col min="14599" max="14599" width="11.44140625" style="47" customWidth="1"/>
    <col min="14600" max="14600" width="10.44140625" style="47" customWidth="1"/>
    <col min="14601" max="14601" width="9.33203125" style="47" customWidth="1"/>
    <col min="14602" max="14602" width="9.109375" style="47" customWidth="1"/>
    <col min="14603" max="14603" width="10.44140625" style="47" customWidth="1"/>
    <col min="14604" max="14604" width="11.109375" style="47" customWidth="1"/>
    <col min="14605" max="14605" width="10.6640625" style="47" customWidth="1"/>
    <col min="14606" max="14606" width="13.33203125" style="47" customWidth="1"/>
    <col min="14607" max="14607" width="10.88671875" style="47" customWidth="1"/>
    <col min="14608" max="14848" width="8.88671875" style="47"/>
    <col min="14849" max="14849" width="4.109375" style="47" customWidth="1"/>
    <col min="14850" max="14850" width="26.6640625" style="47" customWidth="1"/>
    <col min="14851" max="14851" width="10.5546875" style="47" customWidth="1"/>
    <col min="14852" max="14852" width="12.88671875" style="47" customWidth="1"/>
    <col min="14853" max="14853" width="10" style="47" customWidth="1"/>
    <col min="14854" max="14854" width="9.44140625" style="47" customWidth="1"/>
    <col min="14855" max="14855" width="11.44140625" style="47" customWidth="1"/>
    <col min="14856" max="14856" width="10.44140625" style="47" customWidth="1"/>
    <col min="14857" max="14857" width="9.33203125" style="47" customWidth="1"/>
    <col min="14858" max="14858" width="9.109375" style="47" customWidth="1"/>
    <col min="14859" max="14859" width="10.44140625" style="47" customWidth="1"/>
    <col min="14860" max="14860" width="11.109375" style="47" customWidth="1"/>
    <col min="14861" max="14861" width="10.6640625" style="47" customWidth="1"/>
    <col min="14862" max="14862" width="13.33203125" style="47" customWidth="1"/>
    <col min="14863" max="14863" width="10.88671875" style="47" customWidth="1"/>
    <col min="14864" max="15104" width="8.88671875" style="47"/>
    <col min="15105" max="15105" width="4.109375" style="47" customWidth="1"/>
    <col min="15106" max="15106" width="26.6640625" style="47" customWidth="1"/>
    <col min="15107" max="15107" width="10.5546875" style="47" customWidth="1"/>
    <col min="15108" max="15108" width="12.88671875" style="47" customWidth="1"/>
    <col min="15109" max="15109" width="10" style="47" customWidth="1"/>
    <col min="15110" max="15110" width="9.44140625" style="47" customWidth="1"/>
    <col min="15111" max="15111" width="11.44140625" style="47" customWidth="1"/>
    <col min="15112" max="15112" width="10.44140625" style="47" customWidth="1"/>
    <col min="15113" max="15113" width="9.33203125" style="47" customWidth="1"/>
    <col min="15114" max="15114" width="9.109375" style="47" customWidth="1"/>
    <col min="15115" max="15115" width="10.44140625" style="47" customWidth="1"/>
    <col min="15116" max="15116" width="11.109375" style="47" customWidth="1"/>
    <col min="15117" max="15117" width="10.6640625" style="47" customWidth="1"/>
    <col min="15118" max="15118" width="13.33203125" style="47" customWidth="1"/>
    <col min="15119" max="15119" width="10.88671875" style="47" customWidth="1"/>
    <col min="15120" max="15360" width="8.88671875" style="47"/>
    <col min="15361" max="15361" width="4.109375" style="47" customWidth="1"/>
    <col min="15362" max="15362" width="26.6640625" style="47" customWidth="1"/>
    <col min="15363" max="15363" width="10.5546875" style="47" customWidth="1"/>
    <col min="15364" max="15364" width="12.88671875" style="47" customWidth="1"/>
    <col min="15365" max="15365" width="10" style="47" customWidth="1"/>
    <col min="15366" max="15366" width="9.44140625" style="47" customWidth="1"/>
    <col min="15367" max="15367" width="11.44140625" style="47" customWidth="1"/>
    <col min="15368" max="15368" width="10.44140625" style="47" customWidth="1"/>
    <col min="15369" max="15369" width="9.33203125" style="47" customWidth="1"/>
    <col min="15370" max="15370" width="9.109375" style="47" customWidth="1"/>
    <col min="15371" max="15371" width="10.44140625" style="47" customWidth="1"/>
    <col min="15372" max="15372" width="11.109375" style="47" customWidth="1"/>
    <col min="15373" max="15373" width="10.6640625" style="47" customWidth="1"/>
    <col min="15374" max="15374" width="13.33203125" style="47" customWidth="1"/>
    <col min="15375" max="15375" width="10.88671875" style="47" customWidth="1"/>
    <col min="15376" max="15616" width="8.88671875" style="47"/>
    <col min="15617" max="15617" width="4.109375" style="47" customWidth="1"/>
    <col min="15618" max="15618" width="26.6640625" style="47" customWidth="1"/>
    <col min="15619" max="15619" width="10.5546875" style="47" customWidth="1"/>
    <col min="15620" max="15620" width="12.88671875" style="47" customWidth="1"/>
    <col min="15621" max="15621" width="10" style="47" customWidth="1"/>
    <col min="15622" max="15622" width="9.44140625" style="47" customWidth="1"/>
    <col min="15623" max="15623" width="11.44140625" style="47" customWidth="1"/>
    <col min="15624" max="15624" width="10.44140625" style="47" customWidth="1"/>
    <col min="15625" max="15625" width="9.33203125" style="47" customWidth="1"/>
    <col min="15626" max="15626" width="9.109375" style="47" customWidth="1"/>
    <col min="15627" max="15627" width="10.44140625" style="47" customWidth="1"/>
    <col min="15628" max="15628" width="11.109375" style="47" customWidth="1"/>
    <col min="15629" max="15629" width="10.6640625" style="47" customWidth="1"/>
    <col min="15630" max="15630" width="13.33203125" style="47" customWidth="1"/>
    <col min="15631" max="15631" width="10.88671875" style="47" customWidth="1"/>
    <col min="15632" max="15872" width="8.88671875" style="47"/>
    <col min="15873" max="15873" width="4.109375" style="47" customWidth="1"/>
    <col min="15874" max="15874" width="26.6640625" style="47" customWidth="1"/>
    <col min="15875" max="15875" width="10.5546875" style="47" customWidth="1"/>
    <col min="15876" max="15876" width="12.88671875" style="47" customWidth="1"/>
    <col min="15877" max="15877" width="10" style="47" customWidth="1"/>
    <col min="15878" max="15878" width="9.44140625" style="47" customWidth="1"/>
    <col min="15879" max="15879" width="11.44140625" style="47" customWidth="1"/>
    <col min="15880" max="15880" width="10.44140625" style="47" customWidth="1"/>
    <col min="15881" max="15881" width="9.33203125" style="47" customWidth="1"/>
    <col min="15882" max="15882" width="9.109375" style="47" customWidth="1"/>
    <col min="15883" max="15883" width="10.44140625" style="47" customWidth="1"/>
    <col min="15884" max="15884" width="11.109375" style="47" customWidth="1"/>
    <col min="15885" max="15885" width="10.6640625" style="47" customWidth="1"/>
    <col min="15886" max="15886" width="13.33203125" style="47" customWidth="1"/>
    <col min="15887" max="15887" width="10.88671875" style="47" customWidth="1"/>
    <col min="15888" max="16128" width="8.88671875" style="47"/>
    <col min="16129" max="16129" width="4.109375" style="47" customWidth="1"/>
    <col min="16130" max="16130" width="26.6640625" style="47" customWidth="1"/>
    <col min="16131" max="16131" width="10.5546875" style="47" customWidth="1"/>
    <col min="16132" max="16132" width="12.88671875" style="47" customWidth="1"/>
    <col min="16133" max="16133" width="10" style="47" customWidth="1"/>
    <col min="16134" max="16134" width="9.44140625" style="47" customWidth="1"/>
    <col min="16135" max="16135" width="11.44140625" style="47" customWidth="1"/>
    <col min="16136" max="16136" width="10.44140625" style="47" customWidth="1"/>
    <col min="16137" max="16137" width="9.33203125" style="47" customWidth="1"/>
    <col min="16138" max="16138" width="9.109375" style="47" customWidth="1"/>
    <col min="16139" max="16139" width="10.44140625" style="47" customWidth="1"/>
    <col min="16140" max="16140" width="11.109375" style="47" customWidth="1"/>
    <col min="16141" max="16141" width="10.6640625" style="47" customWidth="1"/>
    <col min="16142" max="16142" width="13.33203125" style="47" customWidth="1"/>
    <col min="16143" max="16143" width="10.88671875" style="47" customWidth="1"/>
    <col min="16144" max="16384" width="8.88671875" style="47"/>
  </cols>
  <sheetData>
    <row r="1" spans="1:256" s="151" customFormat="1">
      <c r="A1" s="150"/>
      <c r="B1" s="504" t="s">
        <v>473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256">
      <c r="A2" s="499" t="s">
        <v>255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</row>
    <row r="3" spans="1:256" ht="16.2" thickBot="1">
      <c r="F3" s="47" t="s">
        <v>44</v>
      </c>
      <c r="O3" s="49" t="s">
        <v>256</v>
      </c>
    </row>
    <row r="4" spans="1:256" ht="34.799999999999997" thickBot="1">
      <c r="A4" s="50" t="s">
        <v>84</v>
      </c>
      <c r="B4" s="51" t="s">
        <v>54</v>
      </c>
      <c r="C4" s="51" t="s">
        <v>85</v>
      </c>
      <c r="D4" s="51" t="s">
        <v>86</v>
      </c>
      <c r="E4" s="51" t="s">
        <v>87</v>
      </c>
      <c r="F4" s="51" t="s">
        <v>88</v>
      </c>
      <c r="G4" s="51" t="s">
        <v>89</v>
      </c>
      <c r="H4" s="51" t="s">
        <v>90</v>
      </c>
      <c r="I4" s="51" t="s">
        <v>91</v>
      </c>
      <c r="J4" s="51" t="s">
        <v>92</v>
      </c>
      <c r="K4" s="51" t="s">
        <v>93</v>
      </c>
      <c r="L4" s="51" t="s">
        <v>94</v>
      </c>
      <c r="M4" s="51" t="s">
        <v>95</v>
      </c>
      <c r="N4" s="51" t="s">
        <v>96</v>
      </c>
      <c r="O4" s="52" t="s">
        <v>97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</row>
    <row r="5" spans="1:256" ht="16.2" thickBot="1">
      <c r="A5" s="53" t="s">
        <v>98</v>
      </c>
      <c r="B5" s="501" t="s">
        <v>99</v>
      </c>
      <c r="C5" s="502"/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3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</row>
    <row r="6" spans="1:256">
      <c r="A6" s="55" t="s">
        <v>100</v>
      </c>
      <c r="B6" s="56" t="s">
        <v>128</v>
      </c>
      <c r="C6" s="142">
        <v>915338</v>
      </c>
      <c r="D6" s="142">
        <v>911190</v>
      </c>
      <c r="E6" s="142">
        <v>911190</v>
      </c>
      <c r="F6" s="142">
        <v>911190</v>
      </c>
      <c r="G6" s="142">
        <v>911190</v>
      </c>
      <c r="H6" s="142">
        <v>911190</v>
      </c>
      <c r="I6" s="142">
        <v>911190</v>
      </c>
      <c r="J6" s="142">
        <v>911190</v>
      </c>
      <c r="K6" s="142">
        <v>911190</v>
      </c>
      <c r="L6" s="142">
        <v>911190</v>
      </c>
      <c r="M6" s="142">
        <v>911200</v>
      </c>
      <c r="N6" s="142">
        <v>927213</v>
      </c>
      <c r="O6" s="143">
        <f>SUM(C6:N6)</f>
        <v>10954461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</row>
    <row r="7" spans="1:256">
      <c r="A7" s="57" t="s">
        <v>101</v>
      </c>
      <c r="B7" s="58" t="s">
        <v>104</v>
      </c>
      <c r="C7" s="144">
        <v>0</v>
      </c>
      <c r="D7" s="144">
        <v>0</v>
      </c>
      <c r="E7" s="144">
        <v>3350000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3350000</v>
      </c>
      <c r="L7" s="144">
        <v>0</v>
      </c>
      <c r="M7" s="144">
        <v>0</v>
      </c>
      <c r="N7" s="144">
        <v>400000</v>
      </c>
      <c r="O7" s="146">
        <f>SUM(C7:N7)</f>
        <v>7100000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</row>
    <row r="8" spans="1:256">
      <c r="A8" s="57" t="s">
        <v>102</v>
      </c>
      <c r="B8" s="60" t="s">
        <v>129</v>
      </c>
      <c r="C8" s="144">
        <v>5000</v>
      </c>
      <c r="D8" s="145">
        <v>220000</v>
      </c>
      <c r="E8" s="145">
        <v>5000</v>
      </c>
      <c r="F8" s="145">
        <v>5000</v>
      </c>
      <c r="G8" s="145">
        <v>10000</v>
      </c>
      <c r="H8" s="145">
        <v>45000</v>
      </c>
      <c r="I8" s="145">
        <v>20000</v>
      </c>
      <c r="J8" s="145">
        <v>20000</v>
      </c>
      <c r="K8" s="145">
        <v>10000</v>
      </c>
      <c r="L8" s="145">
        <v>105000</v>
      </c>
      <c r="M8" s="145">
        <v>5000</v>
      </c>
      <c r="N8" s="145">
        <v>250000</v>
      </c>
      <c r="O8" s="147">
        <f>SUM(C8:N8)</f>
        <v>700000</v>
      </c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</row>
    <row r="9" spans="1:256">
      <c r="A9" s="57" t="s">
        <v>103</v>
      </c>
      <c r="B9" s="61" t="s">
        <v>108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4">
        <v>29040</v>
      </c>
      <c r="I9" s="144">
        <v>0</v>
      </c>
      <c r="J9" s="144">
        <v>0</v>
      </c>
      <c r="K9" s="144">
        <v>0</v>
      </c>
      <c r="L9" s="144">
        <v>0</v>
      </c>
      <c r="M9" s="144">
        <v>0</v>
      </c>
      <c r="N9" s="144">
        <v>0</v>
      </c>
      <c r="O9" s="147">
        <f t="shared" ref="O9:O14" si="0">SUM(C9:N9)</f>
        <v>29040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  <c r="IU9" s="59"/>
      <c r="IV9" s="59"/>
    </row>
    <row r="10" spans="1:256" hidden="1">
      <c r="A10" s="57" t="s">
        <v>105</v>
      </c>
      <c r="B10" s="6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7">
        <f t="shared" si="0"/>
        <v>0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  <c r="IU10" s="59"/>
      <c r="IV10" s="59"/>
    </row>
    <row r="11" spans="1:256">
      <c r="A11" s="57" t="s">
        <v>106</v>
      </c>
      <c r="B11" s="61" t="s">
        <v>53</v>
      </c>
      <c r="C11" s="144">
        <v>0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  <c r="M11" s="144">
        <v>0</v>
      </c>
      <c r="N11" s="144">
        <v>0</v>
      </c>
      <c r="O11" s="147">
        <f t="shared" si="0"/>
        <v>0</v>
      </c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</row>
    <row r="12" spans="1:256">
      <c r="A12" s="57" t="s">
        <v>107</v>
      </c>
      <c r="B12" s="58" t="s">
        <v>130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7587776</v>
      </c>
      <c r="L12" s="144">
        <v>0</v>
      </c>
      <c r="M12" s="144">
        <v>0</v>
      </c>
      <c r="N12" s="144">
        <v>0</v>
      </c>
      <c r="O12" s="147">
        <f t="shared" si="0"/>
        <v>7587776</v>
      </c>
      <c r="P12" s="244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</row>
    <row r="13" spans="1:256">
      <c r="A13" s="57" t="s">
        <v>109</v>
      </c>
      <c r="B13" s="61" t="s">
        <v>111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  <c r="I13" s="144">
        <v>0</v>
      </c>
      <c r="J13" s="144">
        <v>0</v>
      </c>
      <c r="K13" s="144">
        <v>0</v>
      </c>
      <c r="L13" s="144">
        <v>0</v>
      </c>
      <c r="M13" s="144">
        <v>0</v>
      </c>
      <c r="N13" s="144">
        <v>0</v>
      </c>
      <c r="O13" s="147">
        <f t="shared" si="0"/>
        <v>0</v>
      </c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</row>
    <row r="14" spans="1:256" ht="16.2" thickBot="1">
      <c r="A14" s="57" t="s">
        <v>110</v>
      </c>
      <c r="B14" s="61" t="s">
        <v>24</v>
      </c>
      <c r="C14" s="144">
        <v>18370981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7">
        <f t="shared" si="0"/>
        <v>18370981</v>
      </c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</row>
    <row r="15" spans="1:256" ht="16.2" thickBot="1">
      <c r="A15" s="53" t="s">
        <v>112</v>
      </c>
      <c r="B15" s="62" t="s">
        <v>113</v>
      </c>
      <c r="C15" s="148">
        <f t="shared" ref="C15:O15" si="1">SUM(C6:C14)</f>
        <v>19291319</v>
      </c>
      <c r="D15" s="148">
        <f t="shared" si="1"/>
        <v>1131190</v>
      </c>
      <c r="E15" s="148">
        <f t="shared" si="1"/>
        <v>4266190</v>
      </c>
      <c r="F15" s="148">
        <f t="shared" si="1"/>
        <v>916190</v>
      </c>
      <c r="G15" s="148">
        <f t="shared" si="1"/>
        <v>921190</v>
      </c>
      <c r="H15" s="148">
        <f t="shared" si="1"/>
        <v>985230</v>
      </c>
      <c r="I15" s="148">
        <f t="shared" si="1"/>
        <v>931190</v>
      </c>
      <c r="J15" s="148">
        <f t="shared" si="1"/>
        <v>931190</v>
      </c>
      <c r="K15" s="148">
        <f t="shared" si="1"/>
        <v>11858966</v>
      </c>
      <c r="L15" s="148">
        <f t="shared" si="1"/>
        <v>1016190</v>
      </c>
      <c r="M15" s="148">
        <f t="shared" si="1"/>
        <v>916200</v>
      </c>
      <c r="N15" s="148">
        <f t="shared" si="1"/>
        <v>1577213</v>
      </c>
      <c r="O15" s="149">
        <f t="shared" si="1"/>
        <v>44742258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</row>
    <row r="16" spans="1:256" ht="16.2" thickBot="1">
      <c r="A16" s="53" t="s">
        <v>114</v>
      </c>
      <c r="B16" s="501" t="s">
        <v>27</v>
      </c>
      <c r="C16" s="502"/>
      <c r="D16" s="502"/>
      <c r="E16" s="502"/>
      <c r="F16" s="502"/>
      <c r="G16" s="502"/>
      <c r="H16" s="502"/>
      <c r="I16" s="502"/>
      <c r="J16" s="502"/>
      <c r="K16" s="502"/>
      <c r="L16" s="502"/>
      <c r="M16" s="502"/>
      <c r="N16" s="502"/>
      <c r="O16" s="503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  <c r="IT16" s="54"/>
      <c r="IU16" s="54"/>
      <c r="IV16" s="54"/>
    </row>
    <row r="17" spans="1:256">
      <c r="A17" s="63" t="s">
        <v>115</v>
      </c>
      <c r="B17" s="64" t="s">
        <v>28</v>
      </c>
      <c r="C17" s="145">
        <v>366000</v>
      </c>
      <c r="D17" s="145">
        <v>382000</v>
      </c>
      <c r="E17" s="145">
        <v>382000</v>
      </c>
      <c r="F17" s="145">
        <v>382000</v>
      </c>
      <c r="G17" s="145">
        <v>382000</v>
      </c>
      <c r="H17" s="145">
        <v>382000</v>
      </c>
      <c r="I17" s="145">
        <v>382000</v>
      </c>
      <c r="J17" s="145">
        <v>382000</v>
      </c>
      <c r="K17" s="145">
        <v>573670</v>
      </c>
      <c r="L17" s="145">
        <v>382000</v>
      </c>
      <c r="M17" s="145">
        <v>383000</v>
      </c>
      <c r="N17" s="145">
        <v>383000</v>
      </c>
      <c r="O17" s="146">
        <f t="shared" ref="O17:O26" si="2">SUM(C17:N17)</f>
        <v>4761670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</row>
    <row r="18" spans="1:256" ht="20.399999999999999">
      <c r="A18" s="57" t="s">
        <v>116</v>
      </c>
      <c r="B18" s="58" t="s">
        <v>73</v>
      </c>
      <c r="C18" s="144">
        <v>80000</v>
      </c>
      <c r="D18" s="144">
        <v>74000</v>
      </c>
      <c r="E18" s="144">
        <v>74000</v>
      </c>
      <c r="F18" s="144">
        <v>74000</v>
      </c>
      <c r="G18" s="144">
        <v>74000</v>
      </c>
      <c r="H18" s="144">
        <v>74000</v>
      </c>
      <c r="I18" s="144">
        <v>74000</v>
      </c>
      <c r="J18" s="144">
        <v>74000</v>
      </c>
      <c r="K18" s="144">
        <v>115693</v>
      </c>
      <c r="L18" s="144">
        <v>74000</v>
      </c>
      <c r="M18" s="144">
        <v>74000</v>
      </c>
      <c r="N18" s="144">
        <v>74000</v>
      </c>
      <c r="O18" s="146">
        <f t="shared" si="2"/>
        <v>935693</v>
      </c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pans="1:256">
      <c r="A19" s="57" t="s">
        <v>117</v>
      </c>
      <c r="B19" s="58" t="s">
        <v>176</v>
      </c>
      <c r="C19" s="144">
        <v>305400</v>
      </c>
      <c r="D19" s="144">
        <v>325000</v>
      </c>
      <c r="E19" s="144">
        <v>334400</v>
      </c>
      <c r="F19" s="144">
        <v>347000</v>
      </c>
      <c r="G19" s="144">
        <v>462000</v>
      </c>
      <c r="H19" s="144">
        <v>481200</v>
      </c>
      <c r="I19" s="144">
        <v>923000</v>
      </c>
      <c r="J19" s="144">
        <v>624000</v>
      </c>
      <c r="K19" s="144">
        <v>582008</v>
      </c>
      <c r="L19" s="144">
        <v>345000</v>
      </c>
      <c r="M19" s="144">
        <v>327000</v>
      </c>
      <c r="N19" s="144">
        <v>389000</v>
      </c>
      <c r="O19" s="146">
        <f t="shared" si="2"/>
        <v>5445008</v>
      </c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pans="1:256">
      <c r="A20" s="57"/>
      <c r="B20" s="58" t="s">
        <v>177</v>
      </c>
      <c r="C20" s="155">
        <v>0</v>
      </c>
      <c r="D20" s="155">
        <v>0</v>
      </c>
      <c r="E20" s="155">
        <v>0</v>
      </c>
      <c r="F20" s="156">
        <v>0</v>
      </c>
      <c r="G20" s="155">
        <v>0</v>
      </c>
      <c r="H20" s="155">
        <v>0</v>
      </c>
      <c r="I20" s="155">
        <v>0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46">
        <f>SUM(C20:N20)</f>
        <v>0</v>
      </c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pans="1:256">
      <c r="A21" s="57" t="s">
        <v>118</v>
      </c>
      <c r="B21" s="61" t="s">
        <v>119</v>
      </c>
      <c r="C21" s="144">
        <v>0</v>
      </c>
      <c r="D21" s="144">
        <v>0</v>
      </c>
      <c r="E21" s="144">
        <v>218000</v>
      </c>
      <c r="F21" s="144">
        <v>0</v>
      </c>
      <c r="G21" s="144">
        <v>0</v>
      </c>
      <c r="H21" s="144">
        <v>218000</v>
      </c>
      <c r="I21" s="144">
        <v>0</v>
      </c>
      <c r="J21" s="144">
        <v>0</v>
      </c>
      <c r="K21" s="144">
        <v>470000</v>
      </c>
      <c r="L21" s="144">
        <v>0</v>
      </c>
      <c r="M21" s="144">
        <v>0</v>
      </c>
      <c r="N21" s="144">
        <v>218000</v>
      </c>
      <c r="O21" s="146">
        <f>SUM(C21:N21)</f>
        <v>1124000</v>
      </c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pans="1:256" ht="20.399999999999999">
      <c r="A22" s="57" t="s">
        <v>120</v>
      </c>
      <c r="B22" s="58" t="s">
        <v>131</v>
      </c>
      <c r="C22" s="144">
        <v>446180</v>
      </c>
      <c r="D22" s="144">
        <v>396180</v>
      </c>
      <c r="E22" s="144">
        <v>396180</v>
      </c>
      <c r="F22" s="144">
        <v>396180</v>
      </c>
      <c r="G22" s="144">
        <v>396180</v>
      </c>
      <c r="H22" s="144">
        <v>396180</v>
      </c>
      <c r="I22" s="144">
        <v>396180</v>
      </c>
      <c r="J22" s="144">
        <v>446180</v>
      </c>
      <c r="K22" s="144">
        <v>403064</v>
      </c>
      <c r="L22" s="144">
        <v>396180</v>
      </c>
      <c r="M22" s="144">
        <v>396180</v>
      </c>
      <c r="N22" s="144">
        <v>396275</v>
      </c>
      <c r="O22" s="146">
        <f>SUM(C22:N22)</f>
        <v>4861139</v>
      </c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pans="1:256" ht="20.399999999999999">
      <c r="A23" s="57" t="s">
        <v>121</v>
      </c>
      <c r="B23" s="58" t="s">
        <v>132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  <c r="H23" s="152">
        <v>0</v>
      </c>
      <c r="I23" s="144">
        <v>130000</v>
      </c>
      <c r="J23" s="144">
        <v>0</v>
      </c>
      <c r="K23" s="144">
        <v>0</v>
      </c>
      <c r="L23" s="144">
        <v>0</v>
      </c>
      <c r="M23" s="144">
        <v>0</v>
      </c>
      <c r="N23" s="144">
        <v>0</v>
      </c>
      <c r="O23" s="146">
        <f t="shared" si="2"/>
        <v>130000</v>
      </c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pans="1:256">
      <c r="A24" s="57" t="s">
        <v>122</v>
      </c>
      <c r="B24" s="58" t="s">
        <v>133</v>
      </c>
      <c r="C24" s="144">
        <v>0</v>
      </c>
      <c r="D24" s="144">
        <v>0</v>
      </c>
      <c r="E24" s="144">
        <v>0</v>
      </c>
      <c r="F24" s="144">
        <v>0</v>
      </c>
      <c r="G24" s="144">
        <v>836580</v>
      </c>
      <c r="H24" s="144">
        <v>8933170</v>
      </c>
      <c r="I24" s="144">
        <v>0</v>
      </c>
      <c r="J24" s="144">
        <v>0</v>
      </c>
      <c r="K24" s="144">
        <v>1000000</v>
      </c>
      <c r="L24" s="144">
        <v>0</v>
      </c>
      <c r="M24" s="144">
        <v>0</v>
      </c>
      <c r="N24" s="144">
        <v>0</v>
      </c>
      <c r="O24" s="146">
        <f>SUM(C24:N24)</f>
        <v>10769750</v>
      </c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pans="1:256">
      <c r="A25" s="57" t="s">
        <v>123</v>
      </c>
      <c r="B25" s="58" t="s">
        <v>134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6">
        <f t="shared" si="2"/>
        <v>0</v>
      </c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pans="1:256">
      <c r="A26" s="57" t="s">
        <v>124</v>
      </c>
      <c r="B26" s="61" t="s">
        <v>135</v>
      </c>
      <c r="C26" s="144">
        <v>437372</v>
      </c>
      <c r="D26" s="144">
        <v>0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0</v>
      </c>
      <c r="O26" s="146">
        <f t="shared" si="2"/>
        <v>437372</v>
      </c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pans="1:256" ht="16.2" thickBot="1">
      <c r="A27" s="55" t="s">
        <v>136</v>
      </c>
      <c r="B27" s="70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3">
        <v>16277626</v>
      </c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pans="1:256" ht="16.2" thickBot="1">
      <c r="A28" s="65" t="s">
        <v>125</v>
      </c>
      <c r="B28" s="62" t="s">
        <v>126</v>
      </c>
      <c r="C28" s="148">
        <f t="shared" ref="C28:O28" si="3">SUM(C17:C27)</f>
        <v>1634952</v>
      </c>
      <c r="D28" s="148">
        <f t="shared" si="3"/>
        <v>1177180</v>
      </c>
      <c r="E28" s="148">
        <f t="shared" si="3"/>
        <v>1404580</v>
      </c>
      <c r="F28" s="148">
        <f t="shared" si="3"/>
        <v>1199180</v>
      </c>
      <c r="G28" s="148">
        <f t="shared" si="3"/>
        <v>2150760</v>
      </c>
      <c r="H28" s="148">
        <f t="shared" si="3"/>
        <v>10484550</v>
      </c>
      <c r="I28" s="148">
        <f t="shared" si="3"/>
        <v>1905180</v>
      </c>
      <c r="J28" s="148">
        <f t="shared" si="3"/>
        <v>1526180</v>
      </c>
      <c r="K28" s="148">
        <f t="shared" si="3"/>
        <v>3144435</v>
      </c>
      <c r="L28" s="148">
        <f t="shared" si="3"/>
        <v>1197180</v>
      </c>
      <c r="M28" s="148">
        <f t="shared" si="3"/>
        <v>1180180</v>
      </c>
      <c r="N28" s="148">
        <f t="shared" si="3"/>
        <v>1460275</v>
      </c>
      <c r="O28" s="149">
        <f t="shared" si="3"/>
        <v>44742258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pans="1:256" ht="16.2" thickBot="1">
      <c r="A29" s="65" t="s">
        <v>127</v>
      </c>
      <c r="B29" s="66" t="s">
        <v>52</v>
      </c>
      <c r="C29" s="153">
        <f t="shared" ref="C29:O29" si="4">SUM(C15-C28)</f>
        <v>17656367</v>
      </c>
      <c r="D29" s="153">
        <f t="shared" si="4"/>
        <v>-45990</v>
      </c>
      <c r="E29" s="153">
        <f t="shared" si="4"/>
        <v>2861610</v>
      </c>
      <c r="F29" s="153">
        <f t="shared" si="4"/>
        <v>-282990</v>
      </c>
      <c r="G29" s="153">
        <f t="shared" si="4"/>
        <v>-1229570</v>
      </c>
      <c r="H29" s="153">
        <f t="shared" si="4"/>
        <v>-9499320</v>
      </c>
      <c r="I29" s="153">
        <f t="shared" si="4"/>
        <v>-973990</v>
      </c>
      <c r="J29" s="153">
        <f t="shared" si="4"/>
        <v>-594990</v>
      </c>
      <c r="K29" s="153">
        <f t="shared" si="4"/>
        <v>8714531</v>
      </c>
      <c r="L29" s="153">
        <f t="shared" si="4"/>
        <v>-180990</v>
      </c>
      <c r="M29" s="153">
        <f t="shared" si="4"/>
        <v>-263980</v>
      </c>
      <c r="N29" s="153">
        <f t="shared" si="4"/>
        <v>116938</v>
      </c>
      <c r="O29" s="154">
        <f t="shared" si="4"/>
        <v>0</v>
      </c>
    </row>
    <row r="30" spans="1:256">
      <c r="A30" s="67"/>
    </row>
    <row r="31" spans="1:256">
      <c r="B31" s="68"/>
      <c r="C31" s="69"/>
      <c r="D31" s="69"/>
      <c r="O31" s="47"/>
    </row>
    <row r="32" spans="1:256">
      <c r="O32" s="47"/>
    </row>
    <row r="33" spans="15:15">
      <c r="O33" s="47"/>
    </row>
    <row r="34" spans="15:15">
      <c r="O34" s="47"/>
    </row>
    <row r="35" spans="15:15">
      <c r="O35" s="47"/>
    </row>
    <row r="36" spans="15:15">
      <c r="O36" s="47"/>
    </row>
    <row r="37" spans="15:15">
      <c r="O37" s="47"/>
    </row>
    <row r="38" spans="15:15">
      <c r="O38" s="47"/>
    </row>
    <row r="39" spans="15:15">
      <c r="O39" s="47"/>
    </row>
    <row r="40" spans="15:15">
      <c r="O40" s="47"/>
    </row>
    <row r="41" spans="15:15">
      <c r="O41" s="47"/>
    </row>
    <row r="42" spans="15:15">
      <c r="O42" s="47"/>
    </row>
    <row r="43" spans="15:15">
      <c r="O43" s="47"/>
    </row>
    <row r="44" spans="15:15">
      <c r="O44" s="47"/>
    </row>
    <row r="45" spans="15:15">
      <c r="O45" s="47"/>
    </row>
    <row r="46" spans="15:15">
      <c r="O46" s="47"/>
    </row>
    <row r="47" spans="15:15">
      <c r="O47" s="47"/>
    </row>
    <row r="48" spans="15:15">
      <c r="O48" s="47"/>
    </row>
    <row r="49" spans="15:15">
      <c r="O49" s="47"/>
    </row>
    <row r="50" spans="15:15">
      <c r="O50" s="47"/>
    </row>
    <row r="51" spans="15:15">
      <c r="O51" s="47"/>
    </row>
    <row r="52" spans="15:15">
      <c r="O52" s="47"/>
    </row>
    <row r="53" spans="15:15">
      <c r="O53" s="47"/>
    </row>
    <row r="54" spans="15:15">
      <c r="O54" s="47"/>
    </row>
    <row r="55" spans="15:15">
      <c r="O55" s="47"/>
    </row>
    <row r="56" spans="15:15">
      <c r="O56" s="47"/>
    </row>
    <row r="57" spans="15:15">
      <c r="O57" s="47"/>
    </row>
    <row r="58" spans="15:15">
      <c r="O58" s="47"/>
    </row>
    <row r="59" spans="15:15">
      <c r="O59" s="47"/>
    </row>
    <row r="60" spans="15:15">
      <c r="O60" s="47"/>
    </row>
    <row r="61" spans="15:15">
      <c r="O61" s="47"/>
    </row>
    <row r="62" spans="15:15">
      <c r="O62" s="47"/>
    </row>
    <row r="63" spans="15:15">
      <c r="O63" s="47"/>
    </row>
    <row r="64" spans="15:15">
      <c r="O64" s="47"/>
    </row>
    <row r="65" spans="15:15">
      <c r="O65" s="47"/>
    </row>
    <row r="66" spans="15:15">
      <c r="O66" s="47"/>
    </row>
    <row r="67" spans="15:15">
      <c r="O67" s="47"/>
    </row>
    <row r="68" spans="15:15">
      <c r="O68" s="47"/>
    </row>
    <row r="69" spans="15:15">
      <c r="O69" s="47"/>
    </row>
    <row r="70" spans="15:15">
      <c r="O70" s="47"/>
    </row>
    <row r="71" spans="15:15">
      <c r="O71" s="47"/>
    </row>
    <row r="72" spans="15:15">
      <c r="O72" s="47"/>
    </row>
    <row r="73" spans="15:15">
      <c r="O73" s="47"/>
    </row>
    <row r="74" spans="15:15">
      <c r="O74" s="47"/>
    </row>
    <row r="75" spans="15:15">
      <c r="O75" s="47"/>
    </row>
    <row r="76" spans="15:15">
      <c r="O76" s="47"/>
    </row>
    <row r="77" spans="15:15">
      <c r="O77" s="47"/>
    </row>
    <row r="78" spans="15:15">
      <c r="O78" s="47"/>
    </row>
    <row r="79" spans="15:15">
      <c r="O79" s="47"/>
    </row>
    <row r="80" spans="15:15">
      <c r="O80" s="47"/>
    </row>
    <row r="81" spans="15:15">
      <c r="O81" s="47"/>
    </row>
    <row r="82" spans="15:15">
      <c r="O82" s="47"/>
    </row>
    <row r="83" spans="15:15">
      <c r="O83" s="47"/>
    </row>
    <row r="84" spans="15:15">
      <c r="O84" s="47"/>
    </row>
  </sheetData>
  <mergeCells count="4">
    <mergeCell ref="A2:O2"/>
    <mergeCell ref="B5:O5"/>
    <mergeCell ref="B16:O16"/>
    <mergeCell ref="B1:O1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4</vt:i4>
      </vt:variant>
    </vt:vector>
  </HeadingPairs>
  <TitlesOfParts>
    <vt:vector size="17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dönt.7</vt:lpstr>
      <vt:lpstr>következő 3 év.8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'9.köv 3 év'!Nyomtatási_terület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2018-07-06T06:14:02Z</cp:lastPrinted>
  <dcterms:created xsi:type="dcterms:W3CDTF">2016-02-06T13:39:12Z</dcterms:created>
  <dcterms:modified xsi:type="dcterms:W3CDTF">2019-03-13T09:12:10Z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1729643923</vt:i4>
  </property>
  <property fmtid="{D5CDD505-2E9C-101B-9397-08002B2CF9AE}" pid="3" name="_NewReviewCycle">
    <vt:lpwstr/>
  </property>
  <property fmtid="{D5CDD505-2E9C-101B-9397-08002B2CF9AE}" pid="4" name="_EmailSubject">
    <vt:lpwstr>fajsz 0704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Kötél Krisztina</vt:lpwstr>
  </property>
  <property fmtid="{D5CDD505-2E9C-101B-9397-08002B2CF9AE}" pid="7" name="_ReviewingToolsShownOnce">
    <vt:lpwstr/>
  </property>
</Properties>
</file>