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0" i="1" l="1"/>
  <c r="G89" i="1"/>
  <c r="F89" i="1"/>
  <c r="E89" i="1"/>
  <c r="D89" i="1"/>
  <c r="H89" i="1" s="1"/>
  <c r="H88" i="1"/>
  <c r="H87" i="1"/>
  <c r="G86" i="1"/>
  <c r="H86" i="1" s="1"/>
  <c r="F86" i="1"/>
  <c r="E86" i="1"/>
  <c r="D86" i="1"/>
  <c r="H85" i="1"/>
  <c r="H84" i="1"/>
  <c r="G83" i="1"/>
  <c r="F83" i="1"/>
  <c r="E83" i="1"/>
  <c r="D83" i="1"/>
  <c r="H83" i="1" s="1"/>
  <c r="G80" i="1"/>
  <c r="F80" i="1"/>
  <c r="E80" i="1"/>
  <c r="D80" i="1"/>
  <c r="H79" i="1"/>
  <c r="H78" i="1"/>
  <c r="H76" i="1"/>
  <c r="H75" i="1"/>
  <c r="H74" i="1"/>
  <c r="H73" i="1"/>
  <c r="H72" i="1"/>
  <c r="G71" i="1"/>
  <c r="F71" i="1"/>
  <c r="E71" i="1"/>
  <c r="D71" i="1"/>
  <c r="H71" i="1" s="1"/>
  <c r="H70" i="1"/>
  <c r="H69" i="1"/>
  <c r="H68" i="1"/>
  <c r="H67" i="1"/>
  <c r="G66" i="1"/>
  <c r="H66" i="1" s="1"/>
  <c r="F66" i="1"/>
  <c r="E66" i="1"/>
  <c r="D66" i="1"/>
  <c r="H65" i="1"/>
  <c r="G64" i="1"/>
  <c r="H64" i="1" s="1"/>
  <c r="F64" i="1"/>
  <c r="E64" i="1"/>
  <c r="D64" i="1"/>
  <c r="H63" i="1"/>
  <c r="G61" i="1"/>
  <c r="H61" i="1" s="1"/>
  <c r="F61" i="1"/>
  <c r="E61" i="1"/>
  <c r="D61" i="1"/>
  <c r="H60" i="1"/>
  <c r="H59" i="1"/>
  <c r="G58" i="1"/>
  <c r="G92" i="1" s="1"/>
  <c r="H92" i="1" s="1"/>
  <c r="F58" i="1"/>
  <c r="F92" i="1" s="1"/>
  <c r="E58" i="1"/>
  <c r="E92" i="1" s="1"/>
  <c r="D58" i="1"/>
  <c r="D92" i="1" s="1"/>
  <c r="H53" i="1"/>
  <c r="H50" i="1"/>
  <c r="H49" i="1"/>
  <c r="G48" i="1"/>
  <c r="H48" i="1" s="1"/>
  <c r="F48" i="1"/>
  <c r="E48" i="1"/>
  <c r="D48" i="1"/>
  <c r="H47" i="1"/>
  <c r="G45" i="1"/>
  <c r="H45" i="1" s="1"/>
  <c r="F45" i="1"/>
  <c r="E45" i="1"/>
  <c r="D45" i="1"/>
  <c r="H44" i="1"/>
  <c r="H43" i="1"/>
  <c r="G42" i="1"/>
  <c r="F42" i="1"/>
  <c r="E42" i="1"/>
  <c r="D42" i="1"/>
  <c r="H42" i="1" s="1"/>
  <c r="H41" i="1"/>
  <c r="H40" i="1"/>
  <c r="H39" i="1"/>
  <c r="H38" i="1"/>
  <c r="H37" i="1"/>
  <c r="G35" i="1"/>
  <c r="F35" i="1"/>
  <c r="E35" i="1"/>
  <c r="D35" i="1"/>
  <c r="H35" i="1" s="1"/>
  <c r="H34" i="1"/>
  <c r="H33" i="1"/>
  <c r="H31" i="1"/>
  <c r="H30" i="1"/>
  <c r="G29" i="1"/>
  <c r="H29" i="1" s="1"/>
  <c r="F29" i="1"/>
  <c r="E29" i="1"/>
  <c r="D29" i="1"/>
  <c r="H28" i="1"/>
  <c r="H27" i="1"/>
  <c r="H25" i="1"/>
  <c r="H24" i="1"/>
  <c r="G23" i="1"/>
  <c r="F23" i="1"/>
  <c r="F18" i="1" s="1"/>
  <c r="E23" i="1"/>
  <c r="D23" i="1"/>
  <c r="H23" i="1" s="1"/>
  <c r="H22" i="1"/>
  <c r="H21" i="1"/>
  <c r="H20" i="1"/>
  <c r="H19" i="1"/>
  <c r="G18" i="1"/>
  <c r="E18" i="1"/>
  <c r="H17" i="1"/>
  <c r="H16" i="1"/>
  <c r="H15" i="1"/>
  <c r="H14" i="1"/>
  <c r="G13" i="1"/>
  <c r="F13" i="1"/>
  <c r="E13" i="1"/>
  <c r="D13" i="1"/>
  <c r="H13" i="1" s="1"/>
  <c r="H12" i="1"/>
  <c r="H11" i="1"/>
  <c r="H10" i="1"/>
  <c r="H9" i="1"/>
  <c r="G8" i="1"/>
  <c r="H8" i="1" s="1"/>
  <c r="F8" i="1"/>
  <c r="E8" i="1"/>
  <c r="E7" i="1" s="1"/>
  <c r="E51" i="1" s="1"/>
  <c r="D8" i="1"/>
  <c r="F7" i="1"/>
  <c r="D7" i="1"/>
  <c r="H2" i="1"/>
  <c r="F51" i="1" l="1"/>
  <c r="G7" i="1"/>
  <c r="D18" i="1"/>
  <c r="D51" i="1" s="1"/>
  <c r="H58" i="1"/>
  <c r="H18" i="1" l="1"/>
  <c r="H7" i="1"/>
  <c r="G51" i="1"/>
  <c r="H51" i="1" s="1"/>
</calcChain>
</file>

<file path=xl/sharedStrings.xml><?xml version="1.0" encoding="utf-8"?>
<sst xmlns="http://schemas.openxmlformats.org/spreadsheetml/2006/main" count="260" uniqueCount="223">
  <si>
    <t>7. melléklet</t>
  </si>
  <si>
    <t>Balatonakali Önkormányzat kiadásai</t>
  </si>
  <si>
    <t>ezer Ft-ban</t>
  </si>
  <si>
    <t>Sor-   sz.</t>
  </si>
  <si>
    <t xml:space="preserve">Megnevezés                                                                                                       </t>
  </si>
  <si>
    <t>Rovat száma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</si>
  <si>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</si>
  <si>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</si>
  <si>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</si>
  <si>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</si>
  <si>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</si>
  <si>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</si>
  <si>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</si>
  <si>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</si>
  <si>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</si>
  <si>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</si>
  <si>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</si>
  <si>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</si>
  <si>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</si>
  <si>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</si>
  <si>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</si>
  <si>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</si>
  <si>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</si>
  <si>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</si>
  <si>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</si>
  <si>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</si>
  <si>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</si>
  <si>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 Készenléti, ügyeleti, helyettesítési díj</t>
  </si>
  <si>
    <t>K1104</t>
  </si>
  <si>
    <t>1.1.3. Béren kívüli juttatások</t>
  </si>
  <si>
    <t>K1107</t>
  </si>
  <si>
    <t>1.1.4.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</si>
  <si>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</si>
  <si>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</si>
  <si>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</si>
  <si>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</si>
  <si>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</si>
  <si>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</si>
  <si>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</si>
  <si>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</si>
  <si>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</si>
  <si>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</si>
  <si>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</si>
  <si>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</si>
  <si>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</si>
  <si>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</si>
  <si>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</si>
  <si>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</si>
  <si>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</si>
  <si>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</si>
  <si>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</si>
  <si>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</si>
  <si>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</si>
  <si>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</si>
  <si>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</si>
  <si>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</si>
  <si>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</si>
  <si>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</si>
  <si>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</si>
  <si>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</si>
  <si>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</si>
  <si>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</si>
  <si>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</si>
  <si>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</si>
  <si>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</si>
  <si>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</si>
  <si>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</si>
  <si>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</si>
  <si>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</si>
  <si>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</si>
  <si>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</si>
  <si>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</si>
  <si>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</si>
  <si>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</si>
  <si>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</si>
  <si>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</si>
  <si>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</si>
  <si>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</si>
  <si>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</si>
  <si>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</si>
  <si>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</si>
  <si>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</si>
  <si>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</si>
  <si>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</si>
  <si>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Működési célú visszatérítendő támogatások, kölcsönök nyújtása ÁH-n kívülre</t>
  </si>
  <si>
    <t>K508</t>
  </si>
  <si>
    <t>5.4</t>
  </si>
  <si>
    <t>Egyéb működési célú támogatások ÁH-n kívülre</t>
  </si>
  <si>
    <t>K512</t>
  </si>
  <si>
    <t>5.5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</si>
  <si>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</si>
  <si>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</si>
  <si>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</si>
  <si>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</si>
  <si>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</si>
  <si>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</si>
  <si>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</si>
  <si>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</si>
  <si>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</si>
  <si>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</si>
  <si>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</si>
  <si>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</si>
  <si>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</si>
  <si>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</si>
  <si>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</si>
  <si>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</si>
  <si>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</si>
  <si>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</si>
  <si>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</si>
  <si>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</si>
  <si>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</si>
  <si>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</si>
  <si>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</si>
  <si>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</si>
  <si>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</si>
  <si>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</si>
  <si>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</si>
  <si>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</si>
  <si>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</si>
  <si>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</si>
  <si>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</si>
  <si>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</si>
  <si>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</si>
  <si>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</si>
  <si>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</si>
  <si>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</si>
  <si>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Felhalmozási célú visszatérítendő támogatások, kölcsönök ÁH-n kívülre</t>
  </si>
  <si>
    <t>K89</t>
  </si>
  <si>
    <t>8.2</t>
  </si>
  <si>
    <t>Egyéb felhalmozási célú támogatások ÁH-n kívülre</t>
  </si>
  <si>
    <t>K88</t>
  </si>
  <si>
    <t>9.</t>
  </si>
  <si>
    <t>Finanszírozási kiadások</t>
  </si>
  <si>
    <t>K91</t>
  </si>
  <si>
    <t>9.1</t>
  </si>
  <si>
    <t>ÁH-n belüli megelőlegezések visszafizetése</t>
  </si>
  <si>
    <t>K914</t>
  </si>
  <si>
    <t>9.2</t>
  </si>
  <si>
    <t xml:space="preserve">Központi, irányító szervi támogatás </t>
  </si>
  <si>
    <t>K915</t>
  </si>
  <si>
    <t>Kiadás összesen</t>
  </si>
  <si>
    <t>7. melléklet folytatása</t>
  </si>
  <si>
    <t>Balatonakali Önkormányzat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</si>
  <si>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</si>
  <si>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</si>
  <si>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</si>
  <si>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</si>
  <si>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</si>
  <si>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</si>
  <si>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</si>
  <si>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</si>
  <si>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</si>
  <si>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</si>
  <si>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Önkormányzatok felhalmozási támogatásai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</si>
  <si>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</si>
  <si>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</si>
  <si>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</si>
  <si>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</si>
  <si>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</si>
  <si>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</si>
  <si>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</si>
  <si>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</si>
  <si>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</si>
  <si>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</si>
  <si>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</si>
  <si>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</si>
  <si>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</si>
  <si>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</si>
  <si>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</si>
  <si>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</si>
  <si>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</si>
  <si>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</si>
  <si>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</si>
  <si>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</si>
  <si>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</si>
  <si>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</si>
  <si>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</si>
  <si>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</si>
  <si>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</si>
  <si>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</si>
  <si>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</si>
  <si>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</si>
  <si>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</si>
  <si>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</si>
  <si>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</si>
  <si>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</si>
  <si>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</si>
  <si>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</si>
  <si>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</si>
  <si>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</si>
  <si>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</si>
  <si>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</si>
  <si>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</si>
  <si>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</si>
  <si>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</si>
  <si>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</si>
  <si>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Egyéb működési bevételek</t>
  </si>
  <si>
    <t>B410</t>
  </si>
  <si>
    <t>Felhalmozási bevételek</t>
  </si>
  <si>
    <t xml:space="preserve">B5 </t>
  </si>
  <si>
    <t>Immateriális javak értékesítése</t>
  </si>
  <si>
    <t>B51</t>
  </si>
  <si>
    <t>Ingatlanok értékesítése</t>
  </si>
  <si>
    <t>B52</t>
  </si>
  <si>
    <t>Működési célú átvett pénzeszközök</t>
  </si>
  <si>
    <t>B6</t>
  </si>
  <si>
    <t>Működési célú visszatérítendő támogatások, kölcsönök</t>
  </si>
  <si>
    <t>B62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</si>
  <si>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</si>
  <si>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</si>
  <si>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</si>
  <si>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</si>
  <si>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</si>
  <si>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B72</t>
  </si>
  <si>
    <t>Egyéb felhalmozási célú átvett pénzeszközök</t>
  </si>
  <si>
    <t>B73</t>
  </si>
  <si>
    <t>Belföldi finanszírozás bevételei</t>
  </si>
  <si>
    <t>B81</t>
  </si>
  <si>
    <t>Maradvány igénybevétele</t>
  </si>
  <si>
    <t>B813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</si>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</sst>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3" fontId="3" fillId="0" borderId="12" xfId="0" applyNumberFormat="1" applyFont="1" applyBorder="1" applyAlignment="1">
      <alignment horizontal="right" vertical="center"/>
    </xf>
    <xf numFmtId="9" fontId="3" fillId="0" borderId="10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14" fontId="3" fillId="0" borderId="12" xfId="0" applyNumberFormat="1" applyFont="1" applyBorder="1" applyAlignment="1">
      <alignment vertical="center"/>
    </xf>
    <xf numFmtId="0" fontId="0" fillId="0" borderId="0" xfId="0" applyFont="1"/>
    <xf numFmtId="0" fontId="2" fillId="0" borderId="12" xfId="0" applyFont="1" applyBorder="1" applyAlignment="1">
      <alignment vertical="center" wrapText="1"/>
    </xf>
    <xf numFmtId="3" fontId="0" fillId="0" borderId="0" xfId="0" applyNumberFormat="1"/>
    <xf numFmtId="49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" fontId="2" fillId="0" borderId="14" xfId="0" applyNumberFormat="1" applyFont="1" applyBorder="1" applyAlignment="1">
      <alignment horizontal="right" vertical="center"/>
    </xf>
    <xf numFmtId="0" fontId="8" fillId="0" borderId="0" xfId="0" applyFont="1"/>
    <xf numFmtId="49" fontId="6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0" fontId="6" fillId="2" borderId="25" xfId="0" applyFont="1" applyFill="1" applyBorder="1" applyAlignment="1">
      <alignment horizontal="center" vertical="center"/>
    </xf>
    <xf numFmtId="3" fontId="6" fillId="2" borderId="26" xfId="0" applyNumberFormat="1" applyFont="1" applyFill="1" applyBorder="1" applyAlignment="1">
      <alignment horizontal="right" vertical="center"/>
    </xf>
    <xf numFmtId="9" fontId="6" fillId="2" borderId="2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3" fontId="6" fillId="0" borderId="29" xfId="0" applyNumberFormat="1" applyFont="1" applyBorder="1" applyAlignment="1">
      <alignment horizontal="right" vertical="center"/>
    </xf>
    <xf numFmtId="9" fontId="6" fillId="0" borderId="30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vertical="center"/>
    </xf>
    <xf numFmtId="9" fontId="2" fillId="0" borderId="30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3" fontId="2" fillId="0" borderId="33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3" fontId="6" fillId="0" borderId="33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0" fontId="1" fillId="0" borderId="0" xfId="0" applyFont="1"/>
    <xf numFmtId="3" fontId="6" fillId="0" borderId="34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9" fontId="3" fillId="0" borderId="30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3" fontId="6" fillId="0" borderId="16" xfId="0" applyNumberFormat="1" applyFont="1" applyBorder="1" applyAlignment="1">
      <alignment horizontal="right" vertical="center"/>
    </xf>
    <xf numFmtId="9" fontId="6" fillId="0" borderId="36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3" fontId="2" fillId="0" borderId="38" xfId="0" applyNumberFormat="1" applyFont="1" applyBorder="1" applyAlignment="1">
      <alignment horizontal="right" vertical="center"/>
    </xf>
    <xf numFmtId="9" fontId="2" fillId="0" borderId="36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/>
    </xf>
    <xf numFmtId="9" fontId="2" fillId="0" borderId="40" xfId="0" applyNumberFormat="1" applyFont="1" applyBorder="1" applyAlignment="1">
      <alignment horizontal="right" vertical="center"/>
    </xf>
    <xf numFmtId="0" fontId="6" fillId="2" borderId="39" xfId="0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Normal="100" workbookViewId="0"/>
  </sheetViews>
  <sheetFormatPr defaultRowHeight="15" customHeight="1" x14ac:dyDescent="0.25"/>
  <cols>
    <col min="1" max="1" width="5.7265625" style="1" customWidth="1"/>
    <col min="2" max="2" width="35.7265625" style="1" customWidth="1"/>
    <col min="3" max="3" width="5.7265625" style="1" customWidth="1"/>
    <col min="4" max="5" width="9.7265625" style="1" customWidth="1"/>
    <col min="6" max="7" width="9.7265625" customWidth="1"/>
  </cols>
  <sheetData>
    <row r="1" spans="1:8" ht="15" customHeight="1" x14ac:dyDescent="0.25">
      <c r="B1" s="2"/>
      <c r="C1" s="2"/>
      <c r="D1" s="2"/>
      <c r="E1" s="2"/>
      <c r="F1" s="2"/>
      <c r="G1" s="2"/>
      <c r="H1" s="3" t="s">
        <v>0</v>
      </c>
    </row>
    <row r="2" spans="1:8" ht="15" customHeight="1" x14ac:dyDescent="0.25">
      <c r="A2" s="2"/>
      <c r="B2" s="2"/>
      <c r="C2" s="2"/>
      <c r="D2" s="2"/>
      <c r="E2" s="2"/>
      <c r="H2" s="3" t="str">
        <f>'[1]1.sz. melléklet'!G2</f>
        <v>az  2/2016. (III.21.) önkormányzati rendelethez</v>
      </c>
    </row>
    <row r="3" spans="1:8" ht="15" customHeight="1" x14ac:dyDescent="0.25">
      <c r="A3" s="101" t="s">
        <v>1</v>
      </c>
      <c r="B3" s="101"/>
      <c r="C3" s="101"/>
      <c r="D3" s="101"/>
      <c r="E3" s="101"/>
      <c r="F3" s="101"/>
      <c r="G3" s="101"/>
      <c r="H3" s="101"/>
    </row>
    <row r="4" spans="1:8" ht="12.75" customHeight="1" thickBot="1" x14ac:dyDescent="0.3">
      <c r="A4" s="4"/>
      <c r="B4" s="5"/>
      <c r="C4" s="5"/>
      <c r="D4" s="6"/>
      <c r="E4" s="6"/>
      <c r="F4" s="6"/>
      <c r="G4" s="6"/>
      <c r="H4" s="7" t="s">
        <v>2</v>
      </c>
    </row>
    <row r="5" spans="1:8" ht="44" thickTop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10" t="s">
        <v>10</v>
      </c>
    </row>
    <row r="6" spans="1:8" ht="15" customHeight="1" thickBot="1" x14ac:dyDescent="0.3">
      <c r="A6" s="11" t="s">
        <v>11</v>
      </c>
      <c r="B6" s="12" t="s">
        <v>12</v>
      </c>
      <c r="C6" s="12" t="s">
        <v>13</v>
      </c>
      <c r="D6" s="12" t="s">
        <v>14</v>
      </c>
      <c r="E6" s="13" t="s">
        <v>15</v>
      </c>
      <c r="F6" s="13" t="s">
        <v>16</v>
      </c>
      <c r="G6" s="13" t="s">
        <v>17</v>
      </c>
      <c r="H6" s="14" t="s">
        <v>18</v>
      </c>
    </row>
    <row r="7" spans="1:8" ht="15" customHeight="1" thickTop="1" x14ac:dyDescent="0.25">
      <c r="A7" s="15" t="s">
        <v>19</v>
      </c>
      <c r="B7" s="16" t="s">
        <v>20</v>
      </c>
      <c r="C7" s="16" t="s">
        <v>21</v>
      </c>
      <c r="D7" s="17">
        <f>D8+D13</f>
        <v>34500</v>
      </c>
      <c r="E7" s="17">
        <f>E8+E13</f>
        <v>34903</v>
      </c>
      <c r="F7" s="17">
        <f>F8+F13</f>
        <v>36531</v>
      </c>
      <c r="G7" s="17">
        <f>G8+G13</f>
        <v>34948</v>
      </c>
      <c r="H7" s="18">
        <f>G7/D7</f>
        <v>1.0129855072463767</v>
      </c>
    </row>
    <row r="8" spans="1:8" ht="15" customHeight="1" x14ac:dyDescent="0.25">
      <c r="A8" s="19" t="s">
        <v>22</v>
      </c>
      <c r="B8" s="20" t="s">
        <v>23</v>
      </c>
      <c r="C8" s="20" t="s">
        <v>24</v>
      </c>
      <c r="D8" s="21">
        <f>SUM(D9:D12)</f>
        <v>26113</v>
      </c>
      <c r="E8" s="21">
        <f>SUM(E9:E12)</f>
        <v>23855</v>
      </c>
      <c r="F8" s="21">
        <f>SUM(F9:F12)</f>
        <v>24873</v>
      </c>
      <c r="G8" s="21">
        <f>SUM(G9:G12)</f>
        <v>23403</v>
      </c>
      <c r="H8" s="22">
        <f t="shared" ref="H8:H51" si="0">G8/D8</f>
        <v>0.8962202734270287</v>
      </c>
    </row>
    <row r="9" spans="1:8" ht="15" customHeight="1" x14ac:dyDescent="0.25">
      <c r="A9" s="23"/>
      <c r="B9" s="24" t="s">
        <v>25</v>
      </c>
      <c r="C9" s="24" t="s">
        <v>26</v>
      </c>
      <c r="D9" s="25">
        <v>22869</v>
      </c>
      <c r="E9" s="25">
        <v>19948</v>
      </c>
      <c r="F9" s="25">
        <v>20919</v>
      </c>
      <c r="G9" s="25">
        <v>19875</v>
      </c>
      <c r="H9" s="26">
        <f t="shared" si="0"/>
        <v>0.86908041453495999</v>
      </c>
    </row>
    <row r="10" spans="1:8" ht="15" customHeight="1" x14ac:dyDescent="0.25">
      <c r="A10" s="23"/>
      <c r="B10" s="24" t="s">
        <v>27</v>
      </c>
      <c r="C10" s="24" t="s">
        <v>28</v>
      </c>
      <c r="D10" s="25">
        <v>338</v>
      </c>
      <c r="E10" s="25">
        <v>338</v>
      </c>
      <c r="F10" s="25">
        <v>338</v>
      </c>
      <c r="G10" s="25">
        <v>62</v>
      </c>
      <c r="H10" s="26">
        <f t="shared" si="0"/>
        <v>0.18343195266272189</v>
      </c>
    </row>
    <row r="11" spans="1:8" ht="15" customHeight="1" x14ac:dyDescent="0.25">
      <c r="A11" s="23"/>
      <c r="B11" s="24" t="s">
        <v>29</v>
      </c>
      <c r="C11" s="24" t="s">
        <v>30</v>
      </c>
      <c r="D11" s="25">
        <v>2856</v>
      </c>
      <c r="E11" s="25">
        <v>2731</v>
      </c>
      <c r="F11" s="25">
        <v>2767</v>
      </c>
      <c r="G11" s="25">
        <v>2701</v>
      </c>
      <c r="H11" s="26">
        <f t="shared" si="0"/>
        <v>0.94572829131652658</v>
      </c>
    </row>
    <row r="12" spans="1:8" ht="15" customHeight="1" x14ac:dyDescent="0.25">
      <c r="A12" s="23"/>
      <c r="B12" s="24" t="s">
        <v>31</v>
      </c>
      <c r="C12" s="24" t="s">
        <v>32</v>
      </c>
      <c r="D12" s="25">
        <v>50</v>
      </c>
      <c r="E12" s="25">
        <v>838</v>
      </c>
      <c r="F12" s="25">
        <v>849</v>
      </c>
      <c r="G12" s="25">
        <v>765</v>
      </c>
      <c r="H12" s="26">
        <f t="shared" si="0"/>
        <v>15.3</v>
      </c>
    </row>
    <row r="13" spans="1:8" ht="15" customHeight="1" x14ac:dyDescent="0.25">
      <c r="A13" s="19" t="s">
        <v>33</v>
      </c>
      <c r="B13" s="20" t="s">
        <v>34</v>
      </c>
      <c r="C13" s="20" t="s">
        <v>35</v>
      </c>
      <c r="D13" s="21">
        <f>SUM(D14:D16)</f>
        <v>8387</v>
      </c>
      <c r="E13" s="21">
        <f>SUM(E14:E16)</f>
        <v>11048</v>
      </c>
      <c r="F13" s="21">
        <f>SUM(F14:F16)</f>
        <v>11658</v>
      </c>
      <c r="G13" s="21">
        <f>SUM(G14:G16)</f>
        <v>11545</v>
      </c>
      <c r="H13" s="22">
        <f t="shared" si="0"/>
        <v>1.3765351138666984</v>
      </c>
    </row>
    <row r="14" spans="1:8" ht="15" customHeight="1" x14ac:dyDescent="0.25">
      <c r="A14" s="23"/>
      <c r="B14" s="24" t="s">
        <v>36</v>
      </c>
      <c r="C14" s="24" t="s">
        <v>37</v>
      </c>
      <c r="D14" s="25">
        <v>2747</v>
      </c>
      <c r="E14" s="25">
        <v>5886</v>
      </c>
      <c r="F14" s="25">
        <v>5886</v>
      </c>
      <c r="G14" s="25">
        <v>5791</v>
      </c>
      <c r="H14" s="26">
        <f t="shared" si="0"/>
        <v>2.1081179468511104</v>
      </c>
    </row>
    <row r="15" spans="1:8" ht="15" customHeight="1" x14ac:dyDescent="0.25">
      <c r="A15" s="23"/>
      <c r="B15" s="24" t="s">
        <v>38</v>
      </c>
      <c r="C15" s="24" t="s">
        <v>39</v>
      </c>
      <c r="D15" s="25">
        <v>2676</v>
      </c>
      <c r="E15" s="25">
        <v>2198</v>
      </c>
      <c r="F15" s="25">
        <v>2448</v>
      </c>
      <c r="G15" s="25">
        <v>2319</v>
      </c>
      <c r="H15" s="27">
        <f t="shared" si="0"/>
        <v>0.86659192825112108</v>
      </c>
    </row>
    <row r="16" spans="1:8" ht="15" customHeight="1" x14ac:dyDescent="0.25">
      <c r="A16" s="23"/>
      <c r="B16" s="24" t="s">
        <v>40</v>
      </c>
      <c r="C16" s="24" t="s">
        <v>41</v>
      </c>
      <c r="D16" s="25">
        <v>2964</v>
      </c>
      <c r="E16" s="25">
        <v>2964</v>
      </c>
      <c r="F16" s="25">
        <v>3324</v>
      </c>
      <c r="G16" s="25">
        <v>3435</v>
      </c>
      <c r="H16" s="27">
        <f t="shared" si="0"/>
        <v>1.1589068825910931</v>
      </c>
    </row>
    <row r="17" spans="1:8" ht="15" customHeight="1" x14ac:dyDescent="0.25">
      <c r="A17" s="28" t="s">
        <v>42</v>
      </c>
      <c r="B17" s="29" t="s">
        <v>43</v>
      </c>
      <c r="C17" s="29" t="s">
        <v>44</v>
      </c>
      <c r="D17" s="30">
        <v>10348</v>
      </c>
      <c r="E17" s="30">
        <v>10184</v>
      </c>
      <c r="F17" s="30">
        <v>11181</v>
      </c>
      <c r="G17" s="30">
        <v>10547</v>
      </c>
      <c r="H17" s="18">
        <f t="shared" si="0"/>
        <v>1.0192307692307692</v>
      </c>
    </row>
    <row r="18" spans="1:8" ht="15" customHeight="1" x14ac:dyDescent="0.25">
      <c r="A18" s="28" t="s">
        <v>45</v>
      </c>
      <c r="B18" s="29" t="s">
        <v>46</v>
      </c>
      <c r="C18" s="29" t="s">
        <v>47</v>
      </c>
      <c r="D18" s="30">
        <f>SUM(D19:D23)</f>
        <v>107398</v>
      </c>
      <c r="E18" s="30">
        <f>SUM(E19:E23)</f>
        <v>110037</v>
      </c>
      <c r="F18" s="30">
        <f>SUM(F19:F23)</f>
        <v>116796</v>
      </c>
      <c r="G18" s="30">
        <f>SUM(G19:G23)</f>
        <v>112925</v>
      </c>
      <c r="H18" s="18">
        <f t="shared" si="0"/>
        <v>1.0514627832920538</v>
      </c>
    </row>
    <row r="19" spans="1:8" ht="15" customHeight="1" x14ac:dyDescent="0.25">
      <c r="A19" s="19" t="s">
        <v>48</v>
      </c>
      <c r="B19" s="20" t="s">
        <v>49</v>
      </c>
      <c r="C19" s="20" t="s">
        <v>50</v>
      </c>
      <c r="D19" s="21">
        <v>13430</v>
      </c>
      <c r="E19" s="21">
        <v>13336</v>
      </c>
      <c r="F19" s="21">
        <v>13411</v>
      </c>
      <c r="G19" s="21">
        <v>12564</v>
      </c>
      <c r="H19" s="22">
        <f t="shared" si="0"/>
        <v>0.93551749813849594</v>
      </c>
    </row>
    <row r="20" spans="1:8" ht="15" customHeight="1" x14ac:dyDescent="0.25">
      <c r="A20" s="19" t="s">
        <v>51</v>
      </c>
      <c r="B20" s="20" t="s">
        <v>52</v>
      </c>
      <c r="C20" s="20" t="s">
        <v>53</v>
      </c>
      <c r="D20" s="21">
        <v>1686</v>
      </c>
      <c r="E20" s="21">
        <v>1686</v>
      </c>
      <c r="F20" s="21">
        <v>1786</v>
      </c>
      <c r="G20" s="21">
        <v>1744</v>
      </c>
      <c r="H20" s="22">
        <f t="shared" si="0"/>
        <v>1.0344009489916963</v>
      </c>
    </row>
    <row r="21" spans="1:8" ht="15" customHeight="1" x14ac:dyDescent="0.25">
      <c r="A21" s="19" t="s">
        <v>54</v>
      </c>
      <c r="B21" s="20" t="s">
        <v>55</v>
      </c>
      <c r="C21" s="20" t="s">
        <v>56</v>
      </c>
      <c r="D21" s="21">
        <v>63986</v>
      </c>
      <c r="E21" s="21">
        <v>66351</v>
      </c>
      <c r="F21" s="21">
        <v>67858</v>
      </c>
      <c r="G21" s="21">
        <v>65143</v>
      </c>
      <c r="H21" s="22">
        <f t="shared" si="0"/>
        <v>1.0180820804550996</v>
      </c>
    </row>
    <row r="22" spans="1:8" ht="15" customHeight="1" x14ac:dyDescent="0.25">
      <c r="A22" s="19" t="s">
        <v>57</v>
      </c>
      <c r="B22" s="20" t="s">
        <v>58</v>
      </c>
      <c r="C22" s="20" t="s">
        <v>59</v>
      </c>
      <c r="D22" s="21">
        <v>355</v>
      </c>
      <c r="E22" s="21">
        <v>355</v>
      </c>
      <c r="F22" s="21">
        <v>355</v>
      </c>
      <c r="G22" s="21">
        <v>355</v>
      </c>
      <c r="H22" s="22">
        <f t="shared" si="0"/>
        <v>1</v>
      </c>
    </row>
    <row r="23" spans="1:8" ht="15" customHeight="1" x14ac:dyDescent="0.25">
      <c r="A23" s="19" t="s">
        <v>60</v>
      </c>
      <c r="B23" s="20" t="s">
        <v>61</v>
      </c>
      <c r="C23" s="20" t="s">
        <v>62</v>
      </c>
      <c r="D23" s="21">
        <f>SUM(D24:D27)</f>
        <v>27941</v>
      </c>
      <c r="E23" s="21">
        <f>SUM(E24:E27)</f>
        <v>28309</v>
      </c>
      <c r="F23" s="21">
        <f>SUM(F24:F27)</f>
        <v>33386</v>
      </c>
      <c r="G23" s="21">
        <f>SUM(G24:G27)</f>
        <v>33119</v>
      </c>
      <c r="H23" s="22">
        <f t="shared" si="0"/>
        <v>1.1853190651730432</v>
      </c>
    </row>
    <row r="24" spans="1:8" ht="15" customHeight="1" x14ac:dyDescent="0.25">
      <c r="A24" s="23"/>
      <c r="B24" s="24" t="s">
        <v>63</v>
      </c>
      <c r="C24" s="24" t="s">
        <v>64</v>
      </c>
      <c r="D24" s="25">
        <v>19101</v>
      </c>
      <c r="E24" s="25">
        <v>19369</v>
      </c>
      <c r="F24" s="25">
        <v>19334</v>
      </c>
      <c r="G24" s="25">
        <v>16859</v>
      </c>
      <c r="H24" s="26">
        <f t="shared" si="0"/>
        <v>0.88262394639024133</v>
      </c>
    </row>
    <row r="25" spans="1:8" ht="15" customHeight="1" x14ac:dyDescent="0.25">
      <c r="A25" s="23"/>
      <c r="B25" s="31" t="s">
        <v>65</v>
      </c>
      <c r="C25" s="24" t="s">
        <v>66</v>
      </c>
      <c r="D25" s="25">
        <v>8350</v>
      </c>
      <c r="E25" s="25">
        <v>8350</v>
      </c>
      <c r="F25" s="25">
        <v>13398</v>
      </c>
      <c r="G25" s="25">
        <v>15541</v>
      </c>
      <c r="H25" s="26">
        <f t="shared" si="0"/>
        <v>1.8611976047904191</v>
      </c>
    </row>
    <row r="26" spans="1:8" ht="15" customHeight="1" x14ac:dyDescent="0.25">
      <c r="A26" s="23"/>
      <c r="B26" s="31" t="s">
        <v>67</v>
      </c>
      <c r="C26" s="24" t="s">
        <v>68</v>
      </c>
      <c r="D26" s="25"/>
      <c r="E26" s="25"/>
      <c r="F26" s="25">
        <v>100</v>
      </c>
      <c r="G26" s="25">
        <v>51</v>
      </c>
      <c r="H26" s="26"/>
    </row>
    <row r="27" spans="1:8" ht="15" customHeight="1" x14ac:dyDescent="0.25">
      <c r="A27" s="23"/>
      <c r="B27" s="31" t="s">
        <v>69</v>
      </c>
      <c r="C27" s="24" t="s">
        <v>70</v>
      </c>
      <c r="D27" s="25">
        <v>490</v>
      </c>
      <c r="E27" s="25">
        <v>590</v>
      </c>
      <c r="F27" s="25">
        <v>554</v>
      </c>
      <c r="G27" s="25">
        <v>668</v>
      </c>
      <c r="H27" s="26">
        <f t="shared" si="0"/>
        <v>1.3632653061224489</v>
      </c>
    </row>
    <row r="28" spans="1:8" ht="15" customHeight="1" x14ac:dyDescent="0.25">
      <c r="A28" s="28" t="s">
        <v>71</v>
      </c>
      <c r="B28" s="29" t="s">
        <v>72</v>
      </c>
      <c r="C28" s="29" t="s">
        <v>73</v>
      </c>
      <c r="D28" s="30">
        <v>3717</v>
      </c>
      <c r="E28" s="30">
        <v>3891</v>
      </c>
      <c r="F28" s="30">
        <v>3891</v>
      </c>
      <c r="G28" s="30">
        <v>3664</v>
      </c>
      <c r="H28" s="18">
        <f t="shared" si="0"/>
        <v>0.9857411891310196</v>
      </c>
    </row>
    <row r="29" spans="1:8" ht="15" customHeight="1" x14ac:dyDescent="0.25">
      <c r="A29" s="28" t="s">
        <v>74</v>
      </c>
      <c r="B29" s="29" t="s">
        <v>75</v>
      </c>
      <c r="C29" s="29" t="s">
        <v>76</v>
      </c>
      <c r="D29" s="30">
        <f>SUM(D30:D34)</f>
        <v>107706</v>
      </c>
      <c r="E29" s="30">
        <f>SUM(E30:E34)</f>
        <v>101424</v>
      </c>
      <c r="F29" s="30">
        <f>SUM(F30:F34)</f>
        <v>103923</v>
      </c>
      <c r="G29" s="30">
        <f>SUM(G30:G34)</f>
        <v>137117</v>
      </c>
      <c r="H29" s="18">
        <f t="shared" si="0"/>
        <v>1.2730674242846267</v>
      </c>
    </row>
    <row r="30" spans="1:8" s="32" customFormat="1" ht="15" customHeight="1" x14ac:dyDescent="0.25">
      <c r="A30" s="19" t="s">
        <v>77</v>
      </c>
      <c r="B30" s="20" t="s">
        <v>78</v>
      </c>
      <c r="C30" s="20" t="s">
        <v>79</v>
      </c>
      <c r="D30" s="21">
        <v>1513</v>
      </c>
      <c r="E30" s="21">
        <v>1094</v>
      </c>
      <c r="F30" s="21">
        <v>1094</v>
      </c>
      <c r="G30" s="21">
        <v>1046</v>
      </c>
      <c r="H30" s="18">
        <f t="shared" si="0"/>
        <v>0.69134170522141436</v>
      </c>
    </row>
    <row r="31" spans="1:8" s="32" customFormat="1" ht="12.5" x14ac:dyDescent="0.25">
      <c r="A31" s="19" t="s">
        <v>80</v>
      </c>
      <c r="B31" s="20" t="s">
        <v>81</v>
      </c>
      <c r="C31" s="20" t="s">
        <v>82</v>
      </c>
      <c r="D31" s="21">
        <v>12511</v>
      </c>
      <c r="E31" s="21">
        <v>12518</v>
      </c>
      <c r="F31" s="21">
        <v>12518</v>
      </c>
      <c r="G31" s="21">
        <v>11967</v>
      </c>
      <c r="H31" s="22">
        <f t="shared" si="0"/>
        <v>0.95651826392774364</v>
      </c>
    </row>
    <row r="32" spans="1:8" s="32" customFormat="1" ht="23" x14ac:dyDescent="0.25">
      <c r="A32" s="19" t="s">
        <v>83</v>
      </c>
      <c r="B32" s="33" t="s">
        <v>84</v>
      </c>
      <c r="C32" s="20" t="s">
        <v>85</v>
      </c>
      <c r="D32" s="21"/>
      <c r="E32" s="21"/>
      <c r="F32" s="21"/>
      <c r="G32" s="21"/>
      <c r="H32" s="22"/>
    </row>
    <row r="33" spans="1:10" ht="15" customHeight="1" x14ac:dyDescent="0.25">
      <c r="A33" s="19" t="s">
        <v>86</v>
      </c>
      <c r="B33" s="20" t="s">
        <v>87</v>
      </c>
      <c r="C33" s="20" t="s">
        <v>88</v>
      </c>
      <c r="D33" s="21">
        <v>8031</v>
      </c>
      <c r="E33" s="21">
        <v>8231</v>
      </c>
      <c r="F33" s="21">
        <v>6642</v>
      </c>
      <c r="G33" s="21">
        <v>19544</v>
      </c>
      <c r="H33" s="22">
        <f t="shared" si="0"/>
        <v>2.4335699165732785</v>
      </c>
      <c r="I33" s="34"/>
      <c r="J33" s="34"/>
    </row>
    <row r="34" spans="1:10" s="32" customFormat="1" ht="15" customHeight="1" x14ac:dyDescent="0.25">
      <c r="A34" s="19" t="s">
        <v>89</v>
      </c>
      <c r="B34" s="20" t="s">
        <v>90</v>
      </c>
      <c r="C34" s="20" t="s">
        <v>91</v>
      </c>
      <c r="D34" s="21">
        <v>85651</v>
      </c>
      <c r="E34" s="21">
        <v>79581</v>
      </c>
      <c r="F34" s="21">
        <v>83669</v>
      </c>
      <c r="G34" s="21">
        <v>104560</v>
      </c>
      <c r="H34" s="22">
        <f t="shared" si="0"/>
        <v>1.2207680003736092</v>
      </c>
    </row>
    <row r="35" spans="1:10" s="32" customFormat="1" ht="15" customHeight="1" x14ac:dyDescent="0.25">
      <c r="A35" s="28" t="s">
        <v>92</v>
      </c>
      <c r="B35" s="29" t="s">
        <v>93</v>
      </c>
      <c r="C35" s="29" t="s">
        <v>94</v>
      </c>
      <c r="D35" s="30">
        <f>SUM(D36:D41)</f>
        <v>102955</v>
      </c>
      <c r="E35" s="30">
        <f>SUM(E36:E41)</f>
        <v>105577</v>
      </c>
      <c r="F35" s="30">
        <f>SUM(F36:F41)</f>
        <v>110087</v>
      </c>
      <c r="G35" s="30">
        <f>SUM(G36:G41)</f>
        <v>113850</v>
      </c>
      <c r="H35" s="18">
        <f t="shared" si="0"/>
        <v>1.1058229323490845</v>
      </c>
    </row>
    <row r="36" spans="1:10" s="32" customFormat="1" ht="15" customHeight="1" x14ac:dyDescent="0.25">
      <c r="A36" s="35" t="s">
        <v>95</v>
      </c>
      <c r="B36" s="36" t="s">
        <v>96</v>
      </c>
      <c r="C36" s="36" t="s">
        <v>97</v>
      </c>
      <c r="D36" s="37"/>
      <c r="E36" s="37">
        <v>50</v>
      </c>
      <c r="F36" s="37">
        <v>50</v>
      </c>
      <c r="G36" s="37">
        <v>50</v>
      </c>
      <c r="H36" s="22"/>
    </row>
    <row r="37" spans="1:10" s="32" customFormat="1" ht="15" customHeight="1" x14ac:dyDescent="0.25">
      <c r="A37" s="35" t="s">
        <v>98</v>
      </c>
      <c r="B37" s="36" t="s">
        <v>99</v>
      </c>
      <c r="C37" s="36" t="s">
        <v>100</v>
      </c>
      <c r="D37" s="37">
        <v>64872</v>
      </c>
      <c r="E37" s="37">
        <v>62363</v>
      </c>
      <c r="F37" s="37">
        <v>62759</v>
      </c>
      <c r="G37" s="37">
        <v>64334</v>
      </c>
      <c r="H37" s="22">
        <f t="shared" si="0"/>
        <v>0.99170674559131833</v>
      </c>
    </row>
    <row r="38" spans="1:10" s="32" customFormat="1" ht="15" customHeight="1" x14ac:dyDescent="0.25">
      <c r="A38" s="35" t="s">
        <v>101</v>
      </c>
      <c r="B38" s="36" t="s">
        <v>102</v>
      </c>
      <c r="C38" s="36" t="s">
        <v>103</v>
      </c>
      <c r="D38" s="37">
        <v>628</v>
      </c>
      <c r="E38" s="37">
        <v>727</v>
      </c>
      <c r="F38" s="37">
        <v>807</v>
      </c>
      <c r="G38" s="37">
        <v>807</v>
      </c>
      <c r="H38" s="22">
        <f t="shared" si="0"/>
        <v>1.2850318471337581</v>
      </c>
    </row>
    <row r="39" spans="1:10" s="32" customFormat="1" ht="15" customHeight="1" x14ac:dyDescent="0.25">
      <c r="A39" s="35" t="s">
        <v>104</v>
      </c>
      <c r="B39" s="36" t="s">
        <v>105</v>
      </c>
      <c r="C39" s="36" t="s">
        <v>106</v>
      </c>
      <c r="D39" s="37">
        <v>4319</v>
      </c>
      <c r="E39" s="37">
        <v>8740</v>
      </c>
      <c r="F39" s="37">
        <v>11816</v>
      </c>
      <c r="G39" s="37">
        <v>13198</v>
      </c>
      <c r="H39" s="22">
        <f t="shared" si="0"/>
        <v>3.0557999536929845</v>
      </c>
    </row>
    <row r="40" spans="1:10" s="38" customFormat="1" ht="15" customHeight="1" x14ac:dyDescent="0.3">
      <c r="A40" s="35" t="s">
        <v>107</v>
      </c>
      <c r="B40" s="36" t="s">
        <v>108</v>
      </c>
      <c r="C40" s="36" t="s">
        <v>109</v>
      </c>
      <c r="D40" s="37">
        <v>14500</v>
      </c>
      <c r="E40" s="37">
        <v>14500</v>
      </c>
      <c r="F40" s="37">
        <v>14500</v>
      </c>
      <c r="G40" s="37">
        <v>14500</v>
      </c>
      <c r="H40" s="22">
        <f t="shared" si="0"/>
        <v>1</v>
      </c>
    </row>
    <row r="41" spans="1:10" s="32" customFormat="1" ht="15" customHeight="1" x14ac:dyDescent="0.25">
      <c r="A41" s="35" t="s">
        <v>110</v>
      </c>
      <c r="B41" s="36" t="s">
        <v>111</v>
      </c>
      <c r="C41" s="36" t="s">
        <v>112</v>
      </c>
      <c r="D41" s="37">
        <v>18636</v>
      </c>
      <c r="E41" s="37">
        <v>19197</v>
      </c>
      <c r="F41" s="37">
        <v>20155</v>
      </c>
      <c r="G41" s="37">
        <v>20961</v>
      </c>
      <c r="H41" s="22">
        <f t="shared" si="0"/>
        <v>1.1247585318737927</v>
      </c>
    </row>
    <row r="42" spans="1:10" s="32" customFormat="1" ht="15" customHeight="1" x14ac:dyDescent="0.25">
      <c r="A42" s="39" t="s">
        <v>113</v>
      </c>
      <c r="B42" s="40" t="s">
        <v>114</v>
      </c>
      <c r="C42" s="40" t="s">
        <v>115</v>
      </c>
      <c r="D42" s="41">
        <f>SUM(D43:D44)</f>
        <v>11092</v>
      </c>
      <c r="E42" s="41">
        <f>SUM(E43:E44)</f>
        <v>11092</v>
      </c>
      <c r="F42" s="41">
        <f>SUM(F43:F44)</f>
        <v>10709</v>
      </c>
      <c r="G42" s="41">
        <f>SUM(G43:G44)</f>
        <v>10709</v>
      </c>
      <c r="H42" s="18">
        <f t="shared" si="0"/>
        <v>0.96547060944825103</v>
      </c>
    </row>
    <row r="43" spans="1:10" s="38" customFormat="1" ht="15" customHeight="1" x14ac:dyDescent="0.3">
      <c r="A43" s="35" t="s">
        <v>116</v>
      </c>
      <c r="B43" s="36" t="s">
        <v>117</v>
      </c>
      <c r="C43" s="36" t="s">
        <v>118</v>
      </c>
      <c r="D43" s="37">
        <v>8787</v>
      </c>
      <c r="E43" s="37">
        <v>8787</v>
      </c>
      <c r="F43" s="37">
        <v>8584</v>
      </c>
      <c r="G43" s="37">
        <v>8584</v>
      </c>
      <c r="H43" s="22">
        <f t="shared" si="0"/>
        <v>0.97689768976897695</v>
      </c>
    </row>
    <row r="44" spans="1:10" s="32" customFormat="1" ht="15" customHeight="1" x14ac:dyDescent="0.25">
      <c r="A44" s="35" t="s">
        <v>119</v>
      </c>
      <c r="B44" s="36" t="s">
        <v>120</v>
      </c>
      <c r="C44" s="36" t="s">
        <v>121</v>
      </c>
      <c r="D44" s="37">
        <v>2305</v>
      </c>
      <c r="E44" s="37">
        <v>2305</v>
      </c>
      <c r="F44" s="37">
        <v>2125</v>
      </c>
      <c r="G44" s="37">
        <v>2125</v>
      </c>
      <c r="H44" s="22">
        <f t="shared" si="0"/>
        <v>0.9219088937093276</v>
      </c>
    </row>
    <row r="45" spans="1:10" s="32" customFormat="1" ht="12.5" x14ac:dyDescent="0.25">
      <c r="A45" s="42" t="s">
        <v>122</v>
      </c>
      <c r="B45" s="40" t="s">
        <v>123</v>
      </c>
      <c r="C45" s="40" t="s">
        <v>124</v>
      </c>
      <c r="D45" s="41">
        <f>SUM(D46:D47)</f>
        <v>3918</v>
      </c>
      <c r="E45" s="41">
        <f>SUM(E46:E47)</f>
        <v>7130</v>
      </c>
      <c r="F45" s="41">
        <f>SUM(F46:F47)</f>
        <v>7130</v>
      </c>
      <c r="G45" s="41">
        <f>SUM(G46:G47)</f>
        <v>5603</v>
      </c>
      <c r="H45" s="18">
        <f t="shared" si="0"/>
        <v>1.4300663603879531</v>
      </c>
    </row>
    <row r="46" spans="1:10" s="32" customFormat="1" ht="23" x14ac:dyDescent="0.25">
      <c r="A46" s="43" t="s">
        <v>125</v>
      </c>
      <c r="B46" s="44" t="s">
        <v>126</v>
      </c>
      <c r="C46" s="45" t="s">
        <v>127</v>
      </c>
      <c r="D46" s="46"/>
      <c r="E46" s="46"/>
      <c r="F46" s="46"/>
      <c r="G46" s="46"/>
      <c r="H46" s="18"/>
    </row>
    <row r="47" spans="1:10" s="32" customFormat="1" ht="15" customHeight="1" x14ac:dyDescent="0.25">
      <c r="A47" s="43" t="s">
        <v>128</v>
      </c>
      <c r="B47" s="45" t="s">
        <v>129</v>
      </c>
      <c r="C47" s="45" t="s">
        <v>130</v>
      </c>
      <c r="D47" s="46">
        <v>3918</v>
      </c>
      <c r="E47" s="46">
        <v>7130</v>
      </c>
      <c r="F47" s="46">
        <v>7130</v>
      </c>
      <c r="G47" s="46">
        <v>5603</v>
      </c>
      <c r="H47" s="22">
        <f t="shared" si="0"/>
        <v>1.4300663603879531</v>
      </c>
    </row>
    <row r="48" spans="1:10" s="32" customFormat="1" ht="15" customHeight="1" x14ac:dyDescent="0.25">
      <c r="A48" s="47" t="s">
        <v>131</v>
      </c>
      <c r="B48" s="48" t="s">
        <v>132</v>
      </c>
      <c r="C48" s="48" t="s">
        <v>133</v>
      </c>
      <c r="D48" s="49">
        <f>SUM(D49:D50)</f>
        <v>19160</v>
      </c>
      <c r="E48" s="49">
        <f>SUM(E49:E50)</f>
        <v>19210</v>
      </c>
      <c r="F48" s="49">
        <f>SUM(F49:F50)</f>
        <v>19210</v>
      </c>
      <c r="G48" s="49">
        <f>SUM(G49:G50)</f>
        <v>19415</v>
      </c>
      <c r="H48" s="18">
        <f t="shared" si="0"/>
        <v>1.0133089770354906</v>
      </c>
    </row>
    <row r="49" spans="1:8" s="32" customFormat="1" ht="15" customHeight="1" x14ac:dyDescent="0.25">
      <c r="A49" s="50" t="s">
        <v>134</v>
      </c>
      <c r="B49" s="51" t="s">
        <v>135</v>
      </c>
      <c r="C49" s="51" t="s">
        <v>136</v>
      </c>
      <c r="D49" s="52">
        <v>2172</v>
      </c>
      <c r="E49" s="52">
        <v>2172</v>
      </c>
      <c r="F49" s="52">
        <v>2172</v>
      </c>
      <c r="G49" s="52">
        <v>2395</v>
      </c>
      <c r="H49" s="22">
        <f t="shared" si="0"/>
        <v>1.1026703499079189</v>
      </c>
    </row>
    <row r="50" spans="1:8" ht="15" customHeight="1" thickBot="1" x14ac:dyDescent="0.3">
      <c r="A50" s="53" t="s">
        <v>137</v>
      </c>
      <c r="B50" s="54" t="s">
        <v>138</v>
      </c>
      <c r="C50" s="54" t="s">
        <v>139</v>
      </c>
      <c r="D50" s="55">
        <v>16988</v>
      </c>
      <c r="E50" s="55">
        <v>17038</v>
      </c>
      <c r="F50" s="55">
        <v>17038</v>
      </c>
      <c r="G50" s="55">
        <v>17020</v>
      </c>
      <c r="H50" s="22">
        <f t="shared" si="0"/>
        <v>1.0018836825994819</v>
      </c>
    </row>
    <row r="51" spans="1:8" ht="15" customHeight="1" thickTop="1" thickBot="1" x14ac:dyDescent="0.3">
      <c r="A51" s="102" t="s">
        <v>140</v>
      </c>
      <c r="B51" s="102"/>
      <c r="C51" s="56"/>
      <c r="D51" s="57">
        <f>D7+D17+D18+D28+D29+D35+D42+D45+D48</f>
        <v>400794</v>
      </c>
      <c r="E51" s="57">
        <f>E7+E17+E18+E28+E29+E35+E42+E45+E48</f>
        <v>403448</v>
      </c>
      <c r="F51" s="57">
        <f>F7+F17+F18+F28+F29+F35+F42+F45+F48</f>
        <v>419458</v>
      </c>
      <c r="G51" s="57">
        <f>G7+G17+G18+G28+G29+G35+G42+G45+G48</f>
        <v>448778</v>
      </c>
      <c r="H51" s="58">
        <f t="shared" si="0"/>
        <v>1.119722351133001</v>
      </c>
    </row>
    <row r="52" spans="1:8" ht="15" customHeight="1" thickTop="1" x14ac:dyDescent="0.25">
      <c r="A52" s="59"/>
      <c r="B52" s="59"/>
      <c r="C52" s="59"/>
      <c r="D52" s="59"/>
      <c r="E52" s="59"/>
      <c r="F52" s="60"/>
      <c r="G52" s="60"/>
      <c r="H52" s="3" t="s">
        <v>141</v>
      </c>
    </row>
    <row r="53" spans="1:8" ht="15" customHeight="1" x14ac:dyDescent="0.25">
      <c r="B53" s="6"/>
      <c r="C53" s="6"/>
      <c r="D53" s="6"/>
      <c r="E53" s="6"/>
      <c r="H53" s="3" t="str">
        <f>'[1]1.sz. melléklet'!G2</f>
        <v>az  2/2016. (III.21.) önkormányzati rendelethez</v>
      </c>
    </row>
    <row r="54" spans="1:8" ht="15" customHeight="1" x14ac:dyDescent="0.25">
      <c r="A54" s="101" t="s">
        <v>142</v>
      </c>
      <c r="B54" s="101"/>
      <c r="C54" s="101"/>
      <c r="D54" s="101"/>
      <c r="E54" s="101"/>
      <c r="F54" s="101"/>
      <c r="G54" s="101"/>
      <c r="H54" s="101"/>
    </row>
    <row r="55" spans="1:8" ht="13" thickBot="1" x14ac:dyDescent="0.3">
      <c r="A55" s="59"/>
      <c r="B55" s="61"/>
      <c r="C55" s="61"/>
      <c r="D55" s="6"/>
      <c r="E55" s="6"/>
      <c r="F55" s="6"/>
      <c r="G55" s="6"/>
      <c r="H55" s="62" t="s">
        <v>2</v>
      </c>
    </row>
    <row r="56" spans="1:8" ht="44" thickTop="1" x14ac:dyDescent="0.25">
      <c r="A56" s="8" t="s">
        <v>3</v>
      </c>
      <c r="B56" s="9" t="s">
        <v>4</v>
      </c>
      <c r="C56" s="9" t="s">
        <v>5</v>
      </c>
      <c r="D56" s="9" t="s">
        <v>6</v>
      </c>
      <c r="E56" s="9" t="s">
        <v>7</v>
      </c>
      <c r="F56" s="9" t="s">
        <v>8</v>
      </c>
      <c r="G56" s="9" t="s">
        <v>9</v>
      </c>
      <c r="H56" s="10" t="s">
        <v>10</v>
      </c>
    </row>
    <row r="57" spans="1:8" ht="15" customHeight="1" thickBot="1" x14ac:dyDescent="0.3">
      <c r="A57" s="11" t="s">
        <v>11</v>
      </c>
      <c r="B57" s="12" t="s">
        <v>12</v>
      </c>
      <c r="C57" s="12" t="s">
        <v>13</v>
      </c>
      <c r="D57" s="12" t="s">
        <v>14</v>
      </c>
      <c r="E57" s="13" t="s">
        <v>15</v>
      </c>
      <c r="F57" s="13" t="s">
        <v>16</v>
      </c>
      <c r="G57" s="13" t="s">
        <v>17</v>
      </c>
      <c r="H57" s="14" t="s">
        <v>18</v>
      </c>
    </row>
    <row r="58" spans="1:8" ht="15" customHeight="1" thickTop="1" x14ac:dyDescent="0.25">
      <c r="A58" s="15" t="s">
        <v>143</v>
      </c>
      <c r="B58" s="16" t="s">
        <v>144</v>
      </c>
      <c r="C58" s="63" t="s">
        <v>145</v>
      </c>
      <c r="D58" s="64">
        <f>SUM(D59:D60)</f>
        <v>62466</v>
      </c>
      <c r="E58" s="64">
        <f>SUM(E59:E60)</f>
        <v>63473</v>
      </c>
      <c r="F58" s="64">
        <f>SUM(F59:F60)</f>
        <v>64882</v>
      </c>
      <c r="G58" s="64">
        <f>SUM(G59:G60)</f>
        <v>78015</v>
      </c>
      <c r="H58" s="65">
        <f t="shared" ref="H58:H92" si="1">G58/D58</f>
        <v>1.2489194121602152</v>
      </c>
    </row>
    <row r="59" spans="1:8" ht="15" customHeight="1" x14ac:dyDescent="0.25">
      <c r="A59" s="19" t="s">
        <v>22</v>
      </c>
      <c r="B59" s="20" t="s">
        <v>146</v>
      </c>
      <c r="C59" s="66" t="s">
        <v>147</v>
      </c>
      <c r="D59" s="37">
        <v>59178</v>
      </c>
      <c r="E59" s="37">
        <v>59608</v>
      </c>
      <c r="F59" s="37">
        <v>59690</v>
      </c>
      <c r="G59" s="37">
        <v>72467</v>
      </c>
      <c r="H59" s="67">
        <f t="shared" si="1"/>
        <v>1.2245598026293556</v>
      </c>
    </row>
    <row r="60" spans="1:8" ht="15" customHeight="1" x14ac:dyDescent="0.25">
      <c r="A60" s="19" t="s">
        <v>33</v>
      </c>
      <c r="B60" s="20" t="s">
        <v>148</v>
      </c>
      <c r="C60" s="68" t="s">
        <v>149</v>
      </c>
      <c r="D60" s="69">
        <v>3288</v>
      </c>
      <c r="E60" s="69">
        <v>3865</v>
      </c>
      <c r="F60" s="69">
        <v>5192</v>
      </c>
      <c r="G60" s="69">
        <v>5548</v>
      </c>
      <c r="H60" s="67">
        <f t="shared" si="1"/>
        <v>1.6873479318734794</v>
      </c>
    </row>
    <row r="61" spans="1:8" ht="15" customHeight="1" x14ac:dyDescent="0.25">
      <c r="A61" s="28" t="s">
        <v>42</v>
      </c>
      <c r="B61" s="70" t="s">
        <v>150</v>
      </c>
      <c r="C61" s="71" t="s">
        <v>151</v>
      </c>
      <c r="D61" s="72">
        <f>SUM(D62:D63)</f>
        <v>24263</v>
      </c>
      <c r="E61" s="72">
        <f>SUM(E62:E63)</f>
        <v>24263</v>
      </c>
      <c r="F61" s="72">
        <f>SUM(F62:F63)</f>
        <v>23641</v>
      </c>
      <c r="G61" s="72">
        <f>SUM(G62:G63)</f>
        <v>42084</v>
      </c>
      <c r="H61" s="18">
        <f t="shared" si="1"/>
        <v>1.7344928491942464</v>
      </c>
    </row>
    <row r="62" spans="1:8" s="75" customFormat="1" ht="15" customHeight="1" x14ac:dyDescent="0.25">
      <c r="A62" s="19" t="s">
        <v>152</v>
      </c>
      <c r="B62" s="20" t="s">
        <v>153</v>
      </c>
      <c r="C62" s="73" t="s">
        <v>154</v>
      </c>
      <c r="D62" s="74"/>
      <c r="E62" s="74"/>
      <c r="F62" s="74"/>
      <c r="G62" s="74">
        <v>18443</v>
      </c>
      <c r="H62" s="67"/>
    </row>
    <row r="63" spans="1:8" ht="15" customHeight="1" x14ac:dyDescent="0.25">
      <c r="A63" s="19" t="s">
        <v>155</v>
      </c>
      <c r="B63" s="20" t="s">
        <v>156</v>
      </c>
      <c r="C63" s="66" t="s">
        <v>157</v>
      </c>
      <c r="D63" s="21">
        <v>24263</v>
      </c>
      <c r="E63" s="21">
        <v>24263</v>
      </c>
      <c r="F63" s="21">
        <v>23641</v>
      </c>
      <c r="G63" s="21">
        <v>23641</v>
      </c>
      <c r="H63" s="67">
        <f t="shared" si="1"/>
        <v>0.97436425833573759</v>
      </c>
    </row>
    <row r="64" spans="1:8" ht="15" customHeight="1" x14ac:dyDescent="0.25">
      <c r="A64" s="28" t="s">
        <v>45</v>
      </c>
      <c r="B64" s="29" t="s">
        <v>158</v>
      </c>
      <c r="C64" s="70" t="s">
        <v>159</v>
      </c>
      <c r="D64" s="76">
        <f>D65+D66+D70</f>
        <v>77873</v>
      </c>
      <c r="E64" s="76">
        <f>E65+E66+E70</f>
        <v>77906</v>
      </c>
      <c r="F64" s="76">
        <f>F65+F66+F70</f>
        <v>77906</v>
      </c>
      <c r="G64" s="76">
        <f>G65+G66+G70</f>
        <v>77580</v>
      </c>
      <c r="H64" s="65">
        <f t="shared" si="1"/>
        <v>0.99623746356246712</v>
      </c>
    </row>
    <row r="65" spans="1:8" ht="15" customHeight="1" x14ac:dyDescent="0.25">
      <c r="A65" s="19" t="s">
        <v>48</v>
      </c>
      <c r="B65" s="20" t="s">
        <v>160</v>
      </c>
      <c r="C65" s="66" t="s">
        <v>161</v>
      </c>
      <c r="D65" s="21">
        <v>48050</v>
      </c>
      <c r="E65" s="21">
        <v>48050</v>
      </c>
      <c r="F65" s="21">
        <v>48050</v>
      </c>
      <c r="G65" s="21">
        <v>48050</v>
      </c>
      <c r="H65" s="67">
        <f t="shared" si="1"/>
        <v>1</v>
      </c>
    </row>
    <row r="66" spans="1:8" ht="15" customHeight="1" x14ac:dyDescent="0.25">
      <c r="A66" s="19" t="s">
        <v>51</v>
      </c>
      <c r="B66" s="20" t="s">
        <v>162</v>
      </c>
      <c r="C66" s="66" t="s">
        <v>163</v>
      </c>
      <c r="D66" s="77">
        <f>SUM(D67:D69)</f>
        <v>29450</v>
      </c>
      <c r="E66" s="77">
        <f>SUM(E67:E69)</f>
        <v>29450</v>
      </c>
      <c r="F66" s="77">
        <f>SUM(F67:F69)</f>
        <v>29450</v>
      </c>
      <c r="G66" s="77">
        <f>SUM(G67:G69)</f>
        <v>29124</v>
      </c>
      <c r="H66" s="67">
        <f t="shared" si="1"/>
        <v>0.98893039049235998</v>
      </c>
    </row>
    <row r="67" spans="1:8" ht="15" customHeight="1" x14ac:dyDescent="0.25">
      <c r="A67" s="78"/>
      <c r="B67" s="24" t="s">
        <v>164</v>
      </c>
      <c r="C67" s="79" t="s">
        <v>165</v>
      </c>
      <c r="D67" s="25">
        <v>13000</v>
      </c>
      <c r="E67" s="25">
        <v>13000</v>
      </c>
      <c r="F67" s="25">
        <v>13000</v>
      </c>
      <c r="G67" s="25">
        <v>13000</v>
      </c>
      <c r="H67" s="80">
        <f t="shared" si="1"/>
        <v>1</v>
      </c>
    </row>
    <row r="68" spans="1:8" ht="15" customHeight="1" x14ac:dyDescent="0.25">
      <c r="A68" s="78"/>
      <c r="B68" s="24" t="s">
        <v>166</v>
      </c>
      <c r="C68" s="79" t="s">
        <v>167</v>
      </c>
      <c r="D68" s="25">
        <v>1900</v>
      </c>
      <c r="E68" s="25">
        <v>1900</v>
      </c>
      <c r="F68" s="25">
        <v>1900</v>
      </c>
      <c r="G68" s="25">
        <v>1600</v>
      </c>
      <c r="H68" s="80">
        <f t="shared" si="1"/>
        <v>0.84210526315789469</v>
      </c>
    </row>
    <row r="69" spans="1:8" ht="15" customHeight="1" x14ac:dyDescent="0.25">
      <c r="A69" s="78"/>
      <c r="B69" s="24" t="s">
        <v>168</v>
      </c>
      <c r="C69" s="79" t="s">
        <v>169</v>
      </c>
      <c r="D69" s="25">
        <v>14550</v>
      </c>
      <c r="E69" s="25">
        <v>14550</v>
      </c>
      <c r="F69" s="25">
        <v>14550</v>
      </c>
      <c r="G69" s="25">
        <v>14524</v>
      </c>
      <c r="H69" s="80">
        <f t="shared" si="1"/>
        <v>0.99821305841924401</v>
      </c>
    </row>
    <row r="70" spans="1:8" s="32" customFormat="1" ht="15" customHeight="1" x14ac:dyDescent="0.25">
      <c r="A70" s="19" t="s">
        <v>54</v>
      </c>
      <c r="B70" s="20" t="s">
        <v>170</v>
      </c>
      <c r="C70" s="66" t="s">
        <v>171</v>
      </c>
      <c r="D70" s="21">
        <v>373</v>
      </c>
      <c r="E70" s="21">
        <v>406</v>
      </c>
      <c r="F70" s="21">
        <v>406</v>
      </c>
      <c r="G70" s="21">
        <v>406</v>
      </c>
      <c r="H70" s="67">
        <f t="shared" si="1"/>
        <v>1.0884718498659518</v>
      </c>
    </row>
    <row r="71" spans="1:8" ht="15" customHeight="1" x14ac:dyDescent="0.25">
      <c r="A71" s="28" t="s">
        <v>71</v>
      </c>
      <c r="B71" s="29" t="s">
        <v>172</v>
      </c>
      <c r="C71" s="70" t="s">
        <v>173</v>
      </c>
      <c r="D71" s="76">
        <f>SUM(D72:D79)</f>
        <v>55192</v>
      </c>
      <c r="E71" s="76">
        <f>SUM(E72:E79)</f>
        <v>56772</v>
      </c>
      <c r="F71" s="76">
        <f>SUM(F72:F79)</f>
        <v>69356</v>
      </c>
      <c r="G71" s="76">
        <f>SUM(G72:G79)</f>
        <v>68167</v>
      </c>
      <c r="H71" s="65">
        <f t="shared" si="1"/>
        <v>1.2350884186113928</v>
      </c>
    </row>
    <row r="72" spans="1:8" s="32" customFormat="1" ht="15" customHeight="1" x14ac:dyDescent="0.25">
      <c r="A72" s="19" t="s">
        <v>174</v>
      </c>
      <c r="B72" s="20" t="s">
        <v>175</v>
      </c>
      <c r="C72" s="66" t="s">
        <v>176</v>
      </c>
      <c r="D72" s="21">
        <v>80</v>
      </c>
      <c r="E72" s="21">
        <v>319</v>
      </c>
      <c r="F72" s="21">
        <v>559</v>
      </c>
      <c r="G72" s="21">
        <v>643</v>
      </c>
      <c r="H72" s="67">
        <f t="shared" si="1"/>
        <v>8.0374999999999996</v>
      </c>
    </row>
    <row r="73" spans="1:8" s="32" customFormat="1" ht="15" customHeight="1" x14ac:dyDescent="0.25">
      <c r="A73" s="19" t="s">
        <v>177</v>
      </c>
      <c r="B73" s="20" t="s">
        <v>178</v>
      </c>
      <c r="C73" s="66" t="s">
        <v>179</v>
      </c>
      <c r="D73" s="21">
        <v>33132</v>
      </c>
      <c r="E73" s="21">
        <v>33144</v>
      </c>
      <c r="F73" s="21">
        <v>41407</v>
      </c>
      <c r="G73" s="21">
        <v>39371</v>
      </c>
      <c r="H73" s="67">
        <f t="shared" si="1"/>
        <v>1.1883073765543886</v>
      </c>
    </row>
    <row r="74" spans="1:8" s="32" customFormat="1" ht="15" customHeight="1" x14ac:dyDescent="0.25">
      <c r="A74" s="19" t="s">
        <v>180</v>
      </c>
      <c r="B74" s="20" t="s">
        <v>181</v>
      </c>
      <c r="C74" s="66" t="s">
        <v>182</v>
      </c>
      <c r="D74" s="21">
        <v>4450</v>
      </c>
      <c r="E74" s="21">
        <v>4450</v>
      </c>
      <c r="F74" s="21">
        <v>4784</v>
      </c>
      <c r="G74" s="21">
        <v>4536</v>
      </c>
      <c r="H74" s="67">
        <f t="shared" si="1"/>
        <v>1.0193258426966292</v>
      </c>
    </row>
    <row r="75" spans="1:8" s="32" customFormat="1" ht="15" customHeight="1" x14ac:dyDescent="0.25">
      <c r="A75" s="19" t="s">
        <v>183</v>
      </c>
      <c r="B75" s="20" t="s">
        <v>184</v>
      </c>
      <c r="C75" s="66" t="s">
        <v>185</v>
      </c>
      <c r="D75" s="21">
        <v>5000</v>
      </c>
      <c r="E75" s="21">
        <v>5000</v>
      </c>
      <c r="F75" s="21">
        <v>5500</v>
      </c>
      <c r="G75" s="21">
        <v>6851</v>
      </c>
      <c r="H75" s="67">
        <f t="shared" si="1"/>
        <v>1.3702000000000001</v>
      </c>
    </row>
    <row r="76" spans="1:8" s="32" customFormat="1" ht="15" customHeight="1" x14ac:dyDescent="0.25">
      <c r="A76" s="19" t="s">
        <v>186</v>
      </c>
      <c r="B76" s="20" t="s">
        <v>187</v>
      </c>
      <c r="C76" s="66" t="s">
        <v>188</v>
      </c>
      <c r="D76" s="21">
        <v>11352</v>
      </c>
      <c r="E76" s="21">
        <v>11610</v>
      </c>
      <c r="F76" s="21">
        <v>14269</v>
      </c>
      <c r="G76" s="21">
        <v>14645</v>
      </c>
      <c r="H76" s="67">
        <f t="shared" si="1"/>
        <v>1.2900810429880196</v>
      </c>
    </row>
    <row r="77" spans="1:8" s="32" customFormat="1" ht="15" customHeight="1" x14ac:dyDescent="0.25">
      <c r="A77" s="19" t="s">
        <v>189</v>
      </c>
      <c r="B77" s="20" t="s">
        <v>190</v>
      </c>
      <c r="C77" s="66" t="s">
        <v>191</v>
      </c>
      <c r="D77" s="21"/>
      <c r="E77" s="21">
        <v>284</v>
      </c>
      <c r="F77" s="21">
        <v>872</v>
      </c>
      <c r="G77" s="21">
        <v>310</v>
      </c>
      <c r="H77" s="67"/>
    </row>
    <row r="78" spans="1:8" s="32" customFormat="1" ht="15" customHeight="1" x14ac:dyDescent="0.25">
      <c r="A78" s="19" t="s">
        <v>192</v>
      </c>
      <c r="B78" s="20" t="s">
        <v>193</v>
      </c>
      <c r="C78" s="66" t="s">
        <v>194</v>
      </c>
      <c r="D78" s="21">
        <v>1128</v>
      </c>
      <c r="E78" s="21">
        <v>1128</v>
      </c>
      <c r="F78" s="21">
        <v>1128</v>
      </c>
      <c r="G78" s="21">
        <v>889</v>
      </c>
      <c r="H78" s="67">
        <f t="shared" si="1"/>
        <v>0.78812056737588654</v>
      </c>
    </row>
    <row r="79" spans="1:8" s="32" customFormat="1" ht="15" customHeight="1" x14ac:dyDescent="0.25">
      <c r="A79" s="19" t="s">
        <v>195</v>
      </c>
      <c r="B79" s="20" t="s">
        <v>196</v>
      </c>
      <c r="C79" s="66" t="s">
        <v>197</v>
      </c>
      <c r="D79" s="21">
        <v>50</v>
      </c>
      <c r="E79" s="21">
        <v>837</v>
      </c>
      <c r="F79" s="21">
        <v>837</v>
      </c>
      <c r="G79" s="21">
        <v>922</v>
      </c>
      <c r="H79" s="67">
        <f t="shared" si="1"/>
        <v>18.440000000000001</v>
      </c>
    </row>
    <row r="80" spans="1:8" ht="15" customHeight="1" x14ac:dyDescent="0.25">
      <c r="A80" s="28" t="s">
        <v>74</v>
      </c>
      <c r="B80" s="29" t="s">
        <v>198</v>
      </c>
      <c r="C80" s="70" t="s">
        <v>199</v>
      </c>
      <c r="D80" s="81">
        <f>SUM(D82)</f>
        <v>0</v>
      </c>
      <c r="E80" s="81">
        <f>SUM(E82)</f>
        <v>0</v>
      </c>
      <c r="F80" s="81">
        <f>SUM(F82)</f>
        <v>2800</v>
      </c>
      <c r="G80" s="81">
        <f>SUM(G81:G82)</f>
        <v>2918</v>
      </c>
      <c r="H80" s="65"/>
    </row>
    <row r="81" spans="1:8" ht="15" customHeight="1" x14ac:dyDescent="0.25">
      <c r="A81" s="19" t="s">
        <v>77</v>
      </c>
      <c r="B81" s="20" t="s">
        <v>200</v>
      </c>
      <c r="C81" s="66" t="s">
        <v>201</v>
      </c>
      <c r="D81" s="82"/>
      <c r="E81" s="82"/>
      <c r="F81" s="82"/>
      <c r="G81" s="82">
        <v>118</v>
      </c>
      <c r="H81" s="67"/>
    </row>
    <row r="82" spans="1:8" ht="15" customHeight="1" x14ac:dyDescent="0.25">
      <c r="A82" s="19" t="s">
        <v>80</v>
      </c>
      <c r="B82" s="20" t="s">
        <v>202</v>
      </c>
      <c r="C82" s="66" t="s">
        <v>203</v>
      </c>
      <c r="D82" s="81"/>
      <c r="E82" s="81"/>
      <c r="F82" s="82">
        <v>2800</v>
      </c>
      <c r="G82" s="82">
        <v>2800</v>
      </c>
      <c r="H82" s="65"/>
    </row>
    <row r="83" spans="1:8" s="38" customFormat="1" ht="13" x14ac:dyDescent="0.3">
      <c r="A83" s="28" t="s">
        <v>92</v>
      </c>
      <c r="B83" s="83" t="s">
        <v>204</v>
      </c>
      <c r="C83" s="84" t="s">
        <v>205</v>
      </c>
      <c r="D83" s="76">
        <f>SUM(D84:D85)</f>
        <v>355</v>
      </c>
      <c r="E83" s="76">
        <f>SUM(E84:E85)</f>
        <v>389</v>
      </c>
      <c r="F83" s="76">
        <f>SUM(F84:F85)</f>
        <v>228</v>
      </c>
      <c r="G83" s="76">
        <f>SUM(G84:G85)</f>
        <v>228</v>
      </c>
      <c r="H83" s="65">
        <f t="shared" si="1"/>
        <v>0.6422535211267606</v>
      </c>
    </row>
    <row r="84" spans="1:8" ht="23" x14ac:dyDescent="0.25">
      <c r="A84" s="19" t="s">
        <v>95</v>
      </c>
      <c r="B84" s="33" t="s">
        <v>206</v>
      </c>
      <c r="C84" s="85" t="s">
        <v>207</v>
      </c>
      <c r="D84" s="82">
        <v>175</v>
      </c>
      <c r="E84" s="82">
        <v>175</v>
      </c>
      <c r="F84" s="82">
        <v>175</v>
      </c>
      <c r="G84" s="82">
        <v>175</v>
      </c>
      <c r="H84" s="65">
        <f t="shared" si="1"/>
        <v>1</v>
      </c>
    </row>
    <row r="85" spans="1:8" ht="15" customHeight="1" x14ac:dyDescent="0.25">
      <c r="A85" s="19" t="s">
        <v>98</v>
      </c>
      <c r="B85" s="33" t="s">
        <v>208</v>
      </c>
      <c r="C85" s="85" t="s">
        <v>209</v>
      </c>
      <c r="D85" s="21">
        <v>180</v>
      </c>
      <c r="E85" s="21">
        <v>214</v>
      </c>
      <c r="F85" s="21">
        <v>53</v>
      </c>
      <c r="G85" s="21">
        <v>53</v>
      </c>
      <c r="H85" s="67">
        <f t="shared" si="1"/>
        <v>0.29444444444444445</v>
      </c>
    </row>
    <row r="86" spans="1:8" ht="12.5" x14ac:dyDescent="0.25">
      <c r="A86" s="28" t="s">
        <v>113</v>
      </c>
      <c r="B86" s="83" t="s">
        <v>210</v>
      </c>
      <c r="C86" s="84" t="s">
        <v>211</v>
      </c>
      <c r="D86" s="76">
        <f>SUM(D87:D88)</f>
        <v>3793</v>
      </c>
      <c r="E86" s="76">
        <f>SUM(E87:E88)</f>
        <v>3793</v>
      </c>
      <c r="F86" s="76">
        <f>SUM(F87:F88)</f>
        <v>3793</v>
      </c>
      <c r="G86" s="76">
        <f>SUM(G87:G88)</f>
        <v>347</v>
      </c>
      <c r="H86" s="65">
        <f t="shared" si="1"/>
        <v>9.1484313208542056E-2</v>
      </c>
    </row>
    <row r="87" spans="1:8" ht="23" x14ac:dyDescent="0.25">
      <c r="A87" s="19" t="s">
        <v>116</v>
      </c>
      <c r="B87" s="33" t="s">
        <v>212</v>
      </c>
      <c r="C87" s="85" t="s">
        <v>213</v>
      </c>
      <c r="D87" s="21">
        <v>3661</v>
      </c>
      <c r="E87" s="21">
        <v>3661</v>
      </c>
      <c r="F87" s="21">
        <v>3661</v>
      </c>
      <c r="G87" s="21">
        <v>0</v>
      </c>
      <c r="H87" s="67">
        <f t="shared" si="1"/>
        <v>0</v>
      </c>
    </row>
    <row r="88" spans="1:8" ht="15" customHeight="1" x14ac:dyDescent="0.25">
      <c r="A88" s="19" t="s">
        <v>119</v>
      </c>
      <c r="B88" s="33" t="s">
        <v>214</v>
      </c>
      <c r="C88" s="85" t="s">
        <v>215</v>
      </c>
      <c r="D88" s="21">
        <v>132</v>
      </c>
      <c r="E88" s="21">
        <v>132</v>
      </c>
      <c r="F88" s="21">
        <v>132</v>
      </c>
      <c r="G88" s="21">
        <v>347</v>
      </c>
      <c r="H88" s="67">
        <f t="shared" si="1"/>
        <v>2.6287878787878789</v>
      </c>
    </row>
    <row r="89" spans="1:8" ht="15" customHeight="1" x14ac:dyDescent="0.25">
      <c r="A89" s="86" t="s">
        <v>122</v>
      </c>
      <c r="B89" s="87" t="s">
        <v>216</v>
      </c>
      <c r="C89" s="88" t="s">
        <v>217</v>
      </c>
      <c r="D89" s="89">
        <f>SUM(D90:D91)</f>
        <v>176852</v>
      </c>
      <c r="E89" s="89">
        <f>SUM(E90:E91)</f>
        <v>176852</v>
      </c>
      <c r="F89" s="89">
        <f>SUM(F90:F91)</f>
        <v>176852</v>
      </c>
      <c r="G89" s="89">
        <f>SUM(G90:G91)</f>
        <v>179439</v>
      </c>
      <c r="H89" s="90">
        <f t="shared" si="1"/>
        <v>1.0146280505733607</v>
      </c>
    </row>
    <row r="90" spans="1:8" ht="15" customHeight="1" x14ac:dyDescent="0.25">
      <c r="A90" s="19" t="s">
        <v>125</v>
      </c>
      <c r="B90" s="91" t="s">
        <v>218</v>
      </c>
      <c r="C90" s="92" t="s">
        <v>219</v>
      </c>
      <c r="D90" s="93">
        <v>176852</v>
      </c>
      <c r="E90" s="93">
        <v>176852</v>
      </c>
      <c r="F90" s="93">
        <v>176852</v>
      </c>
      <c r="G90" s="93">
        <v>176852</v>
      </c>
      <c r="H90" s="94">
        <f t="shared" si="1"/>
        <v>1</v>
      </c>
    </row>
    <row r="91" spans="1:8" ht="15" customHeight="1" thickBot="1" x14ac:dyDescent="0.3">
      <c r="A91" s="19" t="s">
        <v>128</v>
      </c>
      <c r="B91" s="95" t="s">
        <v>220</v>
      </c>
      <c r="C91" s="96" t="s">
        <v>221</v>
      </c>
      <c r="D91" s="97"/>
      <c r="E91" s="97"/>
      <c r="F91" s="97"/>
      <c r="G91" s="97">
        <v>2587</v>
      </c>
      <c r="H91" s="98"/>
    </row>
    <row r="92" spans="1:8" ht="15" customHeight="1" thickTop="1" thickBot="1" x14ac:dyDescent="0.3">
      <c r="A92" s="102" t="s">
        <v>222</v>
      </c>
      <c r="B92" s="102"/>
      <c r="C92" s="99"/>
      <c r="D92" s="100">
        <f>D58+D61+D64+D71+D83+D86+D89+D80</f>
        <v>400794</v>
      </c>
      <c r="E92" s="100">
        <f>E58+E61+E64+E71+E83+E86+E89+E80</f>
        <v>403448</v>
      </c>
      <c r="F92" s="100">
        <f>F58+F61+F64+F71+F83+F86+F89+F80</f>
        <v>419458</v>
      </c>
      <c r="G92" s="100">
        <f>G58+G61+G64+G71+G83+G86+G89+G80</f>
        <v>448778</v>
      </c>
      <c r="H92" s="58">
        <f t="shared" si="1"/>
        <v>1.119722351133001</v>
      </c>
    </row>
    <row r="93" spans="1:8" ht="15" customHeight="1" thickTop="1" x14ac:dyDescent="0.25"/>
  </sheetData>
  <sheetProtection selectLockedCells="1" selectUnlockedCells="1"/>
  <mergeCells count="4">
    <mergeCell ref="A3:H3"/>
    <mergeCell ref="A51:B51"/>
    <mergeCell ref="A54:H54"/>
    <mergeCell ref="A92:B92"/>
  </mergeCells>
  <pageMargins left="0.74791666666666667" right="0.74791666666666667" top="0.98402777777777772" bottom="0.98402777777777772" header="0.51180555555555551" footer="0.51180555555555551"/>
  <pageSetup paperSize="9" scale="89" firstPageNumber="0" orientation="portrait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2016-03-18T12:28:33Z</dcterms:created>
  <dcterms:modified xsi:type="dcterms:W3CDTF">2016-03-24T13:34:01Z</dcterms:modified>
</cp:coreProperties>
</file>