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D42" i="1"/>
  <c r="D41" i="1" s="1"/>
  <c r="E41" i="1" s="1"/>
  <c r="C42" i="1"/>
  <c r="C41" i="1"/>
  <c r="E39" i="1"/>
  <c r="D39" i="1"/>
  <c r="C39" i="1"/>
  <c r="C38" i="1" s="1"/>
  <c r="D38" i="1"/>
  <c r="D37" i="1"/>
  <c r="E37" i="1" s="1"/>
  <c r="C37" i="1"/>
  <c r="D36" i="1"/>
  <c r="D40" i="1" s="1"/>
  <c r="C36" i="1"/>
  <c r="D30" i="1"/>
  <c r="D28" i="1" s="1"/>
  <c r="D27" i="1"/>
  <c r="E26" i="1"/>
  <c r="D25" i="1"/>
  <c r="C25" i="1"/>
  <c r="C32" i="1" s="1"/>
  <c r="E23" i="1"/>
  <c r="D23" i="1"/>
  <c r="C23" i="1"/>
  <c r="D22" i="1"/>
  <c r="D21" i="1" s="1"/>
  <c r="C22" i="1"/>
  <c r="C21" i="1" s="1"/>
  <c r="D20" i="1"/>
  <c r="C20" i="1"/>
  <c r="D19" i="1"/>
  <c r="E19" i="1" s="1"/>
  <c r="C19" i="1"/>
  <c r="C18" i="1"/>
  <c r="D17" i="1"/>
  <c r="E17" i="1" s="1"/>
  <c r="C17" i="1"/>
  <c r="D16" i="1"/>
  <c r="C16" i="1"/>
  <c r="D15" i="1"/>
  <c r="E15" i="1" s="1"/>
  <c r="C15" i="1"/>
  <c r="D13" i="1"/>
  <c r="C13" i="1"/>
  <c r="E13" i="1" s="1"/>
  <c r="D12" i="1"/>
  <c r="C12" i="1"/>
  <c r="D11" i="1"/>
  <c r="C11" i="1"/>
  <c r="E11" i="1" s="1"/>
  <c r="D9" i="1"/>
  <c r="E9" i="1" s="1"/>
  <c r="C9" i="1"/>
  <c r="E38" i="1" l="1"/>
  <c r="D14" i="1"/>
  <c r="E14" i="1" s="1"/>
  <c r="D32" i="1"/>
  <c r="D10" i="1"/>
  <c r="C14" i="1"/>
  <c r="E36" i="1"/>
  <c r="E21" i="1"/>
  <c r="E32" i="1"/>
  <c r="D44" i="1"/>
  <c r="C10" i="1"/>
  <c r="C24" i="1" s="1"/>
  <c r="C33" i="1" s="1"/>
  <c r="E12" i="1"/>
  <c r="D18" i="1"/>
  <c r="E18" i="1" s="1"/>
  <c r="E25" i="1"/>
  <c r="C40" i="1"/>
  <c r="C44" i="1" s="1"/>
  <c r="E40" i="1" l="1"/>
  <c r="E10" i="1"/>
  <c r="E44" i="1"/>
  <c r="D24" i="1"/>
  <c r="E24" i="1" l="1"/>
  <c r="D33" i="1"/>
  <c r="E33" i="1" s="1"/>
</calcChain>
</file>

<file path=xl/sharedStrings.xml><?xml version="1.0" encoding="utf-8"?>
<sst xmlns="http://schemas.openxmlformats.org/spreadsheetml/2006/main" count="78" uniqueCount="65">
  <si>
    <t>1. melléklet</t>
  </si>
  <si>
    <t>az 7/2016. (IX.15.) önkormányzati rendelethez</t>
  </si>
  <si>
    <t>Balatonakali Önkormányzat 2016. évi költségvetési összevont konszolidált főösszesítő</t>
  </si>
  <si>
    <t>ezer Ft-ban</t>
  </si>
  <si>
    <t>Sor-   sz</t>
  </si>
  <si>
    <t>Megnevezés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</si>
  <si>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</si>
  <si>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</si>
  <si>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</si>
  <si>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</si>
  <si>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</si>
  <si>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</si>
  <si>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</si>
  <si>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</si>
  <si>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BEVÉTELEK</t>
  </si>
  <si>
    <t>I.</t>
  </si>
  <si>
    <t>Működési bevételek</t>
  </si>
  <si>
    <t>II.</t>
  </si>
  <si>
    <t>Közhatalmi bevételek</t>
  </si>
  <si>
    <t>1.</t>
  </si>
  <si>
    <t>Vagyoni típusú adók</t>
  </si>
  <si>
    <t>2.</t>
  </si>
  <si>
    <t>Termékek és szolgáltatások adói</t>
  </si>
  <si>
    <t>3.</t>
  </si>
  <si>
    <t>Egyéb közhatalmi bevételek</t>
  </si>
  <si>
    <t>III.</t>
  </si>
  <si>
    <t>Támogatások</t>
  </si>
  <si>
    <t>Önkormányzatok működési támogatásai</t>
  </si>
  <si>
    <t>Önkormányzatok felhalmozási támogatásai</t>
  </si>
  <si>
    <t>IV.</t>
  </si>
  <si>
    <t>Felhalmozási és tőke jellegű bevételek</t>
  </si>
  <si>
    <t>V.</t>
  </si>
  <si>
    <t>Támogatásértékű átvett pénzeszközök</t>
  </si>
  <si>
    <t>Működési támogatásértékű átvett pénzeszköz</t>
  </si>
  <si>
    <t>Felhalmozási célú támogatásértékű átvett pénzeszköz</t>
  </si>
  <si>
    <t>VI.</t>
  </si>
  <si>
    <t xml:space="preserve">Véglegesen átvett pénzeszköz </t>
  </si>
  <si>
    <t>1. </t>
  </si>
  <si>
    <t>Működési célú átvett pénzeszköz</t>
  </si>
  <si>
    <t>Felhalmozási célú átvett pénzeszköz</t>
  </si>
  <si>
    <t>Költségvetési bevételek</t>
  </si>
  <si>
    <t>VII.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</si>
  <si>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</si>
  <si>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</si>
  <si>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</si>
  <si>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</si>
  <si>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</si>
  <si>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Költségvet. külső hiány finanszírozása</t>
  </si>
  <si>
    <t>Hitel, kölcsönfelvétel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</si>
  <si>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</si>
  <si>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</si>
  <si>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</si>
  <si>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</si>
  <si>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</si>
  <si>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</si>
  <si>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</si>
  <si>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</si>
  <si>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</si>
  <si>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</si>
  <si>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</si>
  <si>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</si>
  <si>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1. </t>
  </si>
  <si>
    <t>Államháztartáson belüli megelőlegezések visszafizetése</t>
  </si>
  <si>
    <t>Belföldi értékpapírok kiadásai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</si>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</sst>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3" fontId="5" fillId="0" borderId="12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3" fontId="5" fillId="0" borderId="14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3" fontId="6" fillId="0" borderId="16" xfId="0" applyNumberFormat="1" applyFont="1" applyBorder="1" applyAlignment="1">
      <alignment horizontal="right" vertical="center"/>
    </xf>
    <xf numFmtId="9" fontId="6" fillId="0" borderId="13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9" fontId="7" fillId="0" borderId="13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right" vertical="center"/>
    </xf>
    <xf numFmtId="9" fontId="5" fillId="0" borderId="2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0" fontId="5" fillId="0" borderId="22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3" fontId="1" fillId="0" borderId="25" xfId="0" applyNumberFormat="1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9" fontId="7" fillId="0" borderId="18" xfId="0" applyNumberFormat="1" applyFont="1" applyBorder="1" applyAlignment="1">
      <alignment horizontal="right" vertical="center"/>
    </xf>
    <xf numFmtId="3" fontId="7" fillId="2" borderId="12" xfId="0" applyNumberFormat="1" applyFont="1" applyFill="1" applyBorder="1" applyAlignment="1">
      <alignment horizontal="right" vertical="center"/>
    </xf>
    <xf numFmtId="9" fontId="7" fillId="2" borderId="18" xfId="0" applyNumberFormat="1" applyFont="1" applyFill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vertical="center"/>
    </xf>
    <xf numFmtId="3" fontId="0" fillId="0" borderId="0" xfId="0" applyNumberFormat="1"/>
    <xf numFmtId="3" fontId="7" fillId="0" borderId="32" xfId="0" applyNumberFormat="1" applyFont="1" applyFill="1" applyBorder="1" applyAlignment="1">
      <alignment vertical="center"/>
    </xf>
    <xf numFmtId="3" fontId="5" fillId="0" borderId="16" xfId="0" applyNumberFormat="1" applyFont="1" applyFill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3" fontId="1" fillId="0" borderId="16" xfId="0" applyNumberFormat="1" applyFont="1" applyFill="1" applyBorder="1" applyAlignment="1">
      <alignment vertical="center"/>
    </xf>
    <xf numFmtId="9" fontId="1" fillId="0" borderId="23" xfId="0" applyNumberFormat="1" applyFont="1" applyBorder="1" applyAlignment="1">
      <alignment horizontal="right" vertical="center"/>
    </xf>
    <xf numFmtId="9" fontId="1" fillId="0" borderId="34" xfId="0" applyNumberFormat="1" applyFont="1" applyBorder="1" applyAlignment="1">
      <alignment horizontal="right" vertical="center"/>
    </xf>
    <xf numFmtId="3" fontId="7" fillId="2" borderId="36" xfId="0" applyNumberFormat="1" applyFont="1" applyFill="1" applyBorder="1" applyAlignment="1">
      <alignment vertical="center"/>
    </xf>
    <xf numFmtId="9" fontId="7" fillId="2" borderId="37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wrapText="1"/>
    </xf>
    <xf numFmtId="0" fontId="7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9" fontId="5" fillId="0" borderId="18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/>
      <sheetData sheetId="1"/>
      <sheetData sheetId="2"/>
      <sheetData sheetId="3">
        <row r="18">
          <cell r="D18">
            <v>191670</v>
          </cell>
          <cell r="E18">
            <v>194943</v>
          </cell>
        </row>
      </sheetData>
      <sheetData sheetId="4"/>
      <sheetData sheetId="5"/>
      <sheetData sheetId="6">
        <row r="35">
          <cell r="D35">
            <v>83159</v>
          </cell>
          <cell r="E35">
            <v>80171</v>
          </cell>
        </row>
        <row r="36">
          <cell r="D36">
            <v>149476</v>
          </cell>
          <cell r="E36">
            <v>150822</v>
          </cell>
        </row>
        <row r="43">
          <cell r="D43">
            <v>0</v>
          </cell>
          <cell r="E43">
            <v>591</v>
          </cell>
        </row>
        <row r="46">
          <cell r="D46">
            <v>375</v>
          </cell>
          <cell r="E46">
            <v>375</v>
          </cell>
        </row>
        <row r="50">
          <cell r="D50">
            <v>2365</v>
          </cell>
          <cell r="E50">
            <v>2695</v>
          </cell>
        </row>
        <row r="60">
          <cell r="D60">
            <v>63752</v>
          </cell>
          <cell r="E60">
            <v>64221</v>
          </cell>
        </row>
        <row r="61">
          <cell r="D61">
            <v>734</v>
          </cell>
          <cell r="E61">
            <v>1354</v>
          </cell>
        </row>
        <row r="63">
          <cell r="D63"/>
          <cell r="E63"/>
        </row>
        <row r="64">
          <cell r="D64"/>
          <cell r="E64"/>
        </row>
        <row r="66">
          <cell r="D66">
            <v>48050</v>
          </cell>
          <cell r="E66">
            <v>48050</v>
          </cell>
        </row>
        <row r="67">
          <cell r="D67">
            <v>29150</v>
          </cell>
          <cell r="E67">
            <v>29150</v>
          </cell>
        </row>
        <row r="71">
          <cell r="D71">
            <v>300</v>
          </cell>
          <cell r="E71">
            <v>300</v>
          </cell>
        </row>
        <row r="72">
          <cell r="D72">
            <v>58480</v>
          </cell>
          <cell r="E72">
            <v>58566</v>
          </cell>
        </row>
        <row r="81">
          <cell r="D81">
            <v>2800</v>
          </cell>
          <cell r="E81">
            <v>2800</v>
          </cell>
        </row>
        <row r="84">
          <cell r="D84">
            <v>0</v>
          </cell>
          <cell r="E84">
            <v>1046</v>
          </cell>
        </row>
        <row r="87">
          <cell r="D87">
            <v>3793</v>
          </cell>
          <cell r="E87">
            <v>3793</v>
          </cell>
        </row>
        <row r="90">
          <cell r="D90">
            <v>218127</v>
          </cell>
        </row>
        <row r="91">
          <cell r="E91">
            <v>100000</v>
          </cell>
        </row>
        <row r="92">
          <cell r="E92">
            <v>218127</v>
          </cell>
        </row>
        <row r="93">
          <cell r="E93">
            <v>331</v>
          </cell>
        </row>
      </sheetData>
      <sheetData sheetId="7">
        <row r="25">
          <cell r="D25">
            <v>0</v>
          </cell>
          <cell r="E25">
            <v>0</v>
          </cell>
        </row>
        <row r="33">
          <cell r="D33">
            <v>1203</v>
          </cell>
          <cell r="E33">
            <v>1203</v>
          </cell>
        </row>
        <row r="38">
          <cell r="D38">
            <v>656</v>
          </cell>
          <cell r="E38">
            <v>656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activeCell="G24" sqref="G24"/>
    </sheetView>
  </sheetViews>
  <sheetFormatPr defaultRowHeight="12.5" x14ac:dyDescent="0.25"/>
  <cols>
    <col min="1" max="1" width="5.7265625" style="1" customWidth="1"/>
    <col min="2" max="2" width="37.7265625" style="1" customWidth="1"/>
    <col min="3" max="5" width="9.7265625" style="1" customWidth="1"/>
  </cols>
  <sheetData>
    <row r="1" spans="1:7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7" s="1" customFormat="1" ht="15" customHeight="1" x14ac:dyDescent="0.25">
      <c r="A2" s="3"/>
      <c r="B2" s="3"/>
      <c r="C2" s="3"/>
      <c r="D2" s="3"/>
      <c r="E2" s="3"/>
      <c r="F2" s="3"/>
      <c r="G2" s="2" t="s">
        <v>1</v>
      </c>
    </row>
    <row r="3" spans="1:7" s="1" customFormat="1" ht="15" customHeight="1" x14ac:dyDescent="0.25">
      <c r="A3" s="4"/>
    </row>
    <row r="4" spans="1:7" s="1" customFormat="1" ht="15" customHeight="1" x14ac:dyDescent="0.25">
      <c r="A4" s="73" t="s">
        <v>2</v>
      </c>
      <c r="B4" s="73"/>
      <c r="C4" s="73"/>
      <c r="D4" s="73"/>
      <c r="E4" s="73"/>
      <c r="F4" s="73"/>
      <c r="G4" s="73"/>
    </row>
    <row r="5" spans="1:7" s="1" customFormat="1" ht="15" customHeight="1" thickBot="1" x14ac:dyDescent="0.3">
      <c r="A5" s="5"/>
      <c r="B5" s="5"/>
      <c r="C5" s="5"/>
      <c r="D5" s="5"/>
      <c r="E5" s="6" t="s">
        <v>3</v>
      </c>
    </row>
    <row r="6" spans="1:7" ht="32.5" thickTop="1" x14ac:dyDescent="0.25">
      <c r="A6" s="7" t="s">
        <v>4</v>
      </c>
      <c r="B6" s="8" t="s">
        <v>5</v>
      </c>
      <c r="C6" s="9" t="s">
        <v>6</v>
      </c>
      <c r="D6" s="9" t="s">
        <v>7</v>
      </c>
      <c r="E6" s="10" t="s">
        <v>8</v>
      </c>
    </row>
    <row r="7" spans="1:7" ht="15" customHeight="1" thickBot="1" x14ac:dyDescent="0.35">
      <c r="A7" s="11" t="s">
        <v>9</v>
      </c>
      <c r="B7" s="12" t="s">
        <v>10</v>
      </c>
      <c r="C7" s="13" t="s">
        <v>11</v>
      </c>
      <c r="D7" s="13" t="s">
        <v>12</v>
      </c>
      <c r="E7" s="14" t="s">
        <v>13</v>
      </c>
      <c r="F7" s="15"/>
    </row>
    <row r="8" spans="1:7" ht="15" customHeight="1" thickTop="1" x14ac:dyDescent="0.3">
      <c r="A8" s="74" t="s">
        <v>14</v>
      </c>
      <c r="B8" s="75"/>
      <c r="C8" s="75"/>
      <c r="D8" s="75"/>
      <c r="E8" s="76"/>
      <c r="F8" s="15"/>
    </row>
    <row r="9" spans="1:7" ht="15" customHeight="1" x14ac:dyDescent="0.3">
      <c r="A9" s="16" t="s">
        <v>15</v>
      </c>
      <c r="B9" s="17" t="s">
        <v>16</v>
      </c>
      <c r="C9" s="18">
        <f>'[1]7.sz. melléklet'!D72+'[1]8.sz. melléklet'!D33</f>
        <v>59683</v>
      </c>
      <c r="D9" s="18">
        <f>'[1]7.sz. melléklet'!E72+'[1]8.sz. melléklet'!E33</f>
        <v>59769</v>
      </c>
      <c r="E9" s="19">
        <f>D9/C9</f>
        <v>1.0014409463331266</v>
      </c>
      <c r="F9" s="15"/>
    </row>
    <row r="10" spans="1:7" ht="15" customHeight="1" x14ac:dyDescent="0.3">
      <c r="A10" s="16" t="s">
        <v>17</v>
      </c>
      <c r="B10" s="20" t="s">
        <v>18</v>
      </c>
      <c r="C10" s="21">
        <f>SUM(C11:C13)</f>
        <v>77500</v>
      </c>
      <c r="D10" s="21">
        <f>SUM(D11:D13)</f>
        <v>77500</v>
      </c>
      <c r="E10" s="19">
        <f t="shared" ref="E10:E33" si="0">D10/C10</f>
        <v>1</v>
      </c>
      <c r="F10" s="15"/>
    </row>
    <row r="11" spans="1:7" ht="15" customHeight="1" x14ac:dyDescent="0.3">
      <c r="A11" s="22" t="s">
        <v>19</v>
      </c>
      <c r="B11" s="23" t="s">
        <v>20</v>
      </c>
      <c r="C11" s="24">
        <f>'[1]7.sz. melléklet'!D66</f>
        <v>48050</v>
      </c>
      <c r="D11" s="24">
        <f>'[1]7.sz. melléklet'!E66</f>
        <v>48050</v>
      </c>
      <c r="E11" s="25">
        <f t="shared" si="0"/>
        <v>1</v>
      </c>
      <c r="F11" s="15"/>
    </row>
    <row r="12" spans="1:7" ht="15" customHeight="1" x14ac:dyDescent="0.3">
      <c r="A12" s="22" t="s">
        <v>21</v>
      </c>
      <c r="B12" s="23" t="s">
        <v>22</v>
      </c>
      <c r="C12" s="24">
        <f>'[1]7.sz. melléklet'!D67</f>
        <v>29150</v>
      </c>
      <c r="D12" s="24">
        <f>'[1]7.sz. melléklet'!E67</f>
        <v>29150</v>
      </c>
      <c r="E12" s="25">
        <f t="shared" si="0"/>
        <v>1</v>
      </c>
      <c r="F12" s="15"/>
    </row>
    <row r="13" spans="1:7" ht="15" customHeight="1" x14ac:dyDescent="0.3">
      <c r="A13" s="22" t="s">
        <v>23</v>
      </c>
      <c r="B13" s="23" t="s">
        <v>24</v>
      </c>
      <c r="C13" s="24">
        <f>'[1]7.sz. melléklet'!D71</f>
        <v>300</v>
      </c>
      <c r="D13" s="24">
        <f>'[1]7.sz. melléklet'!E71</f>
        <v>300</v>
      </c>
      <c r="E13" s="25">
        <f t="shared" si="0"/>
        <v>1</v>
      </c>
      <c r="F13" s="15"/>
    </row>
    <row r="14" spans="1:7" ht="15" customHeight="1" x14ac:dyDescent="0.3">
      <c r="A14" s="16" t="s">
        <v>25</v>
      </c>
      <c r="B14" s="26" t="s">
        <v>26</v>
      </c>
      <c r="C14" s="18">
        <f>SUM(C15:C16)</f>
        <v>63752</v>
      </c>
      <c r="D14" s="18">
        <f>SUM(D15:D16)</f>
        <v>64221</v>
      </c>
      <c r="E14" s="19">
        <f t="shared" si="0"/>
        <v>1.0073566319488017</v>
      </c>
      <c r="F14" s="15"/>
    </row>
    <row r="15" spans="1:7" ht="15" customHeight="1" x14ac:dyDescent="0.3">
      <c r="A15" s="27" t="s">
        <v>19</v>
      </c>
      <c r="B15" s="28" t="s">
        <v>27</v>
      </c>
      <c r="C15" s="29">
        <f>'[1]7.sz. melléklet'!D60</f>
        <v>63752</v>
      </c>
      <c r="D15" s="29">
        <f>'[1]7.sz. melléklet'!E60</f>
        <v>64221</v>
      </c>
      <c r="E15" s="30">
        <f t="shared" si="0"/>
        <v>1.0073566319488017</v>
      </c>
      <c r="F15" s="15"/>
    </row>
    <row r="16" spans="1:7" ht="15" customHeight="1" x14ac:dyDescent="0.3">
      <c r="A16" s="27" t="s">
        <v>21</v>
      </c>
      <c r="B16" s="28" t="s">
        <v>28</v>
      </c>
      <c r="C16" s="29">
        <f>'[1]7.sz. melléklet'!D63</f>
        <v>0</v>
      </c>
      <c r="D16" s="29">
        <f>'[1]7.sz. melléklet'!E63</f>
        <v>0</v>
      </c>
      <c r="E16" s="19"/>
      <c r="F16" s="15"/>
    </row>
    <row r="17" spans="1:6" ht="15" customHeight="1" x14ac:dyDescent="0.3">
      <c r="A17" s="16" t="s">
        <v>29</v>
      </c>
      <c r="B17" s="26" t="s">
        <v>30</v>
      </c>
      <c r="C17" s="18">
        <f>'[1]7.sz. melléklet'!D81</f>
        <v>2800</v>
      </c>
      <c r="D17" s="18">
        <f>'[1]7.sz. melléklet'!E81</f>
        <v>2800</v>
      </c>
      <c r="E17" s="19">
        <f t="shared" si="0"/>
        <v>1</v>
      </c>
      <c r="F17" s="15"/>
    </row>
    <row r="18" spans="1:6" ht="15" customHeight="1" x14ac:dyDescent="0.3">
      <c r="A18" s="16" t="s">
        <v>31</v>
      </c>
      <c r="B18" s="26" t="s">
        <v>32</v>
      </c>
      <c r="C18" s="18">
        <f>SUM(C19:C20)</f>
        <v>734</v>
      </c>
      <c r="D18" s="18">
        <f>SUM(D19:D20)</f>
        <v>1354</v>
      </c>
      <c r="E18" s="19">
        <f t="shared" si="0"/>
        <v>1.8446866485013624</v>
      </c>
      <c r="F18" s="15"/>
    </row>
    <row r="19" spans="1:6" ht="15" customHeight="1" x14ac:dyDescent="0.3">
      <c r="A19" s="27" t="s">
        <v>19</v>
      </c>
      <c r="B19" s="28" t="s">
        <v>33</v>
      </c>
      <c r="C19" s="29">
        <f>'[1]7.sz. melléklet'!D61</f>
        <v>734</v>
      </c>
      <c r="D19" s="29">
        <f>'[1]7.sz. melléklet'!E61</f>
        <v>1354</v>
      </c>
      <c r="E19" s="30">
        <f t="shared" si="0"/>
        <v>1.8446866485013624</v>
      </c>
      <c r="F19" s="15"/>
    </row>
    <row r="20" spans="1:6" ht="15" customHeight="1" x14ac:dyDescent="0.3">
      <c r="A20" s="27" t="s">
        <v>21</v>
      </c>
      <c r="B20" s="28" t="s">
        <v>34</v>
      </c>
      <c r="C20" s="29">
        <f>'[1]7.sz. melléklet'!D64</f>
        <v>0</v>
      </c>
      <c r="D20" s="29">
        <f>'[1]7.sz. melléklet'!E64</f>
        <v>0</v>
      </c>
      <c r="E20" s="30"/>
      <c r="F20" s="15"/>
    </row>
    <row r="21" spans="1:6" ht="15" customHeight="1" x14ac:dyDescent="0.3">
      <c r="A21" s="16" t="s">
        <v>35</v>
      </c>
      <c r="B21" s="26" t="s">
        <v>36</v>
      </c>
      <c r="C21" s="18">
        <f>SUM(C22:C23)</f>
        <v>3793</v>
      </c>
      <c r="D21" s="18">
        <f>SUM(D22:D23)</f>
        <v>4839</v>
      </c>
      <c r="E21" s="30">
        <f t="shared" si="0"/>
        <v>1.2757711573952017</v>
      </c>
      <c r="F21" s="15"/>
    </row>
    <row r="22" spans="1:6" ht="15" customHeight="1" x14ac:dyDescent="0.3">
      <c r="A22" s="27" t="s">
        <v>37</v>
      </c>
      <c r="B22" s="28" t="s">
        <v>38</v>
      </c>
      <c r="C22" s="29">
        <f>'[1]7.sz. melléklet'!D84</f>
        <v>0</v>
      </c>
      <c r="D22" s="29">
        <f>'[1]7.sz. melléklet'!E84</f>
        <v>1046</v>
      </c>
      <c r="E22" s="30"/>
      <c r="F22" s="15"/>
    </row>
    <row r="23" spans="1:6" ht="15" customHeight="1" x14ac:dyDescent="0.3">
      <c r="A23" s="27" t="s">
        <v>21</v>
      </c>
      <c r="B23" s="28" t="s">
        <v>39</v>
      </c>
      <c r="C23" s="29">
        <f>'[1]7.sz. melléklet'!D87</f>
        <v>3793</v>
      </c>
      <c r="D23" s="29">
        <f>'[1]7.sz. melléklet'!E87</f>
        <v>3793</v>
      </c>
      <c r="E23" s="30">
        <f t="shared" si="0"/>
        <v>1</v>
      </c>
      <c r="F23" s="15"/>
    </row>
    <row r="24" spans="1:6" ht="15" customHeight="1" x14ac:dyDescent="0.3">
      <c r="A24" s="67" t="s">
        <v>40</v>
      </c>
      <c r="B24" s="67"/>
      <c r="C24" s="31">
        <f>C9+C10+C14+C17+C18+C21</f>
        <v>208262</v>
      </c>
      <c r="D24" s="31">
        <f>D9+D10+D14+D17+D18+D21</f>
        <v>210483</v>
      </c>
      <c r="E24" s="32">
        <f t="shared" si="0"/>
        <v>1.0106644515081964</v>
      </c>
      <c r="F24" s="15"/>
    </row>
    <row r="25" spans="1:6" ht="15" customHeight="1" x14ac:dyDescent="0.25">
      <c r="A25" s="77" t="s">
        <v>41</v>
      </c>
      <c r="B25" s="26" t="s">
        <v>42</v>
      </c>
      <c r="C25" s="78">
        <f>'[1]7.sz. melléklet'!D90+'[1]8.sz. melléklet'!D38</f>
        <v>218783</v>
      </c>
      <c r="D25" s="78">
        <f>'[1]7.sz. melléklet'!E92+'[1]8.sz. melléklet'!E38</f>
        <v>218783</v>
      </c>
      <c r="E25" s="80">
        <f t="shared" si="0"/>
        <v>1</v>
      </c>
      <c r="F25" s="66"/>
    </row>
    <row r="26" spans="1:6" ht="15" customHeight="1" x14ac:dyDescent="0.25">
      <c r="A26" s="77"/>
      <c r="B26" s="26" t="s">
        <v>43</v>
      </c>
      <c r="C26" s="79"/>
      <c r="D26" s="79"/>
      <c r="E26" s="80" t="e">
        <f t="shared" si="0"/>
        <v>#DIV/0!</v>
      </c>
      <c r="F26" s="66"/>
    </row>
    <row r="27" spans="1:6" ht="15" customHeight="1" x14ac:dyDescent="0.3">
      <c r="A27" s="33" t="s">
        <v>44</v>
      </c>
      <c r="B27" s="26" t="s">
        <v>45</v>
      </c>
      <c r="C27" s="34"/>
      <c r="D27" s="34">
        <f>'[1]7.sz. melléklet'!E93</f>
        <v>331</v>
      </c>
      <c r="E27" s="35"/>
      <c r="F27" s="36"/>
    </row>
    <row r="28" spans="1:6" ht="15" customHeight="1" x14ac:dyDescent="0.25">
      <c r="A28" s="37" t="s">
        <v>46</v>
      </c>
      <c r="B28" s="26" t="s">
        <v>47</v>
      </c>
      <c r="C28" s="38"/>
      <c r="D28" s="38">
        <f>SUM(D29:D31)</f>
        <v>100000</v>
      </c>
      <c r="E28" s="39"/>
      <c r="F28" s="66"/>
    </row>
    <row r="29" spans="1:6" ht="15" customHeight="1" x14ac:dyDescent="0.25">
      <c r="A29" s="40" t="s">
        <v>19</v>
      </c>
      <c r="B29" s="28" t="s">
        <v>48</v>
      </c>
      <c r="C29" s="41"/>
      <c r="D29" s="41"/>
      <c r="E29" s="42"/>
      <c r="F29" s="66"/>
    </row>
    <row r="30" spans="1:6" ht="15" customHeight="1" x14ac:dyDescent="0.3">
      <c r="A30" s="27" t="s">
        <v>21</v>
      </c>
      <c r="B30" s="28" t="s">
        <v>49</v>
      </c>
      <c r="C30" s="43"/>
      <c r="D30" s="43">
        <f>'[1]7.sz. melléklet'!E91</f>
        <v>100000</v>
      </c>
      <c r="E30" s="44"/>
      <c r="F30" s="15"/>
    </row>
    <row r="31" spans="1:6" ht="15" customHeight="1" x14ac:dyDescent="0.3">
      <c r="A31" s="27" t="s">
        <v>23</v>
      </c>
      <c r="B31" s="28" t="s">
        <v>50</v>
      </c>
      <c r="C31" s="43"/>
      <c r="D31" s="43"/>
      <c r="E31" s="44"/>
      <c r="F31" s="15"/>
    </row>
    <row r="32" spans="1:6" ht="15" customHeight="1" x14ac:dyDescent="0.3">
      <c r="A32" s="67" t="s">
        <v>51</v>
      </c>
      <c r="B32" s="67"/>
      <c r="C32" s="31">
        <f>SUM(C25:C31)</f>
        <v>218783</v>
      </c>
      <c r="D32" s="31">
        <f>SUM(D25:D28)</f>
        <v>319114</v>
      </c>
      <c r="E32" s="45">
        <f t="shared" si="0"/>
        <v>1.4585868189027484</v>
      </c>
      <c r="F32" s="15"/>
    </row>
    <row r="33" spans="1:7" ht="15" customHeight="1" x14ac:dyDescent="0.3">
      <c r="A33" s="68" t="s">
        <v>52</v>
      </c>
      <c r="B33" s="68"/>
      <c r="C33" s="46">
        <f>C32+C24</f>
        <v>427045</v>
      </c>
      <c r="D33" s="46">
        <f>D32+D24</f>
        <v>529597</v>
      </c>
      <c r="E33" s="47">
        <f t="shared" si="0"/>
        <v>1.2401433104239601</v>
      </c>
      <c r="F33" s="15"/>
    </row>
    <row r="34" spans="1:7" ht="15" customHeight="1" x14ac:dyDescent="0.3">
      <c r="A34" s="48"/>
      <c r="B34" s="49"/>
      <c r="C34" s="50"/>
      <c r="D34" s="50"/>
      <c r="E34" s="51"/>
      <c r="F34" s="15"/>
    </row>
    <row r="35" spans="1:7" ht="15" customHeight="1" x14ac:dyDescent="0.3">
      <c r="A35" s="69" t="s">
        <v>53</v>
      </c>
      <c r="B35" s="70"/>
      <c r="C35" s="70"/>
      <c r="D35" s="70"/>
      <c r="E35" s="71"/>
      <c r="F35" s="15"/>
    </row>
    <row r="36" spans="1:7" ht="15" customHeight="1" x14ac:dyDescent="0.3">
      <c r="A36" s="52" t="s">
        <v>15</v>
      </c>
      <c r="B36" s="17" t="s">
        <v>54</v>
      </c>
      <c r="C36" s="53">
        <f>'[1]4.sz. melléklet'!D18</f>
        <v>191670</v>
      </c>
      <c r="D36" s="53">
        <f>'[1]4.sz. melléklet'!E18</f>
        <v>194943</v>
      </c>
      <c r="E36" s="19">
        <f t="shared" ref="E36:E44" si="1">D36/C36</f>
        <v>1.0170762247613085</v>
      </c>
      <c r="F36" s="15"/>
      <c r="G36" s="54"/>
    </row>
    <row r="37" spans="1:7" ht="15" customHeight="1" x14ac:dyDescent="0.3">
      <c r="A37" s="16" t="s">
        <v>17</v>
      </c>
      <c r="B37" s="26" t="s">
        <v>55</v>
      </c>
      <c r="C37" s="18">
        <f>'[1]7.sz. melléklet'!D36+'[1]7.sz. melléklet'!D43+'[1]7.sz. melléklet'!D46+'[1]8.sz. melléklet'!D25</f>
        <v>149851</v>
      </c>
      <c r="D37" s="18">
        <f>'[1]7.sz. melléklet'!E36+'[1]7.sz. melléklet'!E43+'[1]7.sz. melléklet'!E46+'[1]8.sz. melléklet'!E25</f>
        <v>151788</v>
      </c>
      <c r="E37" s="19">
        <f t="shared" si="1"/>
        <v>1.0129261733321766</v>
      </c>
      <c r="F37" s="15"/>
    </row>
    <row r="38" spans="1:7" ht="15" customHeight="1" x14ac:dyDescent="0.3">
      <c r="A38" s="16" t="s">
        <v>25</v>
      </c>
      <c r="B38" s="26" t="s">
        <v>56</v>
      </c>
      <c r="C38" s="38">
        <f>SUM(C39:C39)</f>
        <v>83159</v>
      </c>
      <c r="D38" s="38">
        <f>SUM(D39:D39)</f>
        <v>80171</v>
      </c>
      <c r="E38" s="19">
        <f t="shared" si="1"/>
        <v>0.9640688319965367</v>
      </c>
      <c r="F38" s="15"/>
    </row>
    <row r="39" spans="1:7" ht="15" customHeight="1" x14ac:dyDescent="0.3">
      <c r="A39" s="27" t="s">
        <v>19</v>
      </c>
      <c r="B39" s="28" t="s">
        <v>57</v>
      </c>
      <c r="C39" s="29">
        <f>'[1]7.sz. melléklet'!D35</f>
        <v>83159</v>
      </c>
      <c r="D39" s="29">
        <f>'[1]7.sz. melléklet'!E35</f>
        <v>80171</v>
      </c>
      <c r="E39" s="30">
        <f t="shared" si="1"/>
        <v>0.9640688319965367</v>
      </c>
      <c r="F39" s="15"/>
    </row>
    <row r="40" spans="1:7" ht="15" customHeight="1" x14ac:dyDescent="0.3">
      <c r="A40" s="67" t="s">
        <v>58</v>
      </c>
      <c r="B40" s="67"/>
      <c r="C40" s="55">
        <f>C36+C37+C38</f>
        <v>424680</v>
      </c>
      <c r="D40" s="55">
        <f>D36+D37+D38</f>
        <v>426902</v>
      </c>
      <c r="E40" s="19">
        <f t="shared" si="1"/>
        <v>1.0052321748139776</v>
      </c>
      <c r="F40" s="15"/>
    </row>
    <row r="41" spans="1:7" ht="15" customHeight="1" x14ac:dyDescent="0.3">
      <c r="A41" s="33" t="s">
        <v>59</v>
      </c>
      <c r="B41" s="26" t="s">
        <v>60</v>
      </c>
      <c r="C41" s="56">
        <f>SUM(C42:C43)</f>
        <v>2365</v>
      </c>
      <c r="D41" s="56">
        <f>SUM(D42:D43)</f>
        <v>102695</v>
      </c>
      <c r="E41" s="19">
        <f t="shared" si="1"/>
        <v>43.422832980972515</v>
      </c>
      <c r="F41" s="36"/>
    </row>
    <row r="42" spans="1:7" ht="15" customHeight="1" x14ac:dyDescent="0.3">
      <c r="A42" s="57" t="s">
        <v>61</v>
      </c>
      <c r="B42" s="58" t="s">
        <v>62</v>
      </c>
      <c r="C42" s="59">
        <f>'[1]7.sz. melléklet'!D50</f>
        <v>2365</v>
      </c>
      <c r="D42" s="59">
        <f>'[1]7.sz. melléklet'!E50</f>
        <v>2695</v>
      </c>
      <c r="E42" s="60"/>
      <c r="F42" s="36"/>
    </row>
    <row r="43" spans="1:7" ht="15" customHeight="1" x14ac:dyDescent="0.3">
      <c r="A43" s="57" t="s">
        <v>21</v>
      </c>
      <c r="B43" s="58" t="s">
        <v>63</v>
      </c>
      <c r="C43" s="59"/>
      <c r="D43" s="59">
        <f>'[1]7.sz. melléklet'!E91</f>
        <v>100000</v>
      </c>
      <c r="E43" s="61"/>
      <c r="F43" s="36"/>
    </row>
    <row r="44" spans="1:7" s="65" customFormat="1" ht="15" customHeight="1" thickBot="1" x14ac:dyDescent="0.3">
      <c r="A44" s="72" t="s">
        <v>64</v>
      </c>
      <c r="B44" s="72"/>
      <c r="C44" s="62">
        <f>C40+C41</f>
        <v>427045</v>
      </c>
      <c r="D44" s="62">
        <f>D40+D41</f>
        <v>529597</v>
      </c>
      <c r="E44" s="63">
        <f t="shared" si="1"/>
        <v>1.2401433104239601</v>
      </c>
      <c r="F44" s="64"/>
    </row>
    <row r="45" spans="1:7" ht="13" thickTop="1" x14ac:dyDescent="0.25"/>
  </sheetData>
  <sheetProtection selectLockedCells="1" selectUnlockedCells="1"/>
  <mergeCells count="14">
    <mergeCell ref="A44:B44"/>
    <mergeCell ref="A4:G4"/>
    <mergeCell ref="A8:E8"/>
    <mergeCell ref="A24:B24"/>
    <mergeCell ref="A25:A26"/>
    <mergeCell ref="C25:C26"/>
    <mergeCell ref="D25:D26"/>
    <mergeCell ref="E25:E26"/>
    <mergeCell ref="F25:F26"/>
    <mergeCell ref="F28:F29"/>
    <mergeCell ref="A32:B32"/>
    <mergeCell ref="A33:B33"/>
    <mergeCell ref="A35:E35"/>
    <mergeCell ref="A40:B40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2016-09-14T11:24:06Z</dcterms:created>
  <dcterms:modified xsi:type="dcterms:W3CDTF">2016-09-20T14:27:32Z</dcterms:modified>
</cp:coreProperties>
</file>