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15" windowWidth="11700" windowHeight="6540" tabRatio="727" firstSheet="1" activeTab="6"/>
  </bookViews>
  <sheets>
    <sheet name="ÖSSZEFÜGGÉSEK" sheetId="75" r:id="rId1"/>
    <sheet name="1.1.sz.mell." sheetId="1" r:id="rId2"/>
    <sheet name="1.2.sz.mell. " sheetId="91" r:id="rId3"/>
    <sheet name="1.3.sz.mell." sheetId="92" r:id="rId4"/>
    <sheet name="1.4.sz.mell." sheetId="93" r:id="rId5"/>
    <sheet name="2.1.sz.mell  " sheetId="73" r:id="rId6"/>
    <sheet name="2.2.sz.mell  " sheetId="61" r:id="rId7"/>
    <sheet name="ELLENŐRZÉS-1.sz.2.a.sz.2.b.sz." sheetId="76" r:id="rId8"/>
    <sheet name="3.sz.mell.  " sheetId="62" r:id="rId9"/>
    <sheet name="4.sz.mell." sheetId="77" r:id="rId10"/>
    <sheet name="5.sz.mell." sheetId="78" r:id="rId11"/>
    <sheet name="6.sz.mell." sheetId="63" r:id="rId12"/>
    <sheet name="7.sz.mell." sheetId="64" r:id="rId13"/>
    <sheet name="8. sz. mell. " sheetId="71" r:id="rId14"/>
    <sheet name="9.1 sz. elszámolások" sheetId="104" r:id="rId15"/>
    <sheet name="9. 2 falugondnoki szolgálat" sheetId="3" r:id="rId16"/>
    <sheet name="9.3községgazd" sheetId="103" r:id="rId17"/>
    <sheet name="9.4.közf.köz.vil)" sheetId="102" r:id="rId18"/>
    <sheet name="9.5 köztemető " sheetId="79" r:id="rId19"/>
    <sheet name="9.6 önk.ig" sheetId="80" r:id="rId20"/>
    <sheet name="9.7. nevelési fel és étkeztetés" sheetId="105" r:id="rId21"/>
    <sheet name="9.8.2Fogorvosi szolgálat" sheetId="99" r:id="rId22"/>
    <sheet name="9.9.háziorvosi ügyelet" sheetId="81" r:id="rId23"/>
    <sheet name="9.10.műv.ház" sheetId="101" r:id="rId24"/>
    <sheet name="9.11könyvtár" sheetId="82" r:id="rId25"/>
    <sheet name="üres 2" sheetId="89" r:id="rId26"/>
    <sheet name="10. mell." sheetId="87" r:id="rId27"/>
    <sheet name="11. mell." sheetId="66" r:id="rId28"/>
    <sheet name="12. mell" sheetId="88" r:id="rId29"/>
    <sheet name="13. mell" sheetId="24" r:id="rId30"/>
    <sheet name="14. mell" sheetId="2" r:id="rId31"/>
    <sheet name="15. mell" sheetId="70" r:id="rId32"/>
    <sheet name="Munka1" sheetId="94" r:id="rId33"/>
  </sheets>
  <definedNames>
    <definedName name="_xlnm.Print_Titles" localSheetId="15">'9. 2 falugondnoki szolgálat'!$1:$6</definedName>
    <definedName name="_xlnm.Print_Titles" localSheetId="14">'9.1 sz. elszámolások'!$1:$6</definedName>
    <definedName name="_xlnm.Print_Titles" localSheetId="23">'9.10.műv.ház'!$1:$6</definedName>
    <definedName name="_xlnm.Print_Titles" localSheetId="24">'9.11könyvtár'!$1:$6</definedName>
    <definedName name="_xlnm.Print_Titles" localSheetId="16">'9.3községgazd'!$1:$6</definedName>
    <definedName name="_xlnm.Print_Titles" localSheetId="17">'9.4.közf.köz.vil)'!$1:$6</definedName>
    <definedName name="_xlnm.Print_Titles" localSheetId="18">'9.5 köztemető '!$1:$6</definedName>
    <definedName name="_xlnm.Print_Titles" localSheetId="19">'9.6 önk.ig'!$1:$6</definedName>
    <definedName name="_xlnm.Print_Titles" localSheetId="20">'9.7. nevelési fel és étkeztetés'!$1:$6</definedName>
    <definedName name="_xlnm.Print_Titles" localSheetId="21">'9.8.2Fogorvosi szolgálat'!$1:$6</definedName>
    <definedName name="_xlnm.Print_Titles" localSheetId="22">'9.9.háziorvosi ügyelet'!$1:$6</definedName>
    <definedName name="_xlnm.Print_Area" localSheetId="1">'1.1.sz.mell.'!$A$1:$C$142</definedName>
    <definedName name="_xlnm.Print_Area" localSheetId="2">'1.2.sz.mell. '!$A$1:$C$127</definedName>
    <definedName name="_xlnm.Print_Area" localSheetId="3">'1.3.sz.mell.'!$A$1:$C$127</definedName>
    <definedName name="_xlnm.Print_Area" localSheetId="4">'1.4.sz.mell.'!$A$1:$C$127</definedName>
    <definedName name="_xlnm.Print_Area" localSheetId="26">'10. mell.'!$A$1:$E$120</definedName>
  </definedNames>
  <calcPr calcId="145621"/>
</workbook>
</file>

<file path=xl/calcChain.xml><?xml version="1.0" encoding="utf-8"?>
<calcChain xmlns="http://schemas.openxmlformats.org/spreadsheetml/2006/main">
  <c r="G93" i="104" l="1"/>
  <c r="G87" i="104"/>
  <c r="G76" i="104"/>
  <c r="G62" i="104"/>
  <c r="G55" i="104"/>
  <c r="G49" i="104"/>
  <c r="G46" i="104"/>
  <c r="G40" i="104"/>
  <c r="G34" i="104"/>
  <c r="G24" i="104"/>
  <c r="G14" i="104"/>
  <c r="G9" i="104"/>
  <c r="G8" i="104" s="1"/>
  <c r="H41" i="80"/>
  <c r="H35" i="80"/>
  <c r="H27" i="80"/>
  <c r="H31" i="80" s="1"/>
  <c r="H22" i="80"/>
  <c r="H17" i="80"/>
  <c r="H8" i="80"/>
  <c r="G23" i="70"/>
  <c r="F23" i="70"/>
  <c r="E23" i="70"/>
  <c r="D23" i="70"/>
  <c r="E12" i="70"/>
  <c r="F12" i="70"/>
  <c r="G12" i="70"/>
  <c r="F111" i="91"/>
  <c r="F103" i="91"/>
  <c r="F102" i="91" s="1"/>
  <c r="F97" i="91"/>
  <c r="F86" i="91"/>
  <c r="F73" i="91"/>
  <c r="F53" i="91"/>
  <c r="F52" i="91" s="1"/>
  <c r="F46" i="91"/>
  <c r="F43" i="91"/>
  <c r="F37" i="91"/>
  <c r="F31" i="91"/>
  <c r="F30" i="91"/>
  <c r="F21" i="91"/>
  <c r="F11" i="91"/>
  <c r="F6" i="91"/>
  <c r="F5" i="91"/>
  <c r="F53" i="1"/>
  <c r="F52" i="1" s="1"/>
  <c r="F137" i="1" s="1"/>
  <c r="F46" i="1"/>
  <c r="F43" i="1"/>
  <c r="F37" i="1"/>
  <c r="F31" i="1"/>
  <c r="F30" i="1" s="1"/>
  <c r="F21" i="1"/>
  <c r="F11" i="1"/>
  <c r="F6" i="1"/>
  <c r="F5" i="1" s="1"/>
  <c r="F111" i="1"/>
  <c r="F103" i="1"/>
  <c r="F97" i="1"/>
  <c r="F86" i="1"/>
  <c r="F73" i="1"/>
  <c r="F51" i="91" l="1"/>
  <c r="F65" i="91" s="1"/>
  <c r="F67" i="91" s="1"/>
  <c r="G92" i="104"/>
  <c r="G96" i="104" s="1"/>
  <c r="F101" i="91"/>
  <c r="H48" i="80"/>
  <c r="F102" i="1"/>
  <c r="F140" i="1" s="1"/>
  <c r="F136" i="1" s="1"/>
  <c r="G33" i="104"/>
  <c r="G54" i="104"/>
  <c r="G58" i="104" s="1"/>
  <c r="F126" i="91"/>
  <c r="F120" i="91"/>
  <c r="F122" i="91" s="1"/>
  <c r="F51" i="1"/>
  <c r="F65" i="1" s="1"/>
  <c r="F67" i="1" s="1"/>
  <c r="F101" i="1"/>
  <c r="E111" i="91"/>
  <c r="E103" i="91"/>
  <c r="E102" i="91" s="1"/>
  <c r="E97" i="91"/>
  <c r="E86" i="91"/>
  <c r="E73" i="91"/>
  <c r="E53" i="91"/>
  <c r="E52" i="91" s="1"/>
  <c r="E46" i="91"/>
  <c r="E43" i="91"/>
  <c r="E37" i="91"/>
  <c r="E31" i="91"/>
  <c r="E30" i="91" s="1"/>
  <c r="E21" i="91"/>
  <c r="E11" i="91"/>
  <c r="E6" i="91"/>
  <c r="E5" i="91" s="1"/>
  <c r="E41" i="80"/>
  <c r="E35" i="80"/>
  <c r="E48" i="80" s="1"/>
  <c r="E27" i="80"/>
  <c r="E31" i="80" s="1"/>
  <c r="E22" i="80"/>
  <c r="E17" i="80"/>
  <c r="E8" i="80"/>
  <c r="F42" i="102"/>
  <c r="F36" i="102"/>
  <c r="F28" i="102"/>
  <c r="F22" i="102"/>
  <c r="F17" i="102"/>
  <c r="F8" i="102"/>
  <c r="F93" i="104"/>
  <c r="F87" i="104"/>
  <c r="F76" i="104"/>
  <c r="F62" i="104"/>
  <c r="F55" i="104"/>
  <c r="F49" i="104"/>
  <c r="F46" i="104"/>
  <c r="F40" i="104"/>
  <c r="F34" i="104"/>
  <c r="F24" i="104"/>
  <c r="F14" i="104"/>
  <c r="F9" i="104"/>
  <c r="E21" i="1"/>
  <c r="E111" i="1"/>
  <c r="E103" i="1"/>
  <c r="E102" i="1" s="1"/>
  <c r="E140" i="1" s="1"/>
  <c r="E97" i="1"/>
  <c r="E86" i="1"/>
  <c r="E73" i="1"/>
  <c r="E53" i="1"/>
  <c r="E52" i="1" s="1"/>
  <c r="E137" i="1" s="1"/>
  <c r="E46" i="1"/>
  <c r="E43" i="1"/>
  <c r="E37" i="1"/>
  <c r="E31" i="1"/>
  <c r="E30" i="1" s="1"/>
  <c r="E11" i="1"/>
  <c r="E6" i="1"/>
  <c r="E5" i="1" s="1"/>
  <c r="F120" i="1" l="1"/>
  <c r="F122" i="1" s="1"/>
  <c r="F8" i="104"/>
  <c r="F92" i="104"/>
  <c r="F96" i="104" s="1"/>
  <c r="F49" i="102"/>
  <c r="F126" i="1"/>
  <c r="E51" i="91"/>
  <c r="E65" i="91" s="1"/>
  <c r="E67" i="91" s="1"/>
  <c r="F33" i="104"/>
  <c r="E101" i="91"/>
  <c r="E126" i="91" s="1"/>
  <c r="F32" i="102"/>
  <c r="F54" i="104"/>
  <c r="F58" i="104" s="1"/>
  <c r="E101" i="1"/>
  <c r="E136" i="1"/>
  <c r="E120" i="1"/>
  <c r="E122" i="1" s="1"/>
  <c r="E51" i="1"/>
  <c r="E65" i="1" s="1"/>
  <c r="E67" i="1" s="1"/>
  <c r="D111" i="91"/>
  <c r="D103" i="91"/>
  <c r="D97" i="91"/>
  <c r="D86" i="91"/>
  <c r="D73" i="91"/>
  <c r="D52" i="91"/>
  <c r="D46" i="91"/>
  <c r="D43" i="91"/>
  <c r="D37" i="91"/>
  <c r="D31" i="91"/>
  <c r="D21" i="91"/>
  <c r="D11" i="91"/>
  <c r="D6" i="91"/>
  <c r="E120" i="91" l="1"/>
  <c r="E122" i="91" s="1"/>
  <c r="E126" i="1"/>
  <c r="D5" i="91"/>
  <c r="D30" i="91"/>
  <c r="D51" i="91" s="1"/>
  <c r="D102" i="91"/>
  <c r="D101" i="91"/>
  <c r="E41" i="82"/>
  <c r="E35" i="82"/>
  <c r="E48" i="82" s="1"/>
  <c r="E27" i="82"/>
  <c r="E31" i="82" s="1"/>
  <c r="E22" i="82"/>
  <c r="E17" i="82"/>
  <c r="E8" i="82"/>
  <c r="E41" i="101"/>
  <c r="E35" i="101"/>
  <c r="E27" i="101"/>
  <c r="E31" i="101" s="1"/>
  <c r="E22" i="101"/>
  <c r="E17" i="101"/>
  <c r="E8" i="101"/>
  <c r="F41" i="105"/>
  <c r="F35" i="105"/>
  <c r="F27" i="105"/>
  <c r="F31" i="105" s="1"/>
  <c r="F22" i="105"/>
  <c r="F17" i="105"/>
  <c r="F41" i="80"/>
  <c r="F35" i="80"/>
  <c r="F27" i="80"/>
  <c r="F22" i="80"/>
  <c r="F17" i="80"/>
  <c r="F8" i="80"/>
  <c r="E42" i="102"/>
  <c r="E36" i="102"/>
  <c r="E28" i="102"/>
  <c r="E22" i="102"/>
  <c r="E17" i="102"/>
  <c r="E8" i="102"/>
  <c r="E93" i="104"/>
  <c r="E87" i="104"/>
  <c r="E76" i="104"/>
  <c r="E62" i="104"/>
  <c r="E55" i="104"/>
  <c r="E49" i="104"/>
  <c r="E46" i="104"/>
  <c r="E40" i="104"/>
  <c r="E34" i="104"/>
  <c r="E24" i="104"/>
  <c r="E14" i="104"/>
  <c r="E9" i="104"/>
  <c r="D19" i="61"/>
  <c r="C25" i="61"/>
  <c r="C19" i="61"/>
  <c r="C31" i="61" s="1"/>
  <c r="C18" i="61"/>
  <c r="C35" i="61" s="1"/>
  <c r="F27" i="73"/>
  <c r="F18" i="73"/>
  <c r="C24" i="73"/>
  <c r="C19" i="73"/>
  <c r="C18" i="73"/>
  <c r="D21" i="1"/>
  <c r="D111" i="1"/>
  <c r="D103" i="1"/>
  <c r="D97" i="1"/>
  <c r="D86" i="1"/>
  <c r="D73" i="1"/>
  <c r="D53" i="1"/>
  <c r="D52" i="1" s="1"/>
  <c r="D137" i="1" s="1"/>
  <c r="D46" i="1"/>
  <c r="D43" i="1"/>
  <c r="D37" i="1"/>
  <c r="D31" i="1"/>
  <c r="D11" i="1"/>
  <c r="D6" i="1"/>
  <c r="O13" i="24"/>
  <c r="O12" i="24"/>
  <c r="O11" i="24"/>
  <c r="O10" i="24"/>
  <c r="O9" i="24"/>
  <c r="O8" i="24"/>
  <c r="O7" i="24"/>
  <c r="O6" i="24"/>
  <c r="O5" i="24"/>
  <c r="B23" i="2"/>
  <c r="E42" i="79"/>
  <c r="E36" i="79"/>
  <c r="E28" i="79"/>
  <c r="E22" i="79"/>
  <c r="E17" i="79"/>
  <c r="E8" i="79"/>
  <c r="E41" i="105"/>
  <c r="E35" i="105"/>
  <c r="E27" i="105"/>
  <c r="E31" i="105" s="1"/>
  <c r="E22" i="105"/>
  <c r="E17" i="105"/>
  <c r="D41" i="105"/>
  <c r="D35" i="105"/>
  <c r="D27" i="105"/>
  <c r="D31" i="105" s="1"/>
  <c r="D22" i="105"/>
  <c r="D17" i="105"/>
  <c r="G41" i="80"/>
  <c r="G35" i="80"/>
  <c r="G48" i="80" s="1"/>
  <c r="G27" i="80"/>
  <c r="G31" i="80" s="1"/>
  <c r="G22" i="80"/>
  <c r="G17" i="80"/>
  <c r="G8" i="80"/>
  <c r="O20" i="24"/>
  <c r="O19" i="24"/>
  <c r="D93" i="104"/>
  <c r="D87" i="104"/>
  <c r="D76" i="104"/>
  <c r="D62" i="104"/>
  <c r="D55" i="104"/>
  <c r="D49" i="104"/>
  <c r="D46" i="104"/>
  <c r="D40" i="104"/>
  <c r="D34" i="104"/>
  <c r="D24" i="104"/>
  <c r="D14" i="104"/>
  <c r="D9" i="104"/>
  <c r="G42" i="102"/>
  <c r="G36" i="102"/>
  <c r="G28" i="102"/>
  <c r="G22" i="102"/>
  <c r="G17" i="102"/>
  <c r="G8" i="102"/>
  <c r="G42" i="103"/>
  <c r="G36" i="103"/>
  <c r="G49" i="103" s="1"/>
  <c r="G28" i="103"/>
  <c r="G22" i="103"/>
  <c r="G17" i="103"/>
  <c r="G8" i="103"/>
  <c r="F42" i="103"/>
  <c r="F36" i="103"/>
  <c r="F49" i="103" s="1"/>
  <c r="F28" i="103"/>
  <c r="F22" i="103"/>
  <c r="F17" i="103"/>
  <c r="F8" i="103"/>
  <c r="D42" i="103"/>
  <c r="D36" i="103"/>
  <c r="D49" i="103" s="1"/>
  <c r="D28" i="103"/>
  <c r="D22" i="103"/>
  <c r="D17" i="103"/>
  <c r="D8" i="103"/>
  <c r="D42" i="102"/>
  <c r="D36" i="102"/>
  <c r="D28" i="102"/>
  <c r="D22" i="102"/>
  <c r="D17" i="102"/>
  <c r="D8" i="102"/>
  <c r="D41" i="101"/>
  <c r="D35" i="101"/>
  <c r="D48" i="101" s="1"/>
  <c r="D27" i="101"/>
  <c r="D31" i="101" s="1"/>
  <c r="D22" i="101"/>
  <c r="D17" i="101"/>
  <c r="D8" i="101"/>
  <c r="D41" i="99"/>
  <c r="D35" i="99"/>
  <c r="D27" i="99"/>
  <c r="D31" i="99" s="1"/>
  <c r="D22" i="99"/>
  <c r="D17" i="99"/>
  <c r="D8" i="99"/>
  <c r="D18" i="61"/>
  <c r="G18" i="61"/>
  <c r="G31" i="61"/>
  <c r="C142" i="1" s="1"/>
  <c r="G27" i="73"/>
  <c r="G18" i="73"/>
  <c r="D18" i="73"/>
  <c r="D25" i="61"/>
  <c r="D24" i="73"/>
  <c r="D27" i="73" s="1"/>
  <c r="C103" i="1"/>
  <c r="C111" i="1"/>
  <c r="C53" i="1"/>
  <c r="C52" i="1" s="1"/>
  <c r="C137" i="1" s="1"/>
  <c r="C37" i="1"/>
  <c r="E73" i="87"/>
  <c r="E86" i="87"/>
  <c r="E97" i="87"/>
  <c r="E103" i="87"/>
  <c r="E111" i="87"/>
  <c r="D73" i="87"/>
  <c r="D86" i="87"/>
  <c r="D97" i="87"/>
  <c r="D103" i="87"/>
  <c r="D111" i="87"/>
  <c r="C73" i="87"/>
  <c r="C86" i="87"/>
  <c r="C97" i="87"/>
  <c r="C103" i="87"/>
  <c r="C102" i="87" s="1"/>
  <c r="C111" i="87"/>
  <c r="E6" i="87"/>
  <c r="E11" i="87"/>
  <c r="E21" i="87"/>
  <c r="E31" i="87"/>
  <c r="E37" i="87"/>
  <c r="E43" i="87"/>
  <c r="E46" i="87"/>
  <c r="E52" i="87"/>
  <c r="D6" i="87"/>
  <c r="D11" i="87"/>
  <c r="D21" i="87"/>
  <c r="D31" i="87"/>
  <c r="D37" i="87"/>
  <c r="D43" i="87"/>
  <c r="D46" i="87"/>
  <c r="D53" i="87"/>
  <c r="D52" i="87" s="1"/>
  <c r="C6" i="87"/>
  <c r="C11" i="87"/>
  <c r="C21" i="87"/>
  <c r="C31" i="87"/>
  <c r="C37" i="87"/>
  <c r="C43" i="87"/>
  <c r="C46" i="87"/>
  <c r="C53" i="87"/>
  <c r="C52" i="87" s="1"/>
  <c r="D35" i="82"/>
  <c r="D41" i="82"/>
  <c r="D8" i="82"/>
  <c r="D17" i="82"/>
  <c r="D22" i="82"/>
  <c r="D27" i="82"/>
  <c r="D31" i="82" s="1"/>
  <c r="D35" i="81"/>
  <c r="D41" i="81"/>
  <c r="D17" i="81"/>
  <c r="D22" i="81"/>
  <c r="D27" i="81"/>
  <c r="D31" i="81" s="1"/>
  <c r="D8" i="80"/>
  <c r="D17" i="80"/>
  <c r="D22" i="80"/>
  <c r="D35" i="80"/>
  <c r="D41" i="80"/>
  <c r="D27" i="80"/>
  <c r="D31" i="80" s="1"/>
  <c r="D36" i="79"/>
  <c r="D42" i="79"/>
  <c r="D22" i="79"/>
  <c r="D8" i="79"/>
  <c r="D17" i="79"/>
  <c r="D28" i="79"/>
  <c r="D62" i="3"/>
  <c r="D76" i="3"/>
  <c r="D87" i="3"/>
  <c r="D93" i="3"/>
  <c r="D9" i="3"/>
  <c r="D14" i="3"/>
  <c r="D24" i="3"/>
  <c r="D34" i="3"/>
  <c r="D33" i="3" s="1"/>
  <c r="D46" i="3"/>
  <c r="D49" i="3"/>
  <c r="D55" i="3"/>
  <c r="C6" i="92"/>
  <c r="C11" i="92"/>
  <c r="C21" i="92"/>
  <c r="C31" i="92"/>
  <c r="C37" i="92"/>
  <c r="C43" i="92"/>
  <c r="C46" i="92"/>
  <c r="C53" i="92"/>
  <c r="C59" i="92"/>
  <c r="C73" i="92"/>
  <c r="C86" i="92"/>
  <c r="C97" i="92"/>
  <c r="C103" i="92"/>
  <c r="C111" i="92"/>
  <c r="C6" i="93"/>
  <c r="C11" i="93"/>
  <c r="C21" i="93"/>
  <c r="C31" i="93"/>
  <c r="C37" i="93"/>
  <c r="C43" i="93"/>
  <c r="C46" i="93"/>
  <c r="C53" i="93"/>
  <c r="C59" i="93"/>
  <c r="C73" i="93"/>
  <c r="C86" i="93"/>
  <c r="C97" i="93"/>
  <c r="C103" i="93"/>
  <c r="C111" i="93"/>
  <c r="C102" i="93" s="1"/>
  <c r="C6" i="91"/>
  <c r="C11" i="91"/>
  <c r="C21" i="91"/>
  <c r="C31" i="91"/>
  <c r="C37" i="91"/>
  <c r="C43" i="91"/>
  <c r="C46" i="91"/>
  <c r="C59" i="91"/>
  <c r="C52" i="91" s="1"/>
  <c r="C73" i="91"/>
  <c r="C86" i="91"/>
  <c r="C97" i="91"/>
  <c r="C103" i="91"/>
  <c r="C111" i="91"/>
  <c r="C6" i="1"/>
  <c r="C11" i="1"/>
  <c r="C73" i="1"/>
  <c r="C86" i="1"/>
  <c r="C97" i="1"/>
  <c r="C21" i="1"/>
  <c r="C31" i="1"/>
  <c r="C43" i="1"/>
  <c r="C46" i="1"/>
  <c r="E16" i="89"/>
  <c r="F16" i="89"/>
  <c r="D16" i="89"/>
  <c r="C16" i="89"/>
  <c r="G15" i="89"/>
  <c r="G14" i="89"/>
  <c r="G13" i="89"/>
  <c r="G12" i="89"/>
  <c r="G11" i="89"/>
  <c r="G10" i="89"/>
  <c r="C31" i="88"/>
  <c r="C8" i="78"/>
  <c r="C11" i="77"/>
  <c r="C11" i="62"/>
  <c r="D11" i="62"/>
  <c r="E11" i="62"/>
  <c r="F8" i="62"/>
  <c r="F9" i="62"/>
  <c r="F10" i="62"/>
  <c r="F7" i="62"/>
  <c r="F6" i="62"/>
  <c r="I17" i="66"/>
  <c r="O21" i="24"/>
  <c r="B35" i="71"/>
  <c r="E28" i="71"/>
  <c r="E30" i="71"/>
  <c r="E31" i="71"/>
  <c r="E32" i="71"/>
  <c r="E33" i="71"/>
  <c r="E34" i="71"/>
  <c r="D35" i="71"/>
  <c r="C35" i="71"/>
  <c r="E5" i="71"/>
  <c r="E7" i="71"/>
  <c r="E8" i="71"/>
  <c r="E9" i="71"/>
  <c r="E10" i="71"/>
  <c r="E11" i="71"/>
  <c r="D12" i="71"/>
  <c r="C12" i="71"/>
  <c r="B12" i="71"/>
  <c r="E6" i="71"/>
  <c r="E15" i="71"/>
  <c r="E16" i="71"/>
  <c r="E17" i="71"/>
  <c r="E18" i="71"/>
  <c r="E19" i="71"/>
  <c r="E20" i="71"/>
  <c r="E21" i="71"/>
  <c r="B22" i="71"/>
  <c r="C22" i="71"/>
  <c r="D22" i="71"/>
  <c r="E29" i="71"/>
  <c r="E38" i="71"/>
  <c r="E39" i="71"/>
  <c r="E40" i="71"/>
  <c r="E41" i="71"/>
  <c r="E42" i="71"/>
  <c r="E43" i="71"/>
  <c r="E44" i="71"/>
  <c r="B45" i="71"/>
  <c r="C45" i="71"/>
  <c r="D45" i="71"/>
  <c r="D52" i="71"/>
  <c r="I6" i="66"/>
  <c r="I7" i="66"/>
  <c r="I8" i="66"/>
  <c r="I9" i="66"/>
  <c r="I10" i="66"/>
  <c r="I11" i="66"/>
  <c r="I12" i="66"/>
  <c r="I13" i="66"/>
  <c r="E18" i="66"/>
  <c r="G18" i="66"/>
  <c r="I14" i="66"/>
  <c r="I15" i="66"/>
  <c r="I16" i="66"/>
  <c r="D18" i="66"/>
  <c r="F18" i="66"/>
  <c r="H18" i="66"/>
  <c r="F5" i="64"/>
  <c r="F6" i="64"/>
  <c r="F7" i="64"/>
  <c r="F8" i="64"/>
  <c r="F9" i="64"/>
  <c r="F10" i="64"/>
  <c r="F11" i="64"/>
  <c r="F12" i="64"/>
  <c r="F13" i="64"/>
  <c r="F14" i="64"/>
  <c r="F15" i="64"/>
  <c r="F16" i="64"/>
  <c r="F17" i="64"/>
  <c r="F18" i="64"/>
  <c r="F19" i="64"/>
  <c r="F20" i="64"/>
  <c r="F21" i="64"/>
  <c r="F22" i="64"/>
  <c r="F23" i="64"/>
  <c r="B24" i="64"/>
  <c r="D24" i="64"/>
  <c r="E24" i="64"/>
  <c r="F5" i="63"/>
  <c r="F6" i="63"/>
  <c r="F7" i="63"/>
  <c r="F8" i="63"/>
  <c r="F9" i="63"/>
  <c r="F10" i="63"/>
  <c r="F11" i="63"/>
  <c r="F12" i="63"/>
  <c r="F13" i="63"/>
  <c r="F14" i="63"/>
  <c r="F15" i="63"/>
  <c r="F16" i="63"/>
  <c r="F17" i="63"/>
  <c r="F18" i="63"/>
  <c r="F19" i="63"/>
  <c r="F20" i="63"/>
  <c r="F21" i="63"/>
  <c r="F22" i="63"/>
  <c r="F23" i="63"/>
  <c r="B24" i="63"/>
  <c r="D24" i="63"/>
  <c r="E24" i="63"/>
  <c r="N14" i="24"/>
  <c r="N27" i="24"/>
  <c r="M14" i="24"/>
  <c r="M27" i="24"/>
  <c r="L14" i="24"/>
  <c r="L27" i="24"/>
  <c r="K14" i="24"/>
  <c r="K27" i="24"/>
  <c r="J14" i="24"/>
  <c r="I14" i="24"/>
  <c r="H14" i="24"/>
  <c r="G14" i="24"/>
  <c r="G27" i="24"/>
  <c r="F14" i="24"/>
  <c r="E14" i="24"/>
  <c r="E27" i="24"/>
  <c r="D14" i="24"/>
  <c r="C14" i="24"/>
  <c r="C27" i="24"/>
  <c r="D27" i="24"/>
  <c r="F27" i="24"/>
  <c r="H27" i="24"/>
  <c r="I27" i="24"/>
  <c r="J27" i="24"/>
  <c r="O26" i="24"/>
  <c r="O25" i="24"/>
  <c r="O24" i="24"/>
  <c r="O23" i="24"/>
  <c r="O22" i="24"/>
  <c r="O18" i="24"/>
  <c r="O17" i="24"/>
  <c r="O16" i="24"/>
  <c r="D31" i="73"/>
  <c r="D102" i="1" l="1"/>
  <c r="D140" i="1" s="1"/>
  <c r="D92" i="3"/>
  <c r="D101" i="87"/>
  <c r="E49" i="79"/>
  <c r="D5" i="1"/>
  <c r="D65" i="91"/>
  <c r="D67" i="91" s="1"/>
  <c r="D126" i="91"/>
  <c r="C30" i="1"/>
  <c r="C5" i="91"/>
  <c r="D48" i="80"/>
  <c r="D48" i="81"/>
  <c r="C101" i="93"/>
  <c r="C120" i="93" s="1"/>
  <c r="C122" i="93" s="1"/>
  <c r="C101" i="92"/>
  <c r="D48" i="105"/>
  <c r="F48" i="105"/>
  <c r="D120" i="91"/>
  <c r="D122" i="91" s="1"/>
  <c r="E35" i="71"/>
  <c r="F11" i="62"/>
  <c r="D31" i="61"/>
  <c r="D32" i="61" s="1"/>
  <c r="D34" i="61" s="1"/>
  <c r="J28" i="24"/>
  <c r="E22" i="71"/>
  <c r="G32" i="61"/>
  <c r="G34" i="61" s="1"/>
  <c r="D27" i="103"/>
  <c r="D32" i="103" s="1"/>
  <c r="D92" i="104"/>
  <c r="D96" i="104" s="1"/>
  <c r="E27" i="79"/>
  <c r="C32" i="61"/>
  <c r="C34" i="61" s="1"/>
  <c r="C52" i="93"/>
  <c r="C30" i="93"/>
  <c r="C51" i="93" s="1"/>
  <c r="C5" i="87"/>
  <c r="E5" i="87"/>
  <c r="D102" i="87"/>
  <c r="D120" i="87" s="1"/>
  <c r="D122" i="87" s="1"/>
  <c r="C102" i="1"/>
  <c r="C140" i="1" s="1"/>
  <c r="C136" i="1" s="1"/>
  <c r="G31" i="73"/>
  <c r="D101" i="1"/>
  <c r="F28" i="73"/>
  <c r="E48" i="101"/>
  <c r="L28" i="24"/>
  <c r="H28" i="24"/>
  <c r="E28" i="24"/>
  <c r="C28" i="24"/>
  <c r="I28" i="24"/>
  <c r="M28" i="24"/>
  <c r="D13" i="76"/>
  <c r="D96" i="3"/>
  <c r="C30" i="92"/>
  <c r="C51" i="92" s="1"/>
  <c r="D49" i="79"/>
  <c r="E30" i="87"/>
  <c r="E51" i="87" s="1"/>
  <c r="E65" i="87" s="1"/>
  <c r="E67" i="87" s="1"/>
  <c r="E102" i="87"/>
  <c r="E32" i="79"/>
  <c r="F31" i="73"/>
  <c r="F28" i="24"/>
  <c r="C101" i="91"/>
  <c r="D49" i="102"/>
  <c r="F27" i="103"/>
  <c r="F32" i="103" s="1"/>
  <c r="C27" i="73"/>
  <c r="C28" i="73" s="1"/>
  <c r="C30" i="73" s="1"/>
  <c r="F48" i="80"/>
  <c r="O14" i="24"/>
  <c r="C101" i="87"/>
  <c r="C120" i="87" s="1"/>
  <c r="C122" i="87" s="1"/>
  <c r="G28" i="73"/>
  <c r="D14" i="76" s="1"/>
  <c r="C102" i="91"/>
  <c r="D5" i="87"/>
  <c r="G27" i="102"/>
  <c r="G32" i="102" s="1"/>
  <c r="E48" i="105"/>
  <c r="D30" i="1"/>
  <c r="D51" i="1" s="1"/>
  <c r="E49" i="102"/>
  <c r="D28" i="73"/>
  <c r="D30" i="73" s="1"/>
  <c r="D28" i="24"/>
  <c r="G28" i="24"/>
  <c r="K28" i="24"/>
  <c r="N28" i="24"/>
  <c r="F24" i="63"/>
  <c r="F24" i="64"/>
  <c r="G16" i="89"/>
  <c r="C101" i="1"/>
  <c r="C51" i="1"/>
  <c r="B6" i="76" s="1"/>
  <c r="C30" i="91"/>
  <c r="C51" i="91" s="1"/>
  <c r="C5" i="93"/>
  <c r="C102" i="92"/>
  <c r="C52" i="92"/>
  <c r="C5" i="92"/>
  <c r="D27" i="79"/>
  <c r="D32" i="79" s="1"/>
  <c r="D48" i="82"/>
  <c r="C30" i="87"/>
  <c r="C51" i="87" s="1"/>
  <c r="C65" i="87" s="1"/>
  <c r="C67" i="87" s="1"/>
  <c r="D30" i="87"/>
  <c r="D51" i="87" s="1"/>
  <c r="D65" i="87" s="1"/>
  <c r="D67" i="87" s="1"/>
  <c r="E101" i="87"/>
  <c r="D48" i="99"/>
  <c r="G27" i="103"/>
  <c r="G32" i="103" s="1"/>
  <c r="G49" i="102"/>
  <c r="D8" i="104"/>
  <c r="D33" i="104"/>
  <c r="D54" i="104" s="1"/>
  <c r="D58" i="104" s="1"/>
  <c r="E92" i="104"/>
  <c r="E96" i="104" s="1"/>
  <c r="E27" i="102"/>
  <c r="E32" i="102" s="1"/>
  <c r="O27" i="24"/>
  <c r="I18" i="66"/>
  <c r="E45" i="71"/>
  <c r="E12" i="71"/>
  <c r="D54" i="3"/>
  <c r="D58" i="3" s="1"/>
  <c r="D27" i="102"/>
  <c r="D32" i="102" s="1"/>
  <c r="C36" i="61"/>
  <c r="E8" i="104"/>
  <c r="E33" i="104"/>
  <c r="G36" i="61"/>
  <c r="E54" i="104"/>
  <c r="E58" i="104" s="1"/>
  <c r="D136" i="1"/>
  <c r="B13" i="76"/>
  <c r="E13" i="76" s="1"/>
  <c r="D6" i="76"/>
  <c r="D8" i="3"/>
  <c r="D36" i="61"/>
  <c r="C131" i="1" s="1"/>
  <c r="D35" i="61"/>
  <c r="C141" i="1"/>
  <c r="C5" i="1"/>
  <c r="G35" i="61"/>
  <c r="C120" i="92" l="1"/>
  <c r="C122" i="92" s="1"/>
  <c r="C126" i="1"/>
  <c r="O28" i="24"/>
  <c r="E120" i="87"/>
  <c r="E122" i="87" s="1"/>
  <c r="D120" i="1"/>
  <c r="D122" i="1" s="1"/>
  <c r="F30" i="73"/>
  <c r="F32" i="73"/>
  <c r="C120" i="91"/>
  <c r="C122" i="91" s="1"/>
  <c r="C120" i="1"/>
  <c r="C122" i="1" s="1"/>
  <c r="B15" i="76" s="1"/>
  <c r="D65" i="1"/>
  <c r="D67" i="1" s="1"/>
  <c r="D126" i="1"/>
  <c r="D32" i="73"/>
  <c r="C130" i="1" s="1"/>
  <c r="C132" i="1" s="1"/>
  <c r="G32" i="73"/>
  <c r="G30" i="73"/>
  <c r="D15" i="76" s="1"/>
  <c r="D8" i="76"/>
  <c r="C65" i="1"/>
  <c r="B7" i="76" s="1"/>
  <c r="C65" i="92"/>
  <c r="C67" i="92" s="1"/>
  <c r="C126" i="92"/>
  <c r="C65" i="93"/>
  <c r="C67" i="93" s="1"/>
  <c r="C126" i="93"/>
  <c r="D7" i="76"/>
  <c r="E6" i="76"/>
  <c r="C126" i="91"/>
  <c r="C65" i="91"/>
  <c r="C67" i="91" s="1"/>
  <c r="C67" i="1" l="1"/>
  <c r="B8" i="76" s="1"/>
  <c r="E8" i="76" s="1"/>
  <c r="B14" i="76"/>
  <c r="E14" i="76" s="1"/>
  <c r="E7" i="76"/>
  <c r="E15" i="76"/>
</calcChain>
</file>

<file path=xl/sharedStrings.xml><?xml version="1.0" encoding="utf-8"?>
<sst xmlns="http://schemas.openxmlformats.org/spreadsheetml/2006/main" count="3179" uniqueCount="748">
  <si>
    <t>Felhasználás
2012. XII.31-ig</t>
  </si>
  <si>
    <t xml:space="preserve">
2013. év utáni szükséglet
</t>
  </si>
  <si>
    <t>Beruházási (felhalmozási) kiadások előirányzata beruházásonként</t>
  </si>
  <si>
    <t>Felújítási kiadások előirányzata felújításonként</t>
  </si>
  <si>
    <t>2013. év utáni szükséglet
(6=2 - 4 - 5)</t>
  </si>
  <si>
    <t>2014. után</t>
  </si>
  <si>
    <t>Önkormányzaton kívüli EU-s projektekhez történő hozzájárulás 2013. évi előirányzat</t>
  </si>
  <si>
    <t>I/1. Közhatalmi bevételek (2.1.+…+2.4.)</t>
  </si>
  <si>
    <t>III. Támogatások, kiegészítések (5.1+…+5.7.)</t>
  </si>
  <si>
    <t>Ált. működéshez és ágazati feladathoz kapcsolódó támogatások</t>
  </si>
  <si>
    <t>VI. Felhalmozási célú bevételek (8.1+8.2.+8.3.)</t>
  </si>
  <si>
    <t>Felhalmozási célú pénzeszköz átvétel államháztartáson kívülről</t>
  </si>
  <si>
    <t>Működési célú finanszírozási bevételek</t>
  </si>
  <si>
    <t xml:space="preserve">  Felhalmozási célú finanszírozási bevételek</t>
  </si>
  <si>
    <t>BEVÉTELEK ÖSSZESEN: (10+11)</t>
  </si>
  <si>
    <t xml:space="preserve"> - Szociális, rászorultság jellegű ellátások</t>
  </si>
  <si>
    <t xml:space="preserve">     - Működési célú pénzeszköz átadás államháztartáson kívülre</t>
  </si>
  <si>
    <t xml:space="preserve">     - Garancia és kezességvállalásból származó kifizetés</t>
  </si>
  <si>
    <t xml:space="preserve">     - Kamatkiadások</t>
  </si>
  <si>
    <t xml:space="preserve">     - Pénzforgalom nélküli kiadások</t>
  </si>
  <si>
    <t xml:space="preserve">Beruházások </t>
  </si>
  <si>
    <t xml:space="preserve">     2.3-ból  - Felhalmozási célú pénzeszköz átadás államháztartáson kívülre</t>
  </si>
  <si>
    <t xml:space="preserve">  - EU-s forrásból finanszírozott támogatással megvalósuló programok, projektek kiadásai</t>
  </si>
  <si>
    <t xml:space="preserve">  - Lakásépítés</t>
  </si>
  <si>
    <t xml:space="preserve">  - Lakástámogatás</t>
  </si>
  <si>
    <t xml:space="preserve">  - Pénzügyi befektetések kiadásai</t>
  </si>
  <si>
    <t xml:space="preserve">  - Felhalmozási célú pénzeszközátadás államháztartáson belülre</t>
  </si>
  <si>
    <t xml:space="preserve">  - EU-s forrásból finanszírozott támogatással megvalósuló programok, projektek
    önkormányzati hozzájárulásának kiadásai</t>
  </si>
  <si>
    <t>III. Tartalékok (3.1.+3.2)</t>
  </si>
  <si>
    <t>KÖLTSÉGVETÉSI KIADÁSOK ÖSSZESEN: (1+2+3+4+5)</t>
  </si>
  <si>
    <t>Felhalmozási célú pénzügyi műveletek kiadások</t>
  </si>
  <si>
    <t>Működési célú finanszírozási kiadások</t>
  </si>
  <si>
    <t>V. Finanszírozási kiadások (7.1.+7.2.)</t>
  </si>
  <si>
    <t>II. Felhalmozási költségvetés kiadásai (2.1+…+2.7)</t>
  </si>
  <si>
    <t>I. Működési költségvetés kiadásai (1.1+…+1.5.)</t>
  </si>
  <si>
    <t>Működési támogatás államháztartáson belülről</t>
  </si>
  <si>
    <t xml:space="preserve"> - ebből EU támogatás</t>
  </si>
  <si>
    <t>Felhalmozási támogatás államháztartáson belülről</t>
  </si>
  <si>
    <t>Osztalék,  hozambevétel</t>
  </si>
  <si>
    <t>II. Átvett pénzeszközök  államháztartáson belülről (2.1.+2.4.)</t>
  </si>
  <si>
    <t>III. Átvett pénzeszköz államháztartáson kívülről (3.1.+3.2.)</t>
  </si>
  <si>
    <t>V. Önkormányzati támogatás</t>
  </si>
  <si>
    <t>VI. Finanszírozási bevételek (7.1.+7.2.)</t>
  </si>
  <si>
    <t>Vállalkozási maradvány igénybevétele</t>
  </si>
  <si>
    <t>VII. Függő, átfutó, kiegyenlítő bevételek</t>
  </si>
  <si>
    <t>BEVÉTELEK ÖSSZESEN: (6+7+8)</t>
  </si>
  <si>
    <t>Költségvetési bevételek összesen (1+…+5)</t>
  </si>
  <si>
    <t xml:space="preserve"> - ebből EU-s forrásból tám. megvalósuló programok, projektek kiadásai</t>
  </si>
  <si>
    <t>III. Kölcsön nyújtása</t>
  </si>
  <si>
    <t>KIADÁSOK ÖSSZESEN: (1+2+3+4)</t>
  </si>
  <si>
    <t>II. Felhalmozási költségvetés kiadásai (2.1+…+2.4)</t>
  </si>
  <si>
    <t>IV. Függő, átfutó, kiegyenlítő kiadások</t>
  </si>
  <si>
    <t>Költségvetési bevételek összesen (1+…+4)</t>
  </si>
  <si>
    <t>BEVÉTELEK ÖSSZESEN: (5+6+7)</t>
  </si>
  <si>
    <t>V. Finanszírozási bevételek (6.1.+6.2.)</t>
  </si>
  <si>
    <t>VI. Függő, átfutó, kiegyenlítő bevételek</t>
  </si>
  <si>
    <t>IV. Önkormányzati támogatás</t>
  </si>
  <si>
    <t>Adatszolgáltatás 
az elismert tartozásállományról</t>
  </si>
  <si>
    <t>2011. évi tény</t>
  </si>
  <si>
    <t>2012. évi 
várható</t>
  </si>
  <si>
    <t>2013. előtti kifizetés</t>
  </si>
  <si>
    <t>2015. 
után</t>
  </si>
  <si>
    <t>Többéves kihatással járó döntések számszerűsítése évenkénti bontásban és összesítve célok szerint</t>
  </si>
  <si>
    <t>Működési célú finanszírozási kiadások
(hiteltörlesztés, értékpapír vásárlás, stb.)</t>
  </si>
  <si>
    <t>Felhalmozási célú finanszírozási kiadások
(hiteltörlesztés, értékpapír vásárlás, stb.)</t>
  </si>
  <si>
    <t>Az önkormányzat által adott közvetett támogatások
(kedvezmények)</t>
  </si>
  <si>
    <t>Eszközök hasznosítása utáni kedvezmény, mentesség</t>
  </si>
  <si>
    <t>Helyiségek hasznosítása utáni kedvezmény, mentesség</t>
  </si>
  <si>
    <t>Előirányzat-felhasználási terv
2013. évre</t>
  </si>
  <si>
    <t>Támogatások , kiegészítések</t>
  </si>
  <si>
    <t>Átvett pénzeszközök  Áh. belülrül</t>
  </si>
  <si>
    <t>Átvett pénzeszközök  Áh. kívülről</t>
  </si>
  <si>
    <t>Felhalmozási bevételek</t>
  </si>
  <si>
    <t>Finanszírozási bevételek</t>
  </si>
  <si>
    <t xml:space="preserve"> Egyéb működési célú kiadások</t>
  </si>
  <si>
    <t>Kölcsön nyújtása</t>
  </si>
  <si>
    <t>Finanszírozási kiadások</t>
  </si>
  <si>
    <t>K I M U T A T Á S
a 2013. évben céljelleggel juttatott támogatásokról</t>
  </si>
  <si>
    <t>A 2013. évi általános működés és ágazati feladatok támogatásának alakulása jogcímenként</t>
  </si>
  <si>
    <t>2013. évi támogatás összesen</t>
  </si>
  <si>
    <t>Támogatás összge</t>
  </si>
  <si>
    <t>B E V É T E L E K</t>
  </si>
  <si>
    <t>Sor-szám</t>
  </si>
  <si>
    <t>Bevételi jogcím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</si>
  <si>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</si>
  <si>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</si>
  <si>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</si>
  <si>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</si>
  <si>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</si>
  <si>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</si>
  <si>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</si>
  <si>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</si>
  <si>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</si>
  <si>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</si>
  <si>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</si>
  <si>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</si>
  <si>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</si>
  <si>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</si>
  <si>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</si>
  <si>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</si>
  <si>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</si>
  <si>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</si>
  <si>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</si>
  <si>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</si>
  <si>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</si>
  <si>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</si>
  <si>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</si>
  <si>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</si>
  <si>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</si>
  <si>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</si>
  <si>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</si>
  <si>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</si>
  <si>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</si>
  <si>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K I A D Á S O K</t>
  </si>
  <si>
    <t>Kiadási jogcímek</t>
  </si>
  <si>
    <t>Személyi  juttatások</t>
  </si>
  <si>
    <t>Tartalékok</t>
  </si>
  <si>
    <t>Összesen</t>
  </si>
  <si>
    <t>Jogcím</t>
  </si>
  <si>
    <t>Összesen:</t>
  </si>
  <si>
    <t>01</t>
  </si>
  <si>
    <t>--------</t>
  </si>
  <si>
    <t>Ezer forintban !</t>
  </si>
  <si>
    <t>Előirányzat-csoport, kiemelt előirányzat megnevezése</t>
  </si>
  <si>
    <t>Előirányzat</t>
  </si>
  <si>
    <t>Bevételek</t>
  </si>
  <si>
    <t>Intézményi működési bevételek</t>
  </si>
  <si>
    <t>Helyi adók</t>
  </si>
  <si>
    <t>Átengedett központi adók</t>
  </si>
  <si>
    <t>Kiadások</t>
  </si>
  <si>
    <t>Egyéb fejlesztési célú kiadások</t>
  </si>
  <si>
    <t>Általános tartalék</t>
  </si>
  <si>
    <t>Céltartalék</t>
  </si>
  <si>
    <t>Igazgatási feladatok</t>
  </si>
  <si>
    <t>02</t>
  </si>
  <si>
    <t>03</t>
  </si>
  <si>
    <t>04</t>
  </si>
  <si>
    <t xml:space="preserve"> Ezer forintban !</t>
  </si>
  <si>
    <t>Megnevezés</t>
  </si>
  <si>
    <t>Személyi juttatások</t>
  </si>
  <si>
    <t>ÖSSZESEN:</t>
  </si>
  <si>
    <t>Beruházás  megnevezése</t>
  </si>
  <si>
    <t>Teljes költség</t>
  </si>
  <si>
    <t>Kivitelezés kezdési és befejezési éve</t>
  </si>
  <si>
    <t>Felújítás  megnevezése</t>
  </si>
  <si>
    <t>Kiadás vonzata évenként</t>
  </si>
  <si>
    <t>Sor-
szám</t>
  </si>
  <si>
    <t>............................</t>
  </si>
  <si>
    <t>Kedvezmény nélkül elérhető bevétel</t>
  </si>
  <si>
    <t>Kedvezmények összege</t>
  </si>
  <si>
    <t>Január</t>
  </si>
  <si>
    <t>Február</t>
  </si>
  <si>
    <t>Március</t>
  </si>
  <si>
    <t>Április</t>
  </si>
  <si>
    <t>Május</t>
  </si>
  <si>
    <t>Június</t>
  </si>
  <si>
    <t>Július</t>
  </si>
  <si>
    <t>Auguszt.</t>
  </si>
  <si>
    <t>Szept.</t>
  </si>
  <si>
    <t>Okt.</t>
  </si>
  <si>
    <t>Nov.</t>
  </si>
  <si>
    <t>Dec.</t>
  </si>
  <si>
    <t>Illetékek</t>
  </si>
  <si>
    <t>6=(2-4-5)</t>
  </si>
  <si>
    <t>Kötelezettség jogcíme</t>
  </si>
  <si>
    <t>Köt. váll.
 éve</t>
  </si>
  <si>
    <t>9=(4+5+6+7+8)</t>
  </si>
  <si>
    <t>3.1.</t>
  </si>
  <si>
    <t>3.2.</t>
  </si>
  <si>
    <t>3.3.</t>
  </si>
  <si>
    <t>3.4.</t>
  </si>
  <si>
    <t>5.1.</t>
  </si>
  <si>
    <t>5.2.</t>
  </si>
  <si>
    <t>5.3.</t>
  </si>
  <si>
    <t>6.1.</t>
  </si>
  <si>
    <t>6.2.</t>
  </si>
  <si>
    <t>Kiegészítő támogatás</t>
  </si>
  <si>
    <t>6.1.1.</t>
  </si>
  <si>
    <t>6.1.2.</t>
  </si>
  <si>
    <t>6.1.3.</t>
  </si>
  <si>
    <t>6.1.4.</t>
  </si>
  <si>
    <t>7.1.</t>
  </si>
  <si>
    <t>7.2.</t>
  </si>
  <si>
    <t>6.2.1.</t>
  </si>
  <si>
    <t>6.2.2.</t>
  </si>
  <si>
    <t>6.2.3.</t>
  </si>
  <si>
    <t>6.2.4.</t>
  </si>
  <si>
    <t>1.1.</t>
  </si>
  <si>
    <t>1.2.</t>
  </si>
  <si>
    <t>1.3.</t>
  </si>
  <si>
    <t>1.4.</t>
  </si>
  <si>
    <t>1.6.</t>
  </si>
  <si>
    <t>1.7.</t>
  </si>
  <si>
    <t>2.1.</t>
  </si>
  <si>
    <t>2.2.</t>
  </si>
  <si>
    <t>2.3.</t>
  </si>
  <si>
    <t>2.4.</t>
  </si>
  <si>
    <t>2.5.</t>
  </si>
  <si>
    <t>Bevételek összesen:</t>
  </si>
  <si>
    <t>Kiadások összesen:</t>
  </si>
  <si>
    <t>Egyenleg</t>
  </si>
  <si>
    <t>1.5</t>
  </si>
  <si>
    <t>1.8.</t>
  </si>
  <si>
    <t>1.9.</t>
  </si>
  <si>
    <t>1.10.</t>
  </si>
  <si>
    <t>1.11.</t>
  </si>
  <si>
    <t>2.6.</t>
  </si>
  <si>
    <t>1.12.</t>
  </si>
  <si>
    <t>2.7.</t>
  </si>
  <si>
    <t>Lakosság részére lakásépítéshez nyújtott kölcsön elengedése</t>
  </si>
  <si>
    <t>Lakosság részére lakásfelújításhoz nyújtott kölcsön elengedése</t>
  </si>
  <si>
    <t>Gépjárműadóból biztosított kedvezmény, mentesség</t>
  </si>
  <si>
    <t>Egyéb kedvezmény</t>
  </si>
  <si>
    <t>Egyéb kölcsön elengedése</t>
  </si>
  <si>
    <t>Támogatott szervezet neve</t>
  </si>
  <si>
    <t>Támogatás célja</t>
  </si>
  <si>
    <t>30.</t>
  </si>
  <si>
    <t>31.</t>
  </si>
  <si>
    <t>32.</t>
  </si>
  <si>
    <t>33.</t>
  </si>
  <si>
    <t>Források</t>
  </si>
  <si>
    <t>Ezer forintban!</t>
  </si>
  <si>
    <t>Saját erő</t>
  </si>
  <si>
    <t>EU-s forrás</t>
  </si>
  <si>
    <t>Hitel</t>
  </si>
  <si>
    <t>Egyéb forrás</t>
  </si>
  <si>
    <t>Kiadások, költségek</t>
  </si>
  <si>
    <t>Források összesen:</t>
  </si>
  <si>
    <t>EU-s projekt neve, azonosítója:</t>
  </si>
  <si>
    <t>Támogatott neve</t>
  </si>
  <si>
    <t>Dologi  kiadások</t>
  </si>
  <si>
    <t>Működési célú pénzeszköz átvétel államháztartáson kívülről</t>
  </si>
  <si>
    <t>Személyi jellegű</t>
  </si>
  <si>
    <t>Beruházások, beszerzések</t>
  </si>
  <si>
    <t>Szolgáltatások igénybe vétele</t>
  </si>
  <si>
    <t>Adminisztratív költségek</t>
  </si>
  <si>
    <t>- saját erőből központi támogatás</t>
  </si>
  <si>
    <t>Összesen (1+4+7+9+11)</t>
  </si>
  <si>
    <t>Társfinanszírozás</t>
  </si>
  <si>
    <t>Hozzájárulás  (E Ft)</t>
  </si>
  <si>
    <t>1.5.</t>
  </si>
  <si>
    <t>11.1.</t>
  </si>
  <si>
    <t>11.2.</t>
  </si>
  <si>
    <t>Költségvetési bevételek összesen:</t>
  </si>
  <si>
    <t>Költségvetési kiadások összesen:</t>
  </si>
  <si>
    <t>Költségvetési rendelet űrlapjainak összefüggései:</t>
  </si>
  <si>
    <t>1. sz. melléklet Bevételek táblázat 3. oszlop 12 sora =</t>
  </si>
  <si>
    <t>1. sz. melléklet Kiadások táblázat 3. oszlop 7 sora =</t>
  </si>
  <si>
    <t>1. sz. táblázat</t>
  </si>
  <si>
    <t>2. sz. táblázat</t>
  </si>
  <si>
    <t>3. sz. táblázat</t>
  </si>
  <si>
    <t>4. sz. táblázat</t>
  </si>
  <si>
    <t>ELTÉRÉS</t>
  </si>
  <si>
    <t>Pénzügyi befektetésekből származó bevétel</t>
  </si>
  <si>
    <t>KÖLTSÉGVETÉSI KIADÁSOK ÖSSZESEN (1+2+3+4)</t>
  </si>
  <si>
    <t>Rövid lejáratú hitelek törlesztése</t>
  </si>
  <si>
    <t>Hosszú lejáratú hitelek törlesztése</t>
  </si>
  <si>
    <t>KÖLTSÉGVETÉSI BEVÉTELEK ÉS KIADÁSOK EGYENLEGE</t>
  </si>
  <si>
    <t>I. Működési célú bevételek és kiadások mérlege
(Önkormányzati szinten)</t>
  </si>
  <si>
    <t>II. Felhalmozási célú bevételek és kiadások mérlege
(Önkormányzati szinten)</t>
  </si>
  <si>
    <t>Helyi adóból biztosított kedvezmény, mentesség összesen</t>
  </si>
  <si>
    <t xml:space="preserve">-ebből:            Építményadó </t>
  </si>
  <si>
    <t xml:space="preserve">Telekadó </t>
  </si>
  <si>
    <t xml:space="preserve">Vállalkozók kommunális adója </t>
  </si>
  <si>
    <t xml:space="preserve">Magánszemélyek kommunális adója </t>
  </si>
  <si>
    <t xml:space="preserve">Idegenforgalmi adó tartózkodás után </t>
  </si>
  <si>
    <t xml:space="preserve">Idegenforgalmi adó épület után </t>
  </si>
  <si>
    <t xml:space="preserve">Iparűzési adó állandó jelleggel végzett iparűzési tevékenység után </t>
  </si>
  <si>
    <t>Ellátottak térítési díjának méltányosságból történő elengedése</t>
  </si>
  <si>
    <t>Ellátottak kártérítésének méltányosságból történő elengedése</t>
  </si>
  <si>
    <t>1. sz. melléklet Kiadások táblázat 3. oszlop 5 sora =</t>
  </si>
  <si>
    <t>Költségvetési hiány:</t>
  </si>
  <si>
    <t>Költségvetési többlet:</t>
  </si>
  <si>
    <t>2013.</t>
  </si>
  <si>
    <t>I. Önkormányzat működési bevételei (2+3+4)</t>
  </si>
  <si>
    <t>Bírságok, díjak, pótlékok</t>
  </si>
  <si>
    <t>Egyéb fizetési kötelezettségből származó bevételek</t>
  </si>
  <si>
    <t>I/2. Intézményi működési bevételek (3.1.+…+3.8.)</t>
  </si>
  <si>
    <t>3.5.</t>
  </si>
  <si>
    <t>3.6.</t>
  </si>
  <si>
    <t>3.7.</t>
  </si>
  <si>
    <t>3.8.</t>
  </si>
  <si>
    <t>Áru- és készletértékesítés</t>
  </si>
  <si>
    <t>Nyújtott szolgáltatások ellenértéke</t>
  </si>
  <si>
    <t>Bérleti díj</t>
  </si>
  <si>
    <t>Intézményi ellátási díjak</t>
  </si>
  <si>
    <t>Alkalmazottak térítése</t>
  </si>
  <si>
    <t>Általános forgalmi adó bevétel</t>
  </si>
  <si>
    <t>Működési célú hozam- és kamatbevételek</t>
  </si>
  <si>
    <t>Egyéb működési célú bevétel</t>
  </si>
  <si>
    <t xml:space="preserve">4. </t>
  </si>
  <si>
    <t>Közhatalmi bevételek</t>
  </si>
  <si>
    <r>
      <t xml:space="preserve">III. Támogatások, kiegészítések </t>
    </r>
    <r>
      <rPr>
        <sz val="8"/>
        <rFont val="Times New Roman CE"/>
        <charset val="238"/>
      </rPr>
      <t>(5.1+…+5.8.)</t>
    </r>
  </si>
  <si>
    <t>5.4.</t>
  </si>
  <si>
    <t>5.5.</t>
  </si>
  <si>
    <t>5.6.</t>
  </si>
  <si>
    <t>5.7.</t>
  </si>
  <si>
    <t>5.8.</t>
  </si>
  <si>
    <t>Normatív hozzájárulások</t>
  </si>
  <si>
    <t>Felhasználási kötöttséggel járó normatív támogatás</t>
  </si>
  <si>
    <t>Központosított előirányzatok</t>
  </si>
  <si>
    <t>Fenntartott, illetve támogatott előadó-művészeti szervezetek támogatása</t>
  </si>
  <si>
    <t>Címzett és céltámogatások</t>
  </si>
  <si>
    <t>Megyei önkormányzatok működésének támogatása</t>
  </si>
  <si>
    <t>Egyéb támogatás</t>
  </si>
  <si>
    <t>6.1.5.</t>
  </si>
  <si>
    <t>6.2.5.</t>
  </si>
  <si>
    <t xml:space="preserve">7. </t>
  </si>
  <si>
    <t>Tárgyi eszközök és immateriális javak értékesítése (vagyonhasznosítás)</t>
  </si>
  <si>
    <t>Önkormányzatot megillető vagyoni értékű jog értékesítése, hasznosítása</t>
  </si>
  <si>
    <t>8.1.</t>
  </si>
  <si>
    <t>8.2.</t>
  </si>
  <si>
    <t xml:space="preserve">9. </t>
  </si>
  <si>
    <t>KÖLTSÉGVETÉSI BEVÉTELEK ÖSSZESEN: (2+…+9)</t>
  </si>
  <si>
    <r>
      <t xml:space="preserve">I. Működési költségvetés kiadásai </t>
    </r>
    <r>
      <rPr>
        <sz val="8"/>
        <rFont val="Times New Roman CE"/>
        <charset val="238"/>
      </rPr>
      <t>(1.1+…+1.5.)</t>
    </r>
  </si>
  <si>
    <t>Munkaadókat terhelő járulékok és szociális hozzájárulási adó</t>
  </si>
  <si>
    <t>Ellátottak pénzbeli juttatásai</t>
  </si>
  <si>
    <t>Egyéb működési célú kiadások</t>
  </si>
  <si>
    <t>1.13.</t>
  </si>
  <si>
    <t>Felújítások</t>
  </si>
  <si>
    <t>2.8.</t>
  </si>
  <si>
    <t>2.9.</t>
  </si>
  <si>
    <t>2.10.</t>
  </si>
  <si>
    <t>6.1.6.</t>
  </si>
  <si>
    <t>6.1.7.</t>
  </si>
  <si>
    <t>6.2.6.</t>
  </si>
  <si>
    <t>6.2.7.</t>
  </si>
  <si>
    <t>6.2.8.</t>
  </si>
  <si>
    <t>Értékpapír vásárlása, visszavásárlása</t>
  </si>
  <si>
    <t>Likviditási hitelek törlesztése</t>
  </si>
  <si>
    <t>Forgatási célú belföldi, külföldi értékpapírok vásárlása</t>
  </si>
  <si>
    <t>Betét elhelyezése</t>
  </si>
  <si>
    <t>Hitelek törlesztése</t>
  </si>
  <si>
    <t>Befektetési célú belföldi, külföldi értékpapírok vásárlása</t>
  </si>
  <si>
    <t>Költségvetési hiány, többlet ( költségvetési bevételek 10. sor - költségvetési kiadások 5. sor) (+/-)</t>
  </si>
  <si>
    <t>1.1.1.</t>
  </si>
  <si>
    <t>1.1.2.</t>
  </si>
  <si>
    <t>1.2.1.</t>
  </si>
  <si>
    <t>1.2.2.</t>
  </si>
  <si>
    <t xml:space="preserve"> - az 1.5-ből: - Lakosságnak juttatott támogatások</t>
  </si>
  <si>
    <t xml:space="preserve">   - Szociális, rászorultság jellegű ellátások</t>
  </si>
  <si>
    <t xml:space="preserve">   - Működési célú pénzeszköz átadás államháztartáson kívülre</t>
  </si>
  <si>
    <t xml:space="preserve">   - Garancia és kezességvállalásból származó kifizetés</t>
  </si>
  <si>
    <t xml:space="preserve">   - Kamatkiadások</t>
  </si>
  <si>
    <t xml:space="preserve">   - Pénzforgalom nélküli kiadások</t>
  </si>
  <si>
    <t>1. sz. melléklet Bevételek táblázat 3. oszlop 10 sora =</t>
  </si>
  <si>
    <t>Bevételi jogcímek</t>
  </si>
  <si>
    <t>Kezességvállalással kapcsolatos megtérülés</t>
  </si>
  <si>
    <t>Kamatbevétel</t>
  </si>
  <si>
    <t>MEGNEVEZÉS</t>
  </si>
  <si>
    <t>2014.</t>
  </si>
  <si>
    <t>ÖSSZES KÖTELEZETTSÉG</t>
  </si>
  <si>
    <t>Díjak, pótlékok bírságok</t>
  </si>
  <si>
    <t>SAJÁT BEVÉTELEK ÖSSZESEN*</t>
  </si>
  <si>
    <t>Fejlesztési cél leírása</t>
  </si>
  <si>
    <t>ADÓSSÁGOT KELETKEZTETŐ ÜGYLETEK VÁRHATÓ EGYÜTTES ÖSSZEGE</t>
  </si>
  <si>
    <t>Nem kötelező!</t>
  </si>
  <si>
    <t>Feladat megnevezése</t>
  </si>
  <si>
    <t>Költségvetési szerv megnevezése</t>
  </si>
  <si>
    <t>Száma</t>
  </si>
  <si>
    <t>I. Önkormányzatok működési bevételei</t>
  </si>
  <si>
    <t>Egyéb támogatás, kiegészítés</t>
  </si>
  <si>
    <t>Éves engedélyezett létszám előirányzat (fő)</t>
  </si>
  <si>
    <t>Közfoglalkoztatottak létszáma (fő)</t>
  </si>
  <si>
    <t>I. Intézményi működési bevételek (1.1.+…+1.8.)</t>
  </si>
  <si>
    <t>Művelődés, sport</t>
  </si>
  <si>
    <t>Beruházási kiadások beruházásonként</t>
  </si>
  <si>
    <t>Felújítási kiadások felújításonként</t>
  </si>
  <si>
    <t>Egyéb (Pl.: garancia és kezességvállalás, stb.)</t>
  </si>
  <si>
    <t>Költségvetési szerv neve:</t>
  </si>
  <si>
    <t>…………………………………</t>
  </si>
  <si>
    <t>Költségvetési szerv számlaszáma:</t>
  </si>
  <si>
    <t>Éves eredeti kiadási előirányzat: …………… ezer Ft</t>
  </si>
  <si>
    <t>30 napon túli elismert tartozásállomány összesen: ……………… Ft</t>
  </si>
  <si>
    <t xml:space="preserve">Tartozásállomány megnevezése </t>
  </si>
  <si>
    <t>30 nap 
alatti
állomány</t>
  </si>
  <si>
    <t>30-60 nap 
közötti 
állomány</t>
  </si>
  <si>
    <t>60 napon 
túli 
állomány</t>
  </si>
  <si>
    <t>Át-ütemezett</t>
  </si>
  <si>
    <t>Állammal szembeni tartozások</t>
  </si>
  <si>
    <t>Központi költségvetéssel szemben fennálló tartozás</t>
  </si>
  <si>
    <t>Elkülönített állami pénzalapokkal szembeni tartozás</t>
  </si>
  <si>
    <t>TB alapokkal szembeni tartozás</t>
  </si>
  <si>
    <t>Tartozásállomány önkormányzatok és intézmények felé</t>
  </si>
  <si>
    <t>Egyéb tartozásállomány</t>
  </si>
  <si>
    <t>költségvetési szerv vezetője</t>
  </si>
  <si>
    <t>Fejlesztés várható kiadása</t>
  </si>
  <si>
    <t>megnevezése</t>
  </si>
  <si>
    <t>7.1</t>
  </si>
  <si>
    <t>V. Költségvetési szervek finanszírozása</t>
  </si>
  <si>
    <t>KIADÁSOK ÖSSZESEN: (6+7)</t>
  </si>
  <si>
    <t>-</t>
  </si>
  <si>
    <t>IV. Közhatalmi bevételek</t>
  </si>
  <si>
    <t>*Az adósságot keletkeztető ügyletekhez történő hozzájárulás részletes szabályairól szóló 353/2011. (XII.31.) Korm. Rendelet 2.§ (1) bekezdése alapján.</t>
  </si>
  <si>
    <t>Általános forgalmi adó bevétel, visszatérülések</t>
  </si>
  <si>
    <t>II. Átengedett központi adók</t>
  </si>
  <si>
    <t>Vis maior támogatás</t>
  </si>
  <si>
    <t xml:space="preserve">   Társadalombiztosítás pénzügyi alapjából átvett pénzeszköz </t>
  </si>
  <si>
    <t xml:space="preserve">   Helyi, nemzetiségi önkormányzattól átvett pénzeszköz</t>
  </si>
  <si>
    <t xml:space="preserve">   Társulástól átvett pénzeszköz</t>
  </si>
  <si>
    <t xml:space="preserve">   EU támogatás</t>
  </si>
  <si>
    <t>V. Átvett pénzeszközök államháztartáson kívülről (7.1.+7.2.)</t>
  </si>
  <si>
    <t>Működési célú pénzeszközök átvétele államháztartáson kívülről</t>
  </si>
  <si>
    <t xml:space="preserve">Pénzügyi befektetésekből származó bevétel </t>
  </si>
  <si>
    <t>VII. Kölcsön visszatérülése</t>
  </si>
  <si>
    <t>VI. Felhalmozási célú bevételek (8.1+8.2+8.3.)</t>
  </si>
  <si>
    <t>Felhalmozási célú pénzeszközök átvétele államháztartáson kívülről</t>
  </si>
  <si>
    <t>VIII. Finanszírozási bevételek (11.1.+11.2.)</t>
  </si>
  <si>
    <t>Hiány belső finanszírozás bevételei (11.1.1.+….+11.1.5.)</t>
  </si>
  <si>
    <t xml:space="preserve">   Költségvetési maradvány igénybevétele </t>
  </si>
  <si>
    <t xml:space="preserve">   Vállalkozási maradvány igénybevétele </t>
  </si>
  <si>
    <t xml:space="preserve">   Betét visszavonásából származó bevétel</t>
  </si>
  <si>
    <t xml:space="preserve">   Értékpapír értékesítése</t>
  </si>
  <si>
    <t xml:space="preserve">   Egyéb belső finanszírozási bevétek</t>
  </si>
  <si>
    <t>Hiány külső finanszírozásának bevételei (11.2.1.+….+11.2.5.)</t>
  </si>
  <si>
    <t xml:space="preserve">   Hosszú lejáratú hitelek, kölcsönök felvétele </t>
  </si>
  <si>
    <t xml:space="preserve">   Likviditási célú hitelek, kölcsönök felvétele </t>
  </si>
  <si>
    <t xml:space="preserve">   Rövid lejáratú hitelek, kölcsönök felvétele</t>
  </si>
  <si>
    <t xml:space="preserve">   Értékpapírok kibocsátása </t>
  </si>
  <si>
    <t xml:space="preserve">   Egyéb külső finanszírozási bevételek</t>
  </si>
  <si>
    <t>KÖLTSÉGVETÉSI ÉS FINANSZÍROZÁSI BEVÉTELEK ÖSSZESEN: (10+11)</t>
  </si>
  <si>
    <t>IX. Függő, átfutó, kiegyenlítő bevételek</t>
  </si>
  <si>
    <t>BEVÉTELEK ÖSSZESEN: (12+13)</t>
  </si>
  <si>
    <t>11.1.1.</t>
  </si>
  <si>
    <t>11.1.2.</t>
  </si>
  <si>
    <t>11.1.3.</t>
  </si>
  <si>
    <t>11.1.4.</t>
  </si>
  <si>
    <t>11.1.5.</t>
  </si>
  <si>
    <t>11.2.1.</t>
  </si>
  <si>
    <t>11.2.2.</t>
  </si>
  <si>
    <t>11.2.3.</t>
  </si>
  <si>
    <t>11.2.4.</t>
  </si>
  <si>
    <t>11.2.5.</t>
  </si>
  <si>
    <t>2013. évi előirányzat</t>
  </si>
  <si>
    <t xml:space="preserve">   - Működési célú pénzeszköz átadás államháztartáson belülre</t>
  </si>
  <si>
    <t>Beruházások</t>
  </si>
  <si>
    <t xml:space="preserve"> Egyéb felhalmozási kiadások</t>
  </si>
  <si>
    <t>- EU-s forrásból finanszírozott támogatással megvalósuló  programok,  projektek önkormányzati
  hozzájárulásának kiadásai</t>
  </si>
  <si>
    <t>- EU-s forrásból finanszírozott támogatással megvalósuló programok, projektek kiadásai</t>
  </si>
  <si>
    <t>- Lakástámogatás</t>
  </si>
  <si>
    <t>- Lakásépítés</t>
  </si>
  <si>
    <t>IV. Kölcsön nyújtása</t>
  </si>
  <si>
    <t xml:space="preserve">   Értékpapír vásárlása, visszavásárlása</t>
  </si>
  <si>
    <t xml:space="preserve">   Likviditási hitelek törlesztése</t>
  </si>
  <si>
    <t xml:space="preserve">   Rövid lejáratú hitelek törlesztése</t>
  </si>
  <si>
    <t xml:space="preserve">   Hosszú lejáratú hitelek törlesztése</t>
  </si>
  <si>
    <t xml:space="preserve">   Kölcsön törlesztése</t>
  </si>
  <si>
    <t xml:space="preserve">   Forgatási célú belföldi, külföldi értékpapírok vásárlása</t>
  </si>
  <si>
    <t xml:space="preserve">   Betét elhelyezése</t>
  </si>
  <si>
    <t xml:space="preserve">   Hitelek törlesztése</t>
  </si>
  <si>
    <t xml:space="preserve">   Befektetési célú belföldi, külföldi értékpapírok vásárlása</t>
  </si>
  <si>
    <t>KÖLTSÉGVETÉSI ÉS FINANSZÍROZÁSI KIADÁSOK ÖSSZESEN: (5+6)</t>
  </si>
  <si>
    <t>VI. Függő, átfutó, kiegyenlítő kiadások</t>
  </si>
  <si>
    <t>KIADÁSOK ÖSSZESEN: (7+8)</t>
  </si>
  <si>
    <t xml:space="preserve">KÜLSŐ FORRÁS BEVONÁSÁVAL – HITEL, KÖLCSÖN -  FINANSZÍROZHATÓ HIÁNY ÖSSZEGE </t>
  </si>
  <si>
    <t>Ezer forintban</t>
  </si>
  <si>
    <t>FINANSZÍROZÁSI BEVÉTELEK ÉS KIADÁSOK EGYENLEGE</t>
  </si>
  <si>
    <t>5. sz. táblázat</t>
  </si>
  <si>
    <t>Finanszírozási bevételek (1. melléklet 1. sz. táblázat 11. sor)</t>
  </si>
  <si>
    <t>1.1-ből: Működési célú finanszírozási bevételek (2.1. melléklet 2. sz. oszlop 22. sor)</t>
  </si>
  <si>
    <t xml:space="preserve">             Felhalmozási célú finanszírozási bevételek (2.2. melléklet 2. sz. oszlop 25. sor)</t>
  </si>
  <si>
    <t>Finanszírozási kiadások (1. melléklet 2. sz. táblázat 6. sor)</t>
  </si>
  <si>
    <t>1.2-ből: Működési célú finanszírozási kiadások (2.1. melléklet 4. sz. oszlop 22. sor)</t>
  </si>
  <si>
    <t xml:space="preserve">              Felhalmozási célú finanszírozási kiadások (2.2 .melléklet 4. sz. oszlop 25. sor)</t>
  </si>
  <si>
    <t>8.3.</t>
  </si>
  <si>
    <r>
      <t xml:space="preserve">II. Felhalmozási költségvetés kiadásai </t>
    </r>
    <r>
      <rPr>
        <sz val="8"/>
        <rFont val="Times New Roman CE"/>
        <charset val="238"/>
      </rPr>
      <t>(2.1+…+2.3)</t>
    </r>
  </si>
  <si>
    <t>Egyéb felhalmozási kiadások</t>
  </si>
  <si>
    <t xml:space="preserve">               - Felhalmozási célú pénzeszköz átadás államháztartáson kívülre</t>
  </si>
  <si>
    <t xml:space="preserve">               - Pénzügyi befektetések kiadásai</t>
  </si>
  <si>
    <t>III. Tartalékok (3.1.+3.2.)</t>
  </si>
  <si>
    <t>2013. évi külső forrásból fedezhető összes hiány (1+2)</t>
  </si>
  <si>
    <t>Támogatások, kiegészítések (működési célú)</t>
  </si>
  <si>
    <t>Átvett pénzeszközök államháztartáson belülről</t>
  </si>
  <si>
    <t>Átvett pénzeszközök államháztartáson  kívülről</t>
  </si>
  <si>
    <t>Kölcsön visszatérülés  (működési célú)</t>
  </si>
  <si>
    <t>Egyéb bevételek</t>
  </si>
  <si>
    <t>Hiány belső finanszírozásának bevételei (15+…+18 )</t>
  </si>
  <si>
    <t xml:space="preserve">   Betét visszavonásából származó bevétel </t>
  </si>
  <si>
    <t xml:space="preserve">   Egyéb belső finanszírozási bevételek</t>
  </si>
  <si>
    <t xml:space="preserve">Hiány külső finanszírozásának bevételei (20+…+21) </t>
  </si>
  <si>
    <t xml:space="preserve">   Hitelek, kölcsönök felvétele</t>
  </si>
  <si>
    <t>Függő, átfutó, kiegyenlítő bevételek</t>
  </si>
  <si>
    <t>BEVÉTEL ÖSSZESEN (23+24)</t>
  </si>
  <si>
    <t>Költségvetési és finanszírozási bevételek összesen (13+22)</t>
  </si>
  <si>
    <t xml:space="preserve">Dologi kiadások </t>
  </si>
  <si>
    <t>Kölcsön törlesztése</t>
  </si>
  <si>
    <t>Költségvetési és finanszírozási kiadások összesen (13+22)</t>
  </si>
  <si>
    <t>Függő, átfutó, kiegyenlítő kiadások</t>
  </si>
  <si>
    <t>KIADÁSOK ÖSSZESEN (23+24)</t>
  </si>
  <si>
    <t>Tárgyévi  hiány:</t>
  </si>
  <si>
    <t>Tárgyévi  többlet:</t>
  </si>
  <si>
    <t>KÖLTSÉGVETÉSI ÉS FINANSZÍROZÁSI BEVÉTELEK ÖSSZESEN (10+11)</t>
  </si>
  <si>
    <t>BEVÉTELEK ÖSSZESEN (12+13)</t>
  </si>
  <si>
    <t>Hiány külső finanszírozásának bevételei (11.2.1.+…+11.2.5.)</t>
  </si>
  <si>
    <t>Hiány belső finanszírozás bevételei (11.1.1.+…+11.1.5.)</t>
  </si>
  <si>
    <t>Működési célú finanszírozási bevételek összesen (14+...+21)</t>
  </si>
  <si>
    <t>Működési célú finanszírozási kiadások összesen (14+...+21)</t>
  </si>
  <si>
    <t>Költségvetési kiadások összesen (1+...+12)</t>
  </si>
  <si>
    <t>Költségvetési bevételek összesen (1+...+12)</t>
  </si>
  <si>
    <t>Önkormányzatot megillető vagyoni ért. jog  értékesítése, hasznosítása</t>
  </si>
  <si>
    <t>Támogatások, kiegészítések (felhalmozási)</t>
  </si>
  <si>
    <t>Egyéb központi támogatások</t>
  </si>
  <si>
    <t>Átvett pénzeszköz államháztartáson  kívülről</t>
  </si>
  <si>
    <t>Kölcsön visszatérülés</t>
  </si>
  <si>
    <t>Átvett pénzeszköz államháztartáson belülről</t>
  </si>
  <si>
    <t xml:space="preserve">    - 5.-ből: EU támogatás</t>
  </si>
  <si>
    <t xml:space="preserve">   3.-ból:  - Felhalmozási célú pe. átadás államháztartáson belül</t>
  </si>
  <si>
    <t xml:space="preserve">               - Felhalmozási célú pe.átadás államháztartáson kívül</t>
  </si>
  <si>
    <t>- Pénzügyi befektetések kiadásai</t>
  </si>
  <si>
    <t>- EU-s forrásból megvalósuló  programok, projektek</t>
  </si>
  <si>
    <t>- Eu-s forrásból megvalósuló  programok, projektek
   önkormányzati hozzájárulásának kiadásai</t>
  </si>
  <si>
    <t>Költségvetési maradvány igénybevétele</t>
  </si>
  <si>
    <t xml:space="preserve">Vállalkozási maradvány igénybevétele </t>
  </si>
  <si>
    <t xml:space="preserve">Betét visszavonásából származó bevétel </t>
  </si>
  <si>
    <t>Értékpapír értékesítése</t>
  </si>
  <si>
    <t>Egyéb belső finanszírozási bevételek</t>
  </si>
  <si>
    <t>Hiány külső finanszírozásának bevételei (20+…+24 )</t>
  </si>
  <si>
    <t>Hosszú lejáratú hitelek, kölcsönök felvétele</t>
  </si>
  <si>
    <t>Likviditási célú hitelek, kölcsönök felvétele</t>
  </si>
  <si>
    <t>Rövid lejáratú hitelek, kölcsönök felvétele</t>
  </si>
  <si>
    <t>Értékpapírok kibocsátása</t>
  </si>
  <si>
    <t>Egyéb külső finanszírozási bevételek</t>
  </si>
  <si>
    <t>Hiány belső finanszírozás bevételei ( 14+…+18)</t>
  </si>
  <si>
    <t>- ebből: EU támogatás</t>
  </si>
  <si>
    <t>Pénzügyi lízing tőkerész törlesztés kiadása</t>
  </si>
  <si>
    <t>Tárgyi eszközök és immateriális  javak értékesítése</t>
  </si>
  <si>
    <t>2015.</t>
  </si>
  <si>
    <t>2016.</t>
  </si>
  <si>
    <t>Összesen
(6=3+4+5)</t>
  </si>
  <si>
    <t>Az önkormányzati vagyon és az önkormányzatot megillető vagyoni értékű jog értékesítéséből és hasznosításából származó bevétel</t>
  </si>
  <si>
    <t>Bírság-, pótlék- és díjbevétel</t>
  </si>
  <si>
    <t>Tárgyi eszköz és az immateriális jószág, részvény, részesedés, vállalat értékesítéséből vagy privatizációból származó bevétel</t>
  </si>
  <si>
    <t>I/1. Közhatalmi bevételek (2.1. + …+ 2.4.)</t>
  </si>
  <si>
    <r>
      <t>IV</t>
    </r>
    <r>
      <rPr>
        <b/>
        <sz val="8"/>
        <rFont val="Times New Roman"/>
        <family val="1"/>
        <charset val="238"/>
      </rPr>
      <t>. Átvett pénzeszközök államháztartáson belülről (6.1.+6.2.)</t>
    </r>
  </si>
  <si>
    <t>Működési támogatás államháztartáson belülről (6.1.1.+…+ 6.1.5.)</t>
  </si>
  <si>
    <t xml:space="preserve">   Egyéb működési támogatás államháztartáson belülről</t>
  </si>
  <si>
    <t>Felhalmozási támogatás államháztartáson belülről (6.2.1.+…+ 6.2.5.)</t>
  </si>
  <si>
    <t xml:space="preserve">   Egyéb felhalmozási támogatás államháztartáson belülről</t>
  </si>
  <si>
    <t>a 2.3-ból   - Felhalmozási célú pénzeszköz átadás államháztartáson belülre</t>
  </si>
  <si>
    <t>V. Finanszírozási kiadások (6.1+6.2.)</t>
  </si>
  <si>
    <t>Működési célú finanszírozási kiadások 6.1.1.+…+6.1.7.)</t>
  </si>
  <si>
    <t>Felhalmozási célú finanszírozási bevételek (6.2.1.+...+6.2.8.)</t>
  </si>
  <si>
    <t xml:space="preserve">   Pénzügyi lízing tőkerész törlesztés kiadása</t>
  </si>
  <si>
    <r>
      <t xml:space="preserve">2013. évi külső forrásból fedezhető működési hiány  </t>
    </r>
    <r>
      <rPr>
        <sz val="7"/>
        <rFont val="Times New Roman"/>
        <family val="1"/>
        <charset val="238"/>
      </rPr>
      <t>(2.1. melléklet 3. oszlop 27. sor)</t>
    </r>
  </si>
  <si>
    <r>
      <t xml:space="preserve">2013. évi külső forrásból fedezhető felhalmozási hiány  </t>
    </r>
    <r>
      <rPr>
        <sz val="7"/>
        <rFont val="Times New Roman"/>
        <family val="1"/>
        <charset val="238"/>
      </rPr>
      <t>(2.2. melléklet 3. oszlop 30. sor)</t>
    </r>
  </si>
  <si>
    <t xml:space="preserve"> Finanszírozási műveletek egyenlege (1.1-1.2.) +/-</t>
  </si>
  <si>
    <t>Működési célú finanszírozási kiadások 6.1.1.+….+6.1.7.)</t>
  </si>
  <si>
    <t>Felhalmozási célú finanszírozási bevételek (6.2.1.+…..6.2.8.)</t>
  </si>
  <si>
    <t>IV. Átvett pénzeszközök államháztartáson belülről (6.1.+…6.2.)</t>
  </si>
  <si>
    <r>
      <t>KÖLTSÉGVETÉSI BEVÉTELEK ÖSSZESEN (2+……+9</t>
    </r>
    <r>
      <rPr>
        <b/>
        <i/>
        <sz val="8"/>
        <rFont val="Times New Roman"/>
        <family val="1"/>
        <charset val="238"/>
      </rPr>
      <t>)</t>
    </r>
  </si>
  <si>
    <t xml:space="preserve">     -  Működési célú pénzeszköz átadás államháztartáson belülre</t>
  </si>
  <si>
    <t xml:space="preserve">     - Működési támogatás átadás</t>
  </si>
  <si>
    <t>1. sz. melléklet Bevételek táblázat 3. oszlop 14 sora =</t>
  </si>
  <si>
    <t>1. sz. melléklet Kiadások táblázat 3. oszlop 9 sora =</t>
  </si>
  <si>
    <t>2013. évi előirányzat BEVÉTELEK</t>
  </si>
  <si>
    <t>2013. évi előirányzat KIADÁSOK</t>
  </si>
  <si>
    <t>Évek</t>
  </si>
  <si>
    <t>......................, 2013. .......................... hó ..... nap</t>
  </si>
  <si>
    <t xml:space="preserve">2/a. számú melléklet 3. oszlop 13. sor + 2/b. számú melléklet 3. oszlop 13. sor </t>
  </si>
  <si>
    <t xml:space="preserve">2/a. számú melléklet 3. oszlop 22. sor + 2/b. számú melléklet 3. oszlop 26. sor </t>
  </si>
  <si>
    <t xml:space="preserve">2/a. számú melléklet 3. oszlop 25. sor + 2/b. számú melléklet 3. oszlop 29. sor </t>
  </si>
  <si>
    <t xml:space="preserve">2/a. számú melléklet 5. oszlop 13. sor + 2/b. számú melléklet 5. oszlop 13. sor </t>
  </si>
  <si>
    <t xml:space="preserve">2/a. számú melléklet 5. oszlop 22. sor + 2/b. számú melléklet 5. oszlop 26. sor </t>
  </si>
  <si>
    <t xml:space="preserve">2/a. számú melléklet 5. oszlop 25. sor + 2/b. számú melléklet 5. oszlop 29. sor </t>
  </si>
  <si>
    <t>Költségvetési és finanszírozási bevételek összesen (13+26)</t>
  </si>
  <si>
    <t>BEVÉTEL ÖSSZESEN (27+28)</t>
  </si>
  <si>
    <t>Felhalmozási célú finanszírozási bevételek összesen (14+20)</t>
  </si>
  <si>
    <t>Felhalmozási célú finanszírozási kiadások összesen
(14+...+25)</t>
  </si>
  <si>
    <t>Költségvetési és finanszírozási kiadások összesen (13+26)</t>
  </si>
  <si>
    <t>KIADÁSOK ÖSSZESEN (27+28)</t>
  </si>
  <si>
    <t>Vis maior támogatásÖNHIKI</t>
  </si>
  <si>
    <t>Címzett és céltámogatások Hitel átvállalás</t>
  </si>
  <si>
    <t xml:space="preserve">   EU támogatás vegyes finanszírozás</t>
  </si>
  <si>
    <t>társadalmi megbízatású polgármester</t>
  </si>
  <si>
    <t>támogatási szakfeladat</t>
  </si>
  <si>
    <t>Mesevár Óvoda és Bölcsőde</t>
  </si>
  <si>
    <t xml:space="preserve">                                                                  Könyvtár</t>
  </si>
  <si>
    <t>1 fő tiszteletdíja könyvtáros</t>
  </si>
  <si>
    <t>Zöldterületek</t>
  </si>
  <si>
    <t>Községgazdálkodás</t>
  </si>
  <si>
    <t>utak hidak</t>
  </si>
  <si>
    <t>Orvosi rendelőn végzett beruházás saját forrás</t>
  </si>
  <si>
    <t>Kertalja utca felújtás</t>
  </si>
  <si>
    <t>beruházási hitel törlesztés</t>
  </si>
  <si>
    <t>Település üzemeltetés</t>
  </si>
  <si>
    <t>közfoglalkoztatás</t>
  </si>
  <si>
    <t>közvilágítás</t>
  </si>
  <si>
    <t>köztemetők fenntartása</t>
  </si>
  <si>
    <t>településüzemeltetés</t>
  </si>
  <si>
    <t>ügyeleti</t>
  </si>
  <si>
    <t>működési támogatás</t>
  </si>
  <si>
    <t>Polgárvédelem támogatása, katasztrófa védelem tám.</t>
  </si>
  <si>
    <t>Központi orvosi ügyelet támogatása</t>
  </si>
  <si>
    <t>Működési támogatáok összesen</t>
  </si>
  <si>
    <t>Társadalom és szociálpolitikai juttatások</t>
  </si>
  <si>
    <t>Foglalkoztatást helyettesítő támogatás</t>
  </si>
  <si>
    <t>Közgyógyellátás</t>
  </si>
  <si>
    <t>Temetési segély</t>
  </si>
  <si>
    <t>Egyéb önkormányzati eseti pénzbeli ellátások</t>
  </si>
  <si>
    <t>Lakásfenntartási támogatás</t>
  </si>
  <si>
    <t>Rendszeres gyvt-ben részesülők természetbeni támogatása</t>
  </si>
  <si>
    <t>összesen</t>
  </si>
  <si>
    <t>szennyvíz</t>
  </si>
  <si>
    <t>technikai szakfeladatok</t>
  </si>
  <si>
    <t>önkormányzat elszámolásai</t>
  </si>
  <si>
    <t>Zöldterületekkezelése</t>
  </si>
  <si>
    <t>Községgazdálkodási feladatok</t>
  </si>
  <si>
    <t>Utak fenntartása üzemeltetése</t>
  </si>
  <si>
    <t>Közfoglalkoztatás</t>
  </si>
  <si>
    <t>Közvilágítás</t>
  </si>
  <si>
    <t>Köztemető fenntartás</t>
  </si>
  <si>
    <t>Fogorvosi szolgálat</t>
  </si>
  <si>
    <t>Könyvtár</t>
  </si>
  <si>
    <t>Önkormányzati közös hivatal</t>
  </si>
  <si>
    <t>Tartalék</t>
  </si>
  <si>
    <t>Társadalmi  és szociálpolitikai juttatások</t>
  </si>
  <si>
    <t>Önkormányzat ig</t>
  </si>
  <si>
    <t>adatok e forintban</t>
  </si>
  <si>
    <t xml:space="preserve">vár turisztikai pályázat </t>
  </si>
  <si>
    <t xml:space="preserve">   EU támogatás EUS programok is</t>
  </si>
  <si>
    <t>fogorvosi sz.</t>
  </si>
  <si>
    <t>I.1.a) Önkormányzati hivatal működésének támogatása</t>
  </si>
  <si>
    <t>2013. év első négy hónapjának átmeneti támogatása - elismert hivatali létszám alapján</t>
  </si>
  <si>
    <t>2013. május 1-jétől 8 havi időarányos támogatás - elismert hivatali létszám alapján</t>
  </si>
  <si>
    <t>I.1.b) Település-üzemeltetéshez kapcsolódó feladatellátás támogatása</t>
  </si>
  <si>
    <t>I.1.c) Beszámítás összege</t>
  </si>
  <si>
    <t>I.1. a-c) jogcímen nyújtott támogatás összesen</t>
  </si>
  <si>
    <t>I.1.d) Egyéb kötelező önkormányzati feladatok támogatása</t>
  </si>
  <si>
    <t>1. A települési  önkormányzatok működésének támogatása</t>
  </si>
  <si>
    <t>2. Megyei önkormányzatok működésének támogatása</t>
  </si>
  <si>
    <t>I. ÁLTALÁNOS FELADATOK TÁMOGATÁSA ÖSSZESEN</t>
  </si>
  <si>
    <t>II.1. Óvodapedagógusok, és az óvodapedagógusok nevelő munkáját közvetlenül segítők bértámogatása</t>
  </si>
  <si>
    <t>Óvodapedagógusok támogatása</t>
  </si>
  <si>
    <t>Óvodapedagógusok 8 havi támogatása</t>
  </si>
  <si>
    <t>Óvodapedagógusok 4 havi támogatása</t>
  </si>
  <si>
    <t>Segítők támogatása</t>
  </si>
  <si>
    <t>Segítők 8 havi támogatása</t>
  </si>
  <si>
    <t>Segítők 4 havi  támogatása</t>
  </si>
  <si>
    <t>II.2. Óvodaműködtetési támogatás</t>
  </si>
  <si>
    <t>Óvodaműködtetési támogatás - 8 hónap</t>
  </si>
  <si>
    <t>Óvodaműködtetési támogatás - 4 hónap</t>
  </si>
  <si>
    <t>II.3.a) Ingyenes és kedvezményes gyermekétkeztetés támogatása</t>
  </si>
  <si>
    <t xml:space="preserve">II.3.b) Óvodai, iskolai étkeztetés támogatása </t>
  </si>
  <si>
    <t>II. 4. Óvodai nevelésben részt vevő gyermekek utaztatásának támogatása</t>
  </si>
  <si>
    <t>II. TELEPÜLÉSI ÖNKORMÁNYZATOK KÖZNEVELÉSI ÉS GYERMEKÉTKEZTETÉSI FELADATAINAK TÁMOGATÁSA ÖSSZESEN</t>
  </si>
  <si>
    <t>III.2. Hozzájárulás a pénzbeli szociális ellátásokhoz</t>
  </si>
  <si>
    <t>Szociális és gyermekjóléti alapszolgáltatások általános feladatai</t>
  </si>
  <si>
    <t>Gyermekjóléti központ</t>
  </si>
  <si>
    <t>Szociális étkeztetés</t>
  </si>
  <si>
    <t>Házi segítségnyújtás</t>
  </si>
  <si>
    <t>Falugondnoki vagy tanyagondnoki szolgáltatás</t>
  </si>
  <si>
    <t>Időskorúak nappali intézményi ellátása</t>
  </si>
  <si>
    <t>Fogyatékos és demens személyek nappali intézményi ellátása</t>
  </si>
  <si>
    <t>Pszichiátriai és szenvedélybetegek nappali intézményi ellátása</t>
  </si>
  <si>
    <t>Hajléktalanok nappali intézményi ellátása</t>
  </si>
  <si>
    <t>Gyermekek napközbeni ellátása</t>
  </si>
  <si>
    <t>Hajléktalanok átmeneti intézményei</t>
  </si>
  <si>
    <t>Gyermekek átmeneti intézményei</t>
  </si>
  <si>
    <t>III.3. Egyes szociális és gyermekjóléti feladatok támogatása</t>
  </si>
  <si>
    <t>Az időskorúak átmeneti és tartós, valamint a hajléktalanok tartós bentlakást nyújtó szociális intézményekben a számított intézményvezetői és a segítői munkatárs létszámhoz kapcsolódó bértámogatás</t>
  </si>
  <si>
    <t>Az időskorúak átmeneti és tartós, valamint a hajléktalanok tartós bentlakást nyújtó szociális intézmények üzemeltetési támogatása</t>
  </si>
  <si>
    <t>III.4. A települési önkormányzatok által az idősek átmeneti és tartós, valamint a hajléktalan személyek részére nyújtott tartós szociális szakosított ellátási feladatok támogatása</t>
  </si>
  <si>
    <t>III. A TELEPÜLÉSI ÖNKORMÁNYZATOK SZOCIÁLIS  ÉS GYERMEKJÓLÉTI  FELADATAINAK TÁMOGATÁSA ÖSSZESEN</t>
  </si>
  <si>
    <r>
      <t xml:space="preserve">Könyvtári, közművelődési és múzeumi feladatok támogatása </t>
    </r>
    <r>
      <rPr>
        <i/>
        <sz val="8"/>
        <color indexed="8"/>
        <rFont val="Times New Roman"/>
        <family val="1"/>
        <charset val="238"/>
      </rPr>
      <t xml:space="preserve">(2. sz. melléklet IV. 1. pontja) </t>
    </r>
  </si>
  <si>
    <r>
      <t xml:space="preserve">A települési önkormányzatok által fenntartott, illetve támogatott előadó-művészeti szervezetek támogatása </t>
    </r>
    <r>
      <rPr>
        <i/>
        <sz val="8"/>
        <color indexed="8"/>
        <rFont val="Times New Roman"/>
        <family val="1"/>
        <charset val="238"/>
      </rPr>
      <t xml:space="preserve">(2. sz. melléklet IV. 2. pontja) </t>
    </r>
  </si>
  <si>
    <t>IV. A TELEPÜLÉSI ÖNKORMÁNYZATOK KULTURÁLIS FELADATAINAK TÁMOGATÁSA ÖSSZESEN</t>
  </si>
  <si>
    <t>Üdülőhelyi feladatok támogatása (3. sz. melléklet 15. pontja)</t>
  </si>
  <si>
    <t>Helyi önkormányzatok és a többcélú kistérségi társulások egyes költségvetési kapcsolatokból számított bevételei összesen (10 + 24 + 42 + 45. sor) :</t>
  </si>
  <si>
    <t>lakott külterülettel kapcsolatos támogatás</t>
  </si>
  <si>
    <t>Átmeneti segély</t>
  </si>
  <si>
    <t>3 főx22800Ft/hó</t>
  </si>
  <si>
    <t xml:space="preserve"> </t>
  </si>
  <si>
    <t xml:space="preserve">6 fő </t>
  </si>
  <si>
    <t>szociális kölcsön</t>
  </si>
  <si>
    <t>Közös intézmények támogatása</t>
  </si>
  <si>
    <t>Bodzavár alapítvány támogatása</t>
  </si>
  <si>
    <t>Közösségi szinterek</t>
  </si>
  <si>
    <t xml:space="preserve">Egészségügyi ellátás </t>
  </si>
  <si>
    <t>ügyeleti ellátás</t>
  </si>
  <si>
    <t>Egészségügyi ellátás fogorvosi szolgálat támogatásértékű</t>
  </si>
  <si>
    <t>támogatásértékű</t>
  </si>
  <si>
    <t>közös hivatal</t>
  </si>
  <si>
    <t>Önk.ig.</t>
  </si>
  <si>
    <t>köfoglalkoztatás</t>
  </si>
  <si>
    <t>Támogatási feladatok</t>
  </si>
  <si>
    <t>Óvoda és bölcsöde</t>
  </si>
  <si>
    <t>étkeztetés</t>
  </si>
  <si>
    <t>temető</t>
  </si>
  <si>
    <t>falugondnoki szolgálat</t>
  </si>
  <si>
    <t>önkormányzati támogatás</t>
  </si>
  <si>
    <t>Közösségi színterek</t>
  </si>
  <si>
    <t>Központi háziorvosi ügelet</t>
  </si>
  <si>
    <t>Gyermek étkeztetés</t>
  </si>
  <si>
    <t>Falugondnoki szolgálat</t>
  </si>
  <si>
    <t>pénzmaradvány</t>
  </si>
  <si>
    <t>Vöröstó Község Önkormányzat 2013. évi adósságot keletkeztető fejlesztési céljai</t>
  </si>
  <si>
    <t>Vöröstó község Önkormányzat saját bevételeinek részletezése az adósságot keletkeztető ügyletből származó tárgyévi fizetési kötelezettség megállapításához</t>
  </si>
  <si>
    <t xml:space="preserve">2.1. melléklet a 3/2013. (III.5.) önkormányzati rendelethez     </t>
  </si>
  <si>
    <t xml:space="preserve">2.2. melléklet a 3/2013. (III.5.) önkormányzati rendelethez     </t>
  </si>
  <si>
    <t>Vöröstó Önkormányzat adósságot keletkeztető ügyletekből és kezességvállalásokból fennálló kötelezettségei</t>
  </si>
  <si>
    <t>energia park pályázat előkészítés költségei, saját forrás</t>
  </si>
  <si>
    <t>9.1 melléklet a 3/2013. (III.5.) önkormányzati rendelethez</t>
  </si>
  <si>
    <t>9.2 melléklet a 3/2013. (III.5.) önkormányzati rendelethez</t>
  </si>
  <si>
    <t>9.3. melléklet a 32013. (III.5.) önkormányzati rendelethez</t>
  </si>
  <si>
    <t>9.4. melléklet a 3/2013. (III.5.) önkormányzati rendelethez</t>
  </si>
  <si>
    <t>9.5. melléklet a 3/2013. (III.5.) önkormányzati rendelethez</t>
  </si>
  <si>
    <t>9.6. melléklet a 3/2013. (III.5.) önkormányzati rendelethez</t>
  </si>
  <si>
    <t>9.7. melléklet a 3/2013. (III.5.) önkormányzati rendelethez</t>
  </si>
  <si>
    <t>9.8. melléklet a  3/2013. (III.5.) önkormányzati rendelethez</t>
  </si>
  <si>
    <t>9.9. melléklet a 3/2013. (III.5.) önkormányzati rendelethez</t>
  </si>
  <si>
    <t>9.10. melléklet a 3/2013. (III.5.) önkormányzati rendelethez</t>
  </si>
  <si>
    <t>9.11. melléklet a 3/2013. (III.5.) önkormányzati rendelethez</t>
  </si>
  <si>
    <t>Vöröstó Község Önkormányzat</t>
  </si>
  <si>
    <t>Vöröstó község Önkormányzat</t>
  </si>
  <si>
    <t>Vöröstó község Önkormányzata</t>
  </si>
  <si>
    <t>Vöröstó K.Önkormányzat</t>
  </si>
  <si>
    <t>Vöröstó Község Önkormányzat Önkormányzat</t>
  </si>
  <si>
    <t>Étkeztetés 2012.évi</t>
  </si>
  <si>
    <t>Lakossági tüzifa</t>
  </si>
  <si>
    <t>TÉLI KÖZF.</t>
  </si>
  <si>
    <t>1fő átlag0,16fő</t>
  </si>
  <si>
    <t>Kistérségi társulés költségeire megsdzűnés miatt</t>
  </si>
  <si>
    <t>Lakossági tűzifa</t>
  </si>
  <si>
    <t>8/2013.(IX.27.) módosítás előirányzat</t>
  </si>
  <si>
    <t>11/2013.(XII.31.) módosítás előirányzat</t>
  </si>
  <si>
    <t>8/2013.(IX.27.)módosítás előirányzat</t>
  </si>
  <si>
    <t>8/2013.(IX.27.) módosítás</t>
  </si>
  <si>
    <t>8/2013.(IX.27.). módosítás</t>
  </si>
  <si>
    <t>2013. I. módosítás 8/2013.(IX.27.)</t>
  </si>
  <si>
    <t>2013. I. módosítás 8/2013.(IX.27.9</t>
  </si>
  <si>
    <t>I. módosítás 8/2013.(IX.27.)</t>
  </si>
  <si>
    <t>II.11/2013.(XII.31.) módosítás</t>
  </si>
  <si>
    <t>I.módosítás 8/2013.(IX.27.9</t>
  </si>
  <si>
    <t>I.módosítás 8/2013.(IX.27.)</t>
  </si>
  <si>
    <t>II.módosítás 11/2013.(XII.31.)</t>
  </si>
  <si>
    <t>I módosítás 8/2013.(IX.27.)</t>
  </si>
  <si>
    <t>II. módosítás 11/2013.(XII.31.)</t>
  </si>
  <si>
    <t>I módosítás 8/2013.(IX.27.)Előirányzat</t>
  </si>
  <si>
    <t>11/2013.(XII.31.)</t>
  </si>
  <si>
    <t>I. módositás 8/2013.(IX.27.)</t>
  </si>
  <si>
    <t>II. módositás 11/2013.(XII.31.)</t>
  </si>
  <si>
    <t>2014.(.) módosítás előirányzat</t>
  </si>
  <si>
    <t>III. módositás 11/2013.(XII.31.)</t>
  </si>
  <si>
    <t>Tótvázsonyban működő háziorvosi szolgálat támogatása</t>
  </si>
  <si>
    <t>III.módosítás</t>
  </si>
  <si>
    <t>Vöröstó III. módosítás</t>
  </si>
  <si>
    <t>III./2014.(I.30.) módosítás</t>
  </si>
  <si>
    <t>III.mód2014. . módosítás /2014.(I.30.)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</si>
</sst>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F_t_-;\-* #,##0.00\ _F_t_-;_-* &quot;-&quot;??\ _F_t_-;_-@_-"/>
    <numFmt numFmtId="164" formatCode="#,###"/>
    <numFmt numFmtId="165" formatCode="#"/>
    <numFmt numFmtId="166" formatCode="_-* #,##0\ _F_t_-;\-* #,##0\ _F_t_-;_-* &quot;-&quot;??\ _F_t_-;_-@_-"/>
  </numFmts>
  <fonts count="67" x14ac:knownFonts="1">
    <font>
      <sz val="10"/>
      <name val="Times New Roman CE"/>
      <charset val="238"/>
    </font>
    <font>
      <sz val="10"/>
      <name val="Times New Roman CE"/>
      <charset val="238"/>
    </font>
    <font>
      <sz val="11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9"/>
      <name val="Times New Roman CE"/>
      <family val="1"/>
      <charset val="238"/>
    </font>
    <font>
      <i/>
      <sz val="10"/>
      <name val="Times New Roman CE"/>
      <family val="1"/>
      <charset val="238"/>
    </font>
    <font>
      <i/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sz val="12"/>
      <name val="Times New Roman CE"/>
      <charset val="238"/>
    </font>
    <font>
      <u/>
      <sz val="12"/>
      <color indexed="12"/>
      <name val="Times New Roman CE"/>
      <charset val="238"/>
    </font>
    <font>
      <u/>
      <sz val="12"/>
      <color indexed="36"/>
      <name val="Times New Roman CE"/>
      <charset val="238"/>
    </font>
    <font>
      <sz val="10"/>
      <name val="Times New Roman CE"/>
      <family val="1"/>
      <charset val="238"/>
    </font>
    <font>
      <b/>
      <sz val="12"/>
      <name val="Times New Roman"/>
      <family val="1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b/>
      <i/>
      <sz val="9"/>
      <name val="Times New Roman CE"/>
      <family val="1"/>
      <charset val="238"/>
    </font>
    <font>
      <sz val="8"/>
      <name val="Times New Roman CE"/>
      <family val="1"/>
      <charset val="238"/>
    </font>
    <font>
      <b/>
      <i/>
      <sz val="8"/>
      <name val="Times New Roman CE"/>
      <family val="1"/>
      <charset val="238"/>
    </font>
    <font>
      <b/>
      <sz val="12"/>
      <name val="Times New Roman CE"/>
      <charset val="238"/>
    </font>
    <font>
      <b/>
      <sz val="12"/>
      <color indexed="10"/>
      <name val="Times New Roman CE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b/>
      <sz val="9"/>
      <name val="Times New Roman CE"/>
      <charset val="238"/>
    </font>
    <font>
      <b/>
      <i/>
      <sz val="8"/>
      <name val="Times New Roman CE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i/>
      <sz val="8"/>
      <name val="Times New Roman CE"/>
      <charset val="238"/>
    </font>
    <font>
      <b/>
      <sz val="8"/>
      <name val="Times New Roman"/>
      <family val="1"/>
    </font>
    <font>
      <b/>
      <sz val="11"/>
      <name val="Times New Roman CE"/>
      <charset val="238"/>
    </font>
    <font>
      <b/>
      <i/>
      <sz val="9"/>
      <name val="Times New Roman CE"/>
      <charset val="238"/>
    </font>
    <font>
      <b/>
      <sz val="14"/>
      <name val="Times New Roman CE"/>
      <charset val="238"/>
    </font>
    <font>
      <sz val="9"/>
      <name val="Times New Roman CE"/>
      <charset val="238"/>
    </font>
    <font>
      <b/>
      <i/>
      <sz val="8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 CE"/>
      <charset val="238"/>
    </font>
    <font>
      <sz val="9"/>
      <color indexed="17"/>
      <name val="Times New Roman CE"/>
      <charset val="238"/>
    </font>
    <font>
      <sz val="10"/>
      <color indexed="17"/>
      <name val="Times New Roman CE"/>
      <charset val="238"/>
    </font>
    <font>
      <i/>
      <sz val="8"/>
      <name val="Times New Roman"/>
      <family val="1"/>
      <charset val="238"/>
    </font>
    <font>
      <b/>
      <sz val="7"/>
      <name val="Times New Roman"/>
      <family val="1"/>
      <charset val="238"/>
    </font>
    <font>
      <b/>
      <sz val="10"/>
      <name val="Times New Roman"/>
      <family val="1"/>
      <charset val="238"/>
    </font>
    <font>
      <b/>
      <i/>
      <sz val="8"/>
      <name val="Times New Roman"/>
      <family val="1"/>
      <charset val="238"/>
    </font>
    <font>
      <sz val="7"/>
      <name val="Times New Roman"/>
      <family val="1"/>
      <charset val="238"/>
    </font>
    <font>
      <i/>
      <sz val="7"/>
      <name val="Times New Roman"/>
      <family val="1"/>
      <charset val="238"/>
    </font>
    <font>
      <sz val="10"/>
      <name val="Times New Roman CE"/>
      <charset val="238"/>
    </font>
    <font>
      <i/>
      <sz val="8"/>
      <name val="Times New Roman CE"/>
      <family val="1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8"/>
      <color indexed="8"/>
      <name val="Times New Roman"/>
      <family val="1"/>
      <charset val="238"/>
    </font>
    <font>
      <b/>
      <sz val="11"/>
      <color indexed="1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8"/>
      <color rgb="FFFF0000"/>
      <name val="Times New Roman CE"/>
      <family val="1"/>
      <charset val="238"/>
    </font>
    <font>
      <sz val="8"/>
      <color theme="1"/>
      <name val="Times New Roman CE"/>
      <family val="1"/>
      <charset val="238"/>
    </font>
  </fonts>
  <fills count="7">
    <fill>
      <patternFill patternType="none"/>
    </fill>
    <fill>
      <patternFill patternType="gray125"/>
    </fill>
    <fill>
      <patternFill patternType="lightHorizontal"/>
    </fill>
    <fill>
      <patternFill patternType="darkHorizontal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12" fillId="0" borderId="0"/>
    <xf numFmtId="0" fontId="12" fillId="0" borderId="0"/>
    <xf numFmtId="0" fontId="59" fillId="0" borderId="0"/>
  </cellStyleXfs>
  <cellXfs count="816">
    <xf numFmtId="0" fontId="0" fillId="0" borderId="0" xfId="0"/>
    <xf numFmtId="0" fontId="15" fillId="0" borderId="0" xfId="5" applyFont="1" applyFill="1"/>
    <xf numFmtId="164" fontId="3" fillId="0" borderId="0" xfId="0" applyNumberFormat="1" applyFont="1" applyFill="1" applyAlignment="1">
      <alignment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vertical="center" wrapText="1"/>
    </xf>
    <xf numFmtId="0" fontId="6" fillId="0" borderId="0" xfId="0" applyFont="1" applyFill="1" applyAlignment="1">
      <alignment horizontal="right"/>
    </xf>
    <xf numFmtId="0" fontId="7" fillId="0" borderId="0" xfId="5" applyFont="1" applyFill="1" applyBorder="1" applyAlignment="1" applyProtection="1">
      <alignment horizontal="center" vertical="center" wrapText="1"/>
    </xf>
    <xf numFmtId="0" fontId="7" fillId="0" borderId="0" xfId="5" applyFont="1" applyFill="1" applyBorder="1" applyAlignment="1" applyProtection="1">
      <alignment vertical="center" wrapText="1"/>
    </xf>
    <xf numFmtId="0" fontId="22" fillId="0" borderId="1" xfId="5" applyFont="1" applyFill="1" applyBorder="1" applyAlignment="1" applyProtection="1">
      <alignment horizontal="left" vertical="center" wrapText="1" indent="1"/>
    </xf>
    <xf numFmtId="0" fontId="22" fillId="0" borderId="2" xfId="5" applyFont="1" applyFill="1" applyBorder="1" applyAlignment="1" applyProtection="1">
      <alignment horizontal="left" vertical="center" wrapText="1" indent="1"/>
    </xf>
    <xf numFmtId="0" fontId="22" fillId="0" borderId="3" xfId="5" applyFont="1" applyFill="1" applyBorder="1" applyAlignment="1" applyProtection="1">
      <alignment horizontal="left" vertical="center" wrapText="1" indent="1"/>
    </xf>
    <xf numFmtId="0" fontId="22" fillId="0" borderId="4" xfId="5" applyFont="1" applyFill="1" applyBorder="1" applyAlignment="1" applyProtection="1">
      <alignment horizontal="left" vertical="center" wrapText="1" indent="1"/>
    </xf>
    <xf numFmtId="0" fontId="22" fillId="0" borderId="5" xfId="5" applyFont="1" applyFill="1" applyBorder="1" applyAlignment="1" applyProtection="1">
      <alignment horizontal="left" vertical="center" wrapText="1" indent="1"/>
    </xf>
    <xf numFmtId="0" fontId="22" fillId="0" borderId="6" xfId="5" applyFont="1" applyFill="1" applyBorder="1" applyAlignment="1" applyProtection="1">
      <alignment horizontal="left" vertical="center" wrapText="1" indent="1"/>
    </xf>
    <xf numFmtId="0" fontId="22" fillId="0" borderId="7" xfId="5" applyFont="1" applyFill="1" applyBorder="1" applyAlignment="1" applyProtection="1">
      <alignment horizontal="left" vertical="center" wrapText="1" indent="1"/>
    </xf>
    <xf numFmtId="49" fontId="22" fillId="0" borderId="8" xfId="5" applyNumberFormat="1" applyFont="1" applyFill="1" applyBorder="1" applyAlignment="1" applyProtection="1">
      <alignment horizontal="left" vertical="center" wrapText="1" indent="1"/>
    </xf>
    <xf numFmtId="49" fontId="22" fillId="0" borderId="9" xfId="5" applyNumberFormat="1" applyFont="1" applyFill="1" applyBorder="1" applyAlignment="1" applyProtection="1">
      <alignment horizontal="left" vertical="center" wrapText="1" indent="1"/>
    </xf>
    <xf numFmtId="49" fontId="22" fillId="0" borderId="10" xfId="5" applyNumberFormat="1" applyFont="1" applyFill="1" applyBorder="1" applyAlignment="1" applyProtection="1">
      <alignment horizontal="left" vertical="center" wrapText="1" indent="1"/>
    </xf>
    <xf numFmtId="49" fontId="22" fillId="0" borderId="11" xfId="5" applyNumberFormat="1" applyFont="1" applyFill="1" applyBorder="1" applyAlignment="1" applyProtection="1">
      <alignment horizontal="left" vertical="center" wrapText="1" indent="1"/>
    </xf>
    <xf numFmtId="49" fontId="22" fillId="0" borderId="12" xfId="5" applyNumberFormat="1" applyFont="1" applyFill="1" applyBorder="1" applyAlignment="1" applyProtection="1">
      <alignment horizontal="left" vertical="center" wrapText="1" indent="1"/>
    </xf>
    <xf numFmtId="49" fontId="22" fillId="0" borderId="13" xfId="5" applyNumberFormat="1" applyFont="1" applyFill="1" applyBorder="1" applyAlignment="1" applyProtection="1">
      <alignment horizontal="left" vertical="center" wrapText="1" indent="1"/>
    </xf>
    <xf numFmtId="49" fontId="22" fillId="0" borderId="14" xfId="5" applyNumberFormat="1" applyFont="1" applyFill="1" applyBorder="1" applyAlignment="1" applyProtection="1">
      <alignment horizontal="left" vertical="center" wrapText="1" indent="1"/>
    </xf>
    <xf numFmtId="0" fontId="22" fillId="0" borderId="0" xfId="5" applyFont="1" applyFill="1" applyBorder="1" applyAlignment="1" applyProtection="1">
      <alignment horizontal="left" vertical="center" wrapText="1" indent="1"/>
    </xf>
    <xf numFmtId="0" fontId="20" fillId="0" borderId="15" xfId="5" applyFont="1" applyFill="1" applyBorder="1" applyAlignment="1" applyProtection="1">
      <alignment horizontal="left" vertical="center" wrapText="1" indent="1"/>
    </xf>
    <xf numFmtId="0" fontId="20" fillId="0" borderId="16" xfId="5" applyFont="1" applyFill="1" applyBorder="1" applyAlignment="1" applyProtection="1">
      <alignment horizontal="left" vertical="center" wrapText="1" indent="1"/>
    </xf>
    <xf numFmtId="0" fontId="20" fillId="0" borderId="17" xfId="5" applyFont="1" applyFill="1" applyBorder="1" applyAlignment="1" applyProtection="1">
      <alignment horizontal="left" vertical="center" wrapText="1" indent="1"/>
    </xf>
    <xf numFmtId="0" fontId="20" fillId="0" borderId="18" xfId="5" applyFont="1" applyFill="1" applyBorder="1" applyAlignment="1" applyProtection="1">
      <alignment horizontal="left" vertical="center" wrapText="1" indent="1"/>
    </xf>
    <xf numFmtId="0" fontId="23" fillId="0" borderId="16" xfId="5" applyFont="1" applyFill="1" applyBorder="1" applyAlignment="1" applyProtection="1">
      <alignment horizontal="left" vertical="center" wrapText="1" indent="1"/>
    </xf>
    <xf numFmtId="0" fontId="8" fillId="0" borderId="15" xfId="5" applyFont="1" applyFill="1" applyBorder="1" applyAlignment="1" applyProtection="1">
      <alignment horizontal="center" vertical="center" wrapText="1"/>
    </xf>
    <xf numFmtId="0" fontId="8" fillId="0" borderId="16" xfId="5" applyFont="1" applyFill="1" applyBorder="1" applyAlignment="1" applyProtection="1">
      <alignment horizontal="center" vertical="center" wrapText="1"/>
    </xf>
    <xf numFmtId="164" fontId="22" fillId="0" borderId="19" xfId="0" applyNumberFormat="1" applyFont="1" applyFill="1" applyBorder="1" applyAlignment="1" applyProtection="1">
      <alignment vertical="center" wrapText="1"/>
      <protection locked="0"/>
    </xf>
    <xf numFmtId="164" fontId="22" fillId="0" borderId="20" xfId="0" applyNumberFormat="1" applyFont="1" applyFill="1" applyBorder="1" applyAlignment="1" applyProtection="1">
      <alignment vertical="center" wrapText="1"/>
      <protection locked="0"/>
    </xf>
    <xf numFmtId="164" fontId="22" fillId="0" borderId="21" xfId="0" applyNumberFormat="1" applyFont="1" applyFill="1" applyBorder="1" applyAlignment="1" applyProtection="1">
      <alignment vertical="center" wrapText="1"/>
      <protection locked="0"/>
    </xf>
    <xf numFmtId="164" fontId="22" fillId="0" borderId="2" xfId="0" applyNumberFormat="1" applyFont="1" applyFill="1" applyBorder="1" applyAlignment="1" applyProtection="1">
      <alignment vertical="center" wrapText="1"/>
      <protection locked="0"/>
    </xf>
    <xf numFmtId="164" fontId="22" fillId="0" borderId="7" xfId="0" applyNumberFormat="1" applyFont="1" applyFill="1" applyBorder="1" applyAlignment="1" applyProtection="1">
      <alignment vertical="center" wrapText="1"/>
      <protection locked="0"/>
    </xf>
    <xf numFmtId="0" fontId="20" fillId="0" borderId="16" xfId="5" applyFont="1" applyFill="1" applyBorder="1" applyAlignment="1" applyProtection="1">
      <alignment vertical="center" wrapText="1"/>
    </xf>
    <xf numFmtId="0" fontId="20" fillId="0" borderId="18" xfId="5" applyFont="1" applyFill="1" applyBorder="1" applyAlignment="1" applyProtection="1">
      <alignment vertical="center" wrapText="1"/>
    </xf>
    <xf numFmtId="0" fontId="30" fillId="0" borderId="5" xfId="0" applyFont="1" applyBorder="1" applyAlignment="1" applyProtection="1">
      <alignment horizontal="left" vertical="center" indent="1"/>
      <protection locked="0"/>
    </xf>
    <xf numFmtId="3" fontId="30" fillId="0" borderId="22" xfId="0" applyNumberFormat="1" applyFont="1" applyBorder="1" applyAlignment="1" applyProtection="1">
      <alignment horizontal="right" vertical="center" indent="1"/>
      <protection locked="0"/>
    </xf>
    <xf numFmtId="0" fontId="30" fillId="0" borderId="2" xfId="0" applyFont="1" applyBorder="1" applyAlignment="1" applyProtection="1">
      <alignment horizontal="left" vertical="center" indent="1"/>
      <protection locked="0"/>
    </xf>
    <xf numFmtId="3" fontId="30" fillId="0" borderId="19" xfId="0" applyNumberFormat="1" applyFont="1" applyBorder="1" applyAlignment="1" applyProtection="1">
      <alignment horizontal="right" vertical="center" indent="1"/>
      <protection locked="0"/>
    </xf>
    <xf numFmtId="0" fontId="30" fillId="0" borderId="7" xfId="0" applyFont="1" applyBorder="1" applyAlignment="1" applyProtection="1">
      <alignment horizontal="left" vertical="center" indent="1"/>
      <protection locked="0"/>
    </xf>
    <xf numFmtId="0" fontId="20" fillId="0" borderId="15" xfId="5" applyFont="1" applyFill="1" applyBorder="1" applyAlignment="1" applyProtection="1">
      <alignment horizontal="center" vertical="center" wrapText="1"/>
    </xf>
    <xf numFmtId="0" fontId="20" fillId="0" borderId="16" xfId="5" applyFont="1" applyFill="1" applyBorder="1" applyAlignment="1" applyProtection="1">
      <alignment horizontal="center" vertical="center" wrapText="1"/>
    </xf>
    <xf numFmtId="0" fontId="20" fillId="0" borderId="23" xfId="5" applyFont="1" applyFill="1" applyBorder="1" applyAlignment="1" applyProtection="1">
      <alignment horizontal="center" vertical="center" wrapText="1"/>
    </xf>
    <xf numFmtId="0" fontId="26" fillId="0" borderId="15" xfId="0" applyFont="1" applyFill="1" applyBorder="1" applyAlignment="1" applyProtection="1">
      <alignment vertical="center" wrapText="1"/>
    </xf>
    <xf numFmtId="0" fontId="20" fillId="0" borderId="15" xfId="0" applyFont="1" applyFill="1" applyBorder="1" applyAlignment="1">
      <alignment horizontal="center" vertical="center" wrapText="1"/>
    </xf>
    <xf numFmtId="0" fontId="29" fillId="0" borderId="15" xfId="0" applyFont="1" applyFill="1" applyBorder="1" applyAlignment="1">
      <alignment horizontal="center" vertical="center" wrapText="1"/>
    </xf>
    <xf numFmtId="0" fontId="8" fillId="0" borderId="16" xfId="6" applyFont="1" applyFill="1" applyBorder="1" applyAlignment="1" applyProtection="1">
      <alignment horizontal="left" vertical="center" indent="1"/>
    </xf>
    <xf numFmtId="0" fontId="12" fillId="0" borderId="0" xfId="5" applyFill="1"/>
    <xf numFmtId="0" fontId="8" fillId="0" borderId="23" xfId="5" applyFont="1" applyFill="1" applyBorder="1" applyAlignment="1" applyProtection="1">
      <alignment horizontal="center" vertical="center" wrapText="1"/>
    </xf>
    <xf numFmtId="0" fontId="22" fillId="0" borderId="0" xfId="5" applyFont="1" applyFill="1"/>
    <xf numFmtId="0" fontId="25" fillId="0" borderId="0" xfId="5" applyFont="1" applyFill="1"/>
    <xf numFmtId="164" fontId="0" fillId="0" borderId="0" xfId="0" applyNumberFormat="1" applyFill="1" applyAlignment="1">
      <alignment vertical="center" wrapText="1"/>
    </xf>
    <xf numFmtId="164" fontId="0" fillId="0" borderId="0" xfId="0" applyNumberFormat="1" applyFill="1" applyAlignment="1">
      <alignment horizontal="center" vertical="center" wrapText="1"/>
    </xf>
    <xf numFmtId="164" fontId="6" fillId="0" borderId="0" xfId="0" applyNumberFormat="1" applyFont="1" applyFill="1" applyAlignment="1">
      <alignment horizontal="right" vertical="center"/>
    </xf>
    <xf numFmtId="164" fontId="4" fillId="0" borderId="0" xfId="0" applyNumberFormat="1" applyFont="1" applyFill="1" applyAlignment="1">
      <alignment horizontal="center" vertical="center" wrapText="1"/>
    </xf>
    <xf numFmtId="164" fontId="22" fillId="0" borderId="9" xfId="0" applyNumberFormat="1" applyFont="1" applyFill="1" applyBorder="1" applyAlignment="1" applyProtection="1">
      <alignment horizontal="left" vertical="center" wrapText="1" indent="1"/>
      <protection locked="0"/>
    </xf>
    <xf numFmtId="0" fontId="0" fillId="0" borderId="0" xfId="0" applyFill="1"/>
    <xf numFmtId="0" fontId="0" fillId="0" borderId="0" xfId="0" applyFill="1" applyAlignment="1"/>
    <xf numFmtId="0" fontId="18" fillId="0" borderId="0" xfId="0" applyFont="1" applyFill="1" applyAlignment="1">
      <alignment vertical="center"/>
    </xf>
    <xf numFmtId="164" fontId="28" fillId="0" borderId="23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Alignment="1" applyProtection="1">
      <alignment vertical="center"/>
    </xf>
    <xf numFmtId="164" fontId="6" fillId="0" borderId="0" xfId="0" applyNumberFormat="1" applyFont="1" applyFill="1" applyAlignment="1" applyProtection="1">
      <alignment horizontal="right" wrapText="1"/>
    </xf>
    <xf numFmtId="164" fontId="8" fillId="0" borderId="23" xfId="0" applyNumberFormat="1" applyFont="1" applyFill="1" applyBorder="1" applyAlignment="1" applyProtection="1">
      <alignment horizontal="center" vertical="center" wrapText="1"/>
    </xf>
    <xf numFmtId="164" fontId="20" fillId="0" borderId="10" xfId="0" applyNumberFormat="1" applyFont="1" applyFill="1" applyBorder="1" applyAlignment="1" applyProtection="1">
      <alignment horizontal="center" vertical="center" wrapText="1"/>
    </xf>
    <xf numFmtId="164" fontId="20" fillId="0" borderId="3" xfId="0" applyNumberFormat="1" applyFont="1" applyFill="1" applyBorder="1" applyAlignment="1" applyProtection="1">
      <alignment horizontal="center" vertical="center" wrapText="1"/>
    </xf>
    <xf numFmtId="164" fontId="20" fillId="0" borderId="24" xfId="0" applyNumberFormat="1" applyFont="1" applyFill="1" applyBorder="1" applyAlignment="1" applyProtection="1">
      <alignment horizontal="center" vertical="center" wrapText="1"/>
    </xf>
    <xf numFmtId="164" fontId="0" fillId="0" borderId="0" xfId="0" applyNumberFormat="1" applyFill="1" applyAlignment="1" applyProtection="1">
      <alignment vertical="center" wrapText="1"/>
    </xf>
    <xf numFmtId="1" fontId="22" fillId="0" borderId="2" xfId="0" applyNumberFormat="1" applyFont="1" applyFill="1" applyBorder="1" applyAlignment="1" applyProtection="1">
      <alignment vertical="center" wrapText="1"/>
      <protection locked="0"/>
    </xf>
    <xf numFmtId="164" fontId="22" fillId="0" borderId="19" xfId="0" applyNumberFormat="1" applyFont="1" applyFill="1" applyBorder="1" applyAlignment="1" applyProtection="1">
      <alignment vertical="center" wrapText="1"/>
    </xf>
    <xf numFmtId="164" fontId="0" fillId="0" borderId="8" xfId="0" applyNumberFormat="1" applyFill="1" applyBorder="1" applyAlignment="1" applyProtection="1">
      <alignment horizontal="center" vertical="center" wrapText="1"/>
      <protection locked="0"/>
    </xf>
    <xf numFmtId="164" fontId="22" fillId="0" borderId="12" xfId="0" applyNumberFormat="1" applyFont="1" applyFill="1" applyBorder="1" applyAlignment="1" applyProtection="1">
      <alignment horizontal="left" vertical="center" wrapText="1" indent="1"/>
      <protection locked="0"/>
    </xf>
    <xf numFmtId="1" fontId="22" fillId="0" borderId="7" xfId="0" applyNumberFormat="1" applyFont="1" applyFill="1" applyBorder="1" applyAlignment="1" applyProtection="1">
      <alignment vertical="center" wrapText="1"/>
      <protection locked="0"/>
    </xf>
    <xf numFmtId="164" fontId="22" fillId="0" borderId="21" xfId="0" applyNumberFormat="1" applyFont="1" applyFill="1" applyBorder="1" applyAlignment="1" applyProtection="1">
      <alignment vertical="center" wrapText="1"/>
    </xf>
    <xf numFmtId="164" fontId="20" fillId="0" borderId="16" xfId="0" applyNumberFormat="1" applyFont="1" applyFill="1" applyBorder="1" applyAlignment="1" applyProtection="1">
      <alignment vertical="center" wrapText="1"/>
    </xf>
    <xf numFmtId="164" fontId="20" fillId="0" borderId="23" xfId="0" applyNumberFormat="1" applyFont="1" applyFill="1" applyBorder="1" applyAlignment="1" applyProtection="1">
      <alignment vertical="center" wrapText="1"/>
    </xf>
    <xf numFmtId="164" fontId="4" fillId="0" borderId="0" xfId="0" applyNumberFormat="1" applyFont="1" applyFill="1" applyAlignment="1">
      <alignment vertical="center" wrapText="1"/>
    </xf>
    <xf numFmtId="164" fontId="19" fillId="0" borderId="9" xfId="0" applyNumberFormat="1" applyFont="1" applyFill="1" applyBorder="1" applyAlignment="1" applyProtection="1">
      <alignment horizontal="left" vertical="center" wrapText="1" indent="1"/>
      <protection locked="0"/>
    </xf>
    <xf numFmtId="164" fontId="19" fillId="0" borderId="2" xfId="0" applyNumberFormat="1" applyFont="1" applyFill="1" applyBorder="1" applyAlignment="1" applyProtection="1">
      <alignment vertical="center" wrapText="1"/>
      <protection locked="0"/>
    </xf>
    <xf numFmtId="1" fontId="19" fillId="0" borderId="2" xfId="0" applyNumberFormat="1" applyFont="1" applyFill="1" applyBorder="1" applyAlignment="1" applyProtection="1">
      <alignment vertical="center" wrapText="1"/>
      <protection locked="0"/>
    </xf>
    <xf numFmtId="164" fontId="19" fillId="0" borderId="19" xfId="0" applyNumberFormat="1" applyFont="1" applyFill="1" applyBorder="1" applyAlignment="1" applyProtection="1">
      <alignment vertical="center" wrapText="1"/>
    </xf>
    <xf numFmtId="164" fontId="19" fillId="0" borderId="12" xfId="0" applyNumberFormat="1" applyFont="1" applyFill="1" applyBorder="1" applyAlignment="1" applyProtection="1">
      <alignment horizontal="left" vertical="center" wrapText="1" indent="1"/>
      <protection locked="0"/>
    </xf>
    <xf numFmtId="164" fontId="19" fillId="0" borderId="7" xfId="0" applyNumberFormat="1" applyFont="1" applyFill="1" applyBorder="1" applyAlignment="1" applyProtection="1">
      <alignment vertical="center" wrapText="1"/>
      <protection locked="0"/>
    </xf>
    <xf numFmtId="164" fontId="19" fillId="0" borderId="21" xfId="0" applyNumberFormat="1" applyFont="1" applyFill="1" applyBorder="1" applyAlignment="1" applyProtection="1">
      <alignment vertical="center" wrapText="1"/>
    </xf>
    <xf numFmtId="164" fontId="8" fillId="0" borderId="23" xfId="0" applyNumberFormat="1" applyFont="1" applyFill="1" applyBorder="1" applyAlignment="1" applyProtection="1">
      <alignment vertical="center" wrapText="1"/>
    </xf>
    <xf numFmtId="0" fontId="7" fillId="0" borderId="0" xfId="0" applyFont="1" applyFill="1" applyAlignment="1">
      <alignment horizontal="center" vertical="center" wrapText="1"/>
    </xf>
    <xf numFmtId="164" fontId="6" fillId="0" borderId="0" xfId="0" applyNumberFormat="1" applyFont="1" applyFill="1" applyAlignment="1">
      <alignment horizontal="right"/>
    </xf>
    <xf numFmtId="164" fontId="5" fillId="0" borderId="0" xfId="0" applyNumberFormat="1" applyFont="1" applyFill="1" applyAlignment="1">
      <alignment vertical="center"/>
    </xf>
    <xf numFmtId="164" fontId="5" fillId="0" borderId="0" xfId="0" applyNumberFormat="1" applyFont="1" applyFill="1" applyAlignment="1">
      <alignment horizontal="center" vertical="center"/>
    </xf>
    <xf numFmtId="164" fontId="5" fillId="0" borderId="0" xfId="0" applyNumberFormat="1" applyFont="1" applyFill="1" applyAlignment="1">
      <alignment horizontal="center" vertical="center" wrapText="1"/>
    </xf>
    <xf numFmtId="164" fontId="22" fillId="0" borderId="25" xfId="0" applyNumberFormat="1" applyFont="1" applyFill="1" applyBorder="1" applyAlignment="1" applyProtection="1">
      <alignment vertical="center" wrapText="1"/>
    </xf>
    <xf numFmtId="164" fontId="22" fillId="0" borderId="15" xfId="0" applyNumberFormat="1" applyFont="1" applyFill="1" applyBorder="1" applyAlignment="1" applyProtection="1">
      <alignment vertical="center" wrapText="1"/>
    </xf>
    <xf numFmtId="164" fontId="22" fillId="0" borderId="16" xfId="0" applyNumberFormat="1" applyFont="1" applyFill="1" applyBorder="1" applyAlignment="1" applyProtection="1">
      <alignment vertical="center" wrapText="1"/>
    </xf>
    <xf numFmtId="164" fontId="22" fillId="0" borderId="23" xfId="0" applyNumberFormat="1" applyFont="1" applyFill="1" applyBorder="1" applyAlignment="1" applyProtection="1">
      <alignment vertical="center" wrapText="1"/>
    </xf>
    <xf numFmtId="164" fontId="22" fillId="0" borderId="26" xfId="0" applyNumberFormat="1" applyFont="1" applyFill="1" applyBorder="1" applyAlignment="1" applyProtection="1">
      <alignment horizontal="left" vertical="center" wrapText="1" indent="1"/>
      <protection locked="0"/>
    </xf>
    <xf numFmtId="165" fontId="15" fillId="0" borderId="2" xfId="0" applyNumberFormat="1" applyFont="1" applyFill="1" applyBorder="1" applyAlignment="1" applyProtection="1">
      <alignment horizontal="left" vertical="center" wrapText="1" indent="2"/>
      <protection locked="0"/>
    </xf>
    <xf numFmtId="164" fontId="22" fillId="0" borderId="26" xfId="0" applyNumberFormat="1" applyFont="1" applyFill="1" applyBorder="1" applyAlignment="1" applyProtection="1">
      <alignment vertical="center" wrapText="1"/>
      <protection locked="0"/>
    </xf>
    <xf numFmtId="164" fontId="22" fillId="0" borderId="9" xfId="0" applyNumberFormat="1" applyFont="1" applyFill="1" applyBorder="1" applyAlignment="1" applyProtection="1">
      <alignment vertical="center" wrapText="1"/>
      <protection locked="0"/>
    </xf>
    <xf numFmtId="164" fontId="0" fillId="0" borderId="0" xfId="0" applyNumberFormat="1" applyFill="1" applyAlignment="1" applyProtection="1">
      <alignment vertical="center" wrapText="1"/>
      <protection locked="0"/>
    </xf>
    <xf numFmtId="164" fontId="22" fillId="0" borderId="27" xfId="0" applyNumberFormat="1" applyFont="1" applyFill="1" applyBorder="1" applyAlignment="1" applyProtection="1">
      <alignment horizontal="left" vertical="center" wrapText="1" indent="1"/>
      <protection locked="0"/>
    </xf>
    <xf numFmtId="165" fontId="15" fillId="0" borderId="7" xfId="0" applyNumberFormat="1" applyFont="1" applyFill="1" applyBorder="1" applyAlignment="1" applyProtection="1">
      <alignment horizontal="left" vertical="center" wrapText="1" indent="2"/>
      <protection locked="0"/>
    </xf>
    <xf numFmtId="164" fontId="22" fillId="0" borderId="27" xfId="0" applyNumberFormat="1" applyFont="1" applyFill="1" applyBorder="1" applyAlignment="1" applyProtection="1">
      <alignment vertical="center" wrapText="1"/>
      <protection locked="0"/>
    </xf>
    <xf numFmtId="164" fontId="22" fillId="0" borderId="12" xfId="0" applyNumberFormat="1" applyFont="1" applyFill="1" applyBorder="1" applyAlignment="1" applyProtection="1">
      <alignment vertical="center" wrapText="1"/>
      <protection locked="0"/>
    </xf>
    <xf numFmtId="164" fontId="22" fillId="0" borderId="25" xfId="0" applyNumberFormat="1" applyFont="1" applyFill="1" applyBorder="1" applyAlignment="1" applyProtection="1">
      <alignment vertical="center" wrapText="1"/>
      <protection locked="0"/>
    </xf>
    <xf numFmtId="164" fontId="22" fillId="0" borderId="15" xfId="0" applyNumberFormat="1" applyFont="1" applyFill="1" applyBorder="1" applyAlignment="1" applyProtection="1">
      <alignment vertical="center" wrapText="1"/>
      <protection locked="0"/>
    </xf>
    <xf numFmtId="164" fontId="22" fillId="0" borderId="16" xfId="0" applyNumberFormat="1" applyFont="1" applyFill="1" applyBorder="1" applyAlignment="1" applyProtection="1">
      <alignment vertical="center" wrapText="1"/>
      <protection locked="0"/>
    </xf>
    <xf numFmtId="164" fontId="22" fillId="0" borderId="23" xfId="0" applyNumberFormat="1" applyFont="1" applyFill="1" applyBorder="1" applyAlignment="1" applyProtection="1">
      <alignment vertical="center" wrapText="1"/>
      <protection locked="0"/>
    </xf>
    <xf numFmtId="165" fontId="15" fillId="0" borderId="28" xfId="0" applyNumberFormat="1" applyFont="1" applyFill="1" applyBorder="1" applyAlignment="1" applyProtection="1">
      <alignment horizontal="left" vertical="center" wrapText="1" indent="2"/>
      <protection locked="0"/>
    </xf>
    <xf numFmtId="164" fontId="22" fillId="0" borderId="29" xfId="0" applyNumberFormat="1" applyFont="1" applyFill="1" applyBorder="1" applyAlignment="1" applyProtection="1">
      <alignment vertical="center" wrapText="1"/>
      <protection locked="0"/>
    </xf>
    <xf numFmtId="164" fontId="22" fillId="0" borderId="8" xfId="0" applyNumberFormat="1" applyFont="1" applyFill="1" applyBorder="1" applyAlignment="1" applyProtection="1">
      <alignment vertical="center" wrapText="1"/>
      <protection locked="0"/>
    </xf>
    <xf numFmtId="164" fontId="22" fillId="0" borderId="1" xfId="0" applyNumberFormat="1" applyFont="1" applyFill="1" applyBorder="1" applyAlignment="1" applyProtection="1">
      <alignment vertical="center" wrapText="1"/>
      <protection locked="0"/>
    </xf>
    <xf numFmtId="164" fontId="10" fillId="0" borderId="0" xfId="0" applyNumberFormat="1" applyFont="1" applyFill="1" applyAlignment="1">
      <alignment horizontal="center" vertical="center" wrapText="1"/>
    </xf>
    <xf numFmtId="164" fontId="10" fillId="0" borderId="0" xfId="0" applyNumberFormat="1" applyFont="1" applyFill="1" applyAlignment="1">
      <alignment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164" fontId="30" fillId="0" borderId="30" xfId="0" applyNumberFormat="1" applyFont="1" applyFill="1" applyBorder="1" applyAlignment="1" applyProtection="1">
      <alignment horizontal="right" vertical="center" wrapText="1" indent="1"/>
      <protection locked="0"/>
    </xf>
    <xf numFmtId="0" fontId="30" fillId="0" borderId="9" xfId="0" applyFont="1" applyFill="1" applyBorder="1" applyAlignment="1">
      <alignment horizontal="center" vertical="center" wrapText="1"/>
    </xf>
    <xf numFmtId="164" fontId="30" fillId="0" borderId="2" xfId="0" applyNumberFormat="1" applyFont="1" applyFill="1" applyBorder="1" applyAlignment="1" applyProtection="1">
      <alignment horizontal="right" vertical="center" wrapText="1" indent="1"/>
      <protection locked="0"/>
    </xf>
    <xf numFmtId="164" fontId="30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0" fontId="30" fillId="0" borderId="2" xfId="0" applyFont="1" applyFill="1" applyBorder="1" applyAlignment="1" applyProtection="1">
      <alignment vertical="center" wrapText="1"/>
      <protection locked="0"/>
    </xf>
    <xf numFmtId="0" fontId="30" fillId="0" borderId="31" xfId="0" applyFont="1" applyFill="1" applyBorder="1" applyAlignment="1" applyProtection="1">
      <alignment vertical="center" wrapText="1"/>
      <protection locked="0"/>
    </xf>
    <xf numFmtId="164" fontId="30" fillId="0" borderId="31" xfId="0" applyNumberFormat="1" applyFont="1" applyFill="1" applyBorder="1" applyAlignment="1" applyProtection="1">
      <alignment horizontal="right" vertical="center" wrapText="1" indent="1"/>
      <protection locked="0"/>
    </xf>
    <xf numFmtId="164" fontId="30" fillId="0" borderId="32" xfId="0" applyNumberFormat="1" applyFont="1" applyFill="1" applyBorder="1" applyAlignment="1" applyProtection="1">
      <alignment horizontal="right" vertical="center" wrapText="1" indent="1"/>
      <protection locked="0"/>
    </xf>
    <xf numFmtId="0" fontId="0" fillId="0" borderId="0" xfId="0" applyFill="1" applyAlignment="1">
      <alignment horizontal="right" vertical="center" wrapText="1"/>
    </xf>
    <xf numFmtId="0" fontId="0" fillId="0" borderId="0" xfId="0" applyFill="1" applyAlignment="1">
      <alignment horizontal="center" vertical="center" wrapText="1"/>
    </xf>
    <xf numFmtId="3" fontId="30" fillId="0" borderId="19" xfId="0" applyNumberFormat="1" applyFont="1" applyFill="1" applyBorder="1" applyAlignment="1" applyProtection="1">
      <alignment horizontal="right" vertical="center" indent="1"/>
      <protection locked="0"/>
    </xf>
    <xf numFmtId="3" fontId="30" fillId="0" borderId="21" xfId="0" applyNumberFormat="1" applyFont="1" applyFill="1" applyBorder="1" applyAlignment="1" applyProtection="1">
      <alignment horizontal="right" vertical="center" indent="1"/>
      <protection locked="0"/>
    </xf>
    <xf numFmtId="0" fontId="24" fillId="0" borderId="0" xfId="0" applyFont="1" applyFill="1"/>
    <xf numFmtId="3" fontId="30" fillId="0" borderId="5" xfId="0" applyNumberFormat="1" applyFont="1" applyFill="1" applyBorder="1" applyAlignment="1" applyProtection="1">
      <alignment vertical="center"/>
      <protection locked="0"/>
    </xf>
    <xf numFmtId="3" fontId="35" fillId="0" borderId="2" xfId="0" applyNumberFormat="1" applyFont="1" applyFill="1" applyBorder="1" applyAlignment="1" applyProtection="1">
      <alignment vertical="center"/>
      <protection locked="0"/>
    </xf>
    <xf numFmtId="3" fontId="30" fillId="0" borderId="2" xfId="0" applyNumberFormat="1" applyFont="1" applyFill="1" applyBorder="1" applyAlignment="1" applyProtection="1">
      <alignment vertical="center"/>
      <protection locked="0"/>
    </xf>
    <xf numFmtId="49" fontId="30" fillId="0" borderId="12" xfId="0" applyNumberFormat="1" applyFont="1" applyFill="1" applyBorder="1" applyAlignment="1" applyProtection="1">
      <alignment vertical="center"/>
      <protection locked="0"/>
    </xf>
    <xf numFmtId="3" fontId="30" fillId="0" borderId="7" xfId="0" applyNumberFormat="1" applyFont="1" applyFill="1" applyBorder="1" applyAlignment="1" applyProtection="1">
      <alignment vertical="center"/>
      <protection locked="0"/>
    </xf>
    <xf numFmtId="49" fontId="30" fillId="0" borderId="9" xfId="0" applyNumberFormat="1" applyFont="1" applyFill="1" applyBorder="1" applyAlignment="1" applyProtection="1">
      <alignment vertical="center"/>
      <protection locked="0"/>
    </xf>
    <xf numFmtId="0" fontId="7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9" fillId="0" borderId="0" xfId="0" applyFont="1" applyFill="1" applyAlignment="1">
      <alignment vertical="center" wrapText="1"/>
    </xf>
    <xf numFmtId="0" fontId="31" fillId="0" borderId="17" xfId="6" applyFont="1" applyFill="1" applyBorder="1" applyAlignment="1" applyProtection="1">
      <alignment horizontal="center" vertical="center" wrapText="1"/>
    </xf>
    <xf numFmtId="0" fontId="31" fillId="0" borderId="18" xfId="6" applyFont="1" applyFill="1" applyBorder="1" applyAlignment="1" applyProtection="1">
      <alignment horizontal="center" vertical="center"/>
    </xf>
    <xf numFmtId="0" fontId="31" fillId="0" borderId="33" xfId="6" applyFont="1" applyFill="1" applyBorder="1" applyAlignment="1" applyProtection="1">
      <alignment horizontal="center" vertical="center"/>
    </xf>
    <xf numFmtId="0" fontId="12" fillId="0" borderId="0" xfId="6" applyFill="1" applyProtection="1"/>
    <xf numFmtId="0" fontId="22" fillId="0" borderId="15" xfId="6" applyFont="1" applyFill="1" applyBorder="1" applyAlignment="1" applyProtection="1">
      <alignment horizontal="left" vertical="center" indent="1"/>
    </xf>
    <xf numFmtId="0" fontId="12" fillId="0" borderId="0" xfId="6" applyFill="1" applyAlignment="1" applyProtection="1">
      <alignment vertical="center"/>
    </xf>
    <xf numFmtId="0" fontId="22" fillId="0" borderId="8" xfId="6" applyFont="1" applyFill="1" applyBorder="1" applyAlignment="1" applyProtection="1">
      <alignment horizontal="left" vertical="center" indent="1"/>
    </xf>
    <xf numFmtId="0" fontId="22" fillId="0" borderId="1" xfId="6" applyFont="1" applyFill="1" applyBorder="1" applyAlignment="1" applyProtection="1">
      <alignment horizontal="left" vertical="center" indent="1"/>
    </xf>
    <xf numFmtId="164" fontId="22" fillId="0" borderId="1" xfId="6" applyNumberFormat="1" applyFont="1" applyFill="1" applyBorder="1" applyAlignment="1" applyProtection="1">
      <alignment vertical="center"/>
      <protection locked="0"/>
    </xf>
    <xf numFmtId="0" fontId="22" fillId="0" borderId="9" xfId="6" applyFont="1" applyFill="1" applyBorder="1" applyAlignment="1" applyProtection="1">
      <alignment horizontal="left" vertical="center" indent="1"/>
    </xf>
    <xf numFmtId="164" fontId="22" fillId="0" borderId="2" xfId="6" applyNumberFormat="1" applyFont="1" applyFill="1" applyBorder="1" applyAlignment="1" applyProtection="1">
      <alignment vertical="center"/>
      <protection locked="0"/>
    </xf>
    <xf numFmtId="164" fontId="22" fillId="0" borderId="19" xfId="6" applyNumberFormat="1" applyFont="1" applyFill="1" applyBorder="1" applyAlignment="1" applyProtection="1">
      <alignment vertical="center"/>
    </xf>
    <xf numFmtId="0" fontId="12" fillId="0" borderId="0" xfId="6" applyFill="1" applyAlignment="1" applyProtection="1">
      <alignment vertical="center"/>
      <protection locked="0"/>
    </xf>
    <xf numFmtId="164" fontId="22" fillId="0" borderId="4" xfId="6" applyNumberFormat="1" applyFont="1" applyFill="1" applyBorder="1" applyAlignment="1" applyProtection="1">
      <alignment vertical="center"/>
      <protection locked="0"/>
    </xf>
    <xf numFmtId="164" fontId="22" fillId="0" borderId="30" xfId="6" applyNumberFormat="1" applyFont="1" applyFill="1" applyBorder="1" applyAlignment="1" applyProtection="1">
      <alignment vertical="center"/>
    </xf>
    <xf numFmtId="164" fontId="20" fillId="0" borderId="16" xfId="6" applyNumberFormat="1" applyFont="1" applyFill="1" applyBorder="1" applyAlignment="1" applyProtection="1">
      <alignment vertical="center"/>
    </xf>
    <xf numFmtId="164" fontId="20" fillId="0" borderId="23" xfId="6" applyNumberFormat="1" applyFont="1" applyFill="1" applyBorder="1" applyAlignment="1" applyProtection="1">
      <alignment vertical="center"/>
    </xf>
    <xf numFmtId="0" fontId="22" fillId="0" borderId="11" xfId="6" applyFont="1" applyFill="1" applyBorder="1" applyAlignment="1" applyProtection="1">
      <alignment horizontal="left" vertical="center" indent="1"/>
    </xf>
    <xf numFmtId="0" fontId="20" fillId="0" borderId="15" xfId="6" applyFont="1" applyFill="1" applyBorder="1" applyAlignment="1" applyProtection="1">
      <alignment horizontal="left" vertical="center" indent="1"/>
    </xf>
    <xf numFmtId="164" fontId="20" fillId="0" borderId="16" xfId="6" applyNumberFormat="1" applyFont="1" applyFill="1" applyBorder="1" applyProtection="1"/>
    <xf numFmtId="164" fontId="20" fillId="0" borderId="23" xfId="6" applyNumberFormat="1" applyFont="1" applyFill="1" applyBorder="1" applyProtection="1"/>
    <xf numFmtId="0" fontId="12" fillId="0" borderId="0" xfId="6" applyFill="1" applyProtection="1">
      <protection locked="0"/>
    </xf>
    <xf numFmtId="0" fontId="15" fillId="0" borderId="0" xfId="6" applyFont="1" applyFill="1" applyProtection="1"/>
    <xf numFmtId="0" fontId="37" fillId="0" borderId="0" xfId="6" applyFont="1" applyFill="1" applyProtection="1">
      <protection locked="0"/>
    </xf>
    <xf numFmtId="0" fontId="24" fillId="0" borderId="0" xfId="6" applyFont="1" applyFill="1" applyProtection="1">
      <protection locked="0"/>
    </xf>
    <xf numFmtId="0" fontId="27" fillId="0" borderId="34" xfId="0" applyFont="1" applyFill="1" applyBorder="1" applyAlignment="1" applyProtection="1">
      <alignment horizontal="left" vertical="center" wrapText="1"/>
      <protection locked="0"/>
    </xf>
    <xf numFmtId="0" fontId="27" fillId="0" borderId="35" xfId="0" applyFont="1" applyFill="1" applyBorder="1" applyAlignment="1" applyProtection="1">
      <alignment horizontal="left" vertical="center" wrapText="1"/>
      <protection locked="0"/>
    </xf>
    <xf numFmtId="164" fontId="20" fillId="2" borderId="16" xfId="0" applyNumberFormat="1" applyFont="1" applyFill="1" applyBorder="1" applyAlignment="1" applyProtection="1">
      <alignment vertical="center" wrapText="1"/>
    </xf>
    <xf numFmtId="164" fontId="8" fillId="2" borderId="16" xfId="0" applyNumberFormat="1" applyFont="1" applyFill="1" applyBorder="1" applyAlignment="1" applyProtection="1">
      <alignment vertical="center" wrapText="1"/>
    </xf>
    <xf numFmtId="164" fontId="15" fillId="2" borderId="36" xfId="0" applyNumberFormat="1" applyFont="1" applyFill="1" applyBorder="1" applyAlignment="1" applyProtection="1">
      <alignment horizontal="left" vertical="center" wrapText="1" indent="2"/>
    </xf>
    <xf numFmtId="3" fontId="4" fillId="0" borderId="23" xfId="0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11" xfId="0" applyNumberFormat="1" applyFont="1" applyFill="1" applyBorder="1" applyAlignment="1" applyProtection="1">
      <alignment horizontal="left" vertical="center" wrapText="1" indent="1"/>
      <protection locked="0"/>
    </xf>
    <xf numFmtId="0" fontId="30" fillId="0" borderId="4" xfId="0" applyFont="1" applyFill="1" applyBorder="1" applyAlignment="1" applyProtection="1">
      <alignment vertical="center" wrapText="1"/>
      <protection locked="0"/>
    </xf>
    <xf numFmtId="0" fontId="29" fillId="0" borderId="16" xfId="5" applyFont="1" applyFill="1" applyBorder="1" applyAlignment="1" applyProtection="1">
      <alignment horizontal="left" vertical="center" wrapText="1" indent="1"/>
    </xf>
    <xf numFmtId="0" fontId="24" fillId="0" borderId="0" xfId="5" applyFont="1" applyFill="1"/>
    <xf numFmtId="164" fontId="29" fillId="0" borderId="15" xfId="0" applyNumberFormat="1" applyFont="1" applyFill="1" applyBorder="1" applyAlignment="1" applyProtection="1">
      <alignment horizontal="left" vertical="center" wrapText="1" indent="1"/>
    </xf>
    <xf numFmtId="0" fontId="39" fillId="0" borderId="0" xfId="0" applyFont="1"/>
    <xf numFmtId="0" fontId="40" fillId="0" borderId="0" xfId="0" applyFont="1"/>
    <xf numFmtId="0" fontId="40" fillId="0" borderId="0" xfId="0" applyFont="1" applyAlignment="1">
      <alignment horizontal="right" indent="1"/>
    </xf>
    <xf numFmtId="0" fontId="25" fillId="0" borderId="0" xfId="0" applyFont="1" applyAlignment="1">
      <alignment horizontal="center"/>
    </xf>
    <xf numFmtId="0" fontId="12" fillId="0" borderId="37" xfId="5" applyFill="1" applyBorder="1"/>
    <xf numFmtId="0" fontId="29" fillId="0" borderId="16" xfId="5" applyFont="1" applyFill="1" applyBorder="1" applyAlignment="1" applyProtection="1">
      <alignment horizontal="left" vertical="center" wrapText="1"/>
    </xf>
    <xf numFmtId="164" fontId="30" fillId="0" borderId="38" xfId="0" applyNumberFormat="1" applyFont="1" applyFill="1" applyBorder="1" applyAlignment="1" applyProtection="1">
      <alignment horizontal="right" vertical="center" wrapText="1" indent="1"/>
      <protection locked="0"/>
    </xf>
    <xf numFmtId="164" fontId="30" fillId="0" borderId="6" xfId="0" applyNumberFormat="1" applyFont="1" applyFill="1" applyBorder="1" applyAlignment="1" applyProtection="1">
      <alignment horizontal="right" vertical="center" wrapText="1" indent="1"/>
      <protection locked="0"/>
    </xf>
    <xf numFmtId="0" fontId="30" fillId="0" borderId="13" xfId="0" applyFont="1" applyFill="1" applyBorder="1" applyAlignment="1">
      <alignment horizontal="center" vertical="center" wrapText="1"/>
    </xf>
    <xf numFmtId="0" fontId="30" fillId="0" borderId="12" xfId="0" applyFont="1" applyFill="1" applyBorder="1" applyAlignment="1">
      <alignment horizontal="center" vertical="center" wrapText="1"/>
    </xf>
    <xf numFmtId="0" fontId="40" fillId="0" borderId="0" xfId="0" applyFont="1" applyFill="1"/>
    <xf numFmtId="3" fontId="40" fillId="0" borderId="0" xfId="0" applyNumberFormat="1" applyFont="1" applyFill="1" applyAlignment="1">
      <alignment horizontal="right" indent="1"/>
    </xf>
    <xf numFmtId="3" fontId="31" fillId="0" borderId="0" xfId="0" applyNumberFormat="1" applyFont="1" applyFill="1" applyAlignment="1">
      <alignment horizontal="right" indent="1"/>
    </xf>
    <xf numFmtId="0" fontId="40" fillId="0" borderId="0" xfId="0" applyFont="1" applyFill="1" applyAlignment="1">
      <alignment horizontal="right" indent="1"/>
    </xf>
    <xf numFmtId="0" fontId="6" fillId="0" borderId="39" xfId="0" applyFont="1" applyFill="1" applyBorder="1" applyAlignment="1" applyProtection="1">
      <alignment horizontal="right"/>
    </xf>
    <xf numFmtId="164" fontId="38" fillId="0" borderId="39" xfId="5" applyNumberFormat="1" applyFont="1" applyFill="1" applyBorder="1" applyAlignment="1" applyProtection="1">
      <alignment horizontal="left" vertical="center"/>
    </xf>
    <xf numFmtId="0" fontId="30" fillId="0" borderId="5" xfId="5" applyFont="1" applyFill="1" applyBorder="1" applyAlignment="1" applyProtection="1">
      <alignment horizontal="left" vertical="center" wrapText="1" indent="1"/>
    </xf>
    <xf numFmtId="0" fontId="30" fillId="0" borderId="3" xfId="5" applyFont="1" applyFill="1" applyBorder="1" applyAlignment="1" applyProtection="1">
      <alignment horizontal="left" vertical="center" wrapText="1" indent="1"/>
    </xf>
    <xf numFmtId="0" fontId="22" fillId="0" borderId="2" xfId="5" applyFont="1" applyFill="1" applyBorder="1" applyAlignment="1" applyProtection="1">
      <alignment horizontal="left" indent="6"/>
    </xf>
    <xf numFmtId="0" fontId="22" fillId="0" borderId="2" xfId="5" applyFont="1" applyFill="1" applyBorder="1" applyAlignment="1" applyProtection="1">
      <alignment horizontal="left" vertical="center" wrapText="1" indent="6"/>
    </xf>
    <xf numFmtId="0" fontId="22" fillId="0" borderId="7" xfId="5" applyFont="1" applyFill="1" applyBorder="1" applyAlignment="1" applyProtection="1">
      <alignment horizontal="left" vertical="center" wrapText="1" indent="6"/>
    </xf>
    <xf numFmtId="0" fontId="22" fillId="0" borderId="31" xfId="5" applyFont="1" applyFill="1" applyBorder="1" applyAlignment="1" applyProtection="1">
      <alignment horizontal="left" vertical="center" wrapText="1" indent="6"/>
    </xf>
    <xf numFmtId="0" fontId="47" fillId="0" borderId="0" xfId="0" applyFont="1" applyFill="1"/>
    <xf numFmtId="0" fontId="48" fillId="0" borderId="0" xfId="0" applyFont="1"/>
    <xf numFmtId="0" fontId="15" fillId="0" borderId="0" xfId="5" applyFont="1" applyFill="1" applyBorder="1"/>
    <xf numFmtId="49" fontId="22" fillId="0" borderId="2" xfId="5" applyNumberFormat="1" applyFont="1" applyFill="1" applyBorder="1" applyAlignment="1" applyProtection="1">
      <alignment horizontal="left" vertical="center" wrapText="1" indent="1"/>
    </xf>
    <xf numFmtId="0" fontId="2" fillId="0" borderId="0" xfId="5" applyFont="1" applyFill="1"/>
    <xf numFmtId="164" fontId="5" fillId="0" borderId="0" xfId="5" applyNumberFormat="1" applyFont="1" applyFill="1" applyBorder="1" applyAlignment="1" applyProtection="1">
      <alignment horizontal="centerContinuous" vertical="center"/>
    </xf>
    <xf numFmtId="0" fontId="15" fillId="0" borderId="9" xfId="5" applyFont="1" applyFill="1" applyBorder="1" applyAlignment="1">
      <alignment horizontal="center" vertical="center"/>
    </xf>
    <xf numFmtId="0" fontId="33" fillId="0" borderId="7" xfId="5" applyFont="1" applyFill="1" applyBorder="1" applyAlignment="1">
      <alignment horizontal="center" vertical="center" wrapText="1"/>
    </xf>
    <xf numFmtId="0" fontId="15" fillId="0" borderId="11" xfId="5" applyFont="1" applyFill="1" applyBorder="1" applyAlignment="1">
      <alignment horizontal="center" vertical="center"/>
    </xf>
    <xf numFmtId="0" fontId="15" fillId="0" borderId="15" xfId="5" applyFont="1" applyFill="1" applyBorder="1" applyAlignment="1">
      <alignment horizontal="center" vertical="center"/>
    </xf>
    <xf numFmtId="0" fontId="15" fillId="0" borderId="16" xfId="5" applyFont="1" applyFill="1" applyBorder="1" applyAlignment="1">
      <alignment horizontal="center" vertical="center"/>
    </xf>
    <xf numFmtId="0" fontId="15" fillId="0" borderId="23" xfId="5" applyFont="1" applyFill="1" applyBorder="1" applyAlignment="1">
      <alignment horizontal="center" vertical="center"/>
    </xf>
    <xf numFmtId="0" fontId="11" fillId="0" borderId="0" xfId="0" applyFont="1" applyFill="1" applyBorder="1" applyAlignment="1" applyProtection="1"/>
    <xf numFmtId="0" fontId="15" fillId="0" borderId="12" xfId="5" applyFont="1" applyFill="1" applyBorder="1" applyAlignment="1">
      <alignment horizontal="center" vertical="center"/>
    </xf>
    <xf numFmtId="0" fontId="33" fillId="0" borderId="16" xfId="5" applyFont="1" applyFill="1" applyBorder="1"/>
    <xf numFmtId="166" fontId="15" fillId="0" borderId="30" xfId="1" applyNumberFormat="1" applyFont="1" applyFill="1" applyBorder="1"/>
    <xf numFmtId="166" fontId="15" fillId="0" borderId="19" xfId="1" applyNumberFormat="1" applyFont="1" applyFill="1" applyBorder="1"/>
    <xf numFmtId="166" fontId="15" fillId="0" borderId="16" xfId="5" applyNumberFormat="1" applyFont="1" applyFill="1" applyBorder="1"/>
    <xf numFmtId="166" fontId="15" fillId="0" borderId="23" xfId="5" applyNumberFormat="1" applyFont="1" applyFill="1" applyBorder="1"/>
    <xf numFmtId="0" fontId="23" fillId="0" borderId="0" xfId="0" applyFont="1" applyFill="1" applyBorder="1" applyAlignment="1" applyProtection="1">
      <alignment horizontal="right"/>
    </xf>
    <xf numFmtId="49" fontId="22" fillId="0" borderId="4" xfId="5" applyNumberFormat="1" applyFont="1" applyFill="1" applyBorder="1" applyAlignment="1" applyProtection="1">
      <alignment horizontal="left" vertical="center" wrapText="1" indent="1"/>
    </xf>
    <xf numFmtId="49" fontId="22" fillId="0" borderId="5" xfId="5" applyNumberFormat="1" applyFont="1" applyFill="1" applyBorder="1" applyAlignment="1" applyProtection="1">
      <alignment horizontal="left" vertical="center" wrapText="1" indent="1"/>
    </xf>
    <xf numFmtId="49" fontId="22" fillId="0" borderId="31" xfId="5" applyNumberFormat="1" applyFont="1" applyFill="1" applyBorder="1" applyAlignment="1" applyProtection="1">
      <alignment horizontal="left" vertical="center" wrapText="1" indent="1"/>
    </xf>
    <xf numFmtId="49" fontId="29" fillId="0" borderId="16" xfId="5" applyNumberFormat="1" applyFont="1" applyFill="1" applyBorder="1" applyAlignment="1" applyProtection="1">
      <alignment horizontal="left" vertical="center" wrapText="1" indent="1"/>
    </xf>
    <xf numFmtId="49" fontId="22" fillId="0" borderId="7" xfId="5" applyNumberFormat="1" applyFont="1" applyFill="1" applyBorder="1" applyAlignment="1" applyProtection="1">
      <alignment horizontal="left" vertical="center" wrapText="1" indent="1"/>
    </xf>
    <xf numFmtId="0" fontId="8" fillId="0" borderId="40" xfId="5" applyFont="1" applyFill="1" applyBorder="1" applyAlignment="1" applyProtection="1">
      <alignment horizontal="center" vertical="center" wrapText="1"/>
    </xf>
    <xf numFmtId="0" fontId="45" fillId="0" borderId="0" xfId="0" applyFont="1" applyFill="1" applyProtection="1"/>
    <xf numFmtId="0" fontId="3" fillId="0" borderId="0" xfId="0" applyFont="1" applyFill="1" applyProtection="1"/>
    <xf numFmtId="0" fontId="3" fillId="0" borderId="0" xfId="0" applyFont="1" applyFill="1" applyProtection="1">
      <protection locked="0"/>
    </xf>
    <xf numFmtId="0" fontId="0" fillId="0" borderId="0" xfId="0" applyFill="1" applyProtection="1">
      <protection locked="0"/>
    </xf>
    <xf numFmtId="0" fontId="46" fillId="0" borderId="0" xfId="0" applyFont="1" applyFill="1"/>
    <xf numFmtId="164" fontId="30" fillId="0" borderId="4" xfId="0" applyNumberFormat="1" applyFont="1" applyFill="1" applyBorder="1" applyAlignment="1" applyProtection="1">
      <alignment vertical="center"/>
      <protection locked="0"/>
    </xf>
    <xf numFmtId="164" fontId="30" fillId="0" borderId="2" xfId="0" applyNumberFormat="1" applyFont="1" applyFill="1" applyBorder="1" applyAlignment="1" applyProtection="1">
      <alignment vertical="center"/>
      <protection locked="0"/>
    </xf>
    <xf numFmtId="164" fontId="30" fillId="0" borderId="7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/>
    <xf numFmtId="0" fontId="0" fillId="0" borderId="0" xfId="0" applyFill="1" applyBorder="1"/>
    <xf numFmtId="0" fontId="6" fillId="0" borderId="0" xfId="0" applyFont="1" applyFill="1" applyBorder="1" applyAlignment="1">
      <alignment horizontal="center"/>
    </xf>
    <xf numFmtId="49" fontId="22" fillId="0" borderId="16" xfId="5" applyNumberFormat="1" applyFont="1" applyFill="1" applyBorder="1" applyAlignment="1" applyProtection="1">
      <alignment horizontal="left" vertical="center" wrapText="1" indent="1"/>
    </xf>
    <xf numFmtId="0" fontId="15" fillId="0" borderId="4" xfId="5" applyFont="1" applyFill="1" applyBorder="1" applyProtection="1">
      <protection locked="0"/>
    </xf>
    <xf numFmtId="166" fontId="15" fillId="0" borderId="4" xfId="1" applyNumberFormat="1" applyFont="1" applyFill="1" applyBorder="1" applyProtection="1">
      <protection locked="0"/>
    </xf>
    <xf numFmtId="0" fontId="15" fillId="0" borderId="2" xfId="5" applyFont="1" applyFill="1" applyBorder="1" applyProtection="1">
      <protection locked="0"/>
    </xf>
    <xf numFmtId="166" fontId="15" fillId="0" borderId="2" xfId="1" applyNumberFormat="1" applyFont="1" applyFill="1" applyBorder="1" applyProtection="1">
      <protection locked="0"/>
    </xf>
    <xf numFmtId="0" fontId="15" fillId="0" borderId="7" xfId="5" applyFont="1" applyFill="1" applyBorder="1" applyProtection="1">
      <protection locked="0"/>
    </xf>
    <xf numFmtId="166" fontId="15" fillId="0" borderId="7" xfId="1" applyNumberFormat="1" applyFont="1" applyFill="1" applyBorder="1" applyProtection="1">
      <protection locked="0"/>
    </xf>
    <xf numFmtId="0" fontId="29" fillId="0" borderId="13" xfId="5" applyFont="1" applyFill="1" applyBorder="1" applyAlignment="1" applyProtection="1">
      <alignment horizontal="center" vertical="center" wrapText="1"/>
    </xf>
    <xf numFmtId="0" fontId="29" fillId="0" borderId="5" xfId="5" applyFont="1" applyFill="1" applyBorder="1" applyAlignment="1" applyProtection="1">
      <alignment horizontal="center" vertical="center" wrapText="1"/>
    </xf>
    <xf numFmtId="0" fontId="29" fillId="0" borderId="22" xfId="5" applyFont="1" applyFill="1" applyBorder="1" applyAlignment="1" applyProtection="1">
      <alignment horizontal="center" vertical="center" wrapText="1"/>
    </xf>
    <xf numFmtId="0" fontId="30" fillId="0" borderId="15" xfId="5" applyFont="1" applyFill="1" applyBorder="1" applyAlignment="1" applyProtection="1">
      <alignment horizontal="center" vertical="center"/>
    </xf>
    <xf numFmtId="0" fontId="30" fillId="0" borderId="16" xfId="5" applyFont="1" applyFill="1" applyBorder="1" applyAlignment="1" applyProtection="1">
      <alignment horizontal="center" vertical="center"/>
    </xf>
    <xf numFmtId="0" fontId="30" fillId="0" borderId="23" xfId="5" applyFont="1" applyFill="1" applyBorder="1" applyAlignment="1" applyProtection="1">
      <alignment horizontal="center" vertical="center"/>
    </xf>
    <xf numFmtId="0" fontId="30" fillId="0" borderId="13" xfId="5" applyFont="1" applyFill="1" applyBorder="1" applyAlignment="1" applyProtection="1">
      <alignment horizontal="center" vertical="center"/>
    </xf>
    <xf numFmtId="0" fontId="30" fillId="0" borderId="9" xfId="5" applyFont="1" applyFill="1" applyBorder="1" applyAlignment="1" applyProtection="1">
      <alignment horizontal="center" vertical="center"/>
    </xf>
    <xf numFmtId="0" fontId="30" fillId="0" borderId="12" xfId="5" applyFont="1" applyFill="1" applyBorder="1" applyAlignment="1" applyProtection="1">
      <alignment horizontal="center" vertical="center"/>
    </xf>
    <xf numFmtId="166" fontId="29" fillId="0" borderId="23" xfId="1" applyNumberFormat="1" applyFont="1" applyFill="1" applyBorder="1" applyProtection="1"/>
    <xf numFmtId="166" fontId="30" fillId="0" borderId="22" xfId="1" applyNumberFormat="1" applyFont="1" applyFill="1" applyBorder="1" applyProtection="1">
      <protection locked="0"/>
    </xf>
    <xf numFmtId="166" fontId="30" fillId="0" borderId="19" xfId="1" applyNumberFormat="1" applyFont="1" applyFill="1" applyBorder="1" applyProtection="1">
      <protection locked="0"/>
    </xf>
    <xf numFmtId="166" fontId="30" fillId="0" borderId="21" xfId="1" applyNumberFormat="1" applyFont="1" applyFill="1" applyBorder="1" applyProtection="1">
      <protection locked="0"/>
    </xf>
    <xf numFmtId="166" fontId="30" fillId="0" borderId="23" xfId="1" applyNumberFormat="1" applyFont="1" applyFill="1" applyBorder="1" applyProtection="1"/>
    <xf numFmtId="0" fontId="30" fillId="0" borderId="5" xfId="5" applyFont="1" applyFill="1" applyBorder="1" applyProtection="1">
      <protection locked="0"/>
    </xf>
    <xf numFmtId="0" fontId="30" fillId="0" borderId="2" xfId="5" applyFont="1" applyFill="1" applyBorder="1" applyProtection="1">
      <protection locked="0"/>
    </xf>
    <xf numFmtId="0" fontId="30" fillId="0" borderId="7" xfId="5" applyFont="1" applyFill="1" applyBorder="1" applyProtection="1">
      <protection locked="0"/>
    </xf>
    <xf numFmtId="0" fontId="36" fillId="0" borderId="15" xfId="0" applyFont="1" applyFill="1" applyBorder="1" applyAlignment="1" applyProtection="1">
      <alignment horizontal="center" vertical="center" wrapText="1"/>
    </xf>
    <xf numFmtId="0" fontId="36" fillId="0" borderId="23" xfId="0" applyFont="1" applyFill="1" applyBorder="1" applyAlignment="1" applyProtection="1">
      <alignment horizontal="center"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8" fillId="0" borderId="15" xfId="0" applyNumberFormat="1" applyFont="1" applyFill="1" applyBorder="1" applyAlignment="1" applyProtection="1">
      <alignment horizontal="center" vertical="center" wrapText="1"/>
    </xf>
    <xf numFmtId="164" fontId="8" fillId="0" borderId="16" xfId="0" applyNumberFormat="1" applyFont="1" applyFill="1" applyBorder="1" applyAlignment="1" applyProtection="1">
      <alignment horizontal="center" vertical="center" wrapText="1"/>
    </xf>
    <xf numFmtId="164" fontId="8" fillId="0" borderId="15" xfId="0" applyNumberFormat="1" applyFont="1" applyFill="1" applyBorder="1" applyAlignment="1" applyProtection="1">
      <alignment horizontal="left" vertical="center" wrapText="1"/>
    </xf>
    <xf numFmtId="164" fontId="8" fillId="0" borderId="16" xfId="0" applyNumberFormat="1" applyFont="1" applyFill="1" applyBorder="1" applyAlignment="1" applyProtection="1">
      <alignment vertical="center" wrapText="1"/>
    </xf>
    <xf numFmtId="0" fontId="8" fillId="0" borderId="15" xfId="0" applyFont="1" applyFill="1" applyBorder="1" applyAlignment="1" applyProtection="1">
      <alignment horizontal="center" vertical="center" wrapText="1"/>
    </xf>
    <xf numFmtId="0" fontId="8" fillId="0" borderId="16" xfId="0" applyFont="1" applyFill="1" applyBorder="1" applyAlignment="1" applyProtection="1">
      <alignment horizontal="center" vertical="center" wrapText="1"/>
    </xf>
    <xf numFmtId="0" fontId="8" fillId="0" borderId="23" xfId="0" applyFont="1" applyFill="1" applyBorder="1" applyAlignment="1" applyProtection="1">
      <alignment horizontal="center" vertical="center" wrapText="1"/>
    </xf>
    <xf numFmtId="0" fontId="20" fillId="0" borderId="15" xfId="0" applyFont="1" applyFill="1" applyBorder="1" applyAlignment="1" applyProtection="1">
      <alignment horizontal="center" vertical="center" wrapText="1"/>
    </xf>
    <xf numFmtId="0" fontId="20" fillId="0" borderId="16" xfId="0" applyFont="1" applyFill="1" applyBorder="1" applyAlignment="1" applyProtection="1">
      <alignment horizontal="center" vertical="center" wrapText="1"/>
    </xf>
    <xf numFmtId="0" fontId="20" fillId="0" borderId="23" xfId="0" applyFont="1" applyFill="1" applyBorder="1" applyAlignment="1" applyProtection="1">
      <alignment horizontal="center" vertical="center" wrapText="1"/>
    </xf>
    <xf numFmtId="0" fontId="27" fillId="0" borderId="38" xfId="0" applyFont="1" applyFill="1" applyBorder="1" applyAlignment="1" applyProtection="1">
      <alignment horizontal="left" vertical="center" wrapText="1" indent="1"/>
    </xf>
    <xf numFmtId="0" fontId="27" fillId="0" borderId="6" xfId="0" applyFont="1" applyFill="1" applyBorder="1" applyAlignment="1" applyProtection="1">
      <alignment horizontal="left" vertical="center" wrapText="1" indent="1"/>
    </xf>
    <xf numFmtId="0" fontId="27" fillId="0" borderId="6" xfId="0" applyFont="1" applyFill="1" applyBorder="1" applyAlignment="1" applyProtection="1">
      <alignment horizontal="left" vertical="center" wrapText="1" indent="8"/>
    </xf>
    <xf numFmtId="0" fontId="30" fillId="0" borderId="4" xfId="0" applyFont="1" applyFill="1" applyBorder="1" applyAlignment="1" applyProtection="1">
      <alignment vertical="center" wrapText="1"/>
    </xf>
    <xf numFmtId="0" fontId="30" fillId="0" borderId="2" xfId="0" applyFont="1" applyFill="1" applyBorder="1" applyAlignment="1" applyProtection="1">
      <alignment vertical="center" wrapText="1"/>
    </xf>
    <xf numFmtId="0" fontId="29" fillId="0" borderId="15" xfId="0" applyFont="1" applyFill="1" applyBorder="1" applyAlignment="1" applyProtection="1">
      <alignment horizontal="center" vertical="center" wrapText="1"/>
    </xf>
    <xf numFmtId="0" fontId="31" fillId="0" borderId="3" xfId="0" applyFont="1" applyFill="1" applyBorder="1" applyAlignment="1" applyProtection="1">
      <alignment vertical="center" wrapText="1"/>
    </xf>
    <xf numFmtId="164" fontId="29" fillId="0" borderId="3" xfId="0" applyNumberFormat="1" applyFont="1" applyFill="1" applyBorder="1" applyAlignment="1" applyProtection="1">
      <alignment vertical="center" wrapText="1"/>
    </xf>
    <xf numFmtId="164" fontId="29" fillId="0" borderId="24" xfId="0" applyNumberFormat="1" applyFont="1" applyFill="1" applyBorder="1" applyAlignment="1" applyProtection="1">
      <alignment vertical="center" wrapText="1"/>
    </xf>
    <xf numFmtId="0" fontId="0" fillId="0" borderId="0" xfId="0" applyProtection="1"/>
    <xf numFmtId="0" fontId="30" fillId="0" borderId="13" xfId="0" applyFont="1" applyBorder="1" applyAlignment="1" applyProtection="1">
      <alignment horizontal="right" vertical="center" indent="1"/>
    </xf>
    <xf numFmtId="0" fontId="30" fillId="0" borderId="9" xfId="0" applyFont="1" applyBorder="1" applyAlignment="1" applyProtection="1">
      <alignment horizontal="right" vertical="center" indent="1"/>
    </xf>
    <xf numFmtId="0" fontId="30" fillId="0" borderId="12" xfId="0" applyFont="1" applyBorder="1" applyAlignment="1" applyProtection="1">
      <alignment horizontal="right" vertical="center" indent="1"/>
    </xf>
    <xf numFmtId="164" fontId="15" fillId="3" borderId="25" xfId="0" applyNumberFormat="1" applyFont="1" applyFill="1" applyBorder="1" applyAlignment="1" applyProtection="1">
      <alignment horizontal="left" vertical="center" wrapText="1" indent="2"/>
    </xf>
    <xf numFmtId="3" fontId="33" fillId="0" borderId="23" xfId="0" applyNumberFormat="1" applyFont="1" applyFill="1" applyBorder="1" applyAlignment="1" applyProtection="1">
      <alignment horizontal="right" vertical="center" indent="1"/>
    </xf>
    <xf numFmtId="0" fontId="0" fillId="0" borderId="0" xfId="0" applyFill="1" applyProtection="1"/>
    <xf numFmtId="0" fontId="24" fillId="0" borderId="0" xfId="0" applyFont="1" applyFill="1" applyProtection="1"/>
    <xf numFmtId="0" fontId="31" fillId="0" borderId="17" xfId="0" applyFont="1" applyFill="1" applyBorder="1" applyAlignment="1" applyProtection="1">
      <alignment vertical="center"/>
    </xf>
    <xf numFmtId="0" fontId="31" fillId="0" borderId="18" xfId="0" applyFont="1" applyFill="1" applyBorder="1" applyAlignment="1" applyProtection="1">
      <alignment horizontal="center" vertical="center"/>
    </xf>
    <xf numFmtId="0" fontId="31" fillId="0" borderId="33" xfId="0" applyFont="1" applyFill="1" applyBorder="1" applyAlignment="1" applyProtection="1">
      <alignment horizontal="center" vertical="center"/>
    </xf>
    <xf numFmtId="49" fontId="30" fillId="0" borderId="13" xfId="0" applyNumberFormat="1" applyFont="1" applyFill="1" applyBorder="1" applyAlignment="1" applyProtection="1">
      <alignment vertical="center"/>
    </xf>
    <xf numFmtId="3" fontId="30" fillId="0" borderId="22" xfId="0" applyNumberFormat="1" applyFont="1" applyFill="1" applyBorder="1" applyAlignment="1" applyProtection="1">
      <alignment vertical="center"/>
    </xf>
    <xf numFmtId="49" fontId="35" fillId="0" borderId="9" xfId="0" quotePrefix="1" applyNumberFormat="1" applyFont="1" applyFill="1" applyBorder="1" applyAlignment="1" applyProtection="1">
      <alignment horizontal="left" vertical="center" indent="1"/>
    </xf>
    <xf numFmtId="3" fontId="35" fillId="0" borderId="19" xfId="0" applyNumberFormat="1" applyFont="1" applyFill="1" applyBorder="1" applyAlignment="1" applyProtection="1">
      <alignment vertical="center"/>
    </xf>
    <xf numFmtId="49" fontId="30" fillId="0" borderId="9" xfId="0" applyNumberFormat="1" applyFont="1" applyFill="1" applyBorder="1" applyAlignment="1" applyProtection="1">
      <alignment vertical="center"/>
    </xf>
    <xf numFmtId="3" fontId="30" fillId="0" borderId="19" xfId="0" applyNumberFormat="1" applyFont="1" applyFill="1" applyBorder="1" applyAlignment="1" applyProtection="1">
      <alignment vertical="center"/>
    </xf>
    <xf numFmtId="49" fontId="31" fillId="0" borderId="15" xfId="0" applyNumberFormat="1" applyFont="1" applyFill="1" applyBorder="1" applyAlignment="1" applyProtection="1">
      <alignment vertical="center"/>
    </xf>
    <xf numFmtId="3" fontId="30" fillId="0" borderId="16" xfId="0" applyNumberFormat="1" applyFont="1" applyFill="1" applyBorder="1" applyAlignment="1" applyProtection="1">
      <alignment vertical="center"/>
    </xf>
    <xf numFmtId="3" fontId="30" fillId="0" borderId="23" xfId="0" applyNumberFormat="1" applyFont="1" applyFill="1" applyBorder="1" applyAlignment="1" applyProtection="1">
      <alignment vertical="center"/>
    </xf>
    <xf numFmtId="49" fontId="30" fillId="0" borderId="9" xfId="0" applyNumberFormat="1" applyFont="1" applyFill="1" applyBorder="1" applyAlignment="1" applyProtection="1">
      <alignment horizontal="left" vertical="center"/>
    </xf>
    <xf numFmtId="164" fontId="3" fillId="0" borderId="0" xfId="0" applyNumberFormat="1" applyFont="1" applyFill="1" applyAlignment="1" applyProtection="1">
      <alignment horizontal="left" vertical="center" wrapText="1"/>
    </xf>
    <xf numFmtId="164" fontId="3" fillId="0" borderId="0" xfId="0" applyNumberFormat="1" applyFont="1" applyFill="1" applyAlignment="1" applyProtection="1">
      <alignment vertical="center" wrapText="1"/>
    </xf>
    <xf numFmtId="164" fontId="19" fillId="0" borderId="0" xfId="0" applyNumberFormat="1" applyFont="1" applyFill="1" applyAlignment="1" applyProtection="1">
      <alignment vertical="center" wrapText="1"/>
    </xf>
    <xf numFmtId="0" fontId="8" fillId="0" borderId="41" xfId="0" applyFont="1" applyFill="1" applyBorder="1" applyAlignment="1" applyProtection="1">
      <alignment vertical="center"/>
    </xf>
    <xf numFmtId="0" fontId="8" fillId="0" borderId="42" xfId="0" applyFont="1" applyFill="1" applyBorder="1" applyAlignment="1" applyProtection="1">
      <alignment vertical="center"/>
    </xf>
    <xf numFmtId="0" fontId="8" fillId="0" borderId="0" xfId="0" applyFont="1" applyFill="1" applyAlignment="1" applyProtection="1">
      <alignment vertical="center"/>
    </xf>
    <xf numFmtId="0" fontId="6" fillId="0" borderId="0" xfId="0" applyFont="1" applyFill="1" applyAlignment="1" applyProtection="1">
      <alignment horizontal="right"/>
    </xf>
    <xf numFmtId="0" fontId="8" fillId="0" borderId="18" xfId="0" applyFont="1" applyFill="1" applyBorder="1" applyAlignment="1" applyProtection="1">
      <alignment horizontal="center" vertical="center" wrapText="1"/>
    </xf>
    <xf numFmtId="0" fontId="8" fillId="0" borderId="33" xfId="0" applyFont="1" applyFill="1" applyBorder="1" applyAlignment="1" applyProtection="1">
      <alignment horizontal="center" vertical="center" wrapText="1"/>
    </xf>
    <xf numFmtId="0" fontId="8" fillId="0" borderId="43" xfId="0" applyFont="1" applyFill="1" applyBorder="1" applyAlignment="1" applyProtection="1">
      <alignment horizontal="center" vertical="center" wrapText="1"/>
    </xf>
    <xf numFmtId="0" fontId="8" fillId="0" borderId="44" xfId="0" applyFont="1" applyFill="1" applyBorder="1" applyAlignment="1" applyProtection="1">
      <alignment horizontal="center" vertical="center" wrapText="1"/>
    </xf>
    <xf numFmtId="164" fontId="8" fillId="0" borderId="45" xfId="0" applyNumberFormat="1" applyFont="1" applyFill="1" applyBorder="1" applyAlignment="1" applyProtection="1">
      <alignment horizontal="center" vertical="center" wrapText="1"/>
    </xf>
    <xf numFmtId="0" fontId="23" fillId="0" borderId="16" xfId="0" applyFont="1" applyFill="1" applyBorder="1" applyAlignment="1" applyProtection="1">
      <alignment horizontal="center" vertical="center" wrapText="1"/>
    </xf>
    <xf numFmtId="0" fontId="29" fillId="0" borderId="16" xfId="0" applyFont="1" applyFill="1" applyBorder="1" applyAlignment="1" applyProtection="1">
      <alignment horizontal="left" vertical="center" wrapText="1" indent="1"/>
    </xf>
    <xf numFmtId="0" fontId="20" fillId="0" borderId="9" xfId="0" applyFont="1" applyFill="1" applyBorder="1" applyAlignment="1" applyProtection="1">
      <alignment horizontal="center" vertical="center" wrapText="1"/>
    </xf>
    <xf numFmtId="49" fontId="22" fillId="0" borderId="2" xfId="0" applyNumberFormat="1" applyFont="1" applyFill="1" applyBorder="1" applyAlignment="1" applyProtection="1">
      <alignment horizontal="center" vertical="center" wrapText="1"/>
    </xf>
    <xf numFmtId="0" fontId="20" fillId="0" borderId="13" xfId="0" applyFont="1" applyFill="1" applyBorder="1" applyAlignment="1" applyProtection="1">
      <alignment horizontal="center" vertical="center" wrapText="1"/>
    </xf>
    <xf numFmtId="0" fontId="20" fillId="0" borderId="8" xfId="0" applyFont="1" applyFill="1" applyBorder="1" applyAlignment="1" applyProtection="1">
      <alignment horizontal="center" vertical="center" wrapText="1"/>
    </xf>
    <xf numFmtId="0" fontId="20" fillId="0" borderId="12" xfId="0" applyFont="1" applyFill="1" applyBorder="1" applyAlignment="1" applyProtection="1">
      <alignment horizontal="center" vertical="center" wrapText="1"/>
    </xf>
    <xf numFmtId="49" fontId="22" fillId="0" borderId="7" xfId="0" applyNumberFormat="1" applyFont="1" applyFill="1" applyBorder="1" applyAlignment="1" applyProtection="1">
      <alignment horizontal="center" vertical="center" wrapText="1"/>
    </xf>
    <xf numFmtId="49" fontId="22" fillId="0" borderId="16" xfId="0" applyNumberFormat="1" applyFont="1" applyFill="1" applyBorder="1" applyAlignment="1" applyProtection="1">
      <alignment horizontal="center" vertical="center" wrapText="1"/>
    </xf>
    <xf numFmtId="0" fontId="20" fillId="0" borderId="14" xfId="0" applyFont="1" applyFill="1" applyBorder="1" applyAlignment="1" applyProtection="1">
      <alignment horizontal="center" vertical="center" wrapText="1"/>
    </xf>
    <xf numFmtId="0" fontId="20" fillId="0" borderId="11" xfId="0" applyFont="1" applyFill="1" applyBorder="1" applyAlignment="1" applyProtection="1">
      <alignment horizontal="center" vertical="center" wrapText="1"/>
    </xf>
    <xf numFmtId="0" fontId="22" fillId="0" borderId="16" xfId="0" applyFont="1" applyFill="1" applyBorder="1" applyAlignment="1" applyProtection="1">
      <alignment horizontal="center" vertical="center" wrapText="1"/>
    </xf>
    <xf numFmtId="0" fontId="20" fillId="0" borderId="17" xfId="0" applyFont="1" applyFill="1" applyBorder="1" applyAlignment="1" applyProtection="1">
      <alignment horizontal="center" vertical="center" wrapText="1"/>
    </xf>
    <xf numFmtId="0" fontId="23" fillId="0" borderId="18" xfId="0" applyFont="1" applyFill="1" applyBorder="1" applyAlignment="1" applyProtection="1">
      <alignment horizontal="center" vertical="center" wrapText="1"/>
    </xf>
    <xf numFmtId="0" fontId="28" fillId="0" borderId="15" xfId="0" applyFont="1" applyBorder="1" applyAlignment="1" applyProtection="1">
      <alignment horizontal="center" vertical="center" wrapText="1"/>
    </xf>
    <xf numFmtId="0" fontId="42" fillId="0" borderId="46" xfId="0" applyFont="1" applyBorder="1" applyAlignment="1" applyProtection="1">
      <alignment horizontal="center" wrapText="1"/>
    </xf>
    <xf numFmtId="0" fontId="43" fillId="0" borderId="46" xfId="0" applyFont="1" applyBorder="1" applyAlignment="1" applyProtection="1">
      <alignment horizontal="left" wrapText="1" indent="1"/>
    </xf>
    <xf numFmtId="0" fontId="22" fillId="0" borderId="0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left" vertical="center" wrapText="1" indent="1"/>
    </xf>
    <xf numFmtId="0" fontId="22" fillId="0" borderId="0" xfId="0" applyFont="1" applyFill="1" applyAlignment="1" applyProtection="1">
      <alignment horizontal="left" vertical="center" wrapText="1"/>
    </xf>
    <xf numFmtId="0" fontId="22" fillId="0" borderId="0" xfId="0" applyFont="1" applyFill="1" applyAlignment="1" applyProtection="1">
      <alignment vertical="center" wrapText="1"/>
    </xf>
    <xf numFmtId="0" fontId="20" fillId="0" borderId="47" xfId="0" applyFont="1" applyFill="1" applyBorder="1" applyAlignment="1" applyProtection="1">
      <alignment horizontal="center" vertical="center" wrapText="1"/>
    </xf>
    <xf numFmtId="0" fontId="20" fillId="0" borderId="48" xfId="0" applyFont="1" applyFill="1" applyBorder="1" applyAlignment="1" applyProtection="1">
      <alignment horizontal="center" vertical="center" wrapText="1"/>
    </xf>
    <xf numFmtId="0" fontId="8" fillId="0" borderId="48" xfId="0" applyFont="1" applyFill="1" applyBorder="1" applyAlignment="1" applyProtection="1">
      <alignment horizontal="center" vertical="center" wrapText="1"/>
    </xf>
    <xf numFmtId="0" fontId="29" fillId="0" borderId="11" xfId="0" applyFont="1" applyFill="1" applyBorder="1" applyAlignment="1" applyProtection="1">
      <alignment horizontal="center" vertical="center" wrapText="1"/>
    </xf>
    <xf numFmtId="0" fontId="29" fillId="0" borderId="9" xfId="0" applyFont="1" applyFill="1" applyBorder="1" applyAlignment="1" applyProtection="1">
      <alignment horizontal="center" vertical="center" wrapText="1"/>
    </xf>
    <xf numFmtId="0" fontId="29" fillId="0" borderId="12" xfId="0" applyFont="1" applyFill="1" applyBorder="1" applyAlignment="1" applyProtection="1">
      <alignment horizontal="center" vertical="center" wrapText="1"/>
    </xf>
    <xf numFmtId="0" fontId="8" fillId="0" borderId="16" xfId="0" applyFont="1" applyFill="1" applyBorder="1" applyAlignment="1" applyProtection="1">
      <alignment horizontal="left" vertical="center" wrapText="1" indent="1"/>
    </xf>
    <xf numFmtId="0" fontId="0" fillId="0" borderId="0" xfId="0" applyFill="1" applyAlignment="1" applyProtection="1">
      <alignment horizontal="left" vertical="center" wrapText="1"/>
    </xf>
    <xf numFmtId="0" fontId="0" fillId="0" borderId="0" xfId="0" applyFill="1" applyAlignment="1" applyProtection="1">
      <alignment vertical="center" wrapText="1"/>
    </xf>
    <xf numFmtId="0" fontId="4" fillId="0" borderId="15" xfId="0" applyFont="1" applyFill="1" applyBorder="1" applyAlignment="1" applyProtection="1">
      <alignment horizontal="left" vertical="center"/>
    </xf>
    <xf numFmtId="0" fontId="15" fillId="0" borderId="48" xfId="0" applyFont="1" applyFill="1" applyBorder="1" applyAlignment="1" applyProtection="1">
      <alignment vertical="center" wrapText="1"/>
    </xf>
    <xf numFmtId="0" fontId="4" fillId="0" borderId="46" xfId="0" applyFont="1" applyFill="1" applyBorder="1" applyAlignment="1" applyProtection="1">
      <alignment vertical="center" wrapText="1"/>
    </xf>
    <xf numFmtId="0" fontId="8" fillId="0" borderId="5" xfId="0" applyFont="1" applyFill="1" applyBorder="1" applyAlignment="1" applyProtection="1">
      <alignment horizontal="center" vertical="center"/>
      <protection locked="0"/>
    </xf>
    <xf numFmtId="0" fontId="8" fillId="0" borderId="31" xfId="0" applyFont="1" applyFill="1" applyBorder="1" applyAlignment="1" applyProtection="1">
      <alignment horizontal="center" vertical="center"/>
      <protection locked="0"/>
    </xf>
    <xf numFmtId="0" fontId="44" fillId="0" borderId="0" xfId="0" applyFont="1" applyAlignment="1" applyProtection="1">
      <alignment horizontal="right" vertical="top"/>
      <protection locked="0"/>
    </xf>
    <xf numFmtId="16" fontId="0" fillId="0" borderId="0" xfId="0" applyNumberFormat="1" applyFill="1" applyAlignment="1">
      <alignment vertical="center" wrapText="1"/>
    </xf>
    <xf numFmtId="164" fontId="19" fillId="0" borderId="0" xfId="0" applyNumberFormat="1" applyFont="1" applyFill="1" applyAlignment="1" applyProtection="1">
      <alignment vertical="center" wrapText="1"/>
      <protection locked="0"/>
    </xf>
    <xf numFmtId="49" fontId="8" fillId="0" borderId="22" xfId="0" applyNumberFormat="1" applyFont="1" applyFill="1" applyBorder="1" applyAlignment="1" applyProtection="1">
      <alignment horizontal="right" vertical="center"/>
      <protection locked="0"/>
    </xf>
    <xf numFmtId="49" fontId="8" fillId="0" borderId="49" xfId="0" applyNumberFormat="1" applyFont="1" applyFill="1" applyBorder="1" applyAlignment="1" applyProtection="1">
      <alignment horizontal="right" vertical="center"/>
      <protection locked="0"/>
    </xf>
    <xf numFmtId="0" fontId="46" fillId="0" borderId="0" xfId="0" applyFont="1" applyFill="1" applyProtection="1"/>
    <xf numFmtId="0" fontId="30" fillId="0" borderId="11" xfId="0" applyFont="1" applyFill="1" applyBorder="1" applyAlignment="1" applyProtection="1">
      <alignment horizontal="center" vertical="center"/>
    </xf>
    <xf numFmtId="164" fontId="29" fillId="0" borderId="30" xfId="0" applyNumberFormat="1" applyFont="1" applyFill="1" applyBorder="1" applyAlignment="1" applyProtection="1">
      <alignment vertical="center"/>
    </xf>
    <xf numFmtId="0" fontId="30" fillId="0" borderId="9" xfId="0" applyFont="1" applyFill="1" applyBorder="1" applyAlignment="1" applyProtection="1">
      <alignment horizontal="center" vertical="center"/>
    </xf>
    <xf numFmtId="164" fontId="29" fillId="0" borderId="19" xfId="0" applyNumberFormat="1" applyFont="1" applyFill="1" applyBorder="1" applyAlignment="1" applyProtection="1">
      <alignment vertical="center"/>
    </xf>
    <xf numFmtId="0" fontId="30" fillId="0" borderId="12" xfId="0" applyFont="1" applyFill="1" applyBorder="1" applyAlignment="1" applyProtection="1">
      <alignment horizontal="center" vertical="center"/>
    </xf>
    <xf numFmtId="0" fontId="30" fillId="0" borderId="7" xfId="0" applyFont="1" applyFill="1" applyBorder="1" applyAlignment="1" applyProtection="1">
      <alignment vertical="center" wrapText="1"/>
    </xf>
    <xf numFmtId="164" fontId="29" fillId="0" borderId="21" xfId="0" applyNumberFormat="1" applyFont="1" applyFill="1" applyBorder="1" applyAlignment="1" applyProtection="1">
      <alignment vertical="center"/>
    </xf>
    <xf numFmtId="0" fontId="29" fillId="0" borderId="15" xfId="0" applyFont="1" applyFill="1" applyBorder="1" applyAlignment="1" applyProtection="1">
      <alignment horizontal="center" vertical="center"/>
    </xf>
    <xf numFmtId="0" fontId="31" fillId="0" borderId="16" xfId="0" applyFont="1" applyFill="1" applyBorder="1" applyAlignment="1" applyProtection="1">
      <alignment vertical="center" wrapText="1"/>
    </xf>
    <xf numFmtId="164" fontId="29" fillId="0" borderId="16" xfId="0" applyNumberFormat="1" applyFont="1" applyFill="1" applyBorder="1" applyAlignment="1" applyProtection="1">
      <alignment vertical="center"/>
    </xf>
    <xf numFmtId="164" fontId="29" fillId="0" borderId="23" xfId="0" applyNumberFormat="1" applyFont="1" applyFill="1" applyBorder="1" applyAlignment="1" applyProtection="1">
      <alignment vertical="center"/>
    </xf>
    <xf numFmtId="0" fontId="0" fillId="0" borderId="50" xfId="0" applyFill="1" applyBorder="1" applyProtection="1"/>
    <xf numFmtId="0" fontId="6" fillId="0" borderId="50" xfId="0" applyFont="1" applyFill="1" applyBorder="1" applyAlignment="1" applyProtection="1">
      <alignment horizontal="center"/>
    </xf>
    <xf numFmtId="0" fontId="46" fillId="0" borderId="0" xfId="0" applyFont="1" applyFill="1" applyProtection="1">
      <protection locked="0"/>
    </xf>
    <xf numFmtId="0" fontId="37" fillId="0" borderId="0" xfId="0" applyFont="1" applyFill="1" applyProtection="1">
      <protection locked="0"/>
    </xf>
    <xf numFmtId="164" fontId="20" fillId="0" borderId="40" xfId="5" applyNumberFormat="1" applyFont="1" applyFill="1" applyBorder="1" applyAlignment="1" applyProtection="1">
      <alignment horizontal="right" vertical="center" wrapText="1" indent="1"/>
    </xf>
    <xf numFmtId="164" fontId="22" fillId="0" borderId="51" xfId="5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52" xfId="5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53" xfId="5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45" xfId="5" applyNumberFormat="1" applyFont="1" applyFill="1" applyBorder="1" applyAlignment="1" applyProtection="1">
      <alignment horizontal="right" vertical="center" wrapText="1" indent="1"/>
      <protection locked="0"/>
    </xf>
    <xf numFmtId="164" fontId="30" fillId="0" borderId="51" xfId="5" applyNumberFormat="1" applyFont="1" applyFill="1" applyBorder="1" applyAlignment="1" applyProtection="1">
      <alignment horizontal="right" vertical="center" wrapText="1" indent="1"/>
      <protection locked="0"/>
    </xf>
    <xf numFmtId="164" fontId="30" fillId="0" borderId="45" xfId="5" applyNumberFormat="1" applyFont="1" applyFill="1" applyBorder="1" applyAlignment="1" applyProtection="1">
      <alignment horizontal="right" vertical="center" wrapText="1" indent="1"/>
      <protection locked="0"/>
    </xf>
    <xf numFmtId="164" fontId="30" fillId="0" borderId="52" xfId="5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54" xfId="0" applyNumberFormat="1" applyFont="1" applyFill="1" applyBorder="1" applyAlignment="1" applyProtection="1">
      <alignment horizontal="center" vertical="center"/>
    </xf>
    <xf numFmtId="164" fontId="8" fillId="0" borderId="32" xfId="0" applyNumberFormat="1" applyFont="1" applyFill="1" applyBorder="1" applyAlignment="1" applyProtection="1">
      <alignment horizontal="center" vertical="center" wrapText="1"/>
    </xf>
    <xf numFmtId="164" fontId="20" fillId="0" borderId="47" xfId="0" applyNumberFormat="1" applyFont="1" applyFill="1" applyBorder="1" applyAlignment="1" applyProtection="1">
      <alignment horizontal="center" vertical="center" wrapText="1"/>
    </xf>
    <xf numFmtId="164" fontId="20" fillId="0" borderId="25" xfId="0" applyNumberFormat="1" applyFont="1" applyFill="1" applyBorder="1" applyAlignment="1" applyProtection="1">
      <alignment horizontal="center" vertical="center" wrapText="1"/>
    </xf>
    <xf numFmtId="164" fontId="20" fillId="0" borderId="36" xfId="0" applyNumberFormat="1" applyFont="1" applyFill="1" applyBorder="1" applyAlignment="1" applyProtection="1">
      <alignment horizontal="center" vertical="center" wrapText="1"/>
    </xf>
    <xf numFmtId="164" fontId="20" fillId="0" borderId="23" xfId="0" applyNumberFormat="1" applyFont="1" applyFill="1" applyBorder="1" applyAlignment="1" applyProtection="1">
      <alignment horizontal="center" vertical="center" wrapText="1"/>
    </xf>
    <xf numFmtId="164" fontId="20" fillId="0" borderId="29" xfId="0" applyNumberFormat="1" applyFont="1" applyFill="1" applyBorder="1" applyAlignment="1" applyProtection="1">
      <alignment horizontal="center" vertical="center" wrapText="1"/>
    </xf>
    <xf numFmtId="164" fontId="20" fillId="0" borderId="15" xfId="0" applyNumberFormat="1" applyFont="1" applyFill="1" applyBorder="1" applyAlignment="1" applyProtection="1">
      <alignment horizontal="center" vertical="center" wrapText="1"/>
    </xf>
    <xf numFmtId="164" fontId="20" fillId="0" borderId="25" xfId="0" applyNumberFormat="1" applyFont="1" applyFill="1" applyBorder="1" applyAlignment="1" applyProtection="1">
      <alignment horizontal="left" vertical="center" wrapText="1" indent="1"/>
    </xf>
    <xf numFmtId="164" fontId="20" fillId="0" borderId="9" xfId="0" applyNumberFormat="1" applyFont="1" applyFill="1" applyBorder="1" applyAlignment="1" applyProtection="1">
      <alignment horizontal="center" vertical="center" wrapText="1"/>
    </xf>
    <xf numFmtId="164" fontId="22" fillId="0" borderId="26" xfId="0" applyNumberFormat="1" applyFont="1" applyFill="1" applyBorder="1" applyAlignment="1" applyProtection="1">
      <alignment vertical="center" wrapText="1"/>
    </xf>
    <xf numFmtId="164" fontId="20" fillId="0" borderId="12" xfId="0" applyNumberFormat="1" applyFont="1" applyFill="1" applyBorder="1" applyAlignment="1" applyProtection="1">
      <alignment horizontal="center" vertical="center" wrapText="1"/>
    </xf>
    <xf numFmtId="164" fontId="22" fillId="0" borderId="27" xfId="0" applyNumberFormat="1" applyFont="1" applyFill="1" applyBorder="1" applyAlignment="1" applyProtection="1">
      <alignment vertical="center" wrapText="1"/>
    </xf>
    <xf numFmtId="164" fontId="29" fillId="0" borderId="25" xfId="0" applyNumberFormat="1" applyFont="1" applyFill="1" applyBorder="1" applyAlignment="1" applyProtection="1">
      <alignment horizontal="left" vertical="center" wrapText="1" indent="1"/>
    </xf>
    <xf numFmtId="164" fontId="20" fillId="0" borderId="8" xfId="0" applyNumberFormat="1" applyFont="1" applyFill="1" applyBorder="1" applyAlignment="1" applyProtection="1">
      <alignment horizontal="center" vertical="center" wrapText="1"/>
    </xf>
    <xf numFmtId="164" fontId="22" fillId="0" borderId="29" xfId="0" applyNumberFormat="1" applyFont="1" applyFill="1" applyBorder="1" applyAlignment="1" applyProtection="1">
      <alignment vertical="center" wrapText="1"/>
    </xf>
    <xf numFmtId="164" fontId="22" fillId="0" borderId="16" xfId="0" applyNumberFormat="1" applyFont="1" applyFill="1" applyBorder="1" applyAlignment="1" applyProtection="1">
      <alignment horizontal="left" vertical="center" wrapText="1" indent="2"/>
      <protection locked="0"/>
    </xf>
    <xf numFmtId="164" fontId="15" fillId="0" borderId="16" xfId="0" applyNumberFormat="1" applyFont="1" applyFill="1" applyBorder="1" applyAlignment="1" applyProtection="1">
      <alignment horizontal="left" vertical="center" wrapText="1" indent="2"/>
      <protection locked="0"/>
    </xf>
    <xf numFmtId="0" fontId="22" fillId="0" borderId="2" xfId="6" applyFont="1" applyFill="1" applyBorder="1" applyAlignment="1" applyProtection="1">
      <alignment horizontal="left" vertical="center" indent="1"/>
    </xf>
    <xf numFmtId="0" fontId="22" fillId="0" borderId="4" xfId="6" applyFont="1" applyFill="1" applyBorder="1" applyAlignment="1" applyProtection="1">
      <alignment horizontal="left" vertical="center" wrapText="1" indent="1"/>
    </xf>
    <xf numFmtId="0" fontId="22" fillId="0" borderId="2" xfId="6" applyFont="1" applyFill="1" applyBorder="1" applyAlignment="1" applyProtection="1">
      <alignment horizontal="left" vertical="center" wrapText="1" indent="1"/>
    </xf>
    <xf numFmtId="0" fontId="22" fillId="0" borderId="4" xfId="6" applyFont="1" applyFill="1" applyBorder="1" applyAlignment="1" applyProtection="1">
      <alignment horizontal="left" vertical="center" indent="1"/>
    </xf>
    <xf numFmtId="0" fontId="8" fillId="0" borderId="16" xfId="6" applyFont="1" applyFill="1" applyBorder="1" applyAlignment="1" applyProtection="1">
      <alignment horizontal="left" indent="1"/>
    </xf>
    <xf numFmtId="164" fontId="35" fillId="0" borderId="51" xfId="5" applyNumberFormat="1" applyFont="1" applyFill="1" applyBorder="1" applyAlignment="1" applyProtection="1">
      <alignment horizontal="right" vertical="center" wrapText="1" indent="1"/>
    </xf>
    <xf numFmtId="164" fontId="35" fillId="0" borderId="53" xfId="5" applyNumberFormat="1" applyFont="1" applyFill="1" applyBorder="1" applyAlignment="1" applyProtection="1">
      <alignment horizontal="right" vertical="center" wrapText="1" indent="1"/>
    </xf>
    <xf numFmtId="164" fontId="30" fillId="0" borderId="53" xfId="5" applyNumberFormat="1" applyFont="1" applyFill="1" applyBorder="1" applyAlignment="1" applyProtection="1">
      <alignment horizontal="right" vertical="center" wrapText="1" indent="1"/>
      <protection locked="0"/>
    </xf>
    <xf numFmtId="0" fontId="26" fillId="0" borderId="17" xfId="0" applyFont="1" applyFill="1" applyBorder="1" applyAlignment="1" applyProtection="1">
      <alignment horizontal="center" vertical="center" wrapText="1"/>
    </xf>
    <xf numFmtId="0" fontId="20" fillId="0" borderId="47" xfId="5" applyFont="1" applyFill="1" applyBorder="1" applyAlignment="1" applyProtection="1">
      <alignment horizontal="left" vertical="center" wrapText="1" indent="1"/>
    </xf>
    <xf numFmtId="49" fontId="22" fillId="0" borderId="55" xfId="5" applyNumberFormat="1" applyFont="1" applyFill="1" applyBorder="1" applyAlignment="1" applyProtection="1">
      <alignment horizontal="left" vertical="center" wrapText="1" indent="1"/>
    </xf>
    <xf numFmtId="49" fontId="22" fillId="0" borderId="56" xfId="5" applyNumberFormat="1" applyFont="1" applyFill="1" applyBorder="1" applyAlignment="1" applyProtection="1">
      <alignment horizontal="left" vertical="center" wrapText="1" indent="1"/>
    </xf>
    <xf numFmtId="49" fontId="22" fillId="0" borderId="43" xfId="5" applyNumberFormat="1" applyFont="1" applyFill="1" applyBorder="1" applyAlignment="1" applyProtection="1">
      <alignment horizontal="left" vertical="center" wrapText="1" indent="1"/>
    </xf>
    <xf numFmtId="0" fontId="20" fillId="0" borderId="8" xfId="5" applyFont="1" applyFill="1" applyBorder="1" applyAlignment="1" applyProtection="1">
      <alignment horizontal="left" vertical="center" wrapText="1" indent="1"/>
    </xf>
    <xf numFmtId="0" fontId="32" fillId="0" borderId="1" xfId="5" applyFont="1" applyFill="1" applyBorder="1" applyAlignment="1" applyProtection="1">
      <alignment horizontal="left" vertical="center" wrapText="1" indent="1"/>
    </xf>
    <xf numFmtId="0" fontId="12" fillId="0" borderId="0" xfId="5" applyFill="1" applyAlignment="1">
      <alignment horizontal="left" vertical="center" indent="1"/>
    </xf>
    <xf numFmtId="0" fontId="28" fillId="0" borderId="16" xfId="0" applyFont="1" applyBorder="1" applyAlignment="1" applyProtection="1">
      <alignment horizontal="left" vertical="center" wrapText="1" indent="1"/>
    </xf>
    <xf numFmtId="0" fontId="27" fillId="0" borderId="2" xfId="0" applyFont="1" applyBorder="1" applyAlignment="1" applyProtection="1">
      <alignment horizontal="left" vertical="center" wrapText="1" indent="1"/>
    </xf>
    <xf numFmtId="0" fontId="49" fillId="0" borderId="2" xfId="0" applyFont="1" applyBorder="1" applyAlignment="1" applyProtection="1">
      <alignment horizontal="left" vertical="center" wrapText="1" indent="1"/>
    </xf>
    <xf numFmtId="0" fontId="27" fillId="0" borderId="2" xfId="0" applyFont="1" applyBorder="1" applyAlignment="1" applyProtection="1">
      <alignment horizontal="left" vertical="center" indent="1"/>
    </xf>
    <xf numFmtId="0" fontId="27" fillId="0" borderId="31" xfId="0" applyFont="1" applyBorder="1" applyAlignment="1" applyProtection="1">
      <alignment horizontal="left" vertical="center" indent="1"/>
    </xf>
    <xf numFmtId="0" fontId="28" fillId="0" borderId="15" xfId="0" applyFont="1" applyBorder="1" applyAlignment="1" applyProtection="1">
      <alignment horizontal="left" vertical="center" wrapText="1" indent="1"/>
    </xf>
    <xf numFmtId="49" fontId="27" fillId="0" borderId="9" xfId="0" applyNumberFormat="1" applyFont="1" applyBorder="1" applyAlignment="1" applyProtection="1">
      <alignment horizontal="left" vertical="center" wrapText="1" indent="2"/>
    </xf>
    <xf numFmtId="49" fontId="28" fillId="0" borderId="9" xfId="0" applyNumberFormat="1" applyFont="1" applyBorder="1" applyAlignment="1" applyProtection="1">
      <alignment horizontal="left" vertical="center" wrapText="1" indent="1"/>
    </xf>
    <xf numFmtId="49" fontId="27" fillId="0" borderId="14" xfId="0" applyNumberFormat="1" applyFont="1" applyBorder="1" applyAlignment="1" applyProtection="1">
      <alignment horizontal="left" vertical="center" wrapText="1" indent="2"/>
    </xf>
    <xf numFmtId="0" fontId="27" fillId="0" borderId="31" xfId="0" applyFont="1" applyBorder="1" applyAlignment="1" applyProtection="1">
      <alignment horizontal="left" vertical="center" wrapText="1" indent="1"/>
    </xf>
    <xf numFmtId="0" fontId="26" fillId="0" borderId="15" xfId="0" applyFont="1" applyBorder="1" applyAlignment="1" applyProtection="1">
      <alignment horizontal="left" vertical="center" wrapText="1" indent="1"/>
    </xf>
    <xf numFmtId="0" fontId="44" fillId="0" borderId="10" xfId="0" applyFont="1" applyBorder="1" applyAlignment="1" applyProtection="1">
      <alignment horizontal="left" vertical="center" wrapText="1" indent="1"/>
    </xf>
    <xf numFmtId="49" fontId="28" fillId="0" borderId="15" xfId="0" applyNumberFormat="1" applyFont="1" applyBorder="1" applyAlignment="1" applyProtection="1">
      <alignment horizontal="left" vertical="center" wrapText="1" indent="1"/>
    </xf>
    <xf numFmtId="49" fontId="27" fillId="0" borderId="11" xfId="0" applyNumberFormat="1" applyFont="1" applyBorder="1" applyAlignment="1" applyProtection="1">
      <alignment horizontal="left" vertical="center" wrapText="1" indent="2"/>
    </xf>
    <xf numFmtId="0" fontId="27" fillId="0" borderId="4" xfId="0" applyFont="1" applyBorder="1" applyAlignment="1" applyProtection="1">
      <alignment horizontal="left" vertical="center" wrapText="1" indent="1"/>
    </xf>
    <xf numFmtId="49" fontId="27" fillId="0" borderId="12" xfId="0" applyNumberFormat="1" applyFont="1" applyBorder="1" applyAlignment="1" applyProtection="1">
      <alignment horizontal="left" vertical="center" wrapText="1" indent="2"/>
    </xf>
    <xf numFmtId="0" fontId="27" fillId="0" borderId="7" xfId="0" applyFont="1" applyBorder="1" applyAlignment="1" applyProtection="1">
      <alignment horizontal="left" vertical="center" wrapText="1" indent="1"/>
    </xf>
    <xf numFmtId="0" fontId="28" fillId="0" borderId="10" xfId="0" applyFont="1" applyBorder="1" applyAlignment="1" applyProtection="1">
      <alignment horizontal="left" vertical="center" wrapText="1" indent="1"/>
    </xf>
    <xf numFmtId="0" fontId="50" fillId="0" borderId="16" xfId="0" applyFont="1" applyBorder="1" applyAlignment="1" applyProtection="1">
      <alignment horizontal="left" vertical="center" wrapText="1" indent="1"/>
    </xf>
    <xf numFmtId="0" fontId="28" fillId="0" borderId="23" xfId="0" applyFont="1" applyBorder="1" applyAlignment="1" applyProtection="1">
      <alignment horizontal="left" vertical="center" wrapText="1" indent="1"/>
    </xf>
    <xf numFmtId="49" fontId="27" fillId="0" borderId="15" xfId="0" applyNumberFormat="1" applyFont="1" applyBorder="1" applyAlignment="1" applyProtection="1">
      <alignment horizontal="left" vertical="center" wrapText="1" indent="1"/>
    </xf>
    <xf numFmtId="49" fontId="49" fillId="0" borderId="15" xfId="0" applyNumberFormat="1" applyFont="1" applyBorder="1" applyAlignment="1" applyProtection="1">
      <alignment horizontal="left" vertical="center" wrapText="1" indent="1"/>
    </xf>
    <xf numFmtId="0" fontId="20" fillId="0" borderId="23" xfId="5" applyFont="1" applyFill="1" applyBorder="1" applyAlignment="1" applyProtection="1">
      <alignment horizontal="right" vertical="center" wrapText="1" indent="1"/>
    </xf>
    <xf numFmtId="164" fontId="20" fillId="0" borderId="33" xfId="5" applyNumberFormat="1" applyFont="1" applyFill="1" applyBorder="1" applyAlignment="1" applyProtection="1">
      <alignment horizontal="right" vertical="center" wrapText="1" indent="1"/>
    </xf>
    <xf numFmtId="164" fontId="20" fillId="0" borderId="23" xfId="5" applyNumberFormat="1" applyFont="1" applyFill="1" applyBorder="1" applyAlignment="1" applyProtection="1">
      <alignment horizontal="right" vertical="center" wrapText="1" indent="1"/>
    </xf>
    <xf numFmtId="164" fontId="22" fillId="0" borderId="22" xfId="5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19" xfId="5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20" xfId="5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24" xfId="5" applyNumberFormat="1" applyFont="1" applyFill="1" applyBorder="1" applyAlignment="1" applyProtection="1">
      <alignment horizontal="right" vertical="center" wrapText="1" indent="1"/>
      <protection locked="0"/>
    </xf>
    <xf numFmtId="164" fontId="29" fillId="0" borderId="24" xfId="5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30" xfId="5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21" xfId="5" applyNumberFormat="1" applyFont="1" applyFill="1" applyBorder="1" applyAlignment="1" applyProtection="1">
      <alignment horizontal="right" vertical="center" wrapText="1" indent="1"/>
      <protection locked="0"/>
    </xf>
    <xf numFmtId="164" fontId="30" fillId="0" borderId="19" xfId="5" applyNumberFormat="1" applyFont="1" applyFill="1" applyBorder="1" applyAlignment="1" applyProtection="1">
      <alignment horizontal="right" vertical="center" wrapText="1" indent="1"/>
      <protection locked="0"/>
    </xf>
    <xf numFmtId="164" fontId="29" fillId="0" borderId="23" xfId="5" applyNumberFormat="1" applyFont="1" applyFill="1" applyBorder="1" applyAlignment="1" applyProtection="1">
      <alignment horizontal="right" vertical="center" wrapText="1" indent="1"/>
      <protection locked="0"/>
    </xf>
    <xf numFmtId="164" fontId="32" fillId="0" borderId="23" xfId="5" applyNumberFormat="1" applyFont="1" applyFill="1" applyBorder="1" applyAlignment="1" applyProtection="1">
      <alignment horizontal="right" vertical="center" wrapText="1" indent="1"/>
    </xf>
    <xf numFmtId="164" fontId="29" fillId="0" borderId="23" xfId="5" applyNumberFormat="1" applyFont="1" applyFill="1" applyBorder="1" applyAlignment="1" applyProtection="1">
      <alignment horizontal="right" vertical="center" wrapText="1" indent="1"/>
    </xf>
    <xf numFmtId="164" fontId="35" fillId="0" borderId="30" xfId="5" applyNumberFormat="1" applyFont="1" applyFill="1" applyBorder="1" applyAlignment="1" applyProtection="1">
      <alignment horizontal="right" vertical="center" wrapText="1" indent="1"/>
    </xf>
    <xf numFmtId="164" fontId="35" fillId="0" borderId="19" xfId="5" applyNumberFormat="1" applyFont="1" applyFill="1" applyBorder="1" applyAlignment="1" applyProtection="1">
      <alignment horizontal="right" vertical="center" wrapText="1" indent="1"/>
    </xf>
    <xf numFmtId="164" fontId="30" fillId="0" borderId="32" xfId="5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0" xfId="5" applyNumberFormat="1" applyFont="1" applyFill="1" applyBorder="1" applyAlignment="1" applyProtection="1">
      <alignment horizontal="right" vertical="center" wrapText="1" indent="1"/>
    </xf>
    <xf numFmtId="164" fontId="22" fillId="0" borderId="32" xfId="5" applyNumberFormat="1" applyFont="1" applyFill="1" applyBorder="1" applyAlignment="1" applyProtection="1">
      <alignment horizontal="right" vertical="center" wrapText="1" indent="1"/>
      <protection locked="0"/>
    </xf>
    <xf numFmtId="164" fontId="28" fillId="0" borderId="23" xfId="0" applyNumberFormat="1" applyFont="1" applyBorder="1" applyAlignment="1" applyProtection="1">
      <alignment horizontal="right" vertical="center" wrapText="1" indent="1"/>
    </xf>
    <xf numFmtId="0" fontId="26" fillId="0" borderId="23" xfId="0" quotePrefix="1" applyFont="1" applyBorder="1" applyAlignment="1" applyProtection="1">
      <alignment horizontal="right" vertical="center" wrapText="1" indent="1"/>
      <protection locked="0"/>
    </xf>
    <xf numFmtId="164" fontId="20" fillId="0" borderId="36" xfId="5" applyNumberFormat="1" applyFont="1" applyFill="1" applyBorder="1" applyAlignment="1" applyProtection="1">
      <alignment horizontal="right" vertical="center" wrapText="1" indent="1"/>
    </xf>
    <xf numFmtId="0" fontId="27" fillId="0" borderId="23" xfId="0" applyFont="1" applyBorder="1" applyAlignment="1" applyProtection="1">
      <alignment horizontal="right" vertical="center" wrapText="1" indent="1"/>
    </xf>
    <xf numFmtId="0" fontId="6" fillId="0" borderId="39" xfId="0" applyFont="1" applyFill="1" applyBorder="1" applyAlignment="1" applyProtection="1">
      <alignment horizontal="right" vertical="center"/>
    </xf>
    <xf numFmtId="164" fontId="29" fillId="0" borderId="24" xfId="5" quotePrefix="1" applyNumberFormat="1" applyFont="1" applyFill="1" applyBorder="1" applyAlignment="1" applyProtection="1">
      <alignment horizontal="right" vertical="center" wrapText="1" indent="1"/>
      <protection locked="0"/>
    </xf>
    <xf numFmtId="164" fontId="31" fillId="0" borderId="23" xfId="5" applyNumberFormat="1" applyFont="1" applyFill="1" applyBorder="1" applyAlignment="1" applyProtection="1">
      <alignment horizontal="right" vertical="center" wrapText="1" indent="1"/>
    </xf>
    <xf numFmtId="0" fontId="27" fillId="0" borderId="30" xfId="0" applyFont="1" applyBorder="1" applyAlignment="1" applyProtection="1">
      <alignment horizontal="right" vertical="center" wrapText="1" indent="1"/>
      <protection locked="0"/>
    </xf>
    <xf numFmtId="0" fontId="27" fillId="0" borderId="19" xfId="0" applyFont="1" applyBorder="1" applyAlignment="1" applyProtection="1">
      <alignment horizontal="right" vertical="center" wrapText="1" indent="1"/>
      <protection locked="0"/>
    </xf>
    <xf numFmtId="0" fontId="27" fillId="0" borderId="21" xfId="0" applyFont="1" applyBorder="1" applyAlignment="1" applyProtection="1">
      <alignment horizontal="right" vertical="center" wrapText="1" indent="1"/>
      <protection locked="0"/>
    </xf>
    <xf numFmtId="0" fontId="6" fillId="0" borderId="0" xfId="0" applyFont="1" applyFill="1" applyBorder="1" applyAlignment="1" applyProtection="1">
      <alignment horizontal="right" vertical="center"/>
    </xf>
    <xf numFmtId="0" fontId="12" fillId="0" borderId="0" xfId="5" applyFill="1" applyAlignment="1"/>
    <xf numFmtId="164" fontId="22" fillId="0" borderId="4" xfId="0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2" xfId="0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57" xfId="0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7" xfId="0" applyNumberFormat="1" applyFont="1" applyFill="1" applyBorder="1" applyAlignment="1" applyProtection="1">
      <alignment horizontal="right" vertical="center" wrapText="1" indent="1"/>
      <protection locked="0"/>
    </xf>
    <xf numFmtId="164" fontId="29" fillId="0" borderId="16" xfId="0" applyNumberFormat="1" applyFont="1" applyFill="1" applyBorder="1" applyAlignment="1" applyProtection="1">
      <alignment horizontal="right" vertical="center" wrapText="1" indent="1"/>
    </xf>
    <xf numFmtId="164" fontId="30" fillId="0" borderId="1" xfId="0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30" xfId="0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164" fontId="29" fillId="0" borderId="23" xfId="0" applyNumberFormat="1" applyFont="1" applyFill="1" applyBorder="1" applyAlignment="1" applyProtection="1">
      <alignment horizontal="right" vertical="center" wrapText="1" indent="1"/>
    </xf>
    <xf numFmtId="164" fontId="30" fillId="0" borderId="20" xfId="0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0" xfId="0" applyNumberFormat="1" applyFont="1" applyFill="1" applyAlignment="1" applyProtection="1">
      <alignment horizontal="centerContinuous" vertical="center" wrapText="1"/>
    </xf>
    <xf numFmtId="164" fontId="0" fillId="0" borderId="0" xfId="0" applyNumberFormat="1" applyFill="1" applyAlignment="1" applyProtection="1">
      <alignment horizontal="centerContinuous" vertical="center"/>
    </xf>
    <xf numFmtId="164" fontId="6" fillId="0" borderId="0" xfId="0" applyNumberFormat="1" applyFont="1" applyFill="1" applyAlignment="1" applyProtection="1">
      <alignment horizontal="right" vertical="center"/>
    </xf>
    <xf numFmtId="164" fontId="8" fillId="0" borderId="15" xfId="0" applyNumberFormat="1" applyFont="1" applyFill="1" applyBorder="1" applyAlignment="1" applyProtection="1">
      <alignment horizontal="centerContinuous" vertical="center" wrapText="1"/>
    </xf>
    <xf numFmtId="164" fontId="8" fillId="0" borderId="16" xfId="0" applyNumberFormat="1" applyFont="1" applyFill="1" applyBorder="1" applyAlignment="1" applyProtection="1">
      <alignment horizontal="centerContinuous" vertical="center" wrapText="1"/>
    </xf>
    <xf numFmtId="164" fontId="8" fillId="0" borderId="23" xfId="0" applyNumberFormat="1" applyFont="1" applyFill="1" applyBorder="1" applyAlignment="1" applyProtection="1">
      <alignment horizontal="centerContinuous" vertical="center" wrapText="1"/>
    </xf>
    <xf numFmtId="164" fontId="4" fillId="0" borderId="0" xfId="0" applyNumberFormat="1" applyFont="1" applyFill="1" applyAlignment="1" applyProtection="1">
      <alignment horizontal="center" vertical="center" wrapText="1"/>
    </xf>
    <xf numFmtId="164" fontId="29" fillId="0" borderId="25" xfId="0" applyNumberFormat="1" applyFont="1" applyFill="1" applyBorder="1" applyAlignment="1" applyProtection="1">
      <alignment horizontal="center" vertical="center" wrapText="1"/>
    </xf>
    <xf numFmtId="164" fontId="29" fillId="0" borderId="15" xfId="0" applyNumberFormat="1" applyFont="1" applyFill="1" applyBorder="1" applyAlignment="1" applyProtection="1">
      <alignment horizontal="center" vertical="center" wrapText="1"/>
    </xf>
    <xf numFmtId="164" fontId="29" fillId="0" borderId="16" xfId="0" applyNumberFormat="1" applyFont="1" applyFill="1" applyBorder="1" applyAlignment="1" applyProtection="1">
      <alignment horizontal="center" vertical="center" wrapText="1"/>
    </xf>
    <xf numFmtId="164" fontId="29" fillId="0" borderId="23" xfId="0" applyNumberFormat="1" applyFont="1" applyFill="1" applyBorder="1" applyAlignment="1" applyProtection="1">
      <alignment horizontal="center" vertical="center" wrapText="1"/>
    </xf>
    <xf numFmtId="164" fontId="29" fillId="0" borderId="0" xfId="0" applyNumberFormat="1" applyFont="1" applyFill="1" applyAlignment="1" applyProtection="1">
      <alignment horizontal="center" vertical="center" wrapText="1"/>
    </xf>
    <xf numFmtId="164" fontId="0" fillId="0" borderId="58" xfId="0" applyNumberFormat="1" applyFill="1" applyBorder="1" applyAlignment="1" applyProtection="1">
      <alignment horizontal="left" vertical="center" wrapText="1" indent="1"/>
    </xf>
    <xf numFmtId="164" fontId="22" fillId="0" borderId="11" xfId="0" applyNumberFormat="1" applyFont="1" applyFill="1" applyBorder="1" applyAlignment="1" applyProtection="1">
      <alignment horizontal="left" vertical="center" wrapText="1" indent="1"/>
    </xf>
    <xf numFmtId="164" fontId="0" fillId="0" borderId="26" xfId="0" applyNumberFormat="1" applyFill="1" applyBorder="1" applyAlignment="1" applyProtection="1">
      <alignment horizontal="left" vertical="center" wrapText="1" indent="1"/>
    </xf>
    <xf numFmtId="164" fontId="22" fillId="0" borderId="9" xfId="0" applyNumberFormat="1" applyFont="1" applyFill="1" applyBorder="1" applyAlignment="1" applyProtection="1">
      <alignment horizontal="left" vertical="center" wrapText="1" indent="1"/>
    </xf>
    <xf numFmtId="164" fontId="22" fillId="0" borderId="37" xfId="0" applyNumberFormat="1" applyFont="1" applyFill="1" applyBorder="1" applyAlignment="1" applyProtection="1">
      <alignment horizontal="left" vertical="center" wrapText="1" indent="1"/>
    </xf>
    <xf numFmtId="164" fontId="30" fillId="0" borderId="0" xfId="0" applyNumberFormat="1" applyFont="1" applyFill="1" applyBorder="1" applyAlignment="1" applyProtection="1">
      <alignment horizontal="left" vertical="center" wrapText="1" indent="1"/>
    </xf>
    <xf numFmtId="164" fontId="33" fillId="0" borderId="25" xfId="0" applyNumberFormat="1" applyFont="1" applyFill="1" applyBorder="1" applyAlignment="1" applyProtection="1">
      <alignment horizontal="left" vertical="center" wrapText="1" indent="1"/>
    </xf>
    <xf numFmtId="164" fontId="1" fillId="0" borderId="29" xfId="0" applyNumberFormat="1" applyFont="1" applyFill="1" applyBorder="1" applyAlignment="1" applyProtection="1">
      <alignment horizontal="left" vertical="center" wrapText="1" indent="1"/>
    </xf>
    <xf numFmtId="164" fontId="30" fillId="0" borderId="8" xfId="0" applyNumberFormat="1" applyFont="1" applyFill="1" applyBorder="1" applyAlignment="1" applyProtection="1">
      <alignment horizontal="left" vertical="center" wrapText="1" indent="1"/>
    </xf>
    <xf numFmtId="164" fontId="35" fillId="0" borderId="1" xfId="0" applyNumberFormat="1" applyFont="1" applyFill="1" applyBorder="1" applyAlignment="1" applyProtection="1">
      <alignment horizontal="right" vertical="center" wrapText="1" indent="1"/>
    </xf>
    <xf numFmtId="164" fontId="30" fillId="0" borderId="9" xfId="0" applyNumberFormat="1" applyFont="1" applyFill="1" applyBorder="1" applyAlignment="1" applyProtection="1">
      <alignment horizontal="left" vertical="center" wrapText="1" indent="1"/>
    </xf>
    <xf numFmtId="164" fontId="1" fillId="0" borderId="26" xfId="0" applyNumberFormat="1" applyFont="1" applyFill="1" applyBorder="1" applyAlignment="1" applyProtection="1">
      <alignment horizontal="left" vertical="center" wrapText="1" indent="1"/>
    </xf>
    <xf numFmtId="164" fontId="35" fillId="0" borderId="2" xfId="0" applyNumberFormat="1" applyFont="1" applyFill="1" applyBorder="1" applyAlignment="1" applyProtection="1">
      <alignment horizontal="right" vertical="center" wrapText="1" indent="1"/>
    </xf>
    <xf numFmtId="164" fontId="31" fillId="0" borderId="15" xfId="0" applyNumberFormat="1" applyFont="1" applyFill="1" applyBorder="1" applyAlignment="1" applyProtection="1">
      <alignment horizontal="left" vertical="center" wrapText="1" indent="1"/>
    </xf>
    <xf numFmtId="164" fontId="33" fillId="0" borderId="15" xfId="0" applyNumberFormat="1" applyFont="1" applyFill="1" applyBorder="1" applyAlignment="1" applyProtection="1">
      <alignment horizontal="left" vertical="center" wrapText="1" indent="1"/>
    </xf>
    <xf numFmtId="164" fontId="33" fillId="0" borderId="40" xfId="0" applyNumberFormat="1" applyFont="1" applyFill="1" applyBorder="1" applyAlignment="1" applyProtection="1">
      <alignment horizontal="right" vertical="center" wrapText="1" indent="1"/>
    </xf>
    <xf numFmtId="164" fontId="29" fillId="0" borderId="23" xfId="0" applyNumberFormat="1" applyFont="1" applyFill="1" applyBorder="1" applyAlignment="1" applyProtection="1">
      <alignment horizontal="right" vertical="center" wrapText="1" indent="1"/>
      <protection locked="0"/>
    </xf>
    <xf numFmtId="164" fontId="29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164" fontId="30" fillId="0" borderId="11" xfId="0" applyNumberFormat="1" applyFont="1" applyFill="1" applyBorder="1" applyAlignment="1" applyProtection="1">
      <alignment horizontal="left" vertical="center" wrapText="1" indent="1"/>
      <protection locked="0"/>
    </xf>
    <xf numFmtId="164" fontId="22" fillId="0" borderId="9" xfId="0" quotePrefix="1" applyNumberFormat="1" applyFont="1" applyFill="1" applyBorder="1" applyAlignment="1" applyProtection="1">
      <alignment horizontal="left" vertical="center" wrapText="1" indent="6"/>
    </xf>
    <xf numFmtId="164" fontId="30" fillId="0" borderId="9" xfId="0" quotePrefix="1" applyNumberFormat="1" applyFont="1" applyFill="1" applyBorder="1" applyAlignment="1" applyProtection="1">
      <alignment horizontal="left" vertical="center" wrapText="1" indent="6"/>
    </xf>
    <xf numFmtId="164" fontId="22" fillId="0" borderId="9" xfId="0" quotePrefix="1" applyNumberFormat="1" applyFont="1" applyFill="1" applyBorder="1" applyAlignment="1" applyProtection="1">
      <alignment horizontal="left" vertical="center" wrapText="1" indent="3"/>
    </xf>
    <xf numFmtId="164" fontId="1" fillId="0" borderId="58" xfId="0" applyNumberFormat="1" applyFont="1" applyFill="1" applyBorder="1" applyAlignment="1" applyProtection="1">
      <alignment horizontal="left" vertical="center" wrapText="1" indent="1"/>
    </xf>
    <xf numFmtId="164" fontId="35" fillId="0" borderId="8" xfId="0" applyNumberFormat="1" applyFont="1" applyFill="1" applyBorder="1" applyAlignment="1" applyProtection="1">
      <alignment horizontal="left" vertical="center" wrapText="1" indent="1"/>
    </xf>
    <xf numFmtId="164" fontId="30" fillId="0" borderId="9" xfId="0" applyNumberFormat="1" applyFont="1" applyFill="1" applyBorder="1" applyAlignment="1" applyProtection="1">
      <alignment horizontal="left" vertical="center" wrapText="1" indent="2"/>
    </xf>
    <xf numFmtId="164" fontId="30" fillId="0" borderId="2" xfId="0" applyNumberFormat="1" applyFont="1" applyFill="1" applyBorder="1" applyAlignment="1" applyProtection="1">
      <alignment horizontal="left" vertical="center" wrapText="1" indent="2"/>
    </xf>
    <xf numFmtId="164" fontId="35" fillId="0" borderId="2" xfId="0" applyNumberFormat="1" applyFont="1" applyFill="1" applyBorder="1" applyAlignment="1" applyProtection="1">
      <alignment horizontal="left" vertical="center" wrapText="1" indent="1"/>
    </xf>
    <xf numFmtId="164" fontId="30" fillId="0" borderId="11" xfId="0" applyNumberFormat="1" applyFont="1" applyFill="1" applyBorder="1" applyAlignment="1" applyProtection="1">
      <alignment horizontal="left" vertical="center" wrapText="1" indent="1"/>
    </xf>
    <xf numFmtId="164" fontId="22" fillId="0" borderId="11" xfId="0" applyNumberFormat="1" applyFont="1" applyFill="1" applyBorder="1" applyAlignment="1" applyProtection="1">
      <alignment horizontal="left" vertical="center" wrapText="1" indent="2"/>
    </xf>
    <xf numFmtId="164" fontId="22" fillId="0" borderId="12" xfId="0" applyNumberFormat="1" applyFont="1" applyFill="1" applyBorder="1" applyAlignment="1" applyProtection="1">
      <alignment horizontal="left" vertical="center" wrapText="1" indent="2"/>
    </xf>
    <xf numFmtId="164" fontId="35" fillId="0" borderId="4" xfId="0" applyNumberFormat="1" applyFont="1" applyFill="1" applyBorder="1" applyAlignment="1" applyProtection="1">
      <alignment horizontal="right" vertical="center" wrapText="1" indent="1"/>
    </xf>
    <xf numFmtId="166" fontId="30" fillId="0" borderId="59" xfId="1" applyNumberFormat="1" applyFont="1" applyFill="1" applyBorder="1" applyProtection="1">
      <protection locked="0"/>
    </xf>
    <xf numFmtId="166" fontId="30" fillId="0" borderId="51" xfId="1" applyNumberFormat="1" applyFont="1" applyFill="1" applyBorder="1" applyProtection="1">
      <protection locked="0"/>
    </xf>
    <xf numFmtId="166" fontId="30" fillId="0" borderId="45" xfId="1" applyNumberFormat="1" applyFont="1" applyFill="1" applyBorder="1" applyProtection="1">
      <protection locked="0"/>
    </xf>
    <xf numFmtId="0" fontId="30" fillId="0" borderId="4" xfId="5" applyFont="1" applyFill="1" applyBorder="1" applyProtection="1"/>
    <xf numFmtId="0" fontId="29" fillId="0" borderId="17" xfId="0" applyFont="1" applyFill="1" applyBorder="1" applyAlignment="1" applyProtection="1">
      <alignment horizontal="center" vertical="center" wrapText="1"/>
    </xf>
    <xf numFmtId="0" fontId="29" fillId="0" borderId="13" xfId="0" applyFont="1" applyFill="1" applyBorder="1" applyAlignment="1" applyProtection="1">
      <alignment horizontal="center" vertical="center" wrapText="1"/>
    </xf>
    <xf numFmtId="0" fontId="29" fillId="0" borderId="14" xfId="0" applyFont="1" applyFill="1" applyBorder="1" applyAlignment="1" applyProtection="1">
      <alignment horizontal="center" vertical="center" wrapText="1"/>
    </xf>
    <xf numFmtId="0" fontId="22" fillId="0" borderId="22" xfId="5" applyFont="1" applyFill="1" applyBorder="1" applyAlignment="1" applyProtection="1">
      <alignment horizontal="left" vertical="center" wrapText="1" indent="1"/>
    </xf>
    <xf numFmtId="0" fontId="22" fillId="0" borderId="19" xfId="5" applyFont="1" applyFill="1" applyBorder="1" applyAlignment="1" applyProtection="1">
      <alignment horizontal="left" vertical="center" wrapText="1" indent="1"/>
    </xf>
    <xf numFmtId="0" fontId="22" fillId="0" borderId="19" xfId="5" applyFont="1" applyFill="1" applyBorder="1" applyAlignment="1" applyProtection="1">
      <alignment horizontal="left" indent="7"/>
    </xf>
    <xf numFmtId="0" fontId="22" fillId="0" borderId="30" xfId="5" applyFont="1" applyFill="1" applyBorder="1" applyAlignment="1" applyProtection="1">
      <alignment horizontal="left" vertical="center" wrapText="1" indent="6"/>
    </xf>
    <xf numFmtId="0" fontId="22" fillId="0" borderId="19" xfId="5" applyFont="1" applyFill="1" applyBorder="1" applyAlignment="1" applyProtection="1">
      <alignment horizontal="left" vertical="center" wrapText="1" indent="6"/>
    </xf>
    <xf numFmtId="0" fontId="22" fillId="0" borderId="32" xfId="5" applyFont="1" applyFill="1" applyBorder="1" applyAlignment="1" applyProtection="1">
      <alignment horizontal="left" vertical="center" wrapText="1" indent="6"/>
    </xf>
    <xf numFmtId="0" fontId="29" fillId="0" borderId="23" xfId="5" applyFont="1" applyFill="1" applyBorder="1" applyAlignment="1" applyProtection="1">
      <alignment horizontal="left" vertical="center" wrapText="1" indent="1"/>
    </xf>
    <xf numFmtId="0" fontId="8" fillId="0" borderId="5" xfId="0" applyFont="1" applyFill="1" applyBorder="1" applyAlignment="1" applyProtection="1">
      <alignment horizontal="center" vertical="center"/>
    </xf>
    <xf numFmtId="0" fontId="8" fillId="0" borderId="31" xfId="0" applyFont="1" applyFill="1" applyBorder="1" applyAlignment="1" applyProtection="1">
      <alignment horizontal="center" vertical="center"/>
    </xf>
    <xf numFmtId="0" fontId="28" fillId="0" borderId="24" xfId="0" applyFont="1" applyBorder="1" applyAlignment="1" applyProtection="1">
      <alignment horizontal="left" vertical="center" wrapText="1" indent="1"/>
    </xf>
    <xf numFmtId="0" fontId="27" fillId="0" borderId="30" xfId="0" applyFont="1" applyBorder="1" applyAlignment="1" applyProtection="1">
      <alignment horizontal="left" vertical="center" wrapText="1" indent="1"/>
    </xf>
    <xf numFmtId="0" fontId="27" fillId="0" borderId="19" xfId="0" applyFont="1" applyBorder="1" applyAlignment="1" applyProtection="1">
      <alignment horizontal="left" vertical="center" wrapText="1" indent="1"/>
    </xf>
    <xf numFmtId="0" fontId="27" fillId="0" borderId="32" xfId="0" applyFont="1" applyBorder="1" applyAlignment="1" applyProtection="1">
      <alignment horizontal="left" vertical="center" wrapText="1" indent="1"/>
    </xf>
    <xf numFmtId="0" fontId="27" fillId="0" borderId="21" xfId="0" applyFont="1" applyBorder="1" applyAlignment="1" applyProtection="1">
      <alignment horizontal="left" vertical="center" wrapText="1" indent="1"/>
    </xf>
    <xf numFmtId="0" fontId="49" fillId="0" borderId="19" xfId="0" applyFont="1" applyBorder="1" applyAlignment="1" applyProtection="1">
      <alignment horizontal="left" vertical="center" wrapText="1" indent="1"/>
    </xf>
    <xf numFmtId="0" fontId="27" fillId="0" borderId="19" xfId="0" applyFont="1" applyBorder="1" applyAlignment="1" applyProtection="1">
      <alignment horizontal="left" vertical="center" wrapText="1" indent="6"/>
    </xf>
    <xf numFmtId="0" fontId="28" fillId="0" borderId="52" xfId="0" applyFont="1" applyBorder="1" applyAlignment="1" applyProtection="1">
      <alignment horizontal="left" vertical="center" wrapText="1" indent="1"/>
    </xf>
    <xf numFmtId="0" fontId="27" fillId="0" borderId="59" xfId="0" applyFont="1" applyBorder="1" applyAlignment="1" applyProtection="1">
      <alignment horizontal="left" vertical="center" wrapText="1" indent="1"/>
    </xf>
    <xf numFmtId="0" fontId="27" fillId="0" borderId="60" xfId="0" applyFont="1" applyBorder="1" applyAlignment="1" applyProtection="1">
      <alignment horizontal="left" vertical="center" wrapText="1" indent="1"/>
    </xf>
    <xf numFmtId="0" fontId="29" fillId="0" borderId="0" xfId="0" applyFont="1" applyFill="1" applyAlignment="1" applyProtection="1">
      <alignment horizontal="center" vertical="center" wrapText="1"/>
    </xf>
    <xf numFmtId="0" fontId="9" fillId="0" borderId="16" xfId="0" applyFont="1" applyFill="1" applyBorder="1" applyAlignment="1" applyProtection="1">
      <alignment vertical="center" wrapText="1"/>
    </xf>
    <xf numFmtId="0" fontId="8" fillId="0" borderId="22" xfId="0" quotePrefix="1" applyFont="1" applyFill="1" applyBorder="1" applyAlignment="1" applyProtection="1">
      <alignment horizontal="right" vertical="center" indent="1"/>
    </xf>
    <xf numFmtId="0" fontId="8" fillId="0" borderId="49" xfId="0" applyFont="1" applyFill="1" applyBorder="1" applyAlignment="1" applyProtection="1">
      <alignment horizontal="right" vertical="center" indent="1"/>
    </xf>
    <xf numFmtId="0" fontId="8" fillId="0" borderId="33" xfId="0" applyFont="1" applyFill="1" applyBorder="1" applyAlignment="1" applyProtection="1">
      <alignment horizontal="right" vertical="center" wrapText="1" indent="1"/>
    </xf>
    <xf numFmtId="164" fontId="8" fillId="0" borderId="45" xfId="0" applyNumberFormat="1" applyFont="1" applyFill="1" applyBorder="1" applyAlignment="1" applyProtection="1">
      <alignment horizontal="right" vertical="center" wrapText="1" indent="1"/>
    </xf>
    <xf numFmtId="164" fontId="22" fillId="0" borderId="22" xfId="0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20" xfId="0" applyNumberFormat="1" applyFont="1" applyFill="1" applyBorder="1" applyAlignment="1" applyProtection="1">
      <alignment horizontal="right" vertical="center" wrapText="1" indent="1"/>
      <protection locked="0"/>
    </xf>
    <xf numFmtId="164" fontId="30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32" xfId="0" applyNumberFormat="1" applyFont="1" applyFill="1" applyBorder="1" applyAlignment="1" applyProtection="1">
      <alignment horizontal="right" vertical="center" wrapText="1" indent="1"/>
      <protection locked="0"/>
    </xf>
    <xf numFmtId="164" fontId="29" fillId="0" borderId="40" xfId="0" applyNumberFormat="1" applyFont="1" applyFill="1" applyBorder="1" applyAlignment="1" applyProtection="1">
      <alignment horizontal="right" vertical="center" wrapText="1" indent="1"/>
      <protection locked="0"/>
    </xf>
    <xf numFmtId="164" fontId="23" fillId="0" borderId="61" xfId="0" applyNumberFormat="1" applyFont="1" applyFill="1" applyBorder="1" applyAlignment="1" applyProtection="1">
      <alignment horizontal="right" vertical="center" wrapText="1" indent="1"/>
    </xf>
    <xf numFmtId="164" fontId="29" fillId="0" borderId="40" xfId="0" applyNumberFormat="1" applyFont="1" applyFill="1" applyBorder="1" applyAlignment="1" applyProtection="1">
      <alignment horizontal="right" vertical="center" wrapText="1" indent="1"/>
    </xf>
    <xf numFmtId="164" fontId="30" fillId="0" borderId="61" xfId="0" applyNumberFormat="1" applyFont="1" applyFill="1" applyBorder="1" applyAlignment="1" applyProtection="1">
      <alignment horizontal="right" vertical="center" wrapText="1" indent="1"/>
      <protection locked="0"/>
    </xf>
    <xf numFmtId="164" fontId="20" fillId="0" borderId="0" xfId="0" applyNumberFormat="1" applyFont="1" applyFill="1" applyBorder="1" applyAlignment="1" applyProtection="1">
      <alignment horizontal="right" vertical="center" wrapText="1" indent="1"/>
    </xf>
    <xf numFmtId="0" fontId="22" fillId="0" borderId="0" xfId="0" applyFont="1" applyFill="1" applyAlignment="1" applyProtection="1">
      <alignment horizontal="right" vertical="center" wrapText="1" indent="1"/>
    </xf>
    <xf numFmtId="164" fontId="20" fillId="0" borderId="40" xfId="0" applyNumberFormat="1" applyFont="1" applyFill="1" applyBorder="1" applyAlignment="1" applyProtection="1">
      <alignment horizontal="right" vertical="center" wrapText="1" indent="1"/>
    </xf>
    <xf numFmtId="164" fontId="22" fillId="0" borderId="53" xfId="0" applyNumberFormat="1" applyFont="1" applyFill="1" applyBorder="1" applyAlignment="1" applyProtection="1">
      <alignment horizontal="right" vertical="center" wrapText="1" indent="1"/>
      <protection locked="0"/>
    </xf>
    <xf numFmtId="164" fontId="30" fillId="0" borderId="51" xfId="0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51" xfId="0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45" xfId="0" applyNumberFormat="1" applyFont="1" applyFill="1" applyBorder="1" applyAlignment="1" applyProtection="1">
      <alignment horizontal="right" vertical="center" wrapText="1" indent="1"/>
      <protection locked="0"/>
    </xf>
    <xf numFmtId="164" fontId="29" fillId="0" borderId="33" xfId="0" applyNumberFormat="1" applyFont="1" applyFill="1" applyBorder="1" applyAlignment="1" applyProtection="1">
      <alignment horizontal="right" vertical="center" wrapText="1" indent="1"/>
    </xf>
    <xf numFmtId="164" fontId="32" fillId="0" borderId="23" xfId="0" applyNumberFormat="1" applyFont="1" applyFill="1" applyBorder="1" applyAlignment="1" applyProtection="1">
      <alignment horizontal="right" vertical="center" wrapText="1" indent="1"/>
    </xf>
    <xf numFmtId="164" fontId="20" fillId="0" borderId="23" xfId="0" applyNumberFormat="1" applyFont="1" applyFill="1" applyBorder="1" applyAlignment="1" applyProtection="1">
      <alignment horizontal="right" vertical="center" wrapText="1" indent="1"/>
    </xf>
    <xf numFmtId="0" fontId="0" fillId="0" borderId="0" xfId="0" applyFill="1" applyAlignment="1" applyProtection="1">
      <alignment horizontal="right" vertical="center" wrapText="1" indent="1"/>
    </xf>
    <xf numFmtId="164" fontId="35" fillId="0" borderId="19" xfId="0" applyNumberFormat="1" applyFont="1" applyFill="1" applyBorder="1" applyAlignment="1" applyProtection="1">
      <alignment horizontal="right" vertical="center" wrapText="1" indent="1"/>
    </xf>
    <xf numFmtId="164" fontId="35" fillId="0" borderId="22" xfId="0" applyNumberFormat="1" applyFont="1" applyFill="1" applyBorder="1" applyAlignment="1" applyProtection="1">
      <alignment horizontal="right" vertical="center" wrapText="1" indent="1"/>
    </xf>
    <xf numFmtId="0" fontId="41" fillId="0" borderId="46" xfId="0" applyFont="1" applyBorder="1" applyAlignment="1" applyProtection="1">
      <alignment horizontal="center" wrapText="1"/>
    </xf>
    <xf numFmtId="0" fontId="29" fillId="0" borderId="46" xfId="5" applyFont="1" applyFill="1" applyBorder="1" applyAlignment="1" applyProtection="1">
      <alignment horizontal="left" vertical="center" wrapText="1" indent="1"/>
    </xf>
    <xf numFmtId="0" fontId="28" fillId="0" borderId="17" xfId="0" applyFont="1" applyBorder="1" applyAlignment="1" applyProtection="1">
      <alignment horizontal="center" vertical="center" wrapText="1"/>
    </xf>
    <xf numFmtId="0" fontId="30" fillId="0" borderId="31" xfId="5" applyFont="1" applyFill="1" applyBorder="1" applyAlignment="1" applyProtection="1">
      <alignment horizontal="left" vertical="center" wrapText="1" indent="1"/>
    </xf>
    <xf numFmtId="0" fontId="29" fillId="0" borderId="18" xfId="5" applyFont="1" applyFill="1" applyBorder="1" applyAlignment="1" applyProtection="1">
      <alignment horizontal="left" vertical="center" wrapText="1" indent="1"/>
    </xf>
    <xf numFmtId="0" fontId="29" fillId="0" borderId="10" xfId="0" applyFont="1" applyFill="1" applyBorder="1" applyAlignment="1" applyProtection="1">
      <alignment horizontal="center" vertical="center" wrapText="1"/>
    </xf>
    <xf numFmtId="49" fontId="22" fillId="0" borderId="4" xfId="0" applyNumberFormat="1" applyFont="1" applyFill="1" applyBorder="1" applyAlignment="1" applyProtection="1">
      <alignment horizontal="center" vertical="center" wrapText="1"/>
    </xf>
    <xf numFmtId="49" fontId="22" fillId="0" borderId="5" xfId="0" applyNumberFormat="1" applyFont="1" applyFill="1" applyBorder="1" applyAlignment="1" applyProtection="1">
      <alignment horizontal="center" vertical="center" wrapText="1"/>
    </xf>
    <xf numFmtId="49" fontId="8" fillId="0" borderId="22" xfId="0" applyNumberFormat="1" applyFont="1" applyFill="1" applyBorder="1" applyAlignment="1" applyProtection="1">
      <alignment horizontal="right" vertical="center"/>
    </xf>
    <xf numFmtId="49" fontId="8" fillId="0" borderId="49" xfId="0" applyNumberFormat="1" applyFont="1" applyFill="1" applyBorder="1" applyAlignment="1" applyProtection="1">
      <alignment horizontal="right" vertical="center"/>
    </xf>
    <xf numFmtId="0" fontId="10" fillId="0" borderId="0" xfId="0" applyFont="1" applyFill="1" applyAlignment="1" applyProtection="1">
      <alignment vertical="center" wrapText="1"/>
    </xf>
    <xf numFmtId="0" fontId="2" fillId="0" borderId="14" xfId="0" applyFont="1" applyFill="1" applyBorder="1" applyAlignment="1" applyProtection="1">
      <alignment vertical="center" wrapText="1"/>
    </xf>
    <xf numFmtId="164" fontId="30" fillId="0" borderId="22" xfId="0" applyNumberFormat="1" applyFont="1" applyFill="1" applyBorder="1" applyAlignment="1" applyProtection="1">
      <alignment horizontal="right" vertical="center" wrapText="1" indent="1"/>
      <protection locked="0"/>
    </xf>
    <xf numFmtId="164" fontId="30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164" fontId="29" fillId="0" borderId="61" xfId="0" applyNumberFormat="1" applyFont="1" applyFill="1" applyBorder="1" applyAlignment="1" applyProtection="1">
      <alignment horizontal="right" vertical="center" wrapText="1" indent="1"/>
    </xf>
    <xf numFmtId="0" fontId="7" fillId="0" borderId="62" xfId="5" applyFont="1" applyFill="1" applyBorder="1" applyAlignment="1" applyProtection="1">
      <alignment horizontal="center" vertical="center" wrapText="1"/>
    </xf>
    <xf numFmtId="0" fontId="7" fillId="0" borderId="62" xfId="5" applyFont="1" applyFill="1" applyBorder="1" applyAlignment="1" applyProtection="1">
      <alignment vertical="center" wrapText="1"/>
    </xf>
    <xf numFmtId="164" fontId="7" fillId="0" borderId="62" xfId="5" applyNumberFormat="1" applyFont="1" applyFill="1" applyBorder="1" applyAlignment="1" applyProtection="1">
      <alignment horizontal="right" vertical="center" wrapText="1" indent="1"/>
    </xf>
    <xf numFmtId="0" fontId="22" fillId="0" borderId="62" xfId="5" applyFont="1" applyFill="1" applyBorder="1" applyAlignment="1" applyProtection="1">
      <alignment horizontal="right" vertical="center" wrapText="1" indent="1"/>
      <protection locked="0"/>
    </xf>
    <xf numFmtId="164" fontId="30" fillId="0" borderId="62" xfId="5" applyNumberFormat="1" applyFont="1" applyFill="1" applyBorder="1" applyAlignment="1" applyProtection="1">
      <alignment horizontal="right" vertical="center" wrapText="1" indent="1"/>
      <protection locked="0"/>
    </xf>
    <xf numFmtId="0" fontId="16" fillId="0" borderId="0" xfId="0" applyFont="1" applyAlignment="1">
      <alignment horizontal="center" wrapText="1"/>
    </xf>
    <xf numFmtId="0" fontId="24" fillId="0" borderId="0" xfId="0" applyFont="1" applyAlignment="1">
      <alignment horizontal="center" wrapText="1"/>
    </xf>
    <xf numFmtId="0" fontId="26" fillId="0" borderId="33" xfId="0" applyFont="1" applyFill="1" applyBorder="1" applyAlignment="1" applyProtection="1">
      <alignment vertical="center" wrapText="1"/>
    </xf>
    <xf numFmtId="0" fontId="16" fillId="0" borderId="0" xfId="0" applyFont="1" applyFill="1" applyBorder="1" applyAlignment="1" applyProtection="1">
      <alignment horizontal="center" vertical="center"/>
    </xf>
    <xf numFmtId="0" fontId="51" fillId="0" borderId="0" xfId="0" applyFont="1" applyFill="1" applyBorder="1" applyAlignment="1" applyProtection="1">
      <alignment horizontal="right"/>
    </xf>
    <xf numFmtId="0" fontId="33" fillId="0" borderId="17" xfId="0" applyFont="1" applyBorder="1" applyAlignment="1" applyProtection="1">
      <alignment horizontal="center" vertical="center" wrapText="1"/>
    </xf>
    <xf numFmtId="0" fontId="33" fillId="0" borderId="18" xfId="0" applyFont="1" applyBorder="1" applyAlignment="1" applyProtection="1">
      <alignment horizontal="center" vertical="center"/>
    </xf>
    <xf numFmtId="0" fontId="33" fillId="0" borderId="33" xfId="0" applyFont="1" applyBorder="1" applyAlignment="1" applyProtection="1">
      <alignment horizontal="center" vertical="center" wrapText="1"/>
    </xf>
    <xf numFmtId="0" fontId="27" fillId="0" borderId="5" xfId="0" applyFont="1" applyBorder="1" applyAlignment="1" applyProtection="1">
      <alignment horizontal="left" vertical="center" wrapText="1" indent="1"/>
    </xf>
    <xf numFmtId="0" fontId="27" fillId="0" borderId="3" xfId="0" applyFont="1" applyBorder="1" applyAlignment="1" applyProtection="1">
      <alignment horizontal="left" vertical="center" wrapText="1" indent="1"/>
    </xf>
    <xf numFmtId="0" fontId="49" fillId="0" borderId="4" xfId="0" applyFont="1" applyBorder="1" applyAlignment="1" applyProtection="1">
      <alignment horizontal="left" vertical="center" wrapText="1" indent="1"/>
    </xf>
    <xf numFmtId="0" fontId="28" fillId="0" borderId="31" xfId="0" applyFont="1" applyBorder="1" applyAlignment="1" applyProtection="1">
      <alignment horizontal="left" vertical="center" wrapText="1" indent="1"/>
    </xf>
    <xf numFmtId="0" fontId="28" fillId="0" borderId="3" xfId="0" applyFont="1" applyBorder="1" applyAlignment="1" applyProtection="1">
      <alignment horizontal="left" vertical="center" wrapText="1" indent="1"/>
    </xf>
    <xf numFmtId="49" fontId="28" fillId="0" borderId="11" xfId="0" applyNumberFormat="1" applyFont="1" applyBorder="1" applyAlignment="1" applyProtection="1">
      <alignment horizontal="left" vertical="center" wrapText="1" indent="1"/>
    </xf>
    <xf numFmtId="0" fontId="26" fillId="0" borderId="16" xfId="0" applyFont="1" applyBorder="1" applyAlignment="1" applyProtection="1">
      <alignment horizontal="left" vertical="center" wrapText="1" indent="1"/>
    </xf>
    <xf numFmtId="0" fontId="26" fillId="0" borderId="3" xfId="0" applyFont="1" applyBorder="1" applyAlignment="1" applyProtection="1">
      <alignment horizontal="left" vertical="center" wrapText="1" indent="1"/>
    </xf>
    <xf numFmtId="0" fontId="27" fillId="0" borderId="2" xfId="0" quotePrefix="1" applyFont="1" applyBorder="1" applyAlignment="1" applyProtection="1">
      <alignment horizontal="left" vertical="center" wrapText="1" indent="6"/>
    </xf>
    <xf numFmtId="0" fontId="27" fillId="0" borderId="31" xfId="0" quotePrefix="1" applyFont="1" applyBorder="1" applyAlignment="1" applyProtection="1">
      <alignment horizontal="left" vertical="center" wrapText="1" indent="6"/>
    </xf>
    <xf numFmtId="0" fontId="49" fillId="0" borderId="16" xfId="0" applyFont="1" applyBorder="1" applyAlignment="1" applyProtection="1">
      <alignment horizontal="left" vertical="center" wrapText="1" indent="1"/>
    </xf>
    <xf numFmtId="0" fontId="12" fillId="0" borderId="0" xfId="5" applyFont="1" applyFill="1" applyProtection="1"/>
    <xf numFmtId="0" fontId="12" fillId="0" borderId="0" xfId="5" applyFont="1" applyFill="1" applyAlignment="1" applyProtection="1">
      <alignment horizontal="right" vertical="center" indent="1"/>
    </xf>
    <xf numFmtId="0" fontId="16" fillId="0" borderId="0" xfId="0" applyFont="1" applyAlignment="1" applyProtection="1">
      <alignment horizontal="left" vertical="center" indent="1"/>
    </xf>
    <xf numFmtId="0" fontId="17" fillId="0" borderId="0" xfId="0" applyFont="1" applyAlignment="1" applyProtection="1">
      <alignment horizontal="left" vertical="center" indent="1"/>
    </xf>
    <xf numFmtId="0" fontId="17" fillId="0" borderId="0" xfId="0" applyFont="1" applyAlignment="1" applyProtection="1">
      <alignment horizontal="right" vertical="center" indent="1"/>
    </xf>
    <xf numFmtId="0" fontId="53" fillId="0" borderId="16" xfId="0" applyFont="1" applyBorder="1" applyAlignment="1" applyProtection="1">
      <alignment horizontal="left" vertical="center" wrapText="1" indent="1"/>
    </xf>
    <xf numFmtId="0" fontId="54" fillId="0" borderId="16" xfId="0" applyFont="1" applyBorder="1" applyAlignment="1" applyProtection="1">
      <alignment horizontal="left" vertical="center" wrapText="1" indent="1"/>
    </xf>
    <xf numFmtId="0" fontId="12" fillId="0" borderId="0" xfId="5" applyFont="1" applyFill="1"/>
    <xf numFmtId="0" fontId="12" fillId="0" borderId="0" xfId="5" applyFont="1" applyFill="1" applyAlignment="1">
      <alignment horizontal="right" vertical="center" indent="1"/>
    </xf>
    <xf numFmtId="164" fontId="29" fillId="0" borderId="40" xfId="5" applyNumberFormat="1" applyFont="1" applyFill="1" applyBorder="1" applyAlignment="1" applyProtection="1">
      <alignment horizontal="right" vertical="center" wrapText="1" indent="1"/>
      <protection locked="0"/>
    </xf>
    <xf numFmtId="0" fontId="44" fillId="0" borderId="2" xfId="0" applyFont="1" applyBorder="1" applyAlignment="1">
      <alignment horizontal="justify" wrapText="1"/>
    </xf>
    <xf numFmtId="0" fontId="44" fillId="0" borderId="2" xfId="0" applyFont="1" applyBorder="1" applyAlignment="1">
      <alignment wrapText="1"/>
    </xf>
    <xf numFmtId="0" fontId="44" fillId="0" borderId="31" xfId="0" applyFont="1" applyBorder="1" applyAlignment="1">
      <alignment wrapText="1"/>
    </xf>
    <xf numFmtId="0" fontId="49" fillId="0" borderId="30" xfId="0" applyFont="1" applyBorder="1" applyAlignment="1" applyProtection="1">
      <alignment horizontal="left" vertical="center" wrapText="1" indent="1"/>
    </xf>
    <xf numFmtId="0" fontId="27" fillId="0" borderId="22" xfId="0" applyFont="1" applyBorder="1" applyAlignment="1" applyProtection="1">
      <alignment horizontal="left" vertical="center" wrapText="1" indent="1"/>
    </xf>
    <xf numFmtId="0" fontId="27" fillId="0" borderId="24" xfId="0" applyFont="1" applyBorder="1" applyAlignment="1" applyProtection="1">
      <alignment horizontal="left" vertical="center" wrapText="1" indent="1"/>
    </xf>
    <xf numFmtId="0" fontId="52" fillId="0" borderId="16" xfId="0" applyFont="1" applyBorder="1" applyAlignment="1" applyProtection="1">
      <alignment horizontal="center" wrapText="1"/>
    </xf>
    <xf numFmtId="0" fontId="26" fillId="0" borderId="23" xfId="0" applyFont="1" applyBorder="1" applyAlignment="1" applyProtection="1">
      <alignment horizontal="left" vertical="center" wrapText="1" indent="1"/>
    </xf>
    <xf numFmtId="0" fontId="27" fillId="0" borderId="32" xfId="0" applyFont="1" applyBorder="1" applyAlignment="1" applyProtection="1">
      <alignment horizontal="left" vertical="center" wrapText="1" indent="6"/>
    </xf>
    <xf numFmtId="0" fontId="28" fillId="0" borderId="20" xfId="0" applyFont="1" applyBorder="1" applyAlignment="1" applyProtection="1">
      <alignment horizontal="left" vertical="center" wrapText="1" indent="1"/>
    </xf>
    <xf numFmtId="0" fontId="55" fillId="0" borderId="0" xfId="0" applyFont="1" applyFill="1" applyAlignment="1" applyProtection="1">
      <alignment horizontal="left" vertical="center" wrapText="1"/>
    </xf>
    <xf numFmtId="0" fontId="55" fillId="0" borderId="0" xfId="0" applyFont="1" applyFill="1" applyAlignment="1" applyProtection="1">
      <alignment vertical="center" wrapText="1"/>
    </xf>
    <xf numFmtId="0" fontId="55" fillId="0" borderId="0" xfId="0" applyFont="1" applyFill="1" applyAlignment="1" applyProtection="1">
      <alignment horizontal="right" vertical="center" wrapText="1" indent="1"/>
    </xf>
    <xf numFmtId="0" fontId="17" fillId="0" borderId="0" xfId="0" applyFont="1" applyFill="1" applyAlignment="1" applyProtection="1">
      <alignment horizontal="left" vertical="center" wrapText="1"/>
    </xf>
    <xf numFmtId="0" fontId="17" fillId="0" borderId="0" xfId="0" applyFont="1" applyFill="1" applyAlignment="1" applyProtection="1">
      <alignment vertical="center" wrapText="1"/>
    </xf>
    <xf numFmtId="0" fontId="17" fillId="0" borderId="0" xfId="0" applyFont="1" applyFill="1" applyAlignment="1" applyProtection="1">
      <alignment horizontal="right" vertical="center" wrapText="1" indent="1"/>
    </xf>
    <xf numFmtId="164" fontId="29" fillId="0" borderId="20" xfId="0" applyNumberFormat="1" applyFont="1" applyFill="1" applyBorder="1" applyAlignment="1" applyProtection="1">
      <alignment horizontal="right" vertical="center" wrapText="1" indent="1"/>
      <protection locked="0"/>
    </xf>
    <xf numFmtId="164" fontId="27" fillId="0" borderId="23" xfId="0" applyNumberFormat="1" applyFont="1" applyBorder="1" applyAlignment="1" applyProtection="1">
      <alignment horizontal="right" vertical="center" wrapText="1" indent="1"/>
    </xf>
    <xf numFmtId="164" fontId="35" fillId="0" borderId="23" xfId="5" applyNumberFormat="1" applyFont="1" applyFill="1" applyBorder="1" applyAlignment="1" applyProtection="1">
      <alignment horizontal="right" vertical="center" wrapText="1" indent="1"/>
    </xf>
    <xf numFmtId="164" fontId="56" fillId="0" borderId="23" xfId="5" applyNumberFormat="1" applyFont="1" applyFill="1" applyBorder="1" applyAlignment="1" applyProtection="1">
      <alignment horizontal="right" vertical="center" wrapText="1" indent="1"/>
    </xf>
    <xf numFmtId="164" fontId="0" fillId="0" borderId="29" xfId="0" applyNumberFormat="1" applyFill="1" applyBorder="1" applyAlignment="1" applyProtection="1">
      <alignment horizontal="left" vertical="center" wrapText="1" indent="1"/>
    </xf>
    <xf numFmtId="164" fontId="22" fillId="0" borderId="8" xfId="0" applyNumberFormat="1" applyFont="1" applyFill="1" applyBorder="1" applyAlignment="1" applyProtection="1">
      <alignment horizontal="left" vertical="center" wrapText="1" indent="1"/>
    </xf>
    <xf numFmtId="164" fontId="22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164" fontId="20" fillId="0" borderId="18" xfId="5" applyNumberFormat="1" applyFont="1" applyFill="1" applyBorder="1" applyAlignment="1" applyProtection="1">
      <alignment horizontal="right" vertical="center" wrapText="1" indent="1"/>
    </xf>
    <xf numFmtId="164" fontId="20" fillId="0" borderId="16" xfId="5" applyNumberFormat="1" applyFont="1" applyFill="1" applyBorder="1" applyAlignment="1" applyProtection="1">
      <alignment horizontal="right" vertical="center" wrapText="1" indent="1"/>
    </xf>
    <xf numFmtId="164" fontId="22" fillId="0" borderId="2" xfId="5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5" xfId="5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1" xfId="5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3" xfId="5" applyNumberFormat="1" applyFont="1" applyFill="1" applyBorder="1" applyAlignment="1" applyProtection="1">
      <alignment horizontal="right" vertical="center" wrapText="1" indent="1"/>
      <protection locked="0"/>
    </xf>
    <xf numFmtId="164" fontId="29" fillId="0" borderId="3" xfId="5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4" xfId="5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7" xfId="5" applyNumberFormat="1" applyFont="1" applyFill="1" applyBorder="1" applyAlignment="1" applyProtection="1">
      <alignment horizontal="right" vertical="center" wrapText="1" indent="1"/>
      <protection locked="0"/>
    </xf>
    <xf numFmtId="164" fontId="30" fillId="0" borderId="2" xfId="5" applyNumberFormat="1" applyFont="1" applyFill="1" applyBorder="1" applyAlignment="1" applyProtection="1">
      <alignment horizontal="right" vertical="center" wrapText="1" indent="1"/>
      <protection locked="0"/>
    </xf>
    <xf numFmtId="164" fontId="35" fillId="0" borderId="4" xfId="5" applyNumberFormat="1" applyFont="1" applyFill="1" applyBorder="1" applyAlignment="1" applyProtection="1">
      <alignment horizontal="right" vertical="center" wrapText="1" indent="1"/>
    </xf>
    <xf numFmtId="164" fontId="35" fillId="0" borderId="2" xfId="5" applyNumberFormat="1" applyFont="1" applyFill="1" applyBorder="1" applyAlignment="1" applyProtection="1">
      <alignment horizontal="right" vertical="center" wrapText="1" indent="1"/>
    </xf>
    <xf numFmtId="164" fontId="30" fillId="0" borderId="7" xfId="5" applyNumberFormat="1" applyFont="1" applyFill="1" applyBorder="1" applyAlignment="1" applyProtection="1">
      <alignment horizontal="right" vertical="center" wrapText="1" indent="1"/>
      <protection locked="0"/>
    </xf>
    <xf numFmtId="164" fontId="30" fillId="0" borderId="21" xfId="5" applyNumberFormat="1" applyFont="1" applyFill="1" applyBorder="1" applyAlignment="1" applyProtection="1">
      <alignment horizontal="right" vertical="center" wrapText="1" indent="1"/>
      <protection locked="0"/>
    </xf>
    <xf numFmtId="164" fontId="30" fillId="0" borderId="4" xfId="5" applyNumberFormat="1" applyFont="1" applyFill="1" applyBorder="1" applyAlignment="1" applyProtection="1">
      <alignment horizontal="right" vertical="center" wrapText="1" indent="1"/>
      <protection locked="0"/>
    </xf>
    <xf numFmtId="164" fontId="30" fillId="0" borderId="30" xfId="5" applyNumberFormat="1" applyFont="1" applyFill="1" applyBorder="1" applyAlignment="1" applyProtection="1">
      <alignment horizontal="right" vertical="center" wrapText="1" indent="1"/>
      <protection locked="0"/>
    </xf>
    <xf numFmtId="164" fontId="30" fillId="0" borderId="1" xfId="5" applyNumberFormat="1" applyFont="1" applyFill="1" applyBorder="1" applyAlignment="1" applyProtection="1">
      <alignment horizontal="right" vertical="center" wrapText="1" indent="1"/>
      <protection locked="0"/>
    </xf>
    <xf numFmtId="164" fontId="30" fillId="0" borderId="20" xfId="5" applyNumberFormat="1" applyFont="1" applyFill="1" applyBorder="1" applyAlignment="1" applyProtection="1">
      <alignment horizontal="right" vertical="center" wrapText="1" indent="1"/>
      <protection locked="0"/>
    </xf>
    <xf numFmtId="164" fontId="29" fillId="0" borderId="16" xfId="5" applyNumberFormat="1" applyFont="1" applyFill="1" applyBorder="1" applyAlignment="1" applyProtection="1">
      <alignment horizontal="right" vertical="center" wrapText="1" indent="1"/>
      <protection locked="0"/>
    </xf>
    <xf numFmtId="164" fontId="32" fillId="0" borderId="16" xfId="5" applyNumberFormat="1" applyFont="1" applyFill="1" applyBorder="1" applyAlignment="1" applyProtection="1">
      <alignment horizontal="right" vertical="center" wrapText="1" indent="1"/>
    </xf>
    <xf numFmtId="164" fontId="29" fillId="0" borderId="16" xfId="5" applyNumberFormat="1" applyFont="1" applyFill="1" applyBorder="1" applyAlignment="1" applyProtection="1">
      <alignment horizontal="right" vertical="center" wrapText="1" indent="1"/>
    </xf>
    <xf numFmtId="164" fontId="30" fillId="0" borderId="31" xfId="5" applyNumberFormat="1" applyFont="1" applyFill="1" applyBorder="1" applyAlignment="1" applyProtection="1">
      <alignment horizontal="right" vertical="center" wrapText="1" indent="1"/>
      <protection locked="0"/>
    </xf>
    <xf numFmtId="164" fontId="29" fillId="0" borderId="3" xfId="5" quotePrefix="1" applyNumberFormat="1" applyFont="1" applyFill="1" applyBorder="1" applyAlignment="1" applyProtection="1">
      <alignment horizontal="right" vertical="center" wrapText="1" indent="1"/>
      <protection locked="0"/>
    </xf>
    <xf numFmtId="164" fontId="31" fillId="0" borderId="16" xfId="5" applyNumberFormat="1" applyFont="1" applyFill="1" applyBorder="1" applyAlignment="1" applyProtection="1">
      <alignment horizontal="right" vertical="center" wrapText="1" indent="1"/>
    </xf>
    <xf numFmtId="164" fontId="22" fillId="0" borderId="31" xfId="5" applyNumberFormat="1" applyFont="1" applyFill="1" applyBorder="1" applyAlignment="1" applyProtection="1">
      <alignment horizontal="right" vertical="center" wrapText="1" indent="1"/>
      <protection locked="0"/>
    </xf>
    <xf numFmtId="0" fontId="27" fillId="0" borderId="4" xfId="0" applyFont="1" applyBorder="1" applyAlignment="1" applyProtection="1">
      <alignment horizontal="right" vertical="center" wrapText="1" indent="1"/>
      <protection locked="0"/>
    </xf>
    <xf numFmtId="0" fontId="27" fillId="0" borderId="2" xfId="0" applyFont="1" applyBorder="1" applyAlignment="1" applyProtection="1">
      <alignment horizontal="right" vertical="center" wrapText="1" indent="1"/>
      <protection locked="0"/>
    </xf>
    <xf numFmtId="0" fontId="27" fillId="0" borderId="7" xfId="0" applyFont="1" applyBorder="1" applyAlignment="1" applyProtection="1">
      <alignment horizontal="right" vertical="center" wrapText="1" indent="1"/>
      <protection locked="0"/>
    </xf>
    <xf numFmtId="164" fontId="28" fillId="0" borderId="16" xfId="0" applyNumberFormat="1" applyFont="1" applyBorder="1" applyAlignment="1" applyProtection="1">
      <alignment horizontal="right" vertical="center" wrapText="1" indent="1"/>
    </xf>
    <xf numFmtId="0" fontId="26" fillId="0" borderId="16" xfId="0" quotePrefix="1" applyFont="1" applyBorder="1" applyAlignment="1" applyProtection="1">
      <alignment horizontal="right" vertical="center" wrapText="1" indent="1"/>
      <protection locked="0"/>
    </xf>
    <xf numFmtId="0" fontId="8" fillId="0" borderId="46" xfId="5" applyFont="1" applyFill="1" applyBorder="1" applyAlignment="1" applyProtection="1">
      <alignment horizontal="center" vertical="center" wrapText="1"/>
    </xf>
    <xf numFmtId="164" fontId="27" fillId="0" borderId="63" xfId="0" applyNumberFormat="1" applyFont="1" applyFill="1" applyBorder="1" applyAlignment="1" applyProtection="1">
      <alignment horizontal="right" vertical="center" wrapText="1"/>
      <protection locked="0"/>
    </xf>
    <xf numFmtId="0" fontId="57" fillId="0" borderId="0" xfId="0" applyFont="1"/>
    <xf numFmtId="0" fontId="29" fillId="0" borderId="2" xfId="0" applyFont="1" applyBorder="1" applyAlignment="1" applyProtection="1">
      <alignment horizontal="left" vertical="center" indent="1"/>
      <protection locked="0"/>
    </xf>
    <xf numFmtId="3" fontId="29" fillId="0" borderId="19" xfId="0" applyNumberFormat="1" applyFont="1" applyBorder="1" applyAlignment="1" applyProtection="1">
      <alignment horizontal="right" vertical="center" indent="1"/>
      <protection locked="0"/>
    </xf>
    <xf numFmtId="0" fontId="20" fillId="0" borderId="49" xfId="0" applyFont="1" applyFill="1" applyBorder="1" applyAlignment="1" applyProtection="1">
      <alignment horizontal="right" vertical="center" indent="1"/>
    </xf>
    <xf numFmtId="0" fontId="28" fillId="0" borderId="49" xfId="0" applyFont="1" applyBorder="1" applyAlignment="1">
      <alignment horizontal="right" wrapText="1"/>
    </xf>
    <xf numFmtId="0" fontId="27" fillId="0" borderId="49" xfId="0" applyFont="1" applyBorder="1" applyAlignment="1">
      <alignment horizontal="right" wrapText="1"/>
    </xf>
    <xf numFmtId="0" fontId="58" fillId="0" borderId="49" xfId="0" applyFont="1" applyBorder="1" applyAlignment="1">
      <alignment wrapText="1"/>
    </xf>
    <xf numFmtId="0" fontId="28" fillId="0" borderId="34" xfId="0" applyFont="1" applyFill="1" applyBorder="1" applyAlignment="1" applyProtection="1">
      <alignment horizontal="left" vertical="center" wrapText="1"/>
      <protection locked="0"/>
    </xf>
    <xf numFmtId="164" fontId="28" fillId="0" borderId="63" xfId="0" applyNumberFormat="1" applyFont="1" applyFill="1" applyBorder="1" applyAlignment="1" applyProtection="1">
      <alignment horizontal="right" vertical="center" wrapText="1"/>
      <protection locked="0"/>
    </xf>
    <xf numFmtId="0" fontId="28" fillId="0" borderId="64" xfId="0" applyFont="1" applyFill="1" applyBorder="1" applyAlignment="1" applyProtection="1">
      <alignment horizontal="left" vertical="center" wrapText="1"/>
      <protection locked="0"/>
    </xf>
    <xf numFmtId="0" fontId="28" fillId="0" borderId="6" xfId="0" applyFont="1" applyBorder="1" applyAlignment="1">
      <alignment horizontal="right" wrapText="1"/>
    </xf>
    <xf numFmtId="0" fontId="27" fillId="0" borderId="0" xfId="0" applyFont="1" applyFill="1" applyBorder="1" applyAlignment="1" applyProtection="1">
      <alignment horizontal="left" vertical="center" wrapText="1"/>
      <protection locked="0"/>
    </xf>
    <xf numFmtId="0" fontId="64" fillId="0" borderId="0" xfId="0" applyFont="1"/>
    <xf numFmtId="0" fontId="61" fillId="5" borderId="2" xfId="0" applyFont="1" applyFill="1" applyBorder="1" applyAlignment="1">
      <alignment vertical="center" wrapText="1"/>
    </xf>
    <xf numFmtId="0" fontId="61" fillId="5" borderId="2" xfId="0" applyFont="1" applyFill="1" applyBorder="1" applyAlignment="1">
      <alignment horizontal="left" vertical="center"/>
    </xf>
    <xf numFmtId="0" fontId="60" fillId="5" borderId="2" xfId="0" applyFont="1" applyFill="1" applyBorder="1" applyAlignment="1">
      <alignment horizontal="left" vertical="center"/>
    </xf>
    <xf numFmtId="0" fontId="61" fillId="5" borderId="2" xfId="0" applyFont="1" applyFill="1" applyBorder="1" applyAlignment="1">
      <alignment horizontal="left"/>
    </xf>
    <xf numFmtId="0" fontId="61" fillId="5" borderId="2" xfId="0" applyFont="1" applyFill="1" applyBorder="1" applyAlignment="1">
      <alignment horizontal="left" wrapText="1"/>
    </xf>
    <xf numFmtId="0" fontId="60" fillId="5" borderId="2" xfId="0" applyFont="1" applyFill="1" applyBorder="1" applyAlignment="1">
      <alignment horizontal="left" wrapText="1"/>
    </xf>
    <xf numFmtId="0" fontId="60" fillId="5" borderId="2" xfId="0" applyFont="1" applyFill="1" applyBorder="1" applyAlignment="1">
      <alignment vertical="center"/>
    </xf>
    <xf numFmtId="0" fontId="61" fillId="5" borderId="2" xfId="0" applyFont="1" applyFill="1" applyBorder="1"/>
    <xf numFmtId="0" fontId="61" fillId="5" borderId="2" xfId="0" applyFont="1" applyFill="1" applyBorder="1" applyAlignment="1">
      <alignment vertical="center"/>
    </xf>
    <xf numFmtId="0" fontId="60" fillId="5" borderId="47" xfId="0" applyFont="1" applyFill="1" applyBorder="1" applyAlignment="1">
      <alignment horizontal="left"/>
    </xf>
    <xf numFmtId="0" fontId="61" fillId="5" borderId="2" xfId="0" applyFont="1" applyFill="1" applyBorder="1" applyAlignment="1">
      <alignment horizontal="left" vertical="center" wrapText="1"/>
    </xf>
    <xf numFmtId="0" fontId="36" fillId="0" borderId="23" xfId="0" applyFont="1" applyFill="1" applyBorder="1" applyAlignment="1" applyProtection="1">
      <alignment horizontal="right" vertical="center" wrapText="1"/>
    </xf>
    <xf numFmtId="0" fontId="61" fillId="6" borderId="2" xfId="0" applyFont="1" applyFill="1" applyBorder="1" applyAlignment="1">
      <alignment vertical="center"/>
    </xf>
    <xf numFmtId="0" fontId="61" fillId="5" borderId="57" xfId="0" applyFont="1" applyFill="1" applyBorder="1" applyAlignment="1">
      <alignment vertical="center" wrapText="1"/>
    </xf>
    <xf numFmtId="0" fontId="16" fillId="5" borderId="57" xfId="0" applyFont="1" applyFill="1" applyBorder="1" applyAlignment="1">
      <alignment vertical="center"/>
    </xf>
    <xf numFmtId="0" fontId="60" fillId="5" borderId="57" xfId="0" applyFont="1" applyFill="1" applyBorder="1" applyAlignment="1">
      <alignment vertical="center" wrapText="1"/>
    </xf>
    <xf numFmtId="0" fontId="60" fillId="5" borderId="57" xfId="0" applyFont="1" applyFill="1" applyBorder="1" applyAlignment="1">
      <alignment wrapText="1"/>
    </xf>
    <xf numFmtId="0" fontId="61" fillId="5" borderId="57" xfId="0" applyFont="1" applyFill="1" applyBorder="1" applyAlignment="1">
      <alignment vertical="center"/>
    </xf>
    <xf numFmtId="0" fontId="60" fillId="5" borderId="65" xfId="0" applyFont="1" applyFill="1" applyBorder="1" applyAlignment="1">
      <alignment horizontal="left" wrapText="1"/>
    </xf>
    <xf numFmtId="0" fontId="60" fillId="5" borderId="36" xfId="0" applyFont="1" applyFill="1" applyBorder="1" applyAlignment="1">
      <alignment horizontal="left"/>
    </xf>
    <xf numFmtId="0" fontId="63" fillId="4" borderId="36" xfId="7" applyFont="1" applyFill="1" applyBorder="1" applyAlignment="1">
      <alignment horizontal="left" vertical="center" wrapText="1" indent="1"/>
    </xf>
    <xf numFmtId="0" fontId="28" fillId="0" borderId="52" xfId="0" applyFont="1" applyBorder="1" applyAlignment="1">
      <alignment horizontal="right" wrapText="1"/>
    </xf>
    <xf numFmtId="0" fontId="0" fillId="0" borderId="2" xfId="0" applyBorder="1"/>
    <xf numFmtId="0" fontId="0" fillId="0" borderId="2" xfId="0" applyFill="1" applyBorder="1"/>
    <xf numFmtId="0" fontId="33" fillId="0" borderId="2" xfId="0" applyFont="1" applyFill="1" applyBorder="1"/>
    <xf numFmtId="0" fontId="28" fillId="0" borderId="8" xfId="0" applyFont="1" applyFill="1" applyBorder="1" applyAlignment="1" applyProtection="1">
      <alignment horizontal="left" vertical="center" wrapText="1"/>
      <protection locked="0"/>
    </xf>
    <xf numFmtId="164" fontId="28" fillId="0" borderId="20" xfId="0" applyNumberFormat="1" applyFont="1" applyFill="1" applyBorder="1" applyAlignment="1" applyProtection="1">
      <alignment horizontal="right" vertical="center" wrapText="1"/>
      <protection locked="0"/>
    </xf>
    <xf numFmtId="164" fontId="20" fillId="0" borderId="24" xfId="6" applyNumberFormat="1" applyFont="1" applyFill="1" applyBorder="1" applyAlignment="1" applyProtection="1">
      <alignment vertical="center"/>
    </xf>
    <xf numFmtId="164" fontId="20" fillId="0" borderId="2" xfId="6" applyNumberFormat="1" applyFont="1" applyFill="1" applyBorder="1" applyAlignment="1" applyProtection="1">
      <alignment vertical="center"/>
    </xf>
    <xf numFmtId="164" fontId="8" fillId="0" borderId="46" xfId="0" applyNumberFormat="1" applyFont="1" applyFill="1" applyBorder="1" applyAlignment="1" applyProtection="1">
      <alignment horizontal="centerContinuous" vertical="center" wrapText="1"/>
    </xf>
    <xf numFmtId="164" fontId="22" fillId="0" borderId="0" xfId="0" applyNumberFormat="1" applyFont="1" applyFill="1" applyBorder="1" applyAlignment="1" applyProtection="1">
      <alignment horizontal="left" vertical="center" wrapText="1" indent="1"/>
    </xf>
    <xf numFmtId="164" fontId="22" fillId="0" borderId="76" xfId="0" applyNumberFormat="1" applyFont="1" applyFill="1" applyBorder="1" applyAlignment="1" applyProtection="1">
      <alignment horizontal="left" vertical="center" wrapText="1" indent="1"/>
    </xf>
    <xf numFmtId="164" fontId="33" fillId="0" borderId="48" xfId="0" applyNumberFormat="1" applyFont="1" applyFill="1" applyBorder="1" applyAlignment="1" applyProtection="1">
      <alignment horizontal="left" vertical="center" wrapText="1" indent="1"/>
    </xf>
    <xf numFmtId="164" fontId="8" fillId="0" borderId="48" xfId="0" applyNumberFormat="1" applyFont="1" applyFill="1" applyBorder="1" applyAlignment="1" applyProtection="1">
      <alignment horizontal="centerContinuous" vertical="center" wrapText="1"/>
    </xf>
    <xf numFmtId="164" fontId="29" fillId="0" borderId="48" xfId="0" applyNumberFormat="1" applyFont="1" applyFill="1" applyBorder="1" applyAlignment="1" applyProtection="1">
      <alignment horizontal="center" vertical="center" wrapText="1"/>
    </xf>
    <xf numFmtId="164" fontId="22" fillId="0" borderId="77" xfId="0" applyNumberFormat="1" applyFont="1" applyFill="1" applyBorder="1" applyAlignment="1" applyProtection="1">
      <alignment horizontal="left" vertical="center" wrapText="1" indent="1"/>
    </xf>
    <xf numFmtId="164" fontId="22" fillId="0" borderId="76" xfId="0" applyNumberFormat="1" applyFont="1" applyFill="1" applyBorder="1" applyAlignment="1" applyProtection="1">
      <alignment horizontal="left" vertical="center" wrapText="1" indent="1"/>
      <protection locked="0"/>
    </xf>
    <xf numFmtId="164" fontId="29" fillId="0" borderId="48" xfId="0" applyNumberFormat="1" applyFont="1" applyFill="1" applyBorder="1" applyAlignment="1" applyProtection="1">
      <alignment horizontal="left" vertical="center" wrapText="1" indent="1"/>
    </xf>
    <xf numFmtId="164" fontId="30" fillId="0" borderId="76" xfId="0" applyNumberFormat="1" applyFont="1" applyFill="1" applyBorder="1" applyAlignment="1" applyProtection="1">
      <alignment horizontal="left" vertical="center" wrapText="1" indent="1"/>
    </xf>
    <xf numFmtId="164" fontId="31" fillId="0" borderId="48" xfId="0" applyNumberFormat="1" applyFont="1" applyFill="1" applyBorder="1" applyAlignment="1" applyProtection="1">
      <alignment horizontal="left" vertical="center" wrapText="1" indent="1"/>
    </xf>
    <xf numFmtId="164" fontId="22" fillId="0" borderId="76" xfId="0" quotePrefix="1" applyNumberFormat="1" applyFont="1" applyFill="1" applyBorder="1" applyAlignment="1" applyProtection="1">
      <alignment horizontal="left" vertical="center" wrapText="1" indent="6"/>
    </xf>
    <xf numFmtId="164" fontId="30" fillId="0" borderId="76" xfId="0" quotePrefix="1" applyNumberFormat="1" applyFont="1" applyFill="1" applyBorder="1" applyAlignment="1" applyProtection="1">
      <alignment horizontal="left" vertical="center" wrapText="1" indent="6"/>
    </xf>
    <xf numFmtId="164" fontId="30" fillId="0" borderId="77" xfId="0" applyNumberFormat="1" applyFont="1" applyFill="1" applyBorder="1" applyAlignment="1" applyProtection="1">
      <alignment horizontal="left" vertical="center" wrapText="1" indent="1"/>
    </xf>
    <xf numFmtId="164" fontId="30" fillId="0" borderId="77" xfId="0" applyNumberFormat="1" applyFont="1" applyFill="1" applyBorder="1" applyAlignment="1" applyProtection="1">
      <alignment horizontal="left" vertical="center" wrapText="1" indent="1"/>
      <protection locked="0"/>
    </xf>
    <xf numFmtId="164" fontId="22" fillId="0" borderId="77" xfId="0" applyNumberFormat="1" applyFont="1" applyFill="1" applyBorder="1" applyAlignment="1" applyProtection="1">
      <alignment horizontal="left" vertical="center" wrapText="1" indent="1"/>
      <protection locked="0"/>
    </xf>
    <xf numFmtId="0" fontId="24" fillId="0" borderId="0" xfId="0" applyFont="1" applyAlignment="1">
      <alignment horizontal="center" wrapText="1"/>
    </xf>
    <xf numFmtId="0" fontId="27" fillId="0" borderId="36" xfId="0" applyFont="1" applyBorder="1" applyAlignment="1" applyProtection="1">
      <alignment horizontal="right" vertical="center" wrapText="1" indent="1"/>
    </xf>
    <xf numFmtId="0" fontId="27" fillId="0" borderId="33" xfId="0" applyFont="1" applyBorder="1" applyAlignment="1" applyProtection="1">
      <alignment horizontal="right" vertical="center" wrapText="1" indent="1"/>
    </xf>
    <xf numFmtId="0" fontId="12" fillId="0" borderId="2" xfId="5" applyFill="1" applyBorder="1"/>
    <xf numFmtId="164" fontId="65" fillId="0" borderId="19" xfId="5" applyNumberFormat="1" applyFont="1" applyFill="1" applyBorder="1" applyAlignment="1" applyProtection="1">
      <alignment horizontal="right" vertical="center" wrapText="1" indent="1"/>
      <protection locked="0"/>
    </xf>
    <xf numFmtId="164" fontId="66" fillId="0" borderId="21" xfId="5" applyNumberFormat="1" applyFont="1" applyFill="1" applyBorder="1" applyAlignment="1" applyProtection="1">
      <alignment horizontal="right" vertical="center" wrapText="1" indent="1"/>
      <protection locked="0"/>
    </xf>
    <xf numFmtId="0" fontId="16" fillId="0" borderId="0" xfId="0" applyFont="1" applyAlignment="1" applyProtection="1">
      <alignment horizontal="left" vertical="center" indent="1"/>
    </xf>
    <xf numFmtId="0" fontId="16" fillId="0" borderId="0" xfId="0" applyFont="1" applyAlignment="1" applyProtection="1">
      <alignment horizontal="center" vertical="center"/>
    </xf>
    <xf numFmtId="164" fontId="7" fillId="0" borderId="0" xfId="5" applyNumberFormat="1" applyFont="1" applyFill="1" applyBorder="1" applyAlignment="1" applyProtection="1">
      <alignment horizontal="center" vertical="center"/>
    </xf>
    <xf numFmtId="0" fontId="52" fillId="0" borderId="0" xfId="0" applyFont="1" applyBorder="1" applyAlignment="1" applyProtection="1">
      <alignment horizontal="left" wrapText="1" indent="1"/>
    </xf>
    <xf numFmtId="164" fontId="38" fillId="0" borderId="39" xfId="5" applyNumberFormat="1" applyFont="1" applyFill="1" applyBorder="1" applyAlignment="1" applyProtection="1">
      <alignment horizontal="left" vertical="center"/>
    </xf>
    <xf numFmtId="164" fontId="38" fillId="0" borderId="39" xfId="5" applyNumberFormat="1" applyFont="1" applyFill="1" applyBorder="1" applyAlignment="1" applyProtection="1">
      <alignment horizontal="left"/>
    </xf>
    <xf numFmtId="0" fontId="24" fillId="0" borderId="0" xfId="5" applyFont="1" applyFill="1" applyAlignment="1" applyProtection="1">
      <alignment horizontal="center"/>
    </xf>
    <xf numFmtId="164" fontId="31" fillId="0" borderId="66" xfId="0" applyNumberFormat="1" applyFont="1" applyFill="1" applyBorder="1" applyAlignment="1" applyProtection="1">
      <alignment horizontal="center" vertical="center" wrapText="1"/>
    </xf>
    <xf numFmtId="164" fontId="31" fillId="0" borderId="67" xfId="0" applyNumberFormat="1" applyFont="1" applyFill="1" applyBorder="1" applyAlignment="1" applyProtection="1">
      <alignment horizontal="center" vertical="center" wrapText="1"/>
    </xf>
    <xf numFmtId="164" fontId="18" fillId="0" borderId="0" xfId="0" applyNumberFormat="1" applyFont="1" applyFill="1" applyAlignment="1" applyProtection="1">
      <alignment horizontal="center" textRotation="180" wrapText="1"/>
    </xf>
    <xf numFmtId="164" fontId="31" fillId="0" borderId="68" xfId="0" applyNumberFormat="1" applyFont="1" applyFill="1" applyBorder="1" applyAlignment="1" applyProtection="1">
      <alignment horizontal="center" vertical="center" wrapText="1"/>
    </xf>
    <xf numFmtId="164" fontId="31" fillId="0" borderId="69" xfId="0" applyNumberFormat="1" applyFont="1" applyFill="1" applyBorder="1" applyAlignment="1" applyProtection="1">
      <alignment horizontal="center" vertical="center" wrapText="1"/>
    </xf>
    <xf numFmtId="164" fontId="5" fillId="0" borderId="0" xfId="5" applyNumberFormat="1" applyFont="1" applyFill="1" applyBorder="1" applyAlignment="1" applyProtection="1">
      <alignment horizontal="center" vertical="center" wrapText="1"/>
    </xf>
    <xf numFmtId="0" fontId="11" fillId="0" borderId="0" xfId="0" applyFont="1" applyFill="1" applyBorder="1" applyAlignment="1" applyProtection="1">
      <alignment horizontal="right"/>
    </xf>
    <xf numFmtId="0" fontId="33" fillId="0" borderId="22" xfId="5" applyFont="1" applyFill="1" applyBorder="1" applyAlignment="1">
      <alignment horizontal="center" vertical="center" wrapText="1"/>
    </xf>
    <xf numFmtId="0" fontId="33" fillId="0" borderId="21" xfId="5" applyFont="1" applyFill="1" applyBorder="1" applyAlignment="1">
      <alignment horizontal="center" vertical="center" wrapText="1"/>
    </xf>
    <xf numFmtId="0" fontId="33" fillId="0" borderId="13" xfId="5" applyFont="1" applyFill="1" applyBorder="1" applyAlignment="1">
      <alignment horizontal="center" vertical="center" wrapText="1"/>
    </xf>
    <xf numFmtId="0" fontId="33" fillId="0" borderId="12" xfId="5" applyFont="1" applyFill="1" applyBorder="1" applyAlignment="1">
      <alignment horizontal="center" vertical="center" wrapText="1"/>
    </xf>
    <xf numFmtId="0" fontId="33" fillId="0" borderId="5" xfId="5" applyFont="1" applyFill="1" applyBorder="1" applyAlignment="1">
      <alignment horizontal="center" vertical="center" wrapText="1"/>
    </xf>
    <xf numFmtId="0" fontId="33" fillId="0" borderId="7" xfId="5" applyFont="1" applyFill="1" applyBorder="1" applyAlignment="1">
      <alignment horizontal="center" vertical="center" wrapText="1"/>
    </xf>
    <xf numFmtId="0" fontId="21" fillId="0" borderId="0" xfId="0" applyFont="1" applyFill="1" applyBorder="1" applyAlignment="1" applyProtection="1">
      <alignment horizontal="right"/>
    </xf>
    <xf numFmtId="0" fontId="31" fillId="0" borderId="15" xfId="5" applyFont="1" applyFill="1" applyBorder="1" applyAlignment="1" applyProtection="1">
      <alignment horizontal="left"/>
    </xf>
    <xf numFmtId="0" fontId="31" fillId="0" borderId="16" xfId="5" applyFont="1" applyFill="1" applyBorder="1" applyAlignment="1" applyProtection="1">
      <alignment horizontal="left"/>
    </xf>
    <xf numFmtId="0" fontId="22" fillId="0" borderId="62" xfId="5" applyFont="1" applyFill="1" applyBorder="1" applyAlignment="1">
      <alignment horizontal="justify" vertical="center" wrapText="1"/>
    </xf>
    <xf numFmtId="164" fontId="24" fillId="0" borderId="0" xfId="0" applyNumberFormat="1" applyFont="1" applyFill="1" applyAlignment="1">
      <alignment horizontal="center" vertical="center" wrapText="1"/>
    </xf>
    <xf numFmtId="0" fontId="0" fillId="0" borderId="0" xfId="0" applyFill="1" applyAlignment="1" applyProtection="1">
      <alignment horizontal="left"/>
    </xf>
    <xf numFmtId="0" fontId="34" fillId="0" borderId="0" xfId="0" applyFont="1" applyFill="1" applyBorder="1" applyAlignment="1" applyProtection="1">
      <alignment horizontal="right"/>
    </xf>
    <xf numFmtId="0" fontId="31" fillId="0" borderId="47" xfId="0" applyFont="1" applyFill="1" applyBorder="1" applyAlignment="1" applyProtection="1">
      <alignment horizontal="left" indent="1"/>
    </xf>
    <xf numFmtId="0" fontId="31" fillId="0" borderId="48" xfId="0" applyFont="1" applyFill="1" applyBorder="1" applyAlignment="1" applyProtection="1">
      <alignment horizontal="left" indent="1"/>
    </xf>
    <xf numFmtId="0" fontId="31" fillId="0" borderId="46" xfId="0" applyFont="1" applyFill="1" applyBorder="1" applyAlignment="1" applyProtection="1">
      <alignment horizontal="left" indent="1"/>
    </xf>
    <xf numFmtId="0" fontId="30" fillId="0" borderId="5" xfId="0" applyFont="1" applyFill="1" applyBorder="1" applyAlignment="1" applyProtection="1">
      <alignment horizontal="right" indent="1"/>
      <protection locked="0"/>
    </xf>
    <xf numFmtId="0" fontId="30" fillId="0" borderId="22" xfId="0" applyFont="1" applyFill="1" applyBorder="1" applyAlignment="1" applyProtection="1">
      <alignment horizontal="right" indent="1"/>
      <protection locked="0"/>
    </xf>
    <xf numFmtId="0" fontId="30" fillId="0" borderId="7" xfId="0" applyFont="1" applyFill="1" applyBorder="1" applyAlignment="1" applyProtection="1">
      <alignment horizontal="right" indent="1"/>
      <protection locked="0"/>
    </xf>
    <xf numFmtId="0" fontId="30" fillId="0" borderId="21" xfId="0" applyFont="1" applyFill="1" applyBorder="1" applyAlignment="1" applyProtection="1">
      <alignment horizontal="right" indent="1"/>
      <protection locked="0"/>
    </xf>
    <xf numFmtId="49" fontId="24" fillId="0" borderId="0" xfId="0" applyNumberFormat="1" applyFont="1" applyFill="1" applyBorder="1" applyAlignment="1" applyProtection="1">
      <alignment horizontal="left" vertical="center"/>
    </xf>
    <xf numFmtId="0" fontId="29" fillId="0" borderId="16" xfId="0" applyFont="1" applyFill="1" applyBorder="1" applyAlignment="1" applyProtection="1">
      <alignment horizontal="right" indent="1"/>
    </xf>
    <xf numFmtId="0" fontId="29" fillId="0" borderId="23" xfId="0" applyFont="1" applyFill="1" applyBorder="1" applyAlignment="1" applyProtection="1">
      <alignment horizontal="right" indent="1"/>
    </xf>
    <xf numFmtId="0" fontId="31" fillId="0" borderId="18" xfId="0" applyFont="1" applyFill="1" applyBorder="1" applyAlignment="1" applyProtection="1">
      <alignment horizontal="center"/>
    </xf>
    <xf numFmtId="0" fontId="31" fillId="0" borderId="33" xfId="0" applyFont="1" applyFill="1" applyBorder="1" applyAlignment="1" applyProtection="1">
      <alignment horizontal="center"/>
    </xf>
    <xf numFmtId="0" fontId="31" fillId="0" borderId="70" xfId="0" applyFont="1" applyFill="1" applyBorder="1" applyAlignment="1" applyProtection="1">
      <alignment horizontal="center"/>
    </xf>
    <xf numFmtId="0" fontId="31" fillId="0" borderId="62" xfId="0" applyFont="1" applyFill="1" applyBorder="1" applyAlignment="1" applyProtection="1">
      <alignment horizontal="center"/>
    </xf>
    <xf numFmtId="0" fontId="31" fillId="0" borderId="71" xfId="0" applyFont="1" applyFill="1" applyBorder="1" applyAlignment="1" applyProtection="1">
      <alignment horizontal="center"/>
    </xf>
    <xf numFmtId="0" fontId="30" fillId="0" borderId="72" xfId="0" applyFont="1" applyFill="1" applyBorder="1" applyAlignment="1" applyProtection="1">
      <alignment horizontal="left" indent="1"/>
      <protection locked="0"/>
    </xf>
    <xf numFmtId="0" fontId="30" fillId="0" borderId="73" xfId="0" applyFont="1" applyFill="1" applyBorder="1" applyAlignment="1" applyProtection="1">
      <alignment horizontal="left" indent="1"/>
      <protection locked="0"/>
    </xf>
    <xf numFmtId="0" fontId="30" fillId="0" borderId="74" xfId="0" applyFont="1" applyFill="1" applyBorder="1" applyAlignment="1" applyProtection="1">
      <alignment horizontal="left" indent="1"/>
      <protection locked="0"/>
    </xf>
    <xf numFmtId="0" fontId="30" fillId="0" borderId="43" xfId="0" applyFont="1" applyFill="1" applyBorder="1" applyAlignment="1" applyProtection="1">
      <alignment horizontal="left" indent="1"/>
      <protection locked="0"/>
    </xf>
    <xf numFmtId="0" fontId="30" fillId="0" borderId="44" xfId="0" applyFont="1" applyFill="1" applyBorder="1" applyAlignment="1" applyProtection="1">
      <alignment horizontal="left" indent="1"/>
      <protection locked="0"/>
    </xf>
    <xf numFmtId="0" fontId="30" fillId="0" borderId="75" xfId="0" applyFont="1" applyFill="1" applyBorder="1" applyAlignment="1" applyProtection="1">
      <alignment horizontal="left" indent="1"/>
      <protection locked="0"/>
    </xf>
    <xf numFmtId="0" fontId="8" fillId="0" borderId="72" xfId="0" applyFont="1" applyFill="1" applyBorder="1" applyAlignment="1" applyProtection="1">
      <alignment horizontal="center" vertical="center" wrapText="1"/>
    </xf>
    <xf numFmtId="0" fontId="8" fillId="0" borderId="74" xfId="0" applyFont="1" applyFill="1" applyBorder="1" applyAlignment="1" applyProtection="1">
      <alignment horizontal="center" vertical="center" wrapText="1"/>
    </xf>
    <xf numFmtId="0" fontId="8" fillId="0" borderId="47" xfId="0" applyFont="1" applyFill="1" applyBorder="1" applyAlignment="1" applyProtection="1">
      <alignment horizontal="center" vertical="center" wrapText="1"/>
    </xf>
    <xf numFmtId="0" fontId="8" fillId="0" borderId="46" xfId="0" applyFont="1" applyFill="1" applyBorder="1" applyAlignment="1" applyProtection="1">
      <alignment horizontal="center" vertical="center" wrapText="1"/>
    </xf>
    <xf numFmtId="0" fontId="3" fillId="0" borderId="0" xfId="0" applyFont="1" applyFill="1" applyAlignment="1" applyProtection="1">
      <alignment horizontal="left"/>
      <protection locked="0"/>
    </xf>
    <xf numFmtId="0" fontId="24" fillId="0" borderId="0" xfId="0" applyFont="1" applyFill="1" applyAlignment="1">
      <alignment horizontal="center" wrapText="1"/>
    </xf>
    <xf numFmtId="164" fontId="8" fillId="0" borderId="47" xfId="0" applyNumberFormat="1" applyFont="1" applyFill="1" applyBorder="1" applyAlignment="1" applyProtection="1">
      <alignment horizontal="left" vertical="center" wrapText="1" indent="2"/>
    </xf>
    <xf numFmtId="164" fontId="8" fillId="0" borderId="40" xfId="0" applyNumberFormat="1" applyFont="1" applyFill="1" applyBorder="1" applyAlignment="1" applyProtection="1">
      <alignment horizontal="left" vertical="center" wrapText="1" indent="2"/>
    </xf>
    <xf numFmtId="164" fontId="8" fillId="0" borderId="66" xfId="0" applyNumberFormat="1" applyFont="1" applyFill="1" applyBorder="1" applyAlignment="1" applyProtection="1">
      <alignment horizontal="center" vertical="center"/>
    </xf>
    <xf numFmtId="164" fontId="8" fillId="0" borderId="67" xfId="0" applyNumberFormat="1" applyFont="1" applyFill="1" applyBorder="1" applyAlignment="1" applyProtection="1">
      <alignment horizontal="center" vertical="center"/>
    </xf>
    <xf numFmtId="164" fontId="8" fillId="0" borderId="72" xfId="0" applyNumberFormat="1" applyFont="1" applyFill="1" applyBorder="1" applyAlignment="1" applyProtection="1">
      <alignment horizontal="center" vertical="center"/>
    </xf>
    <xf numFmtId="164" fontId="8" fillId="0" borderId="73" xfId="0" applyNumberFormat="1" applyFont="1" applyFill="1" applyBorder="1" applyAlignment="1" applyProtection="1">
      <alignment horizontal="center" vertical="center"/>
    </xf>
    <xf numFmtId="164" fontId="8" fillId="0" borderId="59" xfId="0" applyNumberFormat="1" applyFont="1" applyFill="1" applyBorder="1" applyAlignment="1" applyProtection="1">
      <alignment horizontal="center" vertical="center"/>
    </xf>
    <xf numFmtId="164" fontId="8" fillId="0" borderId="66" xfId="0" applyNumberFormat="1" applyFont="1" applyFill="1" applyBorder="1" applyAlignment="1" applyProtection="1">
      <alignment horizontal="center" vertical="center" wrapText="1"/>
    </xf>
    <xf numFmtId="164" fontId="8" fillId="0" borderId="67" xfId="0" applyNumberFormat="1" applyFont="1" applyFill="1" applyBorder="1" applyAlignment="1" applyProtection="1">
      <alignment horizontal="center" vertical="center" wrapText="1"/>
    </xf>
    <xf numFmtId="0" fontId="30" fillId="0" borderId="62" xfId="0" applyFont="1" applyFill="1" applyBorder="1" applyAlignment="1">
      <alignment horizontal="justify" vertical="center" wrapText="1"/>
    </xf>
    <xf numFmtId="0" fontId="16" fillId="0" borderId="0" xfId="0" applyFont="1" applyAlignment="1">
      <alignment horizontal="center" wrapText="1"/>
    </xf>
    <xf numFmtId="0" fontId="21" fillId="0" borderId="36" xfId="6" applyFont="1" applyFill="1" applyBorder="1" applyAlignment="1" applyProtection="1">
      <alignment horizontal="left" vertical="center" indent="1"/>
    </xf>
    <xf numFmtId="0" fontId="21" fillId="0" borderId="48" xfId="6" applyFont="1" applyFill="1" applyBorder="1" applyAlignment="1" applyProtection="1">
      <alignment horizontal="left" vertical="center" indent="1"/>
    </xf>
    <xf numFmtId="0" fontId="21" fillId="0" borderId="61" xfId="6" applyFont="1" applyFill="1" applyBorder="1" applyAlignment="1" applyProtection="1">
      <alignment horizontal="left" vertical="center" indent="1"/>
    </xf>
    <xf numFmtId="0" fontId="21" fillId="0" borderId="40" xfId="6" applyFont="1" applyFill="1" applyBorder="1" applyAlignment="1" applyProtection="1">
      <alignment horizontal="left" vertical="center" indent="1"/>
    </xf>
    <xf numFmtId="0" fontId="24" fillId="0" borderId="0" xfId="6" applyFont="1" applyFill="1" applyAlignment="1" applyProtection="1">
      <alignment horizontal="center" wrapText="1"/>
    </xf>
    <xf numFmtId="0" fontId="24" fillId="0" borderId="0" xfId="6" applyFont="1" applyFill="1" applyAlignment="1" applyProtection="1">
      <alignment horizontal="center"/>
    </xf>
    <xf numFmtId="0" fontId="16" fillId="0" borderId="0" xfId="0" applyFont="1" applyFill="1" applyBorder="1" applyAlignment="1" applyProtection="1">
      <alignment horizontal="center" vertical="center"/>
    </xf>
    <xf numFmtId="0" fontId="38" fillId="0" borderId="0" xfId="0" applyFont="1" applyAlignment="1" applyProtection="1">
      <alignment horizontal="right"/>
    </xf>
    <xf numFmtId="0" fontId="31" fillId="0" borderId="47" xfId="0" applyFont="1" applyBorder="1" applyAlignment="1" applyProtection="1">
      <alignment horizontal="left" vertical="center" indent="2"/>
    </xf>
    <xf numFmtId="0" fontId="31" fillId="0" borderId="46" xfId="0" applyFont="1" applyBorder="1" applyAlignment="1" applyProtection="1">
      <alignment horizontal="left" vertical="center" indent="2"/>
    </xf>
    <xf numFmtId="0" fontId="24" fillId="0" borderId="0" xfId="0" applyFont="1" applyAlignment="1">
      <alignment horizontal="center" wrapText="1"/>
    </xf>
  </cellXfs>
  <cellStyles count="8">
    <cellStyle name="Ezres" xfId="1" builtinId="3"/>
    <cellStyle name="Hiperhivatkozás" xfId="2"/>
    <cellStyle name="Már látott hiperhivatkozás" xfId="3"/>
    <cellStyle name="Normál" xfId="0" builtinId="0"/>
    <cellStyle name="Normál 2" xfId="4"/>
    <cellStyle name="Normál_KVRENMUNKA" xfId="5"/>
    <cellStyle name="Normál_SEGEDLETEK" xfId="6"/>
    <cellStyle name="Normál_város 2" xfId="7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6"/>
  <sheetViews>
    <sheetView topLeftCell="A4" workbookViewId="0">
      <selection sqref="A1:D1"/>
    </sheetView>
  </sheetViews>
  <sheetFormatPr defaultRowHeight="12.75" x14ac:dyDescent="0.2"/>
  <cols>
    <col min="1" max="1" width="48.5" customWidth="1"/>
    <col min="2" max="2" width="73.5" customWidth="1"/>
    <col min="3" max="3" width="16.83203125" customWidth="1"/>
  </cols>
  <sheetData>
    <row r="2" spans="1:2" x14ac:dyDescent="0.2">
      <c r="A2" t="s">
        <v>245</v>
      </c>
    </row>
    <row r="4" spans="1:2" x14ac:dyDescent="0.2">
      <c r="A4" s="186"/>
      <c r="B4" s="186"/>
    </row>
    <row r="5" spans="1:2" s="199" customFormat="1" ht="15.75" x14ac:dyDescent="0.25">
      <c r="A5" s="128" t="s">
        <v>554</v>
      </c>
      <c r="B5" s="198"/>
    </row>
    <row r="6" spans="1:2" x14ac:dyDescent="0.2">
      <c r="A6" s="186"/>
      <c r="B6" s="186"/>
    </row>
    <row r="7" spans="1:2" x14ac:dyDescent="0.2">
      <c r="A7" s="186" t="s">
        <v>345</v>
      </c>
      <c r="B7" s="186" t="s">
        <v>558</v>
      </c>
    </row>
    <row r="8" spans="1:2" x14ac:dyDescent="0.2">
      <c r="A8" s="186" t="s">
        <v>246</v>
      </c>
      <c r="B8" s="186" t="s">
        <v>559</v>
      </c>
    </row>
    <row r="9" spans="1:2" x14ac:dyDescent="0.2">
      <c r="A9" s="186" t="s">
        <v>552</v>
      </c>
      <c r="B9" s="186" t="s">
        <v>560</v>
      </c>
    </row>
    <row r="10" spans="1:2" x14ac:dyDescent="0.2">
      <c r="A10" s="186"/>
      <c r="B10" s="186"/>
    </row>
    <row r="11" spans="1:2" x14ac:dyDescent="0.2">
      <c r="A11" s="186"/>
      <c r="B11" s="186"/>
    </row>
    <row r="12" spans="1:2" s="199" customFormat="1" ht="15.75" x14ac:dyDescent="0.25">
      <c r="A12" s="128" t="s">
        <v>555</v>
      </c>
      <c r="B12" s="198"/>
    </row>
    <row r="13" spans="1:2" x14ac:dyDescent="0.2">
      <c r="A13" s="186"/>
      <c r="B13" s="186"/>
    </row>
    <row r="14" spans="1:2" x14ac:dyDescent="0.2">
      <c r="A14" s="186" t="s">
        <v>270</v>
      </c>
      <c r="B14" s="186" t="s">
        <v>561</v>
      </c>
    </row>
    <row r="15" spans="1:2" x14ac:dyDescent="0.2">
      <c r="A15" s="186" t="s">
        <v>247</v>
      </c>
      <c r="B15" s="186" t="s">
        <v>562</v>
      </c>
    </row>
    <row r="16" spans="1:2" x14ac:dyDescent="0.2">
      <c r="A16" s="186" t="s">
        <v>553</v>
      </c>
      <c r="B16" s="186" t="s">
        <v>563</v>
      </c>
    </row>
  </sheetData>
  <sheetProtection sheet="1"/>
  <phoneticPr fontId="30" type="noConversion"/>
  <pageMargins left="1.0629921259842521" right="1.0236220472440944" top="0.78740157480314965" bottom="0.78740157480314965" header="0.70866141732283472" footer="0.70866141732283472"/>
  <pageSetup paperSize="9" orientation="landscape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view="pageLayout" zoomScaleNormal="120" workbookViewId="0">
      <selection activeCell="B18" sqref="B18"/>
    </sheetView>
  </sheetViews>
  <sheetFormatPr defaultRowHeight="15" x14ac:dyDescent="0.25"/>
  <cols>
    <col min="1" max="1" width="5.6640625" style="202" customWidth="1"/>
    <col min="2" max="2" width="68.6640625" style="202" customWidth="1"/>
    <col min="3" max="3" width="19.5" style="202" customWidth="1"/>
    <col min="4" max="16384" width="9.33203125" style="202"/>
  </cols>
  <sheetData>
    <row r="1" spans="1:4" ht="33" customHeight="1" x14ac:dyDescent="0.25">
      <c r="A1" s="752" t="s">
        <v>696</v>
      </c>
      <c r="B1" s="752"/>
      <c r="C1" s="752"/>
    </row>
    <row r="2" spans="1:4" ht="15.95" customHeight="1" thickBot="1" x14ac:dyDescent="0.3">
      <c r="A2" s="203"/>
      <c r="B2" s="203"/>
      <c r="C2" s="217" t="s">
        <v>122</v>
      </c>
      <c r="D2" s="210"/>
    </row>
    <row r="3" spans="1:4" ht="26.25" customHeight="1" thickBot="1" x14ac:dyDescent="0.3">
      <c r="A3" s="242" t="s">
        <v>82</v>
      </c>
      <c r="B3" s="243" t="s">
        <v>346</v>
      </c>
      <c r="C3" s="244" t="s">
        <v>433</v>
      </c>
    </row>
    <row r="4" spans="1:4" ht="15.75" thickBot="1" x14ac:dyDescent="0.3">
      <c r="A4" s="245">
        <v>1</v>
      </c>
      <c r="B4" s="246">
        <v>2</v>
      </c>
      <c r="C4" s="247">
        <v>3</v>
      </c>
    </row>
    <row r="5" spans="1:4" x14ac:dyDescent="0.25">
      <c r="A5" s="248" t="s">
        <v>84</v>
      </c>
      <c r="B5" s="522" t="s">
        <v>127</v>
      </c>
      <c r="C5" s="519">
        <v>773</v>
      </c>
    </row>
    <row r="6" spans="1:4" ht="24.75" x14ac:dyDescent="0.25">
      <c r="A6" s="249" t="s">
        <v>85</v>
      </c>
      <c r="B6" s="621" t="s">
        <v>529</v>
      </c>
      <c r="C6" s="520"/>
    </row>
    <row r="7" spans="1:4" x14ac:dyDescent="0.25">
      <c r="A7" s="249" t="s">
        <v>86</v>
      </c>
      <c r="B7" s="622" t="s">
        <v>352</v>
      </c>
      <c r="C7" s="520">
        <v>30</v>
      </c>
    </row>
    <row r="8" spans="1:4" ht="24.75" x14ac:dyDescent="0.25">
      <c r="A8" s="249" t="s">
        <v>87</v>
      </c>
      <c r="B8" s="622" t="s">
        <v>531</v>
      </c>
      <c r="C8" s="520"/>
    </row>
    <row r="9" spans="1:4" x14ac:dyDescent="0.25">
      <c r="A9" s="250" t="s">
        <v>88</v>
      </c>
      <c r="B9" s="622" t="s">
        <v>530</v>
      </c>
      <c r="C9" s="521"/>
    </row>
    <row r="10" spans="1:4" ht="15.75" thickBot="1" x14ac:dyDescent="0.3">
      <c r="A10" s="249" t="s">
        <v>89</v>
      </c>
      <c r="B10" s="623" t="s">
        <v>347</v>
      </c>
      <c r="C10" s="520"/>
    </row>
    <row r="11" spans="1:4" ht="15.75" thickBot="1" x14ac:dyDescent="0.3">
      <c r="A11" s="761" t="s">
        <v>353</v>
      </c>
      <c r="B11" s="762"/>
      <c r="C11" s="251">
        <f>SUM(C5:C10)</f>
        <v>803</v>
      </c>
    </row>
    <row r="12" spans="1:4" ht="23.25" customHeight="1" x14ac:dyDescent="0.25">
      <c r="A12" s="763" t="s">
        <v>393</v>
      </c>
      <c r="B12" s="763"/>
      <c r="C12" s="763"/>
    </row>
  </sheetData>
  <mergeCells count="3">
    <mergeCell ref="A1:C1"/>
    <mergeCell ref="A11:B11"/>
    <mergeCell ref="A12:C12"/>
  </mergeCells>
  <phoneticPr fontId="30" type="noConversion"/>
  <printOptions horizontalCentered="1"/>
  <pageMargins left="0.78740157480314965" right="0.78740157480314965" top="1.3779527559055118" bottom="0.98425196850393704" header="0.78740157480314965" footer="0.78740157480314965"/>
  <pageSetup paperSize="9" scale="95" orientation="portrait" r:id="rId1"/>
  <headerFooter alignWithMargins="0">
    <oddHeader>&amp;R&amp;"Times New Roman CE,Félkövér dőlt"&amp;11 4. melléklet a .3./2013. (III.5.) önkormányzati rendelethez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view="pageLayout" zoomScaleNormal="120" workbookViewId="0">
      <selection activeCell="C5" sqref="C5"/>
    </sheetView>
  </sheetViews>
  <sheetFormatPr defaultRowHeight="15" x14ac:dyDescent="0.25"/>
  <cols>
    <col min="1" max="1" width="5.6640625" style="202" customWidth="1"/>
    <col min="2" max="2" width="66.83203125" style="202" customWidth="1"/>
    <col min="3" max="3" width="27" style="202" customWidth="1"/>
    <col min="4" max="16384" width="9.33203125" style="202"/>
  </cols>
  <sheetData>
    <row r="1" spans="1:4" ht="33" customHeight="1" x14ac:dyDescent="0.25">
      <c r="A1" s="752" t="s">
        <v>695</v>
      </c>
      <c r="B1" s="752"/>
      <c r="C1" s="752"/>
    </row>
    <row r="2" spans="1:4" ht="15.95" customHeight="1" thickBot="1" x14ac:dyDescent="0.3">
      <c r="A2" s="203"/>
      <c r="B2" s="203"/>
      <c r="C2" s="217" t="s">
        <v>122</v>
      </c>
      <c r="D2" s="210"/>
    </row>
    <row r="3" spans="1:4" ht="26.25" customHeight="1" thickBot="1" x14ac:dyDescent="0.3">
      <c r="A3" s="242" t="s">
        <v>82</v>
      </c>
      <c r="B3" s="243" t="s">
        <v>354</v>
      </c>
      <c r="C3" s="244" t="s">
        <v>386</v>
      </c>
    </row>
    <row r="4" spans="1:4" ht="15.75" thickBot="1" x14ac:dyDescent="0.3">
      <c r="A4" s="245">
        <v>1</v>
      </c>
      <c r="B4" s="246">
        <v>2</v>
      </c>
      <c r="C4" s="247">
        <v>3</v>
      </c>
    </row>
    <row r="5" spans="1:4" x14ac:dyDescent="0.25">
      <c r="A5" s="248" t="s">
        <v>84</v>
      </c>
      <c r="B5" s="256"/>
      <c r="C5" s="252"/>
    </row>
    <row r="6" spans="1:4" x14ac:dyDescent="0.25">
      <c r="A6" s="249" t="s">
        <v>85</v>
      </c>
      <c r="B6" s="257"/>
      <c r="C6" s="253"/>
    </row>
    <row r="7" spans="1:4" ht="15.75" thickBot="1" x14ac:dyDescent="0.3">
      <c r="A7" s="250" t="s">
        <v>86</v>
      </c>
      <c r="B7" s="258"/>
      <c r="C7" s="254"/>
    </row>
    <row r="8" spans="1:4" ht="17.25" customHeight="1" thickBot="1" x14ac:dyDescent="0.3">
      <c r="A8" s="245" t="s">
        <v>87</v>
      </c>
      <c r="B8" s="181" t="s">
        <v>355</v>
      </c>
      <c r="C8" s="255">
        <f>SUM(C5:C7)</f>
        <v>0</v>
      </c>
    </row>
  </sheetData>
  <mergeCells count="1">
    <mergeCell ref="A1:C1"/>
  </mergeCells>
  <phoneticPr fontId="30" type="noConversion"/>
  <printOptions horizontalCentered="1"/>
  <pageMargins left="0.78740157480314965" right="0.78740157480314965" top="1.3779527559055118" bottom="0.98425196850393704" header="0.78740157480314965" footer="0.78740157480314965"/>
  <pageSetup paperSize="9" scale="95" orientation="portrait" r:id="rId1"/>
  <headerFooter alignWithMargins="0">
    <oddHeader>&amp;R&amp;"Times New Roman CE,Félkövér dőlt"&amp;11 5. melléklet a 3./2013. (III.5.) önkormányzati rendelethez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view="pageLayout" zoomScaleNormal="100" workbookViewId="0">
      <selection activeCell="D7" sqref="D7:D9"/>
    </sheetView>
  </sheetViews>
  <sheetFormatPr defaultRowHeight="12.75" x14ac:dyDescent="0.2"/>
  <cols>
    <col min="1" max="1" width="47.1640625" style="54" customWidth="1"/>
    <col min="2" max="2" width="15.6640625" style="53" customWidth="1"/>
    <col min="3" max="3" width="16.33203125" style="53" customWidth="1"/>
    <col min="4" max="4" width="18" style="53" customWidth="1"/>
    <col min="5" max="5" width="16.6640625" style="53" customWidth="1"/>
    <col min="6" max="6" width="18.83203125" style="68" customWidth="1"/>
    <col min="7" max="8" width="12.83203125" style="53" customWidth="1"/>
    <col min="9" max="9" width="13.83203125" style="53" customWidth="1"/>
    <col min="10" max="16384" width="9.33203125" style="53"/>
  </cols>
  <sheetData>
    <row r="1" spans="1:6" ht="25.5" customHeight="1" x14ac:dyDescent="0.2">
      <c r="A1" s="764" t="s">
        <v>2</v>
      </c>
      <c r="B1" s="764"/>
      <c r="C1" s="764"/>
      <c r="D1" s="764"/>
      <c r="E1" s="764"/>
      <c r="F1" s="764"/>
    </row>
    <row r="2" spans="1:6" ht="22.5" customHeight="1" thickBot="1" x14ac:dyDescent="0.3">
      <c r="A2" s="261"/>
      <c r="B2" s="68"/>
      <c r="C2" s="68"/>
      <c r="D2" s="68"/>
      <c r="E2" s="68"/>
      <c r="F2" s="63" t="s">
        <v>137</v>
      </c>
    </row>
    <row r="3" spans="1:6" s="56" customFormat="1" ht="44.25" customHeight="1" thickBot="1" x14ac:dyDescent="0.25">
      <c r="A3" s="262" t="s">
        <v>141</v>
      </c>
      <c r="B3" s="263" t="s">
        <v>142</v>
      </c>
      <c r="C3" s="263" t="s">
        <v>143</v>
      </c>
      <c r="D3" s="263" t="s">
        <v>0</v>
      </c>
      <c r="E3" s="263" t="s">
        <v>433</v>
      </c>
      <c r="F3" s="64" t="s">
        <v>1</v>
      </c>
    </row>
    <row r="4" spans="1:6" s="68" customFormat="1" ht="12" customHeight="1" thickBot="1" x14ac:dyDescent="0.25">
      <c r="A4" s="65">
        <v>1</v>
      </c>
      <c r="B4" s="66">
        <v>2</v>
      </c>
      <c r="C4" s="66">
        <v>3</v>
      </c>
      <c r="D4" s="66">
        <v>4</v>
      </c>
      <c r="E4" s="66">
        <v>5</v>
      </c>
      <c r="F4" s="67" t="s">
        <v>163</v>
      </c>
    </row>
    <row r="5" spans="1:6" ht="15.95" customHeight="1" x14ac:dyDescent="0.2">
      <c r="A5" s="57" t="s">
        <v>700</v>
      </c>
      <c r="B5" s="33">
        <v>1670</v>
      </c>
      <c r="C5" s="69"/>
      <c r="D5" s="33"/>
      <c r="E5" s="33">
        <v>1670</v>
      </c>
      <c r="F5" s="70">
        <f t="shared" ref="F5:F23" si="0">B5-D5-E5</f>
        <v>0</v>
      </c>
    </row>
    <row r="6" spans="1:6" ht="15.95" customHeight="1" x14ac:dyDescent="0.2">
      <c r="A6" s="57"/>
      <c r="B6" s="33"/>
      <c r="C6" s="69"/>
      <c r="D6" s="33"/>
      <c r="E6" s="33"/>
      <c r="F6" s="70">
        <f t="shared" si="0"/>
        <v>0</v>
      </c>
    </row>
    <row r="7" spans="1:6" ht="15.95" customHeight="1" x14ac:dyDescent="0.2">
      <c r="A7" s="57"/>
      <c r="B7" s="33"/>
      <c r="C7" s="69"/>
      <c r="D7" s="33"/>
      <c r="E7" s="33"/>
      <c r="F7" s="70">
        <f t="shared" si="0"/>
        <v>0</v>
      </c>
    </row>
    <row r="8" spans="1:6" ht="15.95" customHeight="1" x14ac:dyDescent="0.2">
      <c r="A8" s="71"/>
      <c r="B8" s="33"/>
      <c r="C8" s="69"/>
      <c r="D8" s="33"/>
      <c r="E8" s="33"/>
      <c r="F8" s="70">
        <f t="shared" si="0"/>
        <v>0</v>
      </c>
    </row>
    <row r="9" spans="1:6" ht="15.95" customHeight="1" x14ac:dyDescent="0.2">
      <c r="A9" s="57"/>
      <c r="B9" s="33"/>
      <c r="C9" s="69"/>
      <c r="D9" s="33"/>
      <c r="E9" s="33"/>
      <c r="F9" s="70">
        <f t="shared" si="0"/>
        <v>0</v>
      </c>
    </row>
    <row r="10" spans="1:6" ht="15.95" customHeight="1" x14ac:dyDescent="0.2">
      <c r="A10" s="71"/>
      <c r="B10" s="33"/>
      <c r="C10" s="69"/>
      <c r="D10" s="33"/>
      <c r="E10" s="33"/>
      <c r="F10" s="70">
        <f t="shared" si="0"/>
        <v>0</v>
      </c>
    </row>
    <row r="11" spans="1:6" ht="15.95" customHeight="1" x14ac:dyDescent="0.2">
      <c r="A11" s="57"/>
      <c r="B11" s="33"/>
      <c r="C11" s="69"/>
      <c r="D11" s="33"/>
      <c r="E11" s="33"/>
      <c r="F11" s="70">
        <f t="shared" si="0"/>
        <v>0</v>
      </c>
    </row>
    <row r="12" spans="1:6" ht="15.95" customHeight="1" x14ac:dyDescent="0.2">
      <c r="A12" s="57"/>
      <c r="B12" s="33"/>
      <c r="C12" s="69"/>
      <c r="D12" s="33"/>
      <c r="E12" s="33"/>
      <c r="F12" s="70">
        <f t="shared" si="0"/>
        <v>0</v>
      </c>
    </row>
    <row r="13" spans="1:6" ht="15.95" customHeight="1" x14ac:dyDescent="0.2">
      <c r="A13" s="57"/>
      <c r="B13" s="33"/>
      <c r="C13" s="69"/>
      <c r="D13" s="33"/>
      <c r="E13" s="33"/>
      <c r="F13" s="70">
        <f t="shared" si="0"/>
        <v>0</v>
      </c>
    </row>
    <row r="14" spans="1:6" ht="15.95" customHeight="1" x14ac:dyDescent="0.2">
      <c r="A14" s="57"/>
      <c r="B14" s="33"/>
      <c r="C14" s="69"/>
      <c r="D14" s="33"/>
      <c r="E14" s="33"/>
      <c r="F14" s="70">
        <f t="shared" si="0"/>
        <v>0</v>
      </c>
    </row>
    <row r="15" spans="1:6" ht="15.95" customHeight="1" x14ac:dyDescent="0.2">
      <c r="A15" s="57"/>
      <c r="B15" s="33"/>
      <c r="C15" s="69"/>
      <c r="D15" s="33"/>
      <c r="E15" s="33"/>
      <c r="F15" s="70">
        <f t="shared" si="0"/>
        <v>0</v>
      </c>
    </row>
    <row r="16" spans="1:6" ht="15.95" customHeight="1" x14ac:dyDescent="0.2">
      <c r="A16" s="57"/>
      <c r="B16" s="33"/>
      <c r="C16" s="69"/>
      <c r="D16" s="33"/>
      <c r="E16" s="33"/>
      <c r="F16" s="70">
        <f t="shared" si="0"/>
        <v>0</v>
      </c>
    </row>
    <row r="17" spans="1:6" ht="15.95" customHeight="1" x14ac:dyDescent="0.2">
      <c r="A17" s="57"/>
      <c r="B17" s="33"/>
      <c r="C17" s="69"/>
      <c r="D17" s="33"/>
      <c r="E17" s="33"/>
      <c r="F17" s="70">
        <f t="shared" si="0"/>
        <v>0</v>
      </c>
    </row>
    <row r="18" spans="1:6" ht="15.95" customHeight="1" x14ac:dyDescent="0.2">
      <c r="A18" s="57"/>
      <c r="B18" s="33"/>
      <c r="C18" s="69"/>
      <c r="D18" s="33"/>
      <c r="E18" s="33"/>
      <c r="F18" s="70">
        <f t="shared" si="0"/>
        <v>0</v>
      </c>
    </row>
    <row r="19" spans="1:6" ht="15.95" customHeight="1" x14ac:dyDescent="0.2">
      <c r="A19" s="57"/>
      <c r="B19" s="33"/>
      <c r="C19" s="69"/>
      <c r="D19" s="33"/>
      <c r="E19" s="33"/>
      <c r="F19" s="70">
        <f t="shared" si="0"/>
        <v>0</v>
      </c>
    </row>
    <row r="20" spans="1:6" ht="15.95" customHeight="1" x14ac:dyDescent="0.2">
      <c r="A20" s="57"/>
      <c r="B20" s="33"/>
      <c r="C20" s="69"/>
      <c r="D20" s="33"/>
      <c r="E20" s="33"/>
      <c r="F20" s="70">
        <f t="shared" si="0"/>
        <v>0</v>
      </c>
    </row>
    <row r="21" spans="1:6" ht="15.95" customHeight="1" x14ac:dyDescent="0.2">
      <c r="A21" s="57"/>
      <c r="B21" s="33"/>
      <c r="C21" s="69"/>
      <c r="D21" s="33"/>
      <c r="E21" s="33"/>
      <c r="F21" s="70">
        <f t="shared" si="0"/>
        <v>0</v>
      </c>
    </row>
    <row r="22" spans="1:6" ht="15.95" customHeight="1" x14ac:dyDescent="0.2">
      <c r="A22" s="57"/>
      <c r="B22" s="33"/>
      <c r="C22" s="69"/>
      <c r="D22" s="33"/>
      <c r="E22" s="33"/>
      <c r="F22" s="70">
        <f t="shared" si="0"/>
        <v>0</v>
      </c>
    </row>
    <row r="23" spans="1:6" ht="15.95" customHeight="1" thickBot="1" x14ac:dyDescent="0.25">
      <c r="A23" s="72"/>
      <c r="B23" s="34"/>
      <c r="C23" s="73"/>
      <c r="D23" s="34"/>
      <c r="E23" s="34"/>
      <c r="F23" s="74">
        <f t="shared" si="0"/>
        <v>0</v>
      </c>
    </row>
    <row r="24" spans="1:6" s="77" customFormat="1" ht="18" customHeight="1" thickBot="1" x14ac:dyDescent="0.25">
      <c r="A24" s="264" t="s">
        <v>140</v>
      </c>
      <c r="B24" s="75">
        <f>SUM(B5:B23)</f>
        <v>1670</v>
      </c>
      <c r="C24" s="167"/>
      <c r="D24" s="75">
        <f>SUM(D5:D23)</f>
        <v>0</v>
      </c>
      <c r="E24" s="75">
        <f>SUM(E5:E23)</f>
        <v>1670</v>
      </c>
      <c r="F24" s="76">
        <f>SUM(F5:F23)</f>
        <v>0</v>
      </c>
    </row>
  </sheetData>
  <sheetProtection sheet="1"/>
  <mergeCells count="1">
    <mergeCell ref="A1:F1"/>
  </mergeCells>
  <phoneticPr fontId="0" type="noConversion"/>
  <printOptions horizontalCentered="1"/>
  <pageMargins left="0.78740157480314965" right="0.78740157480314965" top="1.02" bottom="0.98425196850393704" header="0.78740157480314965" footer="0.78740157480314965"/>
  <pageSetup paperSize="9" scale="105" orientation="landscape" horizontalDpi="300" verticalDpi="300" r:id="rId1"/>
  <headerFooter alignWithMargins="0">
    <oddHeader>&amp;R&amp;"Times New Roman CE,Félkövér dőlt"&amp;11 6. melléklet a 3/2013. (III.5.) önkormányzati rendelethez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view="pageLayout" zoomScaleNormal="100" workbookViewId="0">
      <selection activeCell="D5" sqref="D5"/>
    </sheetView>
  </sheetViews>
  <sheetFormatPr defaultRowHeight="12.75" x14ac:dyDescent="0.2"/>
  <cols>
    <col min="1" max="1" width="60.6640625" style="54" customWidth="1"/>
    <col min="2" max="2" width="15.6640625" style="53" customWidth="1"/>
    <col min="3" max="3" width="16.33203125" style="53" customWidth="1"/>
    <col min="4" max="4" width="18" style="53" customWidth="1"/>
    <col min="5" max="5" width="16.6640625" style="53" customWidth="1"/>
    <col min="6" max="6" width="18.83203125" style="53" customWidth="1"/>
    <col min="7" max="8" width="12.83203125" style="53" customWidth="1"/>
    <col min="9" max="9" width="13.83203125" style="53" customWidth="1"/>
    <col min="10" max="16384" width="9.33203125" style="53"/>
  </cols>
  <sheetData>
    <row r="1" spans="1:6" ht="24.75" customHeight="1" x14ac:dyDescent="0.2">
      <c r="A1" s="764" t="s">
        <v>3</v>
      </c>
      <c r="B1" s="764"/>
      <c r="C1" s="764"/>
      <c r="D1" s="764"/>
      <c r="E1" s="764"/>
      <c r="F1" s="764"/>
    </row>
    <row r="2" spans="1:6" ht="23.25" customHeight="1" thickBot="1" x14ac:dyDescent="0.3">
      <c r="A2" s="261"/>
      <c r="B2" s="68"/>
      <c r="C2" s="68"/>
      <c r="D2" s="68"/>
      <c r="E2" s="68"/>
      <c r="F2" s="63" t="s">
        <v>137</v>
      </c>
    </row>
    <row r="3" spans="1:6" s="56" customFormat="1" ht="48.75" customHeight="1" thickBot="1" x14ac:dyDescent="0.25">
      <c r="A3" s="262" t="s">
        <v>144</v>
      </c>
      <c r="B3" s="263" t="s">
        <v>142</v>
      </c>
      <c r="C3" s="263" t="s">
        <v>143</v>
      </c>
      <c r="D3" s="263" t="s">
        <v>0</v>
      </c>
      <c r="E3" s="263" t="s">
        <v>433</v>
      </c>
      <c r="F3" s="64" t="s">
        <v>4</v>
      </c>
    </row>
    <row r="4" spans="1:6" s="68" customFormat="1" ht="15" customHeight="1" thickBot="1" x14ac:dyDescent="0.25">
      <c r="A4" s="65">
        <v>1</v>
      </c>
      <c r="B4" s="66">
        <v>2</v>
      </c>
      <c r="C4" s="66">
        <v>3</v>
      </c>
      <c r="D4" s="66">
        <v>4</v>
      </c>
      <c r="E4" s="66">
        <v>5</v>
      </c>
      <c r="F4" s="67">
        <v>6</v>
      </c>
    </row>
    <row r="5" spans="1:6" ht="15.95" customHeight="1" x14ac:dyDescent="0.2">
      <c r="A5" s="78"/>
      <c r="B5" s="79"/>
      <c r="C5" s="80"/>
      <c r="D5" s="79"/>
      <c r="E5" s="79"/>
      <c r="F5" s="81">
        <f t="shared" ref="F5:F23" si="0">B5-D5-E5</f>
        <v>0</v>
      </c>
    </row>
    <row r="6" spans="1:6" ht="15.95" customHeight="1" x14ac:dyDescent="0.2">
      <c r="A6" s="78"/>
      <c r="B6" s="79"/>
      <c r="C6" s="80"/>
      <c r="D6" s="79"/>
      <c r="E6" s="79"/>
      <c r="F6" s="81">
        <f t="shared" si="0"/>
        <v>0</v>
      </c>
    </row>
    <row r="7" spans="1:6" ht="15.95" customHeight="1" x14ac:dyDescent="0.2">
      <c r="A7" s="78"/>
      <c r="B7" s="79"/>
      <c r="C7" s="80"/>
      <c r="D7" s="79"/>
      <c r="E7" s="79"/>
      <c r="F7" s="81">
        <f t="shared" si="0"/>
        <v>0</v>
      </c>
    </row>
    <row r="8" spans="1:6" ht="15.95" customHeight="1" x14ac:dyDescent="0.2">
      <c r="A8" s="78"/>
      <c r="B8" s="79"/>
      <c r="C8" s="80"/>
      <c r="D8" s="79"/>
      <c r="E8" s="79"/>
      <c r="F8" s="81">
        <f t="shared" si="0"/>
        <v>0</v>
      </c>
    </row>
    <row r="9" spans="1:6" ht="15.95" customHeight="1" x14ac:dyDescent="0.2">
      <c r="A9" s="78"/>
      <c r="B9" s="79"/>
      <c r="C9" s="80"/>
      <c r="D9" s="79"/>
      <c r="E9" s="79"/>
      <c r="F9" s="81">
        <f t="shared" si="0"/>
        <v>0</v>
      </c>
    </row>
    <row r="10" spans="1:6" ht="15.95" customHeight="1" x14ac:dyDescent="0.2">
      <c r="A10" s="78"/>
      <c r="B10" s="79"/>
      <c r="C10" s="80"/>
      <c r="D10" s="79"/>
      <c r="E10" s="79"/>
      <c r="F10" s="81">
        <f t="shared" si="0"/>
        <v>0</v>
      </c>
    </row>
    <row r="11" spans="1:6" ht="15.95" customHeight="1" x14ac:dyDescent="0.2">
      <c r="A11" s="78"/>
      <c r="B11" s="79"/>
      <c r="C11" s="80"/>
      <c r="D11" s="79"/>
      <c r="E11" s="79"/>
      <c r="F11" s="81">
        <f t="shared" si="0"/>
        <v>0</v>
      </c>
    </row>
    <row r="12" spans="1:6" ht="15.95" customHeight="1" x14ac:dyDescent="0.2">
      <c r="A12" s="78"/>
      <c r="B12" s="79"/>
      <c r="C12" s="80"/>
      <c r="D12" s="79"/>
      <c r="E12" s="79"/>
      <c r="F12" s="81">
        <f t="shared" si="0"/>
        <v>0</v>
      </c>
    </row>
    <row r="13" spans="1:6" ht="15.95" customHeight="1" x14ac:dyDescent="0.2">
      <c r="A13" s="78"/>
      <c r="B13" s="79"/>
      <c r="C13" s="80"/>
      <c r="D13" s="79"/>
      <c r="E13" s="79"/>
      <c r="F13" s="81">
        <f t="shared" si="0"/>
        <v>0</v>
      </c>
    </row>
    <row r="14" spans="1:6" ht="15.95" customHeight="1" x14ac:dyDescent="0.2">
      <c r="A14" s="78"/>
      <c r="B14" s="79"/>
      <c r="C14" s="80"/>
      <c r="D14" s="79"/>
      <c r="E14" s="79"/>
      <c r="F14" s="81">
        <f t="shared" si="0"/>
        <v>0</v>
      </c>
    </row>
    <row r="15" spans="1:6" ht="15.95" customHeight="1" x14ac:dyDescent="0.2">
      <c r="A15" s="78"/>
      <c r="B15" s="79"/>
      <c r="C15" s="80"/>
      <c r="D15" s="79"/>
      <c r="E15" s="79"/>
      <c r="F15" s="81">
        <f t="shared" si="0"/>
        <v>0</v>
      </c>
    </row>
    <row r="16" spans="1:6" ht="15.95" customHeight="1" x14ac:dyDescent="0.2">
      <c r="A16" s="78"/>
      <c r="B16" s="79"/>
      <c r="C16" s="80"/>
      <c r="D16" s="79"/>
      <c r="E16" s="79"/>
      <c r="F16" s="81">
        <f t="shared" si="0"/>
        <v>0</v>
      </c>
    </row>
    <row r="17" spans="1:6" ht="15.95" customHeight="1" x14ac:dyDescent="0.2">
      <c r="A17" s="78"/>
      <c r="B17" s="79"/>
      <c r="C17" s="80"/>
      <c r="D17" s="79"/>
      <c r="E17" s="79"/>
      <c r="F17" s="81">
        <f t="shared" si="0"/>
        <v>0</v>
      </c>
    </row>
    <row r="18" spans="1:6" ht="15.95" customHeight="1" x14ac:dyDescent="0.2">
      <c r="A18" s="78"/>
      <c r="B18" s="79"/>
      <c r="C18" s="80"/>
      <c r="D18" s="79"/>
      <c r="E18" s="79"/>
      <c r="F18" s="81">
        <f t="shared" si="0"/>
        <v>0</v>
      </c>
    </row>
    <row r="19" spans="1:6" ht="15.95" customHeight="1" x14ac:dyDescent="0.2">
      <c r="A19" s="78"/>
      <c r="B19" s="79"/>
      <c r="C19" s="80"/>
      <c r="D19" s="79"/>
      <c r="E19" s="79"/>
      <c r="F19" s="81">
        <f t="shared" si="0"/>
        <v>0</v>
      </c>
    </row>
    <row r="20" spans="1:6" ht="15.95" customHeight="1" x14ac:dyDescent="0.2">
      <c r="A20" s="78"/>
      <c r="B20" s="79"/>
      <c r="C20" s="80"/>
      <c r="D20" s="79"/>
      <c r="E20" s="79"/>
      <c r="F20" s="81">
        <f t="shared" si="0"/>
        <v>0</v>
      </c>
    </row>
    <row r="21" spans="1:6" ht="15.95" customHeight="1" x14ac:dyDescent="0.2">
      <c r="A21" s="78"/>
      <c r="B21" s="79"/>
      <c r="C21" s="80"/>
      <c r="D21" s="79"/>
      <c r="E21" s="79"/>
      <c r="F21" s="81">
        <f t="shared" si="0"/>
        <v>0</v>
      </c>
    </row>
    <row r="22" spans="1:6" ht="15.95" customHeight="1" x14ac:dyDescent="0.2">
      <c r="A22" s="78"/>
      <c r="B22" s="79"/>
      <c r="C22" s="80"/>
      <c r="D22" s="79"/>
      <c r="E22" s="79"/>
      <c r="F22" s="81">
        <f t="shared" si="0"/>
        <v>0</v>
      </c>
    </row>
    <row r="23" spans="1:6" ht="15.95" customHeight="1" thickBot="1" x14ac:dyDescent="0.25">
      <c r="A23" s="82"/>
      <c r="B23" s="83"/>
      <c r="C23" s="83"/>
      <c r="D23" s="83"/>
      <c r="E23" s="83"/>
      <c r="F23" s="84">
        <f t="shared" si="0"/>
        <v>0</v>
      </c>
    </row>
    <row r="24" spans="1:6" s="77" customFormat="1" ht="18" customHeight="1" thickBot="1" x14ac:dyDescent="0.25">
      <c r="A24" s="264" t="s">
        <v>140</v>
      </c>
      <c r="B24" s="265">
        <f>SUM(B5:B23)</f>
        <v>0</v>
      </c>
      <c r="C24" s="168"/>
      <c r="D24" s="265">
        <f>SUM(D5:D23)</f>
        <v>0</v>
      </c>
      <c r="E24" s="265">
        <f>SUM(E5:E23)</f>
        <v>0</v>
      </c>
      <c r="F24" s="85">
        <f>SUM(F5:F23)</f>
        <v>0</v>
      </c>
    </row>
  </sheetData>
  <sheetProtection sheet="1"/>
  <mergeCells count="1">
    <mergeCell ref="A1:F1"/>
  </mergeCells>
  <phoneticPr fontId="0" type="noConversion"/>
  <printOptions horizontalCentered="1"/>
  <pageMargins left="0.78740157480314965" right="0.78740157480314965" top="1.2369791666666667" bottom="0.98425196850393704" header="0.78740157480314965" footer="0.78740157480314965"/>
  <pageSetup paperSize="9" scale="95" orientation="landscape" horizontalDpi="300" verticalDpi="300" r:id="rId1"/>
  <headerFooter alignWithMargins="0">
    <oddHeader xml:space="preserve">&amp;R&amp;"Times New Roman CE,Félkövér dőlt"&amp;12 &amp;11 7. melléklet a 3/2013. (III.5.) önkormányzati rendelethez&amp;"Times New Roman CE,Normál"&amp;10
   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view="pageLayout" zoomScaleNormal="100" workbookViewId="0">
      <selection activeCell="B2" sqref="B2:E2"/>
    </sheetView>
  </sheetViews>
  <sheetFormatPr defaultRowHeight="12.75" x14ac:dyDescent="0.2"/>
  <cols>
    <col min="1" max="1" width="38.6640625" style="58" customWidth="1"/>
    <col min="2" max="5" width="13.83203125" style="58" customWidth="1"/>
    <col min="6" max="16384" width="9.33203125" style="58"/>
  </cols>
  <sheetData>
    <row r="1" spans="1:9" x14ac:dyDescent="0.2">
      <c r="A1" s="287"/>
      <c r="B1" s="287"/>
      <c r="C1" s="287"/>
      <c r="D1" s="287"/>
      <c r="E1" s="287"/>
    </row>
    <row r="2" spans="1:9" ht="15.75" x14ac:dyDescent="0.25">
      <c r="A2" s="288" t="s">
        <v>228</v>
      </c>
      <c r="B2" s="765"/>
      <c r="C2" s="765"/>
      <c r="D2" s="765"/>
      <c r="E2" s="765"/>
      <c r="I2" s="676"/>
    </row>
    <row r="3" spans="1:9" ht="14.25" thickBot="1" x14ac:dyDescent="0.3">
      <c r="A3" s="287"/>
      <c r="B3" s="287"/>
      <c r="C3" s="287"/>
      <c r="D3" s="766" t="s">
        <v>221</v>
      </c>
      <c r="E3" s="766"/>
    </row>
    <row r="4" spans="1:9" ht="15" customHeight="1" thickBot="1" x14ac:dyDescent="0.25">
      <c r="A4" s="289" t="s">
        <v>220</v>
      </c>
      <c r="B4" s="290" t="s">
        <v>273</v>
      </c>
      <c r="C4" s="290" t="s">
        <v>350</v>
      </c>
      <c r="D4" s="290" t="s">
        <v>5</v>
      </c>
      <c r="E4" s="291" t="s">
        <v>117</v>
      </c>
    </row>
    <row r="5" spans="1:9" x14ac:dyDescent="0.2">
      <c r="A5" s="292" t="s">
        <v>222</v>
      </c>
      <c r="B5" s="129">
        <v>0</v>
      </c>
      <c r="C5" s="129"/>
      <c r="D5" s="129"/>
      <c r="E5" s="293">
        <f t="shared" ref="E5:E11" si="0">SUM(B5:D5)</f>
        <v>0</v>
      </c>
    </row>
    <row r="6" spans="1:9" x14ac:dyDescent="0.2">
      <c r="A6" s="294" t="s">
        <v>236</v>
      </c>
      <c r="B6" s="130"/>
      <c r="C6" s="130"/>
      <c r="D6" s="130"/>
      <c r="E6" s="295">
        <f t="shared" si="0"/>
        <v>0</v>
      </c>
    </row>
    <row r="7" spans="1:9" x14ac:dyDescent="0.2">
      <c r="A7" s="296" t="s">
        <v>223</v>
      </c>
      <c r="B7" s="131"/>
      <c r="C7" s="131"/>
      <c r="D7" s="131"/>
      <c r="E7" s="297">
        <f t="shared" si="0"/>
        <v>0</v>
      </c>
    </row>
    <row r="8" spans="1:9" x14ac:dyDescent="0.2">
      <c r="A8" s="296" t="s">
        <v>238</v>
      </c>
      <c r="B8" s="131"/>
      <c r="C8" s="131"/>
      <c r="D8" s="131"/>
      <c r="E8" s="297">
        <f t="shared" si="0"/>
        <v>0</v>
      </c>
    </row>
    <row r="9" spans="1:9" x14ac:dyDescent="0.2">
      <c r="A9" s="296" t="s">
        <v>224</v>
      </c>
      <c r="B9" s="131"/>
      <c r="C9" s="131"/>
      <c r="D9" s="131"/>
      <c r="E9" s="297">
        <f t="shared" si="0"/>
        <v>0</v>
      </c>
    </row>
    <row r="10" spans="1:9" x14ac:dyDescent="0.2">
      <c r="A10" s="296" t="s">
        <v>225</v>
      </c>
      <c r="B10" s="131"/>
      <c r="C10" s="131"/>
      <c r="D10" s="131"/>
      <c r="E10" s="297">
        <f t="shared" si="0"/>
        <v>0</v>
      </c>
    </row>
    <row r="11" spans="1:9" ht="13.5" thickBot="1" x14ac:dyDescent="0.25">
      <c r="A11" s="132"/>
      <c r="B11" s="133"/>
      <c r="C11" s="133"/>
      <c r="D11" s="133"/>
      <c r="E11" s="297">
        <f t="shared" si="0"/>
        <v>0</v>
      </c>
    </row>
    <row r="12" spans="1:9" ht="13.5" thickBot="1" x14ac:dyDescent="0.25">
      <c r="A12" s="298" t="s">
        <v>227</v>
      </c>
      <c r="B12" s="299">
        <f>B5+SUM(B7:B11)</f>
        <v>0</v>
      </c>
      <c r="C12" s="299">
        <f>C5+SUM(C7:C11)</f>
        <v>0</v>
      </c>
      <c r="D12" s="299">
        <f>D5+SUM(D7:D11)</f>
        <v>0</v>
      </c>
      <c r="E12" s="300">
        <f>E5+SUM(E7:E11)</f>
        <v>0</v>
      </c>
    </row>
    <row r="13" spans="1:9" ht="13.5" thickBot="1" x14ac:dyDescent="0.25">
      <c r="A13" s="62"/>
      <c r="B13" s="62"/>
      <c r="C13" s="62"/>
      <c r="D13" s="62"/>
      <c r="E13" s="62"/>
    </row>
    <row r="14" spans="1:9" ht="15" customHeight="1" thickBot="1" x14ac:dyDescent="0.25">
      <c r="A14" s="289" t="s">
        <v>226</v>
      </c>
      <c r="B14" s="290" t="s">
        <v>273</v>
      </c>
      <c r="C14" s="290" t="s">
        <v>350</v>
      </c>
      <c r="D14" s="290" t="s">
        <v>5</v>
      </c>
      <c r="E14" s="291" t="s">
        <v>117</v>
      </c>
    </row>
    <row r="15" spans="1:9" x14ac:dyDescent="0.2">
      <c r="A15" s="292" t="s">
        <v>232</v>
      </c>
      <c r="B15" s="129"/>
      <c r="C15" s="129"/>
      <c r="D15" s="129"/>
      <c r="E15" s="293">
        <f t="shared" ref="E15:E21" si="1">SUM(B15:D15)</f>
        <v>0</v>
      </c>
    </row>
    <row r="16" spans="1:9" x14ac:dyDescent="0.2">
      <c r="A16" s="301" t="s">
        <v>233</v>
      </c>
      <c r="B16" s="131"/>
      <c r="C16" s="131"/>
      <c r="D16" s="131"/>
      <c r="E16" s="297">
        <f t="shared" si="1"/>
        <v>0</v>
      </c>
    </row>
    <row r="17" spans="1:5" x14ac:dyDescent="0.2">
      <c r="A17" s="296" t="s">
        <v>234</v>
      </c>
      <c r="B17" s="131"/>
      <c r="C17" s="131"/>
      <c r="D17" s="131"/>
      <c r="E17" s="297">
        <f t="shared" si="1"/>
        <v>0</v>
      </c>
    </row>
    <row r="18" spans="1:5" x14ac:dyDescent="0.2">
      <c r="A18" s="296" t="s">
        <v>235</v>
      </c>
      <c r="B18" s="131"/>
      <c r="C18" s="131"/>
      <c r="D18" s="131"/>
      <c r="E18" s="297">
        <f t="shared" si="1"/>
        <v>0</v>
      </c>
    </row>
    <row r="19" spans="1:5" x14ac:dyDescent="0.2">
      <c r="A19" s="134"/>
      <c r="B19" s="131"/>
      <c r="C19" s="131"/>
      <c r="D19" s="131"/>
      <c r="E19" s="297">
        <f t="shared" si="1"/>
        <v>0</v>
      </c>
    </row>
    <row r="20" spans="1:5" x14ac:dyDescent="0.2">
      <c r="A20" s="134"/>
      <c r="B20" s="131"/>
      <c r="C20" s="131"/>
      <c r="D20" s="131"/>
      <c r="E20" s="297">
        <f t="shared" si="1"/>
        <v>0</v>
      </c>
    </row>
    <row r="21" spans="1:5" ht="13.5" thickBot="1" x14ac:dyDescent="0.25">
      <c r="A21" s="132"/>
      <c r="B21" s="133"/>
      <c r="C21" s="133"/>
      <c r="D21" s="133"/>
      <c r="E21" s="297">
        <f t="shared" si="1"/>
        <v>0</v>
      </c>
    </row>
    <row r="22" spans="1:5" ht="13.5" thickBot="1" x14ac:dyDescent="0.25">
      <c r="A22" s="298" t="s">
        <v>119</v>
      </c>
      <c r="B22" s="299">
        <f>SUM(B15:B21)</f>
        <v>0</v>
      </c>
      <c r="C22" s="299">
        <f>SUM(C15:C21)</f>
        <v>0</v>
      </c>
      <c r="D22" s="299">
        <f>SUM(D15:D21)</f>
        <v>0</v>
      </c>
      <c r="E22" s="300">
        <f>SUM(E15:E21)</f>
        <v>0</v>
      </c>
    </row>
    <row r="23" spans="1:5" x14ac:dyDescent="0.2">
      <c r="A23" s="287"/>
      <c r="B23" s="287"/>
      <c r="C23" s="287"/>
      <c r="D23" s="287"/>
      <c r="E23" s="287"/>
    </row>
    <row r="24" spans="1:5" x14ac:dyDescent="0.2">
      <c r="A24" s="287"/>
      <c r="B24" s="287"/>
      <c r="C24" s="287"/>
      <c r="D24" s="287"/>
      <c r="E24" s="287"/>
    </row>
    <row r="25" spans="1:5" ht="15.75" x14ac:dyDescent="0.25">
      <c r="A25" s="288" t="s">
        <v>228</v>
      </c>
      <c r="B25" s="765"/>
      <c r="C25" s="765"/>
      <c r="D25" s="765"/>
      <c r="E25" s="765"/>
    </row>
    <row r="26" spans="1:5" ht="14.25" thickBot="1" x14ac:dyDescent="0.3">
      <c r="A26" s="287"/>
      <c r="B26" s="287"/>
      <c r="C26" s="287"/>
      <c r="D26" s="766" t="s">
        <v>221</v>
      </c>
      <c r="E26" s="766"/>
    </row>
    <row r="27" spans="1:5" ht="13.5" thickBot="1" x14ac:dyDescent="0.25">
      <c r="A27" s="289" t="s">
        <v>220</v>
      </c>
      <c r="B27" s="290" t="s">
        <v>273</v>
      </c>
      <c r="C27" s="290" t="s">
        <v>350</v>
      </c>
      <c r="D27" s="290" t="s">
        <v>5</v>
      </c>
      <c r="E27" s="291" t="s">
        <v>117</v>
      </c>
    </row>
    <row r="28" spans="1:5" x14ac:dyDescent="0.2">
      <c r="A28" s="292" t="s">
        <v>222</v>
      </c>
      <c r="B28" s="129"/>
      <c r="C28" s="129"/>
      <c r="D28" s="129"/>
      <c r="E28" s="293">
        <f t="shared" ref="E28:E34" si="2">SUM(B28:D28)</f>
        <v>0</v>
      </c>
    </row>
    <row r="29" spans="1:5" x14ac:dyDescent="0.2">
      <c r="A29" s="294" t="s">
        <v>236</v>
      </c>
      <c r="B29" s="130"/>
      <c r="C29" s="130"/>
      <c r="D29" s="130"/>
      <c r="E29" s="295">
        <f t="shared" si="2"/>
        <v>0</v>
      </c>
    </row>
    <row r="30" spans="1:5" x14ac:dyDescent="0.2">
      <c r="A30" s="296" t="s">
        <v>223</v>
      </c>
      <c r="B30" s="131"/>
      <c r="C30" s="131"/>
      <c r="D30" s="131"/>
      <c r="E30" s="297">
        <f t="shared" si="2"/>
        <v>0</v>
      </c>
    </row>
    <row r="31" spans="1:5" x14ac:dyDescent="0.2">
      <c r="A31" s="296" t="s">
        <v>238</v>
      </c>
      <c r="B31" s="131"/>
      <c r="C31" s="131"/>
      <c r="D31" s="131"/>
      <c r="E31" s="297">
        <f t="shared" si="2"/>
        <v>0</v>
      </c>
    </row>
    <row r="32" spans="1:5" x14ac:dyDescent="0.2">
      <c r="A32" s="296" t="s">
        <v>224</v>
      </c>
      <c r="B32" s="131"/>
      <c r="C32" s="131"/>
      <c r="D32" s="131"/>
      <c r="E32" s="297">
        <f t="shared" si="2"/>
        <v>0</v>
      </c>
    </row>
    <row r="33" spans="1:5" x14ac:dyDescent="0.2">
      <c r="A33" s="296" t="s">
        <v>225</v>
      </c>
      <c r="B33" s="131"/>
      <c r="C33" s="131"/>
      <c r="D33" s="131"/>
      <c r="E33" s="297">
        <f t="shared" si="2"/>
        <v>0</v>
      </c>
    </row>
    <row r="34" spans="1:5" ht="13.5" thickBot="1" x14ac:dyDescent="0.25">
      <c r="A34" s="132"/>
      <c r="B34" s="133"/>
      <c r="C34" s="133"/>
      <c r="D34" s="133"/>
      <c r="E34" s="297">
        <f t="shared" si="2"/>
        <v>0</v>
      </c>
    </row>
    <row r="35" spans="1:5" ht="13.5" thickBot="1" x14ac:dyDescent="0.25">
      <c r="A35" s="298" t="s">
        <v>227</v>
      </c>
      <c r="B35" s="299">
        <f>B28+SUM(B30:B34)</f>
        <v>0</v>
      </c>
      <c r="C35" s="299">
        <f>C28+SUM(C30:C34)</f>
        <v>0</v>
      </c>
      <c r="D35" s="299">
        <f>D28+SUM(D30:D34)</f>
        <v>0</v>
      </c>
      <c r="E35" s="300">
        <f>E28+SUM(E30:E34)</f>
        <v>0</v>
      </c>
    </row>
    <row r="36" spans="1:5" ht="13.5" thickBot="1" x14ac:dyDescent="0.25">
      <c r="A36" s="62"/>
      <c r="B36" s="62"/>
      <c r="C36" s="62"/>
      <c r="D36" s="62"/>
      <c r="E36" s="62"/>
    </row>
    <row r="37" spans="1:5" ht="13.5" thickBot="1" x14ac:dyDescent="0.25">
      <c r="A37" s="289" t="s">
        <v>226</v>
      </c>
      <c r="B37" s="290" t="s">
        <v>273</v>
      </c>
      <c r="C37" s="290" t="s">
        <v>350</v>
      </c>
      <c r="D37" s="290" t="s">
        <v>5</v>
      </c>
      <c r="E37" s="291" t="s">
        <v>117</v>
      </c>
    </row>
    <row r="38" spans="1:5" x14ac:dyDescent="0.2">
      <c r="A38" s="292" t="s">
        <v>232</v>
      </c>
      <c r="B38" s="129"/>
      <c r="C38" s="129"/>
      <c r="D38" s="129"/>
      <c r="E38" s="293">
        <f t="shared" ref="E38:E44" si="3">SUM(B38:D38)</f>
        <v>0</v>
      </c>
    </row>
    <row r="39" spans="1:5" x14ac:dyDescent="0.2">
      <c r="A39" s="301" t="s">
        <v>233</v>
      </c>
      <c r="B39" s="131"/>
      <c r="C39" s="131"/>
      <c r="D39" s="131"/>
      <c r="E39" s="297">
        <f t="shared" si="3"/>
        <v>0</v>
      </c>
    </row>
    <row r="40" spans="1:5" x14ac:dyDescent="0.2">
      <c r="A40" s="296" t="s">
        <v>234</v>
      </c>
      <c r="B40" s="131"/>
      <c r="C40" s="131"/>
      <c r="D40" s="131"/>
      <c r="E40" s="297">
        <f t="shared" si="3"/>
        <v>0</v>
      </c>
    </row>
    <row r="41" spans="1:5" x14ac:dyDescent="0.2">
      <c r="A41" s="296" t="s">
        <v>235</v>
      </c>
      <c r="B41" s="131"/>
      <c r="C41" s="131"/>
      <c r="D41" s="131"/>
      <c r="E41" s="297">
        <f t="shared" si="3"/>
        <v>0</v>
      </c>
    </row>
    <row r="42" spans="1:5" x14ac:dyDescent="0.2">
      <c r="A42" s="134"/>
      <c r="B42" s="131"/>
      <c r="C42" s="131"/>
      <c r="D42" s="131"/>
      <c r="E42" s="297">
        <f t="shared" si="3"/>
        <v>0</v>
      </c>
    </row>
    <row r="43" spans="1:5" x14ac:dyDescent="0.2">
      <c r="A43" s="134"/>
      <c r="B43" s="131"/>
      <c r="C43" s="131"/>
      <c r="D43" s="131"/>
      <c r="E43" s="297">
        <f t="shared" si="3"/>
        <v>0</v>
      </c>
    </row>
    <row r="44" spans="1:5" ht="13.5" thickBot="1" x14ac:dyDescent="0.25">
      <c r="A44" s="132"/>
      <c r="B44" s="133"/>
      <c r="C44" s="133"/>
      <c r="D44" s="133"/>
      <c r="E44" s="297">
        <f t="shared" si="3"/>
        <v>0</v>
      </c>
    </row>
    <row r="45" spans="1:5" ht="13.5" thickBot="1" x14ac:dyDescent="0.25">
      <c r="A45" s="298" t="s">
        <v>119</v>
      </c>
      <c r="B45" s="299">
        <f>SUM(B38:B44)</f>
        <v>0</v>
      </c>
      <c r="C45" s="299">
        <f>SUM(C38:C44)</f>
        <v>0</v>
      </c>
      <c r="D45" s="299">
        <f>SUM(D38:D44)</f>
        <v>0</v>
      </c>
      <c r="E45" s="300">
        <f>SUM(E38:E44)</f>
        <v>0</v>
      </c>
    </row>
    <row r="46" spans="1:5" x14ac:dyDescent="0.2">
      <c r="A46" s="287"/>
      <c r="B46" s="287"/>
      <c r="C46" s="287"/>
      <c r="D46" s="287"/>
      <c r="E46" s="287"/>
    </row>
    <row r="47" spans="1:5" ht="15.75" x14ac:dyDescent="0.2">
      <c r="A47" s="774" t="s">
        <v>6</v>
      </c>
      <c r="B47" s="774"/>
      <c r="C47" s="774"/>
      <c r="D47" s="774"/>
      <c r="E47" s="774"/>
    </row>
    <row r="48" spans="1:5" ht="13.5" thickBot="1" x14ac:dyDescent="0.25">
      <c r="A48" s="287"/>
      <c r="B48" s="287"/>
      <c r="C48" s="287"/>
      <c r="D48" s="287"/>
      <c r="E48" s="287"/>
    </row>
    <row r="49" spans="1:8" ht="13.5" thickBot="1" x14ac:dyDescent="0.25">
      <c r="A49" s="779" t="s">
        <v>229</v>
      </c>
      <c r="B49" s="780"/>
      <c r="C49" s="781"/>
      <c r="D49" s="777" t="s">
        <v>239</v>
      </c>
      <c r="E49" s="778"/>
      <c r="H49" s="59"/>
    </row>
    <row r="50" spans="1:8" x14ac:dyDescent="0.2">
      <c r="A50" s="782"/>
      <c r="B50" s="783"/>
      <c r="C50" s="784"/>
      <c r="D50" s="770"/>
      <c r="E50" s="771"/>
    </row>
    <row r="51" spans="1:8" ht="13.5" thickBot="1" x14ac:dyDescent="0.25">
      <c r="A51" s="785"/>
      <c r="B51" s="786"/>
      <c r="C51" s="787"/>
      <c r="D51" s="772"/>
      <c r="E51" s="773"/>
    </row>
    <row r="52" spans="1:8" ht="13.5" thickBot="1" x14ac:dyDescent="0.25">
      <c r="A52" s="767" t="s">
        <v>119</v>
      </c>
      <c r="B52" s="768"/>
      <c r="C52" s="769"/>
      <c r="D52" s="775">
        <f>SUM(D50:E51)</f>
        <v>0</v>
      </c>
      <c r="E52" s="776"/>
    </row>
  </sheetData>
  <mergeCells count="13">
    <mergeCell ref="B2:E2"/>
    <mergeCell ref="B25:E25"/>
    <mergeCell ref="D3:E3"/>
    <mergeCell ref="D26:E26"/>
    <mergeCell ref="A52:C52"/>
    <mergeCell ref="D50:E50"/>
    <mergeCell ref="D51:E51"/>
    <mergeCell ref="A47:E47"/>
    <mergeCell ref="D52:E52"/>
    <mergeCell ref="D49:E49"/>
    <mergeCell ref="A49:C49"/>
    <mergeCell ref="A50:C50"/>
    <mergeCell ref="A51:C51"/>
  </mergeCells>
  <phoneticPr fontId="30" type="noConversion"/>
  <conditionalFormatting sqref="E5:E12 B12:D12 B22:E22 E15:E21 E28:E35 B35:D35 E38:E45 B45:D45 D52:E52">
    <cfRule type="cellIs" dxfId="1" priority="1" stopIfTrue="1" operator="equal">
      <formula>0</formula>
    </cfRule>
  </conditionalFormatting>
  <printOptions horizontalCentered="1"/>
  <pageMargins left="0.78740157480314965" right="0.78740157480314965" top="1.3779527559055118" bottom="0.98425196850393704" header="0.78740157480314965" footer="0.78740157480314965"/>
  <pageSetup paperSize="9" scale="95" orientation="portrait" r:id="rId1"/>
  <headerFooter alignWithMargins="0">
    <oddHeader>&amp;C&amp;"Times New Roman CE,Félkövér"&amp;12
Európai uniós támogatással megvalósuló projektek 
bevételei, kiadásai, hozzájárulások&amp;R&amp;"Times New Roman CE,Félkövér dőlt"&amp;11 8. melléklet a …3/2013. (III.5.) önkormányzati rendelethez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9"/>
  <sheetViews>
    <sheetView zoomScale="115" zoomScaleNormal="100" workbookViewId="0">
      <selection activeCell="J8" sqref="J8"/>
    </sheetView>
  </sheetViews>
  <sheetFormatPr defaultRowHeight="12.75" x14ac:dyDescent="0.2"/>
  <cols>
    <col min="1" max="1" width="6.6640625" style="634" customWidth="1"/>
    <col min="2" max="2" width="6.6640625" style="635" customWidth="1"/>
    <col min="3" max="3" width="59.1640625" style="635" customWidth="1"/>
    <col min="4" max="4" width="19.83203125" style="636" customWidth="1"/>
    <col min="5" max="5" width="16.6640625" style="4" customWidth="1"/>
    <col min="6" max="6" width="14.33203125" style="4" customWidth="1"/>
    <col min="7" max="7" width="11.6640625" style="4" customWidth="1"/>
    <col min="8" max="16384" width="9.33203125" style="4"/>
  </cols>
  <sheetData>
    <row r="1" spans="1:7" s="2" customFormat="1" ht="16.5" customHeight="1" thickBot="1" x14ac:dyDescent="0.25">
      <c r="A1" s="302"/>
      <c r="B1" s="303"/>
      <c r="C1" s="304"/>
      <c r="D1" s="349" t="s">
        <v>701</v>
      </c>
    </row>
    <row r="2" spans="1:7" s="135" customFormat="1" ht="25.5" customHeight="1" x14ac:dyDescent="0.2">
      <c r="A2" s="788" t="s">
        <v>387</v>
      </c>
      <c r="B2" s="789"/>
      <c r="C2" s="533" t="s">
        <v>712</v>
      </c>
      <c r="D2" s="547" t="s">
        <v>120</v>
      </c>
    </row>
    <row r="3" spans="1:7" s="135" customFormat="1" ht="16.5" thickBot="1" x14ac:dyDescent="0.25">
      <c r="A3" s="305" t="s">
        <v>357</v>
      </c>
      <c r="B3" s="306"/>
      <c r="C3" s="534" t="s">
        <v>603</v>
      </c>
      <c r="D3" s="679" t="s">
        <v>604</v>
      </c>
    </row>
    <row r="4" spans="1:7" s="136" customFormat="1" ht="15.95" customHeight="1" thickBot="1" x14ac:dyDescent="0.3">
      <c r="A4" s="307"/>
      <c r="B4" s="307"/>
      <c r="C4" s="307"/>
      <c r="D4" s="308" t="s">
        <v>122</v>
      </c>
    </row>
    <row r="5" spans="1:7" ht="36.75" thickBot="1" x14ac:dyDescent="0.25">
      <c r="A5" s="790" t="s">
        <v>359</v>
      </c>
      <c r="B5" s="791"/>
      <c r="C5" s="309" t="s">
        <v>123</v>
      </c>
      <c r="D5" s="549" t="s">
        <v>124</v>
      </c>
      <c r="E5" s="549" t="s">
        <v>730</v>
      </c>
      <c r="F5" s="549" t="s">
        <v>731</v>
      </c>
      <c r="G5" s="549" t="s">
        <v>746</v>
      </c>
    </row>
    <row r="6" spans="1:7" s="86" customFormat="1" ht="12.95" customHeight="1" thickBot="1" x14ac:dyDescent="0.25">
      <c r="A6" s="269">
        <v>1</v>
      </c>
      <c r="B6" s="270">
        <v>2</v>
      </c>
      <c r="C6" s="270">
        <v>3</v>
      </c>
      <c r="D6" s="271">
        <v>5</v>
      </c>
      <c r="E6" s="271">
        <v>6</v>
      </c>
      <c r="F6" s="271">
        <v>6</v>
      </c>
      <c r="G6" s="271">
        <v>6</v>
      </c>
    </row>
    <row r="7" spans="1:7" s="86" customFormat="1" ht="15.95" customHeight="1" thickBot="1" x14ac:dyDescent="0.25">
      <c r="A7" s="311"/>
      <c r="B7" s="312"/>
      <c r="C7" s="312" t="s">
        <v>125</v>
      </c>
      <c r="D7" s="550"/>
      <c r="E7" s="550"/>
      <c r="F7" s="550"/>
      <c r="G7" s="550"/>
    </row>
    <row r="8" spans="1:7" s="86" customFormat="1" ht="12" customHeight="1" thickBot="1" x14ac:dyDescent="0.25">
      <c r="A8" s="269" t="s">
        <v>84</v>
      </c>
      <c r="B8" s="314"/>
      <c r="C8" s="431" t="s">
        <v>360</v>
      </c>
      <c r="D8" s="474">
        <f>+D9+D14</f>
        <v>803</v>
      </c>
      <c r="E8" s="474">
        <f>+E9+E14</f>
        <v>803</v>
      </c>
      <c r="F8" s="474">
        <f>+F9+F14</f>
        <v>803</v>
      </c>
      <c r="G8" s="474">
        <f>+G9+G14</f>
        <v>803</v>
      </c>
    </row>
    <row r="9" spans="1:7" s="137" customFormat="1" ht="12" customHeight="1" thickBot="1" x14ac:dyDescent="0.25">
      <c r="A9" s="269" t="s">
        <v>85</v>
      </c>
      <c r="B9" s="314"/>
      <c r="C9" s="535" t="s">
        <v>7</v>
      </c>
      <c r="D9" s="474">
        <f>SUM(D10:D13)</f>
        <v>803</v>
      </c>
      <c r="E9" s="474">
        <f>SUM(E10:E13)</f>
        <v>803</v>
      </c>
      <c r="F9" s="474">
        <f>SUM(F10:F13)</f>
        <v>803</v>
      </c>
      <c r="G9" s="474">
        <f>SUM(G10:G13)</f>
        <v>803</v>
      </c>
    </row>
    <row r="10" spans="1:7" s="138" customFormat="1" ht="12" customHeight="1" x14ac:dyDescent="0.2">
      <c r="A10" s="316"/>
      <c r="B10" s="317" t="s">
        <v>193</v>
      </c>
      <c r="C10" s="536" t="s">
        <v>127</v>
      </c>
      <c r="D10" s="472">
        <v>773</v>
      </c>
      <c r="E10" s="472">
        <v>773</v>
      </c>
      <c r="F10" s="472">
        <v>773</v>
      </c>
      <c r="G10" s="472">
        <v>773</v>
      </c>
    </row>
    <row r="11" spans="1:7" s="138" customFormat="1" ht="12" customHeight="1" x14ac:dyDescent="0.2">
      <c r="A11" s="316"/>
      <c r="B11" s="317" t="s">
        <v>194</v>
      </c>
      <c r="C11" s="537" t="s">
        <v>162</v>
      </c>
      <c r="D11" s="472"/>
      <c r="E11" s="472"/>
      <c r="F11" s="472"/>
      <c r="G11" s="472"/>
    </row>
    <row r="12" spans="1:7" s="138" customFormat="1" ht="12" customHeight="1" x14ac:dyDescent="0.2">
      <c r="A12" s="316"/>
      <c r="B12" s="317" t="s">
        <v>195</v>
      </c>
      <c r="C12" s="537" t="s">
        <v>275</v>
      </c>
      <c r="D12" s="472">
        <v>30</v>
      </c>
      <c r="E12" s="472">
        <v>30</v>
      </c>
      <c r="F12" s="472">
        <v>30</v>
      </c>
      <c r="G12" s="472">
        <v>30</v>
      </c>
    </row>
    <row r="13" spans="1:7" s="138" customFormat="1" ht="12" customHeight="1" thickBot="1" x14ac:dyDescent="0.25">
      <c r="A13" s="316"/>
      <c r="B13" s="317" t="s">
        <v>196</v>
      </c>
      <c r="C13" s="538" t="s">
        <v>276</v>
      </c>
      <c r="D13" s="472"/>
      <c r="E13" s="472"/>
      <c r="F13" s="472"/>
      <c r="G13" s="472"/>
    </row>
    <row r="14" spans="1:7" s="137" customFormat="1" ht="12" customHeight="1" thickBot="1" x14ac:dyDescent="0.25">
      <c r="A14" s="269" t="s">
        <v>86</v>
      </c>
      <c r="B14" s="314"/>
      <c r="C14" s="535" t="s">
        <v>277</v>
      </c>
      <c r="D14" s="474">
        <f>SUM(D15:D22)</f>
        <v>0</v>
      </c>
      <c r="E14" s="474">
        <f>SUM(E15:E22)</f>
        <v>0</v>
      </c>
      <c r="F14" s="474">
        <f>SUM(F15:F22)</f>
        <v>0</v>
      </c>
      <c r="G14" s="474">
        <f>SUM(G15:G22)</f>
        <v>0</v>
      </c>
    </row>
    <row r="15" spans="1:7" s="137" customFormat="1" ht="12" customHeight="1" x14ac:dyDescent="0.2">
      <c r="A15" s="318"/>
      <c r="B15" s="317" t="s">
        <v>167</v>
      </c>
      <c r="C15" s="536" t="s">
        <v>282</v>
      </c>
      <c r="D15" s="551"/>
      <c r="E15" s="551"/>
      <c r="F15" s="551"/>
      <c r="G15" s="551"/>
    </row>
    <row r="16" spans="1:7" s="137" customFormat="1" ht="12" customHeight="1" x14ac:dyDescent="0.2">
      <c r="A16" s="316"/>
      <c r="B16" s="317" t="s">
        <v>168</v>
      </c>
      <c r="C16" s="537" t="s">
        <v>283</v>
      </c>
      <c r="D16" s="472"/>
      <c r="E16" s="472"/>
      <c r="F16" s="472"/>
      <c r="G16" s="472"/>
    </row>
    <row r="17" spans="1:7" s="137" customFormat="1" ht="12" customHeight="1" x14ac:dyDescent="0.2">
      <c r="A17" s="316"/>
      <c r="B17" s="317" t="s">
        <v>169</v>
      </c>
      <c r="C17" s="537" t="s">
        <v>284</v>
      </c>
      <c r="D17" s="472"/>
      <c r="E17" s="472"/>
      <c r="F17" s="472"/>
      <c r="G17" s="472"/>
    </row>
    <row r="18" spans="1:7" s="137" customFormat="1" ht="12" customHeight="1" x14ac:dyDescent="0.2">
      <c r="A18" s="316"/>
      <c r="B18" s="317" t="s">
        <v>170</v>
      </c>
      <c r="C18" s="537" t="s">
        <v>285</v>
      </c>
      <c r="D18" s="472"/>
      <c r="E18" s="472"/>
      <c r="F18" s="472"/>
      <c r="G18" s="472"/>
    </row>
    <row r="19" spans="1:7" s="137" customFormat="1" ht="12" customHeight="1" x14ac:dyDescent="0.2">
      <c r="A19" s="316"/>
      <c r="B19" s="317" t="s">
        <v>278</v>
      </c>
      <c r="C19" s="537" t="s">
        <v>286</v>
      </c>
      <c r="D19" s="472"/>
      <c r="E19" s="472"/>
      <c r="F19" s="472"/>
      <c r="G19" s="472"/>
    </row>
    <row r="20" spans="1:7" s="137" customFormat="1" ht="12" customHeight="1" x14ac:dyDescent="0.2">
      <c r="A20" s="319"/>
      <c r="B20" s="317" t="s">
        <v>279</v>
      </c>
      <c r="C20" s="537" t="s">
        <v>394</v>
      </c>
      <c r="D20" s="552"/>
      <c r="E20" s="552"/>
      <c r="F20" s="552"/>
      <c r="G20" s="552"/>
    </row>
    <row r="21" spans="1:7" s="138" customFormat="1" ht="12" customHeight="1" x14ac:dyDescent="0.2">
      <c r="A21" s="316"/>
      <c r="B21" s="317" t="s">
        <v>280</v>
      </c>
      <c r="C21" s="537" t="s">
        <v>288</v>
      </c>
      <c r="D21" s="472"/>
      <c r="E21" s="472"/>
      <c r="F21" s="472"/>
      <c r="G21" s="472"/>
    </row>
    <row r="22" spans="1:7" s="138" customFormat="1" ht="12" customHeight="1" thickBot="1" x14ac:dyDescent="0.25">
      <c r="A22" s="320"/>
      <c r="B22" s="321" t="s">
        <v>281</v>
      </c>
      <c r="C22" s="538" t="s">
        <v>289</v>
      </c>
      <c r="D22" s="473"/>
      <c r="E22" s="473"/>
      <c r="F22" s="473"/>
      <c r="G22" s="473"/>
    </row>
    <row r="23" spans="1:7" s="138" customFormat="1" ht="12" customHeight="1" thickBot="1" x14ac:dyDescent="0.25">
      <c r="A23" s="269" t="s">
        <v>87</v>
      </c>
      <c r="B23" s="322"/>
      <c r="C23" s="535" t="s">
        <v>395</v>
      </c>
      <c r="D23" s="504">
        <v>181</v>
      </c>
      <c r="E23" s="504">
        <v>181</v>
      </c>
      <c r="F23" s="504">
        <v>181</v>
      </c>
      <c r="G23" s="504">
        <v>181</v>
      </c>
    </row>
    <row r="24" spans="1:7" s="137" customFormat="1" ht="12" customHeight="1" thickBot="1" x14ac:dyDescent="0.25">
      <c r="A24" s="269" t="s">
        <v>88</v>
      </c>
      <c r="B24" s="314"/>
      <c r="C24" s="535" t="s">
        <v>8</v>
      </c>
      <c r="D24" s="474">
        <f>SUM(D25:D32)</f>
        <v>8977</v>
      </c>
      <c r="E24" s="474">
        <f>SUM(E25:E32)</f>
        <v>9147</v>
      </c>
      <c r="F24" s="474">
        <f>SUM(F25:F32)</f>
        <v>9952</v>
      </c>
      <c r="G24" s="474">
        <f>SUM(G25:G32)</f>
        <v>9806</v>
      </c>
    </row>
    <row r="25" spans="1:7" s="138" customFormat="1" ht="12" customHeight="1" x14ac:dyDescent="0.2">
      <c r="A25" s="316"/>
      <c r="B25" s="317" t="s">
        <v>171</v>
      </c>
      <c r="C25" s="536" t="s">
        <v>9</v>
      </c>
      <c r="D25" s="119">
        <v>7977</v>
      </c>
      <c r="E25" s="119">
        <v>8148</v>
      </c>
      <c r="F25" s="119">
        <v>8662</v>
      </c>
      <c r="G25" s="119">
        <v>8662</v>
      </c>
    </row>
    <row r="26" spans="1:7" s="138" customFormat="1" ht="12" customHeight="1" x14ac:dyDescent="0.2">
      <c r="A26" s="316"/>
      <c r="B26" s="317" t="s">
        <v>172</v>
      </c>
      <c r="C26" s="537" t="s">
        <v>300</v>
      </c>
      <c r="D26" s="119"/>
      <c r="E26" s="119"/>
      <c r="F26" s="119"/>
      <c r="G26" s="119"/>
    </row>
    <row r="27" spans="1:7" s="138" customFormat="1" ht="12" customHeight="1" x14ac:dyDescent="0.2">
      <c r="A27" s="316"/>
      <c r="B27" s="317" t="s">
        <v>173</v>
      </c>
      <c r="C27" s="537" t="s">
        <v>176</v>
      </c>
      <c r="D27" s="119"/>
      <c r="E27" s="119"/>
      <c r="F27" s="119"/>
      <c r="G27" s="119"/>
    </row>
    <row r="28" spans="1:7" s="138" customFormat="1" ht="12" customHeight="1" x14ac:dyDescent="0.2">
      <c r="A28" s="316"/>
      <c r="B28" s="317" t="s">
        <v>293</v>
      </c>
      <c r="C28" s="537" t="s">
        <v>301</v>
      </c>
      <c r="D28" s="119"/>
      <c r="E28" s="119"/>
      <c r="F28" s="119"/>
      <c r="G28" s="119"/>
    </row>
    <row r="29" spans="1:7" s="138" customFormat="1" ht="12" customHeight="1" x14ac:dyDescent="0.2">
      <c r="A29" s="316"/>
      <c r="B29" s="317" t="s">
        <v>294</v>
      </c>
      <c r="C29" s="537" t="s">
        <v>302</v>
      </c>
      <c r="D29" s="119"/>
      <c r="E29" s="119"/>
      <c r="F29" s="119"/>
      <c r="G29" s="119"/>
    </row>
    <row r="30" spans="1:7" s="138" customFormat="1" ht="12" customHeight="1" x14ac:dyDescent="0.2">
      <c r="A30" s="316"/>
      <c r="B30" s="317" t="s">
        <v>295</v>
      </c>
      <c r="C30" s="537" t="s">
        <v>303</v>
      </c>
      <c r="D30" s="119"/>
      <c r="E30" s="119"/>
      <c r="F30" s="119"/>
      <c r="G30" s="119"/>
    </row>
    <row r="31" spans="1:7" s="138" customFormat="1" ht="12" customHeight="1" x14ac:dyDescent="0.2">
      <c r="A31" s="316"/>
      <c r="B31" s="317" t="s">
        <v>296</v>
      </c>
      <c r="C31" s="537" t="s">
        <v>396</v>
      </c>
      <c r="D31" s="119"/>
      <c r="E31" s="119"/>
      <c r="F31" s="119"/>
      <c r="G31" s="119"/>
    </row>
    <row r="32" spans="1:7" s="138" customFormat="1" ht="12" customHeight="1" thickBot="1" x14ac:dyDescent="0.25">
      <c r="A32" s="320"/>
      <c r="B32" s="321" t="s">
        <v>297</v>
      </c>
      <c r="C32" s="539" t="s">
        <v>361</v>
      </c>
      <c r="D32" s="553">
        <v>1000</v>
      </c>
      <c r="E32" s="553">
        <v>999</v>
      </c>
      <c r="F32" s="553">
        <v>1290</v>
      </c>
      <c r="G32" s="553">
        <v>1144</v>
      </c>
    </row>
    <row r="33" spans="1:7" s="138" customFormat="1" ht="12" customHeight="1" thickBot="1" x14ac:dyDescent="0.25">
      <c r="A33" s="277" t="s">
        <v>89</v>
      </c>
      <c r="B33" s="173"/>
      <c r="C33" s="431" t="s">
        <v>548</v>
      </c>
      <c r="D33" s="474">
        <f>+D34+D40</f>
        <v>128</v>
      </c>
      <c r="E33" s="474">
        <f>+E34+E40</f>
        <v>128</v>
      </c>
      <c r="F33" s="474">
        <f>+F34+F40</f>
        <v>0</v>
      </c>
      <c r="G33" s="474">
        <f>+G34+G40</f>
        <v>0</v>
      </c>
    </row>
    <row r="34" spans="1:7" s="138" customFormat="1" ht="12" customHeight="1" x14ac:dyDescent="0.2">
      <c r="A34" s="318"/>
      <c r="B34" s="219" t="s">
        <v>174</v>
      </c>
      <c r="C34" s="624" t="s">
        <v>534</v>
      </c>
      <c r="D34" s="571">
        <f>SUM(D35:D39)</f>
        <v>128</v>
      </c>
      <c r="E34" s="571">
        <f>SUM(E35:E39)</f>
        <v>128</v>
      </c>
      <c r="F34" s="571">
        <f>SUM(F35:F39)</f>
        <v>0</v>
      </c>
      <c r="G34" s="571">
        <f>SUM(G35:G39)</f>
        <v>0</v>
      </c>
    </row>
    <row r="35" spans="1:7" s="138" customFormat="1" ht="12" customHeight="1" x14ac:dyDescent="0.2">
      <c r="A35" s="316"/>
      <c r="B35" s="201" t="s">
        <v>177</v>
      </c>
      <c r="C35" s="537" t="s">
        <v>397</v>
      </c>
      <c r="D35" s="472"/>
      <c r="E35" s="472"/>
      <c r="F35" s="472"/>
      <c r="G35" s="472"/>
    </row>
    <row r="36" spans="1:7" s="138" customFormat="1" ht="12" customHeight="1" x14ac:dyDescent="0.2">
      <c r="A36" s="316"/>
      <c r="B36" s="201" t="s">
        <v>178</v>
      </c>
      <c r="C36" s="537" t="s">
        <v>398</v>
      </c>
      <c r="D36" s="472"/>
      <c r="E36" s="472"/>
      <c r="F36" s="472"/>
      <c r="G36" s="472"/>
    </row>
    <row r="37" spans="1:7" s="138" customFormat="1" ht="12" customHeight="1" x14ac:dyDescent="0.2">
      <c r="A37" s="316"/>
      <c r="B37" s="201" t="s">
        <v>179</v>
      </c>
      <c r="C37" s="537" t="s">
        <v>399</v>
      </c>
      <c r="D37" s="472"/>
      <c r="E37" s="472"/>
      <c r="F37" s="472"/>
      <c r="G37" s="472"/>
    </row>
    <row r="38" spans="1:7" s="138" customFormat="1" ht="12" customHeight="1" x14ac:dyDescent="0.2">
      <c r="A38" s="316"/>
      <c r="B38" s="201" t="s">
        <v>180</v>
      </c>
      <c r="C38" s="537" t="s">
        <v>400</v>
      </c>
      <c r="D38" s="472"/>
      <c r="E38" s="472"/>
      <c r="F38" s="472"/>
      <c r="G38" s="472"/>
    </row>
    <row r="39" spans="1:7" s="138" customFormat="1" ht="12" customHeight="1" x14ac:dyDescent="0.2">
      <c r="A39" s="316"/>
      <c r="B39" s="201" t="s">
        <v>305</v>
      </c>
      <c r="C39" s="537" t="s">
        <v>535</v>
      </c>
      <c r="D39" s="472">
        <v>128</v>
      </c>
      <c r="E39" s="472">
        <v>128</v>
      </c>
      <c r="F39" s="472"/>
      <c r="G39" s="472"/>
    </row>
    <row r="40" spans="1:7" s="138" customFormat="1" ht="12" customHeight="1" x14ac:dyDescent="0.2">
      <c r="A40" s="316"/>
      <c r="B40" s="201" t="s">
        <v>175</v>
      </c>
      <c r="C40" s="540" t="s">
        <v>536</v>
      </c>
      <c r="D40" s="570">
        <f>SUM(D41:D45)</f>
        <v>0</v>
      </c>
      <c r="E40" s="570">
        <f>SUM(E41:E45)</f>
        <v>0</v>
      </c>
      <c r="F40" s="570">
        <f>SUM(F41:F45)</f>
        <v>0</v>
      </c>
      <c r="G40" s="570">
        <f>SUM(G41:G45)</f>
        <v>0</v>
      </c>
    </row>
    <row r="41" spans="1:7" s="138" customFormat="1" ht="12" customHeight="1" x14ac:dyDescent="0.2">
      <c r="A41" s="316"/>
      <c r="B41" s="201" t="s">
        <v>183</v>
      </c>
      <c r="C41" s="537" t="s">
        <v>397</v>
      </c>
      <c r="D41" s="472"/>
      <c r="E41" s="472"/>
      <c r="F41" s="472"/>
      <c r="G41" s="472"/>
    </row>
    <row r="42" spans="1:7" s="138" customFormat="1" ht="12" customHeight="1" x14ac:dyDescent="0.2">
      <c r="A42" s="316"/>
      <c r="B42" s="201" t="s">
        <v>184</v>
      </c>
      <c r="C42" s="537" t="s">
        <v>398</v>
      </c>
      <c r="D42" s="472"/>
      <c r="E42" s="472"/>
      <c r="F42" s="472"/>
      <c r="G42" s="472"/>
    </row>
    <row r="43" spans="1:7" s="138" customFormat="1" ht="12" customHeight="1" x14ac:dyDescent="0.2">
      <c r="A43" s="316"/>
      <c r="B43" s="201" t="s">
        <v>185</v>
      </c>
      <c r="C43" s="537" t="s">
        <v>399</v>
      </c>
      <c r="D43" s="472"/>
      <c r="E43" s="472"/>
      <c r="F43" s="472"/>
      <c r="G43" s="472"/>
    </row>
    <row r="44" spans="1:7" s="138" customFormat="1" ht="12" customHeight="1" x14ac:dyDescent="0.2">
      <c r="A44" s="316"/>
      <c r="B44" s="201" t="s">
        <v>186</v>
      </c>
      <c r="C44" s="537" t="s">
        <v>400</v>
      </c>
      <c r="D44" s="472"/>
      <c r="E44" s="472"/>
      <c r="F44" s="472"/>
      <c r="G44" s="472"/>
    </row>
    <row r="45" spans="1:7" s="138" customFormat="1" ht="12" customHeight="1" thickBot="1" x14ac:dyDescent="0.25">
      <c r="A45" s="323"/>
      <c r="B45" s="220" t="s">
        <v>306</v>
      </c>
      <c r="C45" s="538" t="s">
        <v>537</v>
      </c>
      <c r="D45" s="554"/>
      <c r="E45" s="554"/>
      <c r="F45" s="554"/>
      <c r="G45" s="554"/>
    </row>
    <row r="46" spans="1:7" s="137" customFormat="1" ht="12" customHeight="1" thickBot="1" x14ac:dyDescent="0.25">
      <c r="A46" s="277" t="s">
        <v>90</v>
      </c>
      <c r="B46" s="314"/>
      <c r="C46" s="535" t="s">
        <v>401</v>
      </c>
      <c r="D46" s="474">
        <f>+D47+D48</f>
        <v>0</v>
      </c>
      <c r="E46" s="474">
        <f>+E47+E48</f>
        <v>0</v>
      </c>
      <c r="F46" s="474">
        <f>+F47+F48</f>
        <v>0</v>
      </c>
      <c r="G46" s="474">
        <f>+G47+G48</f>
        <v>0</v>
      </c>
    </row>
    <row r="47" spans="1:7" s="138" customFormat="1" ht="12" customHeight="1" x14ac:dyDescent="0.2">
      <c r="A47" s="316"/>
      <c r="B47" s="201" t="s">
        <v>181</v>
      </c>
      <c r="C47" s="536" t="s">
        <v>231</v>
      </c>
      <c r="D47" s="472"/>
      <c r="E47" s="472"/>
      <c r="F47" s="472"/>
      <c r="G47" s="472"/>
    </row>
    <row r="48" spans="1:7" s="138" customFormat="1" ht="12" customHeight="1" thickBot="1" x14ac:dyDescent="0.25">
      <c r="A48" s="316"/>
      <c r="B48" s="201" t="s">
        <v>182</v>
      </c>
      <c r="C48" s="538" t="s">
        <v>11</v>
      </c>
      <c r="D48" s="472"/>
      <c r="E48" s="472"/>
      <c r="F48" s="472"/>
      <c r="G48" s="472"/>
    </row>
    <row r="49" spans="1:7" s="138" customFormat="1" ht="12" customHeight="1" thickBot="1" x14ac:dyDescent="0.25">
      <c r="A49" s="269" t="s">
        <v>91</v>
      </c>
      <c r="B49" s="314"/>
      <c r="C49" s="535" t="s">
        <v>10</v>
      </c>
      <c r="D49" s="474">
        <f>+D50+D51+D52</f>
        <v>0</v>
      </c>
      <c r="E49" s="474">
        <f>+E50+E51+E52</f>
        <v>0</v>
      </c>
      <c r="F49" s="474">
        <f>+F50+F51+F52</f>
        <v>0</v>
      </c>
      <c r="G49" s="474">
        <f>+G50+G51+G52</f>
        <v>0</v>
      </c>
    </row>
    <row r="50" spans="1:7" s="138" customFormat="1" ht="12" customHeight="1" x14ac:dyDescent="0.2">
      <c r="A50" s="324"/>
      <c r="B50" s="201" t="s">
        <v>310</v>
      </c>
      <c r="C50" s="536" t="s">
        <v>308</v>
      </c>
      <c r="D50" s="471"/>
      <c r="E50" s="471"/>
      <c r="F50" s="471"/>
      <c r="G50" s="471"/>
    </row>
    <row r="51" spans="1:7" s="138" customFormat="1" ht="12" customHeight="1" x14ac:dyDescent="0.2">
      <c r="A51" s="324"/>
      <c r="B51" s="201" t="s">
        <v>311</v>
      </c>
      <c r="C51" s="537" t="s">
        <v>309</v>
      </c>
      <c r="D51" s="471"/>
      <c r="E51" s="471"/>
      <c r="F51" s="471"/>
      <c r="G51" s="471"/>
    </row>
    <row r="52" spans="1:7" s="138" customFormat="1" ht="12" customHeight="1" thickBot="1" x14ac:dyDescent="0.25">
      <c r="A52" s="316"/>
      <c r="B52" s="201" t="s">
        <v>464</v>
      </c>
      <c r="C52" s="539" t="s">
        <v>403</v>
      </c>
      <c r="D52" s="472"/>
      <c r="E52" s="472"/>
      <c r="F52" s="472"/>
      <c r="G52" s="472"/>
    </row>
    <row r="53" spans="1:7" s="138" customFormat="1" ht="12" customHeight="1" thickBot="1" x14ac:dyDescent="0.25">
      <c r="A53" s="277" t="s">
        <v>92</v>
      </c>
      <c r="B53" s="325"/>
      <c r="C53" s="431" t="s">
        <v>404</v>
      </c>
      <c r="D53" s="555"/>
      <c r="E53" s="555"/>
      <c r="F53" s="555"/>
      <c r="G53" s="555"/>
    </row>
    <row r="54" spans="1:7" s="137" customFormat="1" ht="12" customHeight="1" thickBot="1" x14ac:dyDescent="0.25">
      <c r="A54" s="326" t="s">
        <v>93</v>
      </c>
      <c r="B54" s="327"/>
      <c r="C54" s="431" t="s">
        <v>549</v>
      </c>
      <c r="D54" s="556">
        <f>+D9+D14+D23+D24+D33+D46+D49+D53</f>
        <v>10089</v>
      </c>
      <c r="E54" s="556">
        <f>+E9+E14+E23+E24+E33+E46+E49+E53</f>
        <v>10259</v>
      </c>
      <c r="F54" s="556">
        <f>+F9+F14+F23+F24+F33+F46+F49+F53</f>
        <v>10936</v>
      </c>
      <c r="G54" s="556">
        <f>+G9+G14+G23+G24+G33+G46+G49+G53</f>
        <v>10790</v>
      </c>
    </row>
    <row r="55" spans="1:7" s="137" customFormat="1" ht="12" customHeight="1" thickBot="1" x14ac:dyDescent="0.25">
      <c r="A55" s="269" t="s">
        <v>94</v>
      </c>
      <c r="B55" s="221"/>
      <c r="C55" s="431" t="s">
        <v>407</v>
      </c>
      <c r="D55" s="557">
        <f>+D56+D57</f>
        <v>0</v>
      </c>
      <c r="E55" s="557">
        <f>+E56+E57</f>
        <v>0</v>
      </c>
      <c r="F55" s="557">
        <f>+F56+F57</f>
        <v>0</v>
      </c>
      <c r="G55" s="557">
        <f>+G56+G57</f>
        <v>0</v>
      </c>
    </row>
    <row r="56" spans="1:7" s="137" customFormat="1" ht="12" customHeight="1" x14ac:dyDescent="0.2">
      <c r="A56" s="318"/>
      <c r="B56" s="219" t="s">
        <v>241</v>
      </c>
      <c r="C56" s="625" t="s">
        <v>12</v>
      </c>
      <c r="D56" s="558"/>
      <c r="E56" s="558"/>
      <c r="F56" s="558"/>
      <c r="G56" s="558"/>
    </row>
    <row r="57" spans="1:7" s="137" customFormat="1" ht="12" customHeight="1" thickBot="1" x14ac:dyDescent="0.25">
      <c r="A57" s="323"/>
      <c r="B57" s="220" t="s">
        <v>242</v>
      </c>
      <c r="C57" s="626" t="s">
        <v>13</v>
      </c>
      <c r="D57" s="123"/>
      <c r="E57" s="123"/>
      <c r="F57" s="123"/>
      <c r="G57" s="123"/>
    </row>
    <row r="58" spans="1:7" s="138" customFormat="1" ht="12" customHeight="1" thickBot="1" x14ac:dyDescent="0.25">
      <c r="A58" s="328" t="s">
        <v>95</v>
      </c>
      <c r="B58" s="627"/>
      <c r="C58" s="628" t="s">
        <v>14</v>
      </c>
      <c r="D58" s="474">
        <f>+D54+D55</f>
        <v>10089</v>
      </c>
      <c r="E58" s="474">
        <f>+E54+E55</f>
        <v>10259</v>
      </c>
      <c r="F58" s="474">
        <f>+F54+F55</f>
        <v>10936</v>
      </c>
      <c r="G58" s="474">
        <f>+G54+G55</f>
        <v>10790</v>
      </c>
    </row>
    <row r="59" spans="1:7" s="138" customFormat="1" ht="15" customHeight="1" x14ac:dyDescent="0.2">
      <c r="A59" s="331"/>
      <c r="B59" s="331"/>
      <c r="C59" s="332"/>
    </row>
    <row r="60" spans="1:7" ht="13.5" thickBot="1" x14ac:dyDescent="0.25">
      <c r="A60" s="333"/>
      <c r="B60" s="334"/>
      <c r="C60" s="334"/>
      <c r="D60" s="4"/>
    </row>
    <row r="61" spans="1:7" s="86" customFormat="1" ht="16.5" customHeight="1" thickBot="1" x14ac:dyDescent="0.25">
      <c r="A61" s="335"/>
      <c r="B61" s="336"/>
      <c r="C61" s="337" t="s">
        <v>129</v>
      </c>
      <c r="D61" s="561"/>
      <c r="E61" s="561"/>
      <c r="F61" s="561"/>
      <c r="G61" s="561"/>
    </row>
    <row r="62" spans="1:7" s="139" customFormat="1" ht="12" customHeight="1" thickBot="1" x14ac:dyDescent="0.25">
      <c r="A62" s="277" t="s">
        <v>84</v>
      </c>
      <c r="B62" s="24"/>
      <c r="C62" s="173" t="s">
        <v>34</v>
      </c>
      <c r="D62" s="474">
        <f>SUM(D63:D67)</f>
        <v>0</v>
      </c>
      <c r="E62" s="474">
        <f>SUM(E63:E67)</f>
        <v>0</v>
      </c>
      <c r="F62" s="474">
        <f>SUM(F63:F67)</f>
        <v>0</v>
      </c>
      <c r="G62" s="474">
        <f>SUM(G63:G67)</f>
        <v>0</v>
      </c>
    </row>
    <row r="63" spans="1:7" ht="12" customHeight="1" x14ac:dyDescent="0.2">
      <c r="A63" s="338"/>
      <c r="B63" s="218" t="s">
        <v>187</v>
      </c>
      <c r="C63" s="526" t="s">
        <v>115</v>
      </c>
      <c r="D63" s="562"/>
      <c r="E63" s="562"/>
      <c r="F63" s="562"/>
      <c r="G63" s="562"/>
    </row>
    <row r="64" spans="1:7" ht="12" customHeight="1" x14ac:dyDescent="0.2">
      <c r="A64" s="339"/>
      <c r="B64" s="201" t="s">
        <v>188</v>
      </c>
      <c r="C64" s="527" t="s">
        <v>315</v>
      </c>
      <c r="D64" s="563"/>
      <c r="E64" s="563"/>
      <c r="F64" s="563"/>
      <c r="G64" s="563"/>
    </row>
    <row r="65" spans="1:7" ht="12" customHeight="1" x14ac:dyDescent="0.2">
      <c r="A65" s="339"/>
      <c r="B65" s="201" t="s">
        <v>189</v>
      </c>
      <c r="C65" s="527" t="s">
        <v>230</v>
      </c>
      <c r="D65" s="564"/>
      <c r="E65" s="564"/>
      <c r="F65" s="564"/>
      <c r="G65" s="564"/>
    </row>
    <row r="66" spans="1:7" ht="12" customHeight="1" x14ac:dyDescent="0.2">
      <c r="A66" s="339"/>
      <c r="B66" s="201" t="s">
        <v>190</v>
      </c>
      <c r="C66" s="527" t="s">
        <v>316</v>
      </c>
      <c r="D66" s="564"/>
      <c r="E66" s="564"/>
      <c r="F66" s="564"/>
      <c r="G66" s="564"/>
    </row>
    <row r="67" spans="1:7" ht="12" customHeight="1" x14ac:dyDescent="0.2">
      <c r="A67" s="339"/>
      <c r="B67" s="201" t="s">
        <v>201</v>
      </c>
      <c r="C67" s="527" t="s">
        <v>317</v>
      </c>
      <c r="D67" s="564"/>
      <c r="E67" s="564"/>
      <c r="F67" s="564"/>
      <c r="G67" s="564"/>
    </row>
    <row r="68" spans="1:7" ht="12" customHeight="1" x14ac:dyDescent="0.2">
      <c r="A68" s="339"/>
      <c r="B68" s="201" t="s">
        <v>191</v>
      </c>
      <c r="C68" s="527" t="s">
        <v>339</v>
      </c>
      <c r="D68" s="563"/>
      <c r="E68" s="563"/>
      <c r="F68" s="563"/>
      <c r="G68" s="563"/>
    </row>
    <row r="69" spans="1:7" ht="12" customHeight="1" x14ac:dyDescent="0.2">
      <c r="A69" s="339"/>
      <c r="B69" s="201" t="s">
        <v>192</v>
      </c>
      <c r="C69" s="528" t="s">
        <v>15</v>
      </c>
      <c r="D69" s="564"/>
      <c r="E69" s="564"/>
      <c r="F69" s="564"/>
      <c r="G69" s="564"/>
    </row>
    <row r="70" spans="1:7" ht="12" customHeight="1" x14ac:dyDescent="0.2">
      <c r="A70" s="339"/>
      <c r="B70" s="201" t="s">
        <v>202</v>
      </c>
      <c r="C70" s="541" t="s">
        <v>550</v>
      </c>
      <c r="D70" s="564"/>
      <c r="E70" s="564"/>
      <c r="F70" s="564"/>
      <c r="G70" s="564"/>
    </row>
    <row r="71" spans="1:7" ht="12" customHeight="1" x14ac:dyDescent="0.2">
      <c r="A71" s="339"/>
      <c r="B71" s="201" t="s">
        <v>203</v>
      </c>
      <c r="C71" s="541" t="s">
        <v>16</v>
      </c>
      <c r="D71" s="564"/>
      <c r="E71" s="564"/>
      <c r="F71" s="564"/>
      <c r="G71" s="564"/>
    </row>
    <row r="72" spans="1:7" ht="12" customHeight="1" x14ac:dyDescent="0.2">
      <c r="A72" s="339"/>
      <c r="B72" s="201" t="s">
        <v>204</v>
      </c>
      <c r="C72" s="541" t="s">
        <v>551</v>
      </c>
      <c r="D72" s="564"/>
      <c r="E72" s="564"/>
      <c r="F72" s="564"/>
      <c r="G72" s="564"/>
    </row>
    <row r="73" spans="1:7" ht="12" customHeight="1" x14ac:dyDescent="0.2">
      <c r="A73" s="339"/>
      <c r="B73" s="201" t="s">
        <v>205</v>
      </c>
      <c r="C73" s="529" t="s">
        <v>17</v>
      </c>
      <c r="D73" s="564"/>
      <c r="E73" s="564"/>
      <c r="F73" s="564"/>
      <c r="G73" s="564"/>
    </row>
    <row r="74" spans="1:7" ht="12" customHeight="1" x14ac:dyDescent="0.2">
      <c r="A74" s="339"/>
      <c r="B74" s="201" t="s">
        <v>207</v>
      </c>
      <c r="C74" s="530" t="s">
        <v>18</v>
      </c>
      <c r="D74" s="564"/>
      <c r="E74" s="564"/>
      <c r="F74" s="564"/>
      <c r="G74" s="564"/>
    </row>
    <row r="75" spans="1:7" ht="12" customHeight="1" thickBot="1" x14ac:dyDescent="0.25">
      <c r="A75" s="340"/>
      <c r="B75" s="222" t="s">
        <v>318</v>
      </c>
      <c r="C75" s="531" t="s">
        <v>19</v>
      </c>
      <c r="D75" s="565"/>
      <c r="E75" s="565"/>
      <c r="F75" s="565"/>
      <c r="G75" s="565"/>
    </row>
    <row r="76" spans="1:7" ht="12" customHeight="1" thickBot="1" x14ac:dyDescent="0.25">
      <c r="A76" s="277" t="s">
        <v>85</v>
      </c>
      <c r="B76" s="24"/>
      <c r="C76" s="532" t="s">
        <v>33</v>
      </c>
      <c r="D76" s="557">
        <f>SUM(D77:D79)</f>
        <v>0</v>
      </c>
      <c r="E76" s="557">
        <f>SUM(E77:E79)</f>
        <v>0</v>
      </c>
      <c r="F76" s="557">
        <f>SUM(F77:F79)</f>
        <v>0</v>
      </c>
      <c r="G76" s="557">
        <f>SUM(G77:G79)</f>
        <v>0</v>
      </c>
    </row>
    <row r="77" spans="1:7" s="139" customFormat="1" ht="12" customHeight="1" x14ac:dyDescent="0.2">
      <c r="A77" s="338"/>
      <c r="B77" s="218" t="s">
        <v>193</v>
      </c>
      <c r="C77" s="625" t="s">
        <v>20</v>
      </c>
      <c r="D77" s="116"/>
      <c r="E77" s="116"/>
      <c r="F77" s="116"/>
      <c r="G77" s="116"/>
    </row>
    <row r="78" spans="1:7" ht="12" customHeight="1" x14ac:dyDescent="0.2">
      <c r="A78" s="339"/>
      <c r="B78" s="201" t="s">
        <v>194</v>
      </c>
      <c r="C78" s="537" t="s">
        <v>319</v>
      </c>
      <c r="D78" s="119"/>
      <c r="E78" s="119"/>
      <c r="F78" s="119"/>
      <c r="G78" s="119"/>
    </row>
    <row r="79" spans="1:7" ht="12" customHeight="1" x14ac:dyDescent="0.2">
      <c r="A79" s="339"/>
      <c r="B79" s="201" t="s">
        <v>195</v>
      </c>
      <c r="C79" s="537" t="s">
        <v>436</v>
      </c>
      <c r="D79" s="119"/>
      <c r="E79" s="119"/>
      <c r="F79" s="119"/>
      <c r="G79" s="119"/>
    </row>
    <row r="80" spans="1:7" ht="12" customHeight="1" x14ac:dyDescent="0.2">
      <c r="A80" s="339"/>
      <c r="B80" s="201" t="s">
        <v>196</v>
      </c>
      <c r="C80" s="537" t="s">
        <v>21</v>
      </c>
      <c r="D80" s="119"/>
      <c r="E80" s="119"/>
      <c r="F80" s="119"/>
      <c r="G80" s="119"/>
    </row>
    <row r="81" spans="1:12" ht="12" customHeight="1" x14ac:dyDescent="0.2">
      <c r="A81" s="339"/>
      <c r="B81" s="201" t="s">
        <v>197</v>
      </c>
      <c r="C81" s="541" t="s">
        <v>26</v>
      </c>
      <c r="D81" s="119"/>
      <c r="E81" s="119"/>
      <c r="F81" s="119"/>
      <c r="G81" s="119"/>
    </row>
    <row r="82" spans="1:12" ht="12" customHeight="1" x14ac:dyDescent="0.2">
      <c r="A82" s="339"/>
      <c r="B82" s="201" t="s">
        <v>206</v>
      </c>
      <c r="C82" s="541" t="s">
        <v>25</v>
      </c>
      <c r="D82" s="119"/>
      <c r="E82" s="119"/>
      <c r="F82" s="119"/>
      <c r="G82" s="119"/>
    </row>
    <row r="83" spans="1:12" ht="12" customHeight="1" x14ac:dyDescent="0.2">
      <c r="A83" s="339"/>
      <c r="B83" s="201" t="s">
        <v>208</v>
      </c>
      <c r="C83" s="541" t="s">
        <v>24</v>
      </c>
      <c r="D83" s="119"/>
      <c r="E83" s="119"/>
      <c r="F83" s="119"/>
      <c r="G83" s="119"/>
    </row>
    <row r="84" spans="1:12" s="139" customFormat="1" ht="12" customHeight="1" x14ac:dyDescent="0.2">
      <c r="A84" s="339"/>
      <c r="B84" s="201" t="s">
        <v>320</v>
      </c>
      <c r="C84" s="541" t="s">
        <v>23</v>
      </c>
      <c r="D84" s="119"/>
      <c r="E84" s="119"/>
      <c r="F84" s="119"/>
      <c r="G84" s="119"/>
    </row>
    <row r="85" spans="1:12" ht="12" customHeight="1" x14ac:dyDescent="0.2">
      <c r="A85" s="339"/>
      <c r="B85" s="201" t="s">
        <v>321</v>
      </c>
      <c r="C85" s="541" t="s">
        <v>22</v>
      </c>
      <c r="D85" s="119"/>
      <c r="E85" s="119"/>
      <c r="F85" s="119"/>
      <c r="G85" s="119"/>
      <c r="L85" s="350"/>
    </row>
    <row r="86" spans="1:12" ht="21" customHeight="1" thickBot="1" x14ac:dyDescent="0.25">
      <c r="A86" s="339"/>
      <c r="B86" s="201" t="s">
        <v>322</v>
      </c>
      <c r="C86" s="629" t="s">
        <v>27</v>
      </c>
      <c r="D86" s="119"/>
      <c r="E86" s="119"/>
      <c r="F86" s="119"/>
      <c r="G86" s="119"/>
    </row>
    <row r="87" spans="1:12" ht="12" customHeight="1" thickBot="1" x14ac:dyDescent="0.25">
      <c r="A87" s="523" t="s">
        <v>86</v>
      </c>
      <c r="B87" s="26"/>
      <c r="C87" s="542" t="s">
        <v>28</v>
      </c>
      <c r="D87" s="566">
        <f>+D88+D89</f>
        <v>4251</v>
      </c>
      <c r="E87" s="566">
        <f>+E88+E89</f>
        <v>4975</v>
      </c>
      <c r="F87" s="566">
        <f>+F88+F89</f>
        <v>5473</v>
      </c>
      <c r="G87" s="566">
        <f>+G88+G89</f>
        <v>5257</v>
      </c>
    </row>
    <row r="88" spans="1:12" s="139" customFormat="1" ht="12" customHeight="1" x14ac:dyDescent="0.2">
      <c r="A88" s="524"/>
      <c r="B88" s="219" t="s">
        <v>167</v>
      </c>
      <c r="C88" s="543" t="s">
        <v>131</v>
      </c>
      <c r="D88" s="584"/>
      <c r="E88" s="584"/>
      <c r="F88" s="584"/>
      <c r="G88" s="584"/>
    </row>
    <row r="89" spans="1:12" s="139" customFormat="1" ht="12" customHeight="1" thickBot="1" x14ac:dyDescent="0.25">
      <c r="A89" s="525"/>
      <c r="B89" s="220" t="s">
        <v>168</v>
      </c>
      <c r="C89" s="544" t="s">
        <v>132</v>
      </c>
      <c r="D89" s="554">
        <v>4251</v>
      </c>
      <c r="E89" s="554">
        <v>4975</v>
      </c>
      <c r="F89" s="554">
        <v>5473</v>
      </c>
      <c r="G89" s="554">
        <v>5257</v>
      </c>
    </row>
    <row r="90" spans="1:12" s="139" customFormat="1" ht="12" customHeight="1" thickBot="1" x14ac:dyDescent="0.25">
      <c r="A90" s="545" t="s">
        <v>87</v>
      </c>
      <c r="B90" s="546"/>
      <c r="C90" s="535" t="s">
        <v>441</v>
      </c>
      <c r="D90" s="637"/>
      <c r="E90" s="637"/>
      <c r="F90" s="637"/>
      <c r="G90" s="637"/>
    </row>
    <row r="91" spans="1:12" s="139" customFormat="1" ht="12" customHeight="1" thickBot="1" x14ac:dyDescent="0.25">
      <c r="A91" s="277" t="s">
        <v>88</v>
      </c>
      <c r="B91" s="235"/>
      <c r="C91" s="630" t="s">
        <v>389</v>
      </c>
      <c r="D91" s="504"/>
      <c r="E91" s="504"/>
      <c r="F91" s="504"/>
      <c r="G91" s="504"/>
    </row>
    <row r="92" spans="1:12" s="139" customFormat="1" ht="12" customHeight="1" thickBot="1" x14ac:dyDescent="0.25">
      <c r="A92" s="277" t="s">
        <v>89</v>
      </c>
      <c r="B92" s="24"/>
      <c r="C92" s="431" t="s">
        <v>29</v>
      </c>
      <c r="D92" s="567">
        <f>+D62+D76+D87+D90+D91</f>
        <v>4251</v>
      </c>
      <c r="E92" s="567">
        <f>+E62+E76+E87+E90+E91</f>
        <v>4975</v>
      </c>
      <c r="F92" s="567">
        <f>+F62+F76+F87+F90+F91</f>
        <v>5473</v>
      </c>
      <c r="G92" s="567">
        <f>+G62+G76+G87+G90+G91</f>
        <v>5257</v>
      </c>
    </row>
    <row r="93" spans="1:12" s="139" customFormat="1" ht="12" customHeight="1" thickBot="1" x14ac:dyDescent="0.25">
      <c r="A93" s="277" t="s">
        <v>90</v>
      </c>
      <c r="B93" s="24"/>
      <c r="C93" s="431" t="s">
        <v>32</v>
      </c>
      <c r="D93" s="474">
        <f>+D94+D95</f>
        <v>0</v>
      </c>
      <c r="E93" s="474">
        <f>+E94+E95</f>
        <v>0</v>
      </c>
      <c r="F93" s="474">
        <f>+F94+F95</f>
        <v>0</v>
      </c>
      <c r="G93" s="474">
        <f>+G94+G95</f>
        <v>0</v>
      </c>
    </row>
    <row r="94" spans="1:12" ht="12.75" customHeight="1" x14ac:dyDescent="0.2">
      <c r="A94" s="338"/>
      <c r="B94" s="201" t="s">
        <v>388</v>
      </c>
      <c r="C94" s="625" t="s">
        <v>31</v>
      </c>
      <c r="D94" s="471"/>
      <c r="E94" s="471"/>
      <c r="F94" s="471"/>
      <c r="G94" s="471"/>
    </row>
    <row r="95" spans="1:12" ht="12" customHeight="1" thickBot="1" x14ac:dyDescent="0.25">
      <c r="A95" s="340"/>
      <c r="B95" s="222" t="s">
        <v>182</v>
      </c>
      <c r="C95" s="626" t="s">
        <v>30</v>
      </c>
      <c r="D95" s="473"/>
      <c r="E95" s="473"/>
      <c r="F95" s="473"/>
      <c r="G95" s="473"/>
    </row>
    <row r="96" spans="1:12" ht="15" customHeight="1" thickBot="1" x14ac:dyDescent="0.25">
      <c r="A96" s="277" t="s">
        <v>91</v>
      </c>
      <c r="B96" s="325"/>
      <c r="C96" s="431" t="s">
        <v>390</v>
      </c>
      <c r="D96" s="568">
        <f>+D92+D93</f>
        <v>4251</v>
      </c>
      <c r="E96" s="568">
        <f>+E92+E93</f>
        <v>4975</v>
      </c>
      <c r="F96" s="568">
        <f>+F92+F93</f>
        <v>5473</v>
      </c>
      <c r="G96" s="568">
        <f>+G92+G93</f>
        <v>5257</v>
      </c>
    </row>
    <row r="97" spans="1:7" ht="13.5" thickBot="1" x14ac:dyDescent="0.25">
      <c r="A97" s="631"/>
      <c r="B97" s="632"/>
      <c r="C97" s="632"/>
      <c r="D97" s="633"/>
      <c r="E97" s="633"/>
      <c r="F97" s="633"/>
      <c r="G97" s="633"/>
    </row>
    <row r="98" spans="1:7" ht="15" customHeight="1" thickBot="1" x14ac:dyDescent="0.25">
      <c r="A98" s="344" t="s">
        <v>362</v>
      </c>
      <c r="B98" s="345"/>
      <c r="C98" s="346"/>
      <c r="D98" s="170"/>
      <c r="E98" s="170"/>
      <c r="F98" s="170"/>
      <c r="G98" s="170"/>
    </row>
    <row r="99" spans="1:7" ht="14.25" customHeight="1" thickBot="1" x14ac:dyDescent="0.25">
      <c r="A99" s="344" t="s">
        <v>363</v>
      </c>
      <c r="B99" s="345"/>
      <c r="C99" s="346"/>
      <c r="D99" s="170"/>
      <c r="E99" s="170"/>
      <c r="F99" s="170"/>
      <c r="G99" s="170"/>
    </row>
  </sheetData>
  <sheetProtection formatCells="0"/>
  <mergeCells count="2">
    <mergeCell ref="A2:B2"/>
    <mergeCell ref="A5:B5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50" orientation="portrait" verticalDpi="300" r:id="rId1"/>
  <headerFooter alignWithMargins="0"/>
  <rowBreaks count="1" manualBreakCount="1">
    <brk id="58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4"/>
  <dimension ref="A1:L99"/>
  <sheetViews>
    <sheetView topLeftCell="A25" zoomScale="115" zoomScaleNormal="100" workbookViewId="0">
      <selection activeCell="C2" sqref="C2"/>
    </sheetView>
  </sheetViews>
  <sheetFormatPr defaultRowHeight="12.75" x14ac:dyDescent="0.2"/>
  <cols>
    <col min="1" max="1" width="9.6640625" style="634" customWidth="1"/>
    <col min="2" max="2" width="9.6640625" style="635" customWidth="1"/>
    <col min="3" max="3" width="72" style="635" customWidth="1"/>
    <col min="4" max="4" width="25" style="636" customWidth="1"/>
    <col min="5" max="5" width="9.33203125" style="4" customWidth="1"/>
    <col min="6" max="16384" width="9.33203125" style="4"/>
  </cols>
  <sheetData>
    <row r="1" spans="1:4" s="2" customFormat="1" ht="16.5" customHeight="1" thickBot="1" x14ac:dyDescent="0.25">
      <c r="A1" s="302"/>
      <c r="B1" s="303"/>
      <c r="C1" s="304"/>
      <c r="D1" s="349" t="s">
        <v>702</v>
      </c>
    </row>
    <row r="2" spans="1:4" s="135" customFormat="1" ht="25.5" customHeight="1" x14ac:dyDescent="0.2">
      <c r="A2" s="788" t="s">
        <v>387</v>
      </c>
      <c r="B2" s="789"/>
      <c r="C2" s="533" t="s">
        <v>713</v>
      </c>
      <c r="D2" s="547" t="s">
        <v>120</v>
      </c>
    </row>
    <row r="3" spans="1:4" s="135" customFormat="1" ht="16.5" thickBot="1" x14ac:dyDescent="0.25">
      <c r="A3" s="305" t="s">
        <v>357</v>
      </c>
      <c r="B3" s="306"/>
      <c r="C3" s="534" t="s">
        <v>688</v>
      </c>
      <c r="D3" s="548" t="s">
        <v>121</v>
      </c>
    </row>
    <row r="4" spans="1:4" s="136" customFormat="1" ht="15.95" customHeight="1" thickBot="1" x14ac:dyDescent="0.3">
      <c r="A4" s="307"/>
      <c r="B4" s="307"/>
      <c r="C4" s="307"/>
      <c r="D4" s="308" t="s">
        <v>122</v>
      </c>
    </row>
    <row r="5" spans="1:4" ht="13.5" thickBot="1" x14ac:dyDescent="0.25">
      <c r="A5" s="790" t="s">
        <v>359</v>
      </c>
      <c r="B5" s="791"/>
      <c r="C5" s="309" t="s">
        <v>123</v>
      </c>
      <c r="D5" s="549" t="s">
        <v>124</v>
      </c>
    </row>
    <row r="6" spans="1:4" s="86" customFormat="1" ht="12.95" customHeight="1" thickBot="1" x14ac:dyDescent="0.25">
      <c r="A6" s="269">
        <v>1</v>
      </c>
      <c r="B6" s="270">
        <v>2</v>
      </c>
      <c r="C6" s="270">
        <v>3</v>
      </c>
      <c r="D6" s="271">
        <v>4</v>
      </c>
    </row>
    <row r="7" spans="1:4" s="86" customFormat="1" ht="15.95" customHeight="1" thickBot="1" x14ac:dyDescent="0.25">
      <c r="A7" s="311"/>
      <c r="B7" s="312"/>
      <c r="C7" s="312" t="s">
        <v>125</v>
      </c>
      <c r="D7" s="550"/>
    </row>
    <row r="8" spans="1:4" s="86" customFormat="1" ht="12" customHeight="1" thickBot="1" x14ac:dyDescent="0.25">
      <c r="A8" s="269" t="s">
        <v>84</v>
      </c>
      <c r="B8" s="314"/>
      <c r="C8" s="431" t="s">
        <v>360</v>
      </c>
      <c r="D8" s="474">
        <f>+D9+D14</f>
        <v>0</v>
      </c>
    </row>
    <row r="9" spans="1:4" s="137" customFormat="1" ht="12" customHeight="1" thickBot="1" x14ac:dyDescent="0.25">
      <c r="A9" s="269" t="s">
        <v>85</v>
      </c>
      <c r="B9" s="314"/>
      <c r="C9" s="535" t="s">
        <v>7</v>
      </c>
      <c r="D9" s="474">
        <f>SUM(D10:D13)</f>
        <v>0</v>
      </c>
    </row>
    <row r="10" spans="1:4" s="138" customFormat="1" ht="12" customHeight="1" x14ac:dyDescent="0.2">
      <c r="A10" s="316"/>
      <c r="B10" s="317" t="s">
        <v>193</v>
      </c>
      <c r="C10" s="536" t="s">
        <v>127</v>
      </c>
      <c r="D10" s="472"/>
    </row>
    <row r="11" spans="1:4" s="138" customFormat="1" ht="12" customHeight="1" x14ac:dyDescent="0.2">
      <c r="A11" s="316"/>
      <c r="B11" s="317" t="s">
        <v>194</v>
      </c>
      <c r="C11" s="537" t="s">
        <v>162</v>
      </c>
      <c r="D11" s="472"/>
    </row>
    <row r="12" spans="1:4" s="138" customFormat="1" ht="12" customHeight="1" x14ac:dyDescent="0.2">
      <c r="A12" s="316"/>
      <c r="B12" s="317" t="s">
        <v>195</v>
      </c>
      <c r="C12" s="537" t="s">
        <v>275</v>
      </c>
      <c r="D12" s="472"/>
    </row>
    <row r="13" spans="1:4" s="138" customFormat="1" ht="12" customHeight="1" thickBot="1" x14ac:dyDescent="0.25">
      <c r="A13" s="316"/>
      <c r="B13" s="317" t="s">
        <v>196</v>
      </c>
      <c r="C13" s="538" t="s">
        <v>276</v>
      </c>
      <c r="D13" s="472"/>
    </row>
    <row r="14" spans="1:4" s="137" customFormat="1" ht="12" customHeight="1" thickBot="1" x14ac:dyDescent="0.25">
      <c r="A14" s="269" t="s">
        <v>86</v>
      </c>
      <c r="B14" s="314"/>
      <c r="C14" s="535" t="s">
        <v>277</v>
      </c>
      <c r="D14" s="474">
        <f>SUM(D15:D22)</f>
        <v>0</v>
      </c>
    </row>
    <row r="15" spans="1:4" s="137" customFormat="1" ht="12" customHeight="1" x14ac:dyDescent="0.2">
      <c r="A15" s="318"/>
      <c r="B15" s="317" t="s">
        <v>167</v>
      </c>
      <c r="C15" s="536" t="s">
        <v>282</v>
      </c>
      <c r="D15" s="551"/>
    </row>
    <row r="16" spans="1:4" s="137" customFormat="1" ht="12" customHeight="1" x14ac:dyDescent="0.2">
      <c r="A16" s="316"/>
      <c r="B16" s="317" t="s">
        <v>168</v>
      </c>
      <c r="C16" s="537" t="s">
        <v>283</v>
      </c>
      <c r="D16" s="472"/>
    </row>
    <row r="17" spans="1:4" s="137" customFormat="1" ht="12" customHeight="1" x14ac:dyDescent="0.2">
      <c r="A17" s="316"/>
      <c r="B17" s="317" t="s">
        <v>169</v>
      </c>
      <c r="C17" s="537" t="s">
        <v>284</v>
      </c>
      <c r="D17" s="472"/>
    </row>
    <row r="18" spans="1:4" s="137" customFormat="1" ht="12" customHeight="1" x14ac:dyDescent="0.2">
      <c r="A18" s="316"/>
      <c r="B18" s="317" t="s">
        <v>170</v>
      </c>
      <c r="C18" s="537" t="s">
        <v>285</v>
      </c>
      <c r="D18" s="472"/>
    </row>
    <row r="19" spans="1:4" s="137" customFormat="1" ht="12" customHeight="1" x14ac:dyDescent="0.2">
      <c r="A19" s="316"/>
      <c r="B19" s="317" t="s">
        <v>278</v>
      </c>
      <c r="C19" s="537" t="s">
        <v>286</v>
      </c>
      <c r="D19" s="472"/>
    </row>
    <row r="20" spans="1:4" s="137" customFormat="1" ht="12" customHeight="1" x14ac:dyDescent="0.2">
      <c r="A20" s="319"/>
      <c r="B20" s="317" t="s">
        <v>279</v>
      </c>
      <c r="C20" s="537" t="s">
        <v>394</v>
      </c>
      <c r="D20" s="552"/>
    </row>
    <row r="21" spans="1:4" s="138" customFormat="1" ht="12" customHeight="1" x14ac:dyDescent="0.2">
      <c r="A21" s="316"/>
      <c r="B21" s="317" t="s">
        <v>280</v>
      </c>
      <c r="C21" s="537" t="s">
        <v>288</v>
      </c>
      <c r="D21" s="472"/>
    </row>
    <row r="22" spans="1:4" s="138" customFormat="1" ht="12" customHeight="1" thickBot="1" x14ac:dyDescent="0.25">
      <c r="A22" s="320"/>
      <c r="B22" s="321" t="s">
        <v>281</v>
      </c>
      <c r="C22" s="538" t="s">
        <v>289</v>
      </c>
      <c r="D22" s="473"/>
    </row>
    <row r="23" spans="1:4" s="138" customFormat="1" ht="12" customHeight="1" thickBot="1" x14ac:dyDescent="0.25">
      <c r="A23" s="269" t="s">
        <v>87</v>
      </c>
      <c r="B23" s="322"/>
      <c r="C23" s="535" t="s">
        <v>395</v>
      </c>
      <c r="D23" s="504"/>
    </row>
    <row r="24" spans="1:4" s="137" customFormat="1" ht="12" customHeight="1" thickBot="1" x14ac:dyDescent="0.25">
      <c r="A24" s="269" t="s">
        <v>88</v>
      </c>
      <c r="B24" s="314"/>
      <c r="C24" s="535" t="s">
        <v>8</v>
      </c>
      <c r="D24" s="474">
        <f>SUM(D25:D32)</f>
        <v>0</v>
      </c>
    </row>
    <row r="25" spans="1:4" s="138" customFormat="1" ht="12" customHeight="1" x14ac:dyDescent="0.2">
      <c r="A25" s="316"/>
      <c r="B25" s="317" t="s">
        <v>171</v>
      </c>
      <c r="C25" s="536" t="s">
        <v>9</v>
      </c>
      <c r="D25" s="119"/>
    </row>
    <row r="26" spans="1:4" s="138" customFormat="1" ht="12" customHeight="1" x14ac:dyDescent="0.2">
      <c r="A26" s="316"/>
      <c r="B26" s="317" t="s">
        <v>172</v>
      </c>
      <c r="C26" s="537" t="s">
        <v>300</v>
      </c>
      <c r="D26" s="119"/>
    </row>
    <row r="27" spans="1:4" s="138" customFormat="1" ht="12" customHeight="1" x14ac:dyDescent="0.2">
      <c r="A27" s="316"/>
      <c r="B27" s="317" t="s">
        <v>173</v>
      </c>
      <c r="C27" s="537" t="s">
        <v>176</v>
      </c>
      <c r="D27" s="119"/>
    </row>
    <row r="28" spans="1:4" s="138" customFormat="1" ht="12" customHeight="1" x14ac:dyDescent="0.2">
      <c r="A28" s="316"/>
      <c r="B28" s="317" t="s">
        <v>293</v>
      </c>
      <c r="C28" s="537" t="s">
        <v>301</v>
      </c>
      <c r="D28" s="119"/>
    </row>
    <row r="29" spans="1:4" s="138" customFormat="1" ht="12" customHeight="1" x14ac:dyDescent="0.2">
      <c r="A29" s="316"/>
      <c r="B29" s="317" t="s">
        <v>294</v>
      </c>
      <c r="C29" s="537" t="s">
        <v>302</v>
      </c>
      <c r="D29" s="119"/>
    </row>
    <row r="30" spans="1:4" s="138" customFormat="1" ht="12" customHeight="1" x14ac:dyDescent="0.2">
      <c r="A30" s="316"/>
      <c r="B30" s="317" t="s">
        <v>295</v>
      </c>
      <c r="C30" s="537" t="s">
        <v>303</v>
      </c>
      <c r="D30" s="119"/>
    </row>
    <row r="31" spans="1:4" s="138" customFormat="1" ht="12" customHeight="1" x14ac:dyDescent="0.2">
      <c r="A31" s="316"/>
      <c r="B31" s="317" t="s">
        <v>296</v>
      </c>
      <c r="C31" s="537" t="s">
        <v>396</v>
      </c>
      <c r="D31" s="119"/>
    </row>
    <row r="32" spans="1:4" s="138" customFormat="1" ht="12" customHeight="1" thickBot="1" x14ac:dyDescent="0.25">
      <c r="A32" s="320"/>
      <c r="B32" s="321" t="s">
        <v>297</v>
      </c>
      <c r="C32" s="539" t="s">
        <v>361</v>
      </c>
      <c r="D32" s="553"/>
    </row>
    <row r="33" spans="1:4" s="138" customFormat="1" ht="12" customHeight="1" thickBot="1" x14ac:dyDescent="0.25">
      <c r="A33" s="277" t="s">
        <v>89</v>
      </c>
      <c r="B33" s="173"/>
      <c r="C33" s="431" t="s">
        <v>548</v>
      </c>
      <c r="D33" s="474">
        <f>+D34+D40</f>
        <v>0</v>
      </c>
    </row>
    <row r="34" spans="1:4" s="138" customFormat="1" ht="12" customHeight="1" x14ac:dyDescent="0.2">
      <c r="A34" s="318"/>
      <c r="B34" s="219" t="s">
        <v>174</v>
      </c>
      <c r="C34" s="624" t="s">
        <v>534</v>
      </c>
      <c r="D34" s="571">
        <f>SUM(D35:D39)</f>
        <v>0</v>
      </c>
    </row>
    <row r="35" spans="1:4" s="138" customFormat="1" ht="12" customHeight="1" x14ac:dyDescent="0.2">
      <c r="A35" s="316"/>
      <c r="B35" s="201" t="s">
        <v>177</v>
      </c>
      <c r="C35" s="537" t="s">
        <v>397</v>
      </c>
      <c r="D35" s="472"/>
    </row>
    <row r="36" spans="1:4" s="138" customFormat="1" ht="12" customHeight="1" x14ac:dyDescent="0.2">
      <c r="A36" s="316"/>
      <c r="B36" s="201" t="s">
        <v>178</v>
      </c>
      <c r="C36" s="537" t="s">
        <v>398</v>
      </c>
      <c r="D36" s="472"/>
    </row>
    <row r="37" spans="1:4" s="138" customFormat="1" ht="12" customHeight="1" x14ac:dyDescent="0.2">
      <c r="A37" s="316"/>
      <c r="B37" s="201" t="s">
        <v>179</v>
      </c>
      <c r="C37" s="537" t="s">
        <v>399</v>
      </c>
      <c r="D37" s="472"/>
    </row>
    <row r="38" spans="1:4" s="138" customFormat="1" ht="12" customHeight="1" x14ac:dyDescent="0.2">
      <c r="A38" s="316"/>
      <c r="B38" s="201" t="s">
        <v>180</v>
      </c>
      <c r="C38" s="537" t="s">
        <v>400</v>
      </c>
      <c r="D38" s="472"/>
    </row>
    <row r="39" spans="1:4" s="138" customFormat="1" ht="12" customHeight="1" x14ac:dyDescent="0.2">
      <c r="A39" s="316"/>
      <c r="B39" s="201" t="s">
        <v>305</v>
      </c>
      <c r="C39" s="537" t="s">
        <v>535</v>
      </c>
      <c r="D39" s="472"/>
    </row>
    <row r="40" spans="1:4" s="138" customFormat="1" ht="12" customHeight="1" x14ac:dyDescent="0.2">
      <c r="A40" s="316"/>
      <c r="B40" s="201" t="s">
        <v>175</v>
      </c>
      <c r="C40" s="540" t="s">
        <v>536</v>
      </c>
      <c r="D40" s="570"/>
    </row>
    <row r="41" spans="1:4" s="138" customFormat="1" ht="12" customHeight="1" x14ac:dyDescent="0.2">
      <c r="A41" s="316"/>
      <c r="B41" s="201" t="s">
        <v>183</v>
      </c>
      <c r="C41" s="537" t="s">
        <v>397</v>
      </c>
      <c r="D41" s="472"/>
    </row>
    <row r="42" spans="1:4" s="138" customFormat="1" ht="12" customHeight="1" x14ac:dyDescent="0.2">
      <c r="A42" s="316"/>
      <c r="B42" s="201" t="s">
        <v>184</v>
      </c>
      <c r="C42" s="537" t="s">
        <v>398</v>
      </c>
      <c r="D42" s="472"/>
    </row>
    <row r="43" spans="1:4" s="138" customFormat="1" ht="12" customHeight="1" x14ac:dyDescent="0.2">
      <c r="A43" s="316"/>
      <c r="B43" s="201" t="s">
        <v>185</v>
      </c>
      <c r="C43" s="537" t="s">
        <v>399</v>
      </c>
      <c r="D43" s="472"/>
    </row>
    <row r="44" spans="1:4" s="138" customFormat="1" ht="12" customHeight="1" x14ac:dyDescent="0.2">
      <c r="A44" s="316"/>
      <c r="B44" s="201" t="s">
        <v>186</v>
      </c>
      <c r="C44" s="537" t="s">
        <v>400</v>
      </c>
      <c r="D44" s="472"/>
    </row>
    <row r="45" spans="1:4" s="138" customFormat="1" ht="12" customHeight="1" thickBot="1" x14ac:dyDescent="0.25">
      <c r="A45" s="323"/>
      <c r="B45" s="220" t="s">
        <v>306</v>
      </c>
      <c r="C45" s="538" t="s">
        <v>689</v>
      </c>
      <c r="D45" s="554">
        <v>2835</v>
      </c>
    </row>
    <row r="46" spans="1:4" s="137" customFormat="1" ht="12" customHeight="1" thickBot="1" x14ac:dyDescent="0.25">
      <c r="A46" s="277" t="s">
        <v>90</v>
      </c>
      <c r="B46" s="314"/>
      <c r="C46" s="535" t="s">
        <v>401</v>
      </c>
      <c r="D46" s="474">
        <f>+D47+D48</f>
        <v>0</v>
      </c>
    </row>
    <row r="47" spans="1:4" s="138" customFormat="1" ht="12" customHeight="1" x14ac:dyDescent="0.2">
      <c r="A47" s="316"/>
      <c r="B47" s="201" t="s">
        <v>181</v>
      </c>
      <c r="C47" s="536" t="s">
        <v>231</v>
      </c>
      <c r="D47" s="472"/>
    </row>
    <row r="48" spans="1:4" s="138" customFormat="1" ht="12" customHeight="1" thickBot="1" x14ac:dyDescent="0.25">
      <c r="A48" s="316"/>
      <c r="B48" s="201" t="s">
        <v>182</v>
      </c>
      <c r="C48" s="538" t="s">
        <v>11</v>
      </c>
      <c r="D48" s="472"/>
    </row>
    <row r="49" spans="1:4" s="138" customFormat="1" ht="12" customHeight="1" thickBot="1" x14ac:dyDescent="0.25">
      <c r="A49" s="269" t="s">
        <v>91</v>
      </c>
      <c r="B49" s="314"/>
      <c r="C49" s="535" t="s">
        <v>10</v>
      </c>
      <c r="D49" s="474">
        <f>+D50+D51+D52</f>
        <v>0</v>
      </c>
    </row>
    <row r="50" spans="1:4" s="138" customFormat="1" ht="12" customHeight="1" x14ac:dyDescent="0.2">
      <c r="A50" s="324"/>
      <c r="B50" s="201" t="s">
        <v>310</v>
      </c>
      <c r="C50" s="536" t="s">
        <v>308</v>
      </c>
      <c r="D50" s="471"/>
    </row>
    <row r="51" spans="1:4" s="138" customFormat="1" ht="12" customHeight="1" x14ac:dyDescent="0.2">
      <c r="A51" s="324"/>
      <c r="B51" s="201" t="s">
        <v>311</v>
      </c>
      <c r="C51" s="537" t="s">
        <v>309</v>
      </c>
      <c r="D51" s="471"/>
    </row>
    <row r="52" spans="1:4" s="138" customFormat="1" ht="12" customHeight="1" thickBot="1" x14ac:dyDescent="0.25">
      <c r="A52" s="316"/>
      <c r="B52" s="201" t="s">
        <v>464</v>
      </c>
      <c r="C52" s="539" t="s">
        <v>403</v>
      </c>
      <c r="D52" s="472"/>
    </row>
    <row r="53" spans="1:4" s="138" customFormat="1" ht="12" customHeight="1" thickBot="1" x14ac:dyDescent="0.25">
      <c r="A53" s="277" t="s">
        <v>92</v>
      </c>
      <c r="B53" s="325"/>
      <c r="C53" s="431" t="s">
        <v>404</v>
      </c>
      <c r="D53" s="555"/>
    </row>
    <row r="54" spans="1:4" s="137" customFormat="1" ht="12" customHeight="1" thickBot="1" x14ac:dyDescent="0.25">
      <c r="A54" s="326" t="s">
        <v>93</v>
      </c>
      <c r="B54" s="327"/>
      <c r="C54" s="431" t="s">
        <v>549</v>
      </c>
      <c r="D54" s="556">
        <f>+D9+D14+D23+D24+D33+D46+D49+D53</f>
        <v>0</v>
      </c>
    </row>
    <row r="55" spans="1:4" s="137" customFormat="1" ht="12" customHeight="1" thickBot="1" x14ac:dyDescent="0.25">
      <c r="A55" s="269" t="s">
        <v>94</v>
      </c>
      <c r="B55" s="221"/>
      <c r="C55" s="431" t="s">
        <v>407</v>
      </c>
      <c r="D55" s="557">
        <f>+D56+D57</f>
        <v>0</v>
      </c>
    </row>
    <row r="56" spans="1:4" s="137" customFormat="1" ht="12" customHeight="1" x14ac:dyDescent="0.2">
      <c r="A56" s="318"/>
      <c r="B56" s="219" t="s">
        <v>241</v>
      </c>
      <c r="C56" s="625" t="s">
        <v>12</v>
      </c>
      <c r="D56" s="558"/>
    </row>
    <row r="57" spans="1:4" s="137" customFormat="1" ht="12" customHeight="1" thickBot="1" x14ac:dyDescent="0.25">
      <c r="A57" s="323"/>
      <c r="B57" s="220" t="s">
        <v>242</v>
      </c>
      <c r="C57" s="626" t="s">
        <v>13</v>
      </c>
      <c r="D57" s="123"/>
    </row>
    <row r="58" spans="1:4" s="138" customFormat="1" ht="12" customHeight="1" thickBot="1" x14ac:dyDescent="0.25">
      <c r="A58" s="328" t="s">
        <v>95</v>
      </c>
      <c r="B58" s="627"/>
      <c r="C58" s="628" t="s">
        <v>14</v>
      </c>
      <c r="D58" s="474">
        <f>+D54+D55</f>
        <v>0</v>
      </c>
    </row>
    <row r="59" spans="1:4" s="138" customFormat="1" ht="15" customHeight="1" x14ac:dyDescent="0.2">
      <c r="A59" s="331"/>
      <c r="B59" s="331"/>
      <c r="C59" s="332"/>
      <c r="D59" s="559"/>
    </row>
    <row r="60" spans="1:4" ht="13.5" thickBot="1" x14ac:dyDescent="0.25">
      <c r="A60" s="333"/>
      <c r="B60" s="334"/>
      <c r="C60" s="334"/>
      <c r="D60" s="560"/>
    </row>
    <row r="61" spans="1:4" s="86" customFormat="1" ht="16.5" customHeight="1" thickBot="1" x14ac:dyDescent="0.25">
      <c r="A61" s="335"/>
      <c r="B61" s="336"/>
      <c r="C61" s="337" t="s">
        <v>129</v>
      </c>
      <c r="D61" s="561"/>
    </row>
    <row r="62" spans="1:4" s="139" customFormat="1" ht="12" customHeight="1" thickBot="1" x14ac:dyDescent="0.25">
      <c r="A62" s="277" t="s">
        <v>84</v>
      </c>
      <c r="B62" s="24"/>
      <c r="C62" s="173" t="s">
        <v>34</v>
      </c>
      <c r="D62" s="474">
        <f>SUM(D63:D67)</f>
        <v>2835</v>
      </c>
    </row>
    <row r="63" spans="1:4" ht="12" customHeight="1" x14ac:dyDescent="0.2">
      <c r="A63" s="338"/>
      <c r="B63" s="218" t="s">
        <v>187</v>
      </c>
      <c r="C63" s="526" t="s">
        <v>115</v>
      </c>
      <c r="D63" s="562">
        <v>1464</v>
      </c>
    </row>
    <row r="64" spans="1:4" ht="12" customHeight="1" x14ac:dyDescent="0.2">
      <c r="A64" s="339"/>
      <c r="B64" s="201" t="s">
        <v>188</v>
      </c>
      <c r="C64" s="527" t="s">
        <v>315</v>
      </c>
      <c r="D64" s="563">
        <v>382</v>
      </c>
    </row>
    <row r="65" spans="1:4" ht="12" customHeight="1" x14ac:dyDescent="0.2">
      <c r="A65" s="339"/>
      <c r="B65" s="201" t="s">
        <v>189</v>
      </c>
      <c r="C65" s="527" t="s">
        <v>230</v>
      </c>
      <c r="D65" s="564">
        <v>989</v>
      </c>
    </row>
    <row r="66" spans="1:4" ht="12" customHeight="1" x14ac:dyDescent="0.2">
      <c r="A66" s="339"/>
      <c r="B66" s="201" t="s">
        <v>190</v>
      </c>
      <c r="C66" s="527" t="s">
        <v>316</v>
      </c>
      <c r="D66" s="564"/>
    </row>
    <row r="67" spans="1:4" ht="12" customHeight="1" x14ac:dyDescent="0.2">
      <c r="A67" s="339"/>
      <c r="B67" s="201" t="s">
        <v>201</v>
      </c>
      <c r="C67" s="527" t="s">
        <v>317</v>
      </c>
      <c r="D67" s="564"/>
    </row>
    <row r="68" spans="1:4" ht="12" customHeight="1" x14ac:dyDescent="0.2">
      <c r="A68" s="339"/>
      <c r="B68" s="201" t="s">
        <v>191</v>
      </c>
      <c r="C68" s="527" t="s">
        <v>339</v>
      </c>
      <c r="D68" s="563"/>
    </row>
    <row r="69" spans="1:4" ht="12" customHeight="1" x14ac:dyDescent="0.2">
      <c r="A69" s="339"/>
      <c r="B69" s="201" t="s">
        <v>192</v>
      </c>
      <c r="C69" s="528" t="s">
        <v>15</v>
      </c>
      <c r="D69" s="564"/>
    </row>
    <row r="70" spans="1:4" ht="12" customHeight="1" x14ac:dyDescent="0.2">
      <c r="A70" s="339"/>
      <c r="B70" s="201" t="s">
        <v>202</v>
      </c>
      <c r="C70" s="541" t="s">
        <v>550</v>
      </c>
      <c r="D70" s="564"/>
    </row>
    <row r="71" spans="1:4" ht="12" customHeight="1" x14ac:dyDescent="0.2">
      <c r="A71" s="339"/>
      <c r="B71" s="201" t="s">
        <v>203</v>
      </c>
      <c r="C71" s="541" t="s">
        <v>16</v>
      </c>
      <c r="D71" s="564"/>
    </row>
    <row r="72" spans="1:4" ht="12" customHeight="1" x14ac:dyDescent="0.2">
      <c r="A72" s="339"/>
      <c r="B72" s="201" t="s">
        <v>204</v>
      </c>
      <c r="C72" s="541" t="s">
        <v>551</v>
      </c>
      <c r="D72" s="564"/>
    </row>
    <row r="73" spans="1:4" ht="12" customHeight="1" x14ac:dyDescent="0.2">
      <c r="A73" s="339"/>
      <c r="B73" s="201" t="s">
        <v>205</v>
      </c>
      <c r="C73" s="529" t="s">
        <v>17</v>
      </c>
      <c r="D73" s="564"/>
    </row>
    <row r="74" spans="1:4" ht="12" customHeight="1" x14ac:dyDescent="0.2">
      <c r="A74" s="339"/>
      <c r="B74" s="201" t="s">
        <v>207</v>
      </c>
      <c r="C74" s="530" t="s">
        <v>18</v>
      </c>
      <c r="D74" s="564"/>
    </row>
    <row r="75" spans="1:4" ht="12" customHeight="1" thickBot="1" x14ac:dyDescent="0.25">
      <c r="A75" s="340"/>
      <c r="B75" s="222" t="s">
        <v>318</v>
      </c>
      <c r="C75" s="531" t="s">
        <v>19</v>
      </c>
      <c r="D75" s="565"/>
    </row>
    <row r="76" spans="1:4" ht="12" customHeight="1" thickBot="1" x14ac:dyDescent="0.25">
      <c r="A76" s="277" t="s">
        <v>85</v>
      </c>
      <c r="B76" s="24"/>
      <c r="C76" s="532" t="s">
        <v>33</v>
      </c>
      <c r="D76" s="557">
        <f>SUM(D77:D79)</f>
        <v>0</v>
      </c>
    </row>
    <row r="77" spans="1:4" s="139" customFormat="1" ht="12" customHeight="1" x14ac:dyDescent="0.2">
      <c r="A77" s="338"/>
      <c r="B77" s="218" t="s">
        <v>193</v>
      </c>
      <c r="C77" s="625" t="s">
        <v>20</v>
      </c>
      <c r="D77" s="116"/>
    </row>
    <row r="78" spans="1:4" ht="12" customHeight="1" x14ac:dyDescent="0.2">
      <c r="A78" s="339"/>
      <c r="B78" s="201" t="s">
        <v>194</v>
      </c>
      <c r="C78" s="537" t="s">
        <v>319</v>
      </c>
      <c r="D78" s="119"/>
    </row>
    <row r="79" spans="1:4" ht="12" customHeight="1" x14ac:dyDescent="0.2">
      <c r="A79" s="339"/>
      <c r="B79" s="201" t="s">
        <v>195</v>
      </c>
      <c r="C79" s="537" t="s">
        <v>436</v>
      </c>
      <c r="D79" s="119"/>
    </row>
    <row r="80" spans="1:4" ht="12" customHeight="1" x14ac:dyDescent="0.2">
      <c r="A80" s="339"/>
      <c r="B80" s="201" t="s">
        <v>196</v>
      </c>
      <c r="C80" s="537" t="s">
        <v>21</v>
      </c>
      <c r="D80" s="119"/>
    </row>
    <row r="81" spans="1:12" ht="12" customHeight="1" x14ac:dyDescent="0.2">
      <c r="A81" s="339"/>
      <c r="B81" s="201" t="s">
        <v>197</v>
      </c>
      <c r="C81" s="541" t="s">
        <v>26</v>
      </c>
      <c r="D81" s="119"/>
    </row>
    <row r="82" spans="1:12" ht="12" customHeight="1" x14ac:dyDescent="0.2">
      <c r="A82" s="339"/>
      <c r="B82" s="201" t="s">
        <v>206</v>
      </c>
      <c r="C82" s="541" t="s">
        <v>25</v>
      </c>
      <c r="D82" s="119"/>
    </row>
    <row r="83" spans="1:12" ht="12" customHeight="1" x14ac:dyDescent="0.2">
      <c r="A83" s="339"/>
      <c r="B83" s="201" t="s">
        <v>208</v>
      </c>
      <c r="C83" s="541" t="s">
        <v>24</v>
      </c>
      <c r="D83" s="119"/>
    </row>
    <row r="84" spans="1:12" s="139" customFormat="1" ht="12" customHeight="1" x14ac:dyDescent="0.2">
      <c r="A84" s="339"/>
      <c r="B84" s="201" t="s">
        <v>320</v>
      </c>
      <c r="C84" s="541" t="s">
        <v>23</v>
      </c>
      <c r="D84" s="119"/>
    </row>
    <row r="85" spans="1:12" ht="12" customHeight="1" x14ac:dyDescent="0.2">
      <c r="A85" s="339"/>
      <c r="B85" s="201" t="s">
        <v>321</v>
      </c>
      <c r="C85" s="541" t="s">
        <v>22</v>
      </c>
      <c r="D85" s="119"/>
      <c r="L85" s="350"/>
    </row>
    <row r="86" spans="1:12" ht="21" customHeight="1" thickBot="1" x14ac:dyDescent="0.25">
      <c r="A86" s="339"/>
      <c r="B86" s="201" t="s">
        <v>322</v>
      </c>
      <c r="C86" s="629" t="s">
        <v>27</v>
      </c>
      <c r="D86" s="119"/>
    </row>
    <row r="87" spans="1:12" ht="12" customHeight="1" thickBot="1" x14ac:dyDescent="0.25">
      <c r="A87" s="523" t="s">
        <v>86</v>
      </c>
      <c r="B87" s="26"/>
      <c r="C87" s="542" t="s">
        <v>28</v>
      </c>
      <c r="D87" s="566">
        <f>+D88+D89</f>
        <v>0</v>
      </c>
    </row>
    <row r="88" spans="1:12" s="139" customFormat="1" ht="12" customHeight="1" x14ac:dyDescent="0.2">
      <c r="A88" s="524"/>
      <c r="B88" s="219" t="s">
        <v>167</v>
      </c>
      <c r="C88" s="543" t="s">
        <v>131</v>
      </c>
      <c r="D88" s="584"/>
    </row>
    <row r="89" spans="1:12" s="139" customFormat="1" ht="12" customHeight="1" thickBot="1" x14ac:dyDescent="0.25">
      <c r="A89" s="525"/>
      <c r="B89" s="220" t="s">
        <v>168</v>
      </c>
      <c r="C89" s="544" t="s">
        <v>132</v>
      </c>
      <c r="D89" s="554"/>
    </row>
    <row r="90" spans="1:12" s="139" customFormat="1" ht="12" customHeight="1" thickBot="1" x14ac:dyDescent="0.25">
      <c r="A90" s="545" t="s">
        <v>87</v>
      </c>
      <c r="B90" s="546"/>
      <c r="C90" s="535" t="s">
        <v>441</v>
      </c>
      <c r="D90" s="637"/>
    </row>
    <row r="91" spans="1:12" s="139" customFormat="1" ht="12" customHeight="1" thickBot="1" x14ac:dyDescent="0.25">
      <c r="A91" s="277" t="s">
        <v>88</v>
      </c>
      <c r="B91" s="235"/>
      <c r="C91" s="630" t="s">
        <v>389</v>
      </c>
      <c r="D91" s="504"/>
    </row>
    <row r="92" spans="1:12" s="139" customFormat="1" ht="12" customHeight="1" thickBot="1" x14ac:dyDescent="0.25">
      <c r="A92" s="277" t="s">
        <v>89</v>
      </c>
      <c r="B92" s="24"/>
      <c r="C92" s="431" t="s">
        <v>29</v>
      </c>
      <c r="D92" s="567">
        <f>+D62+D76+D87+D90+D91</f>
        <v>2835</v>
      </c>
    </row>
    <row r="93" spans="1:12" s="139" customFormat="1" ht="12" customHeight="1" thickBot="1" x14ac:dyDescent="0.25">
      <c r="A93" s="277" t="s">
        <v>90</v>
      </c>
      <c r="B93" s="24"/>
      <c r="C93" s="431" t="s">
        <v>32</v>
      </c>
      <c r="D93" s="474">
        <f>+D94+D95</f>
        <v>0</v>
      </c>
    </row>
    <row r="94" spans="1:12" ht="12.75" customHeight="1" x14ac:dyDescent="0.2">
      <c r="A94" s="338"/>
      <c r="B94" s="201" t="s">
        <v>388</v>
      </c>
      <c r="C94" s="625" t="s">
        <v>31</v>
      </c>
      <c r="D94" s="471"/>
    </row>
    <row r="95" spans="1:12" ht="12" customHeight="1" thickBot="1" x14ac:dyDescent="0.25">
      <c r="A95" s="340"/>
      <c r="B95" s="222" t="s">
        <v>182</v>
      </c>
      <c r="C95" s="626" t="s">
        <v>30</v>
      </c>
      <c r="D95" s="473"/>
    </row>
    <row r="96" spans="1:12" ht="15" customHeight="1" thickBot="1" x14ac:dyDescent="0.25">
      <c r="A96" s="277" t="s">
        <v>91</v>
      </c>
      <c r="B96" s="325"/>
      <c r="C96" s="431" t="s">
        <v>390</v>
      </c>
      <c r="D96" s="568">
        <f>+D92+D93</f>
        <v>2835</v>
      </c>
    </row>
    <row r="97" spans="1:4" ht="13.5" thickBot="1" x14ac:dyDescent="0.25">
      <c r="A97" s="631"/>
      <c r="B97" s="632"/>
      <c r="C97" s="632"/>
      <c r="D97" s="633"/>
    </row>
    <row r="98" spans="1:4" ht="15" customHeight="1" thickBot="1" x14ac:dyDescent="0.25">
      <c r="A98" s="344" t="s">
        <v>362</v>
      </c>
      <c r="B98" s="345"/>
      <c r="C98" s="346"/>
      <c r="D98" s="170">
        <v>1</v>
      </c>
    </row>
    <row r="99" spans="1:4" ht="14.25" customHeight="1" thickBot="1" x14ac:dyDescent="0.25">
      <c r="A99" s="344" t="s">
        <v>363</v>
      </c>
      <c r="B99" s="345"/>
      <c r="C99" s="346"/>
      <c r="D99" s="170"/>
    </row>
  </sheetData>
  <sheetProtection formatCells="0"/>
  <mergeCells count="2">
    <mergeCell ref="A2:B2"/>
    <mergeCell ref="A5:B5"/>
  </mergeCells>
  <phoneticPr fontId="0" type="noConversion"/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  <rowBreaks count="1" manualBreakCount="1">
    <brk id="58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2"/>
  <sheetViews>
    <sheetView zoomScaleNormal="100" workbookViewId="0">
      <selection activeCell="E5" sqref="E5"/>
    </sheetView>
  </sheetViews>
  <sheetFormatPr defaultRowHeight="12.75" x14ac:dyDescent="0.2"/>
  <cols>
    <col min="1" max="1" width="8.83203125" style="342" customWidth="1"/>
    <col min="2" max="2" width="8.6640625" style="343" customWidth="1"/>
    <col min="3" max="3" width="69.83203125" style="343" customWidth="1"/>
    <col min="4" max="5" width="21.6640625" style="343" customWidth="1"/>
    <col min="6" max="6" width="22" style="4" customWidth="1"/>
    <col min="7" max="7" width="18.1640625" style="4" customWidth="1"/>
    <col min="8" max="16384" width="9.33203125" style="4"/>
  </cols>
  <sheetData>
    <row r="1" spans="1:7" s="2" customFormat="1" ht="21" customHeight="1" thickBot="1" x14ac:dyDescent="0.25">
      <c r="A1" s="302"/>
      <c r="B1" s="303"/>
      <c r="C1" s="304"/>
      <c r="D1" s="349" t="s">
        <v>703</v>
      </c>
      <c r="E1" s="349"/>
    </row>
    <row r="2" spans="1:7" s="135" customFormat="1" ht="25.5" customHeight="1" x14ac:dyDescent="0.2">
      <c r="A2" s="788" t="s">
        <v>358</v>
      </c>
      <c r="B2" s="789"/>
      <c r="C2" s="533" t="s">
        <v>714</v>
      </c>
      <c r="D2" s="580" t="s">
        <v>134</v>
      </c>
      <c r="E2" s="580"/>
      <c r="F2" s="580" t="s">
        <v>134</v>
      </c>
      <c r="G2" s="580" t="s">
        <v>134</v>
      </c>
    </row>
    <row r="3" spans="1:7" s="135" customFormat="1" ht="16.5" thickBot="1" x14ac:dyDescent="0.25">
      <c r="A3" s="305" t="s">
        <v>357</v>
      </c>
      <c r="B3" s="306"/>
      <c r="C3" s="534" t="s">
        <v>584</v>
      </c>
      <c r="D3" s="581" t="s">
        <v>391</v>
      </c>
      <c r="E3" s="581"/>
      <c r="F3" s="581" t="s">
        <v>391</v>
      </c>
      <c r="G3" s="581" t="s">
        <v>391</v>
      </c>
    </row>
    <row r="4" spans="1:7" s="136" customFormat="1" ht="15.95" customHeight="1" thickBot="1" x14ac:dyDescent="0.3">
      <c r="A4" s="307"/>
      <c r="B4" s="307"/>
      <c r="C4" s="307"/>
      <c r="D4" s="308" t="s">
        <v>122</v>
      </c>
      <c r="E4" s="308"/>
      <c r="F4" s="308" t="s">
        <v>122</v>
      </c>
      <c r="G4" s="308" t="s">
        <v>122</v>
      </c>
    </row>
    <row r="5" spans="1:7" ht="24.75" thickBot="1" x14ac:dyDescent="0.25">
      <c r="A5" s="790" t="s">
        <v>359</v>
      </c>
      <c r="B5" s="791"/>
      <c r="C5" s="309" t="s">
        <v>123</v>
      </c>
      <c r="D5" s="310" t="s">
        <v>124</v>
      </c>
      <c r="E5" s="310" t="s">
        <v>732</v>
      </c>
      <c r="F5" s="310" t="s">
        <v>124</v>
      </c>
      <c r="G5" s="310" t="s">
        <v>124</v>
      </c>
    </row>
    <row r="6" spans="1:7" s="86" customFormat="1" ht="12.95" customHeight="1" thickBot="1" x14ac:dyDescent="0.25">
      <c r="A6" s="269">
        <v>1</v>
      </c>
      <c r="B6" s="270">
        <v>2</v>
      </c>
      <c r="C6" s="270">
        <v>3</v>
      </c>
      <c r="D6" s="271">
        <v>4</v>
      </c>
      <c r="E6" s="271">
        <v>5</v>
      </c>
      <c r="F6" s="271">
        <v>6</v>
      </c>
      <c r="G6" s="271">
        <v>7</v>
      </c>
    </row>
    <row r="7" spans="1:7" s="86" customFormat="1" ht="15.95" customHeight="1" thickBot="1" x14ac:dyDescent="0.25">
      <c r="A7" s="311"/>
      <c r="B7" s="312"/>
      <c r="C7" s="312" t="s">
        <v>125</v>
      </c>
      <c r="D7" s="313" t="s">
        <v>578</v>
      </c>
      <c r="E7" s="313" t="s">
        <v>578</v>
      </c>
      <c r="F7" s="313" t="s">
        <v>579</v>
      </c>
      <c r="G7" s="313" t="s">
        <v>580</v>
      </c>
    </row>
    <row r="8" spans="1:7" s="137" customFormat="1" ht="12" customHeight="1" thickBot="1" x14ac:dyDescent="0.25">
      <c r="A8" s="269" t="s">
        <v>84</v>
      </c>
      <c r="B8" s="314"/>
      <c r="C8" s="315" t="s">
        <v>364</v>
      </c>
      <c r="D8" s="474">
        <f>SUM(D9:D16)</f>
        <v>0</v>
      </c>
      <c r="E8" s="474"/>
      <c r="F8" s="474">
        <f>SUM(F9:F16)</f>
        <v>0</v>
      </c>
      <c r="G8" s="474">
        <f>SUM(G9:G16)</f>
        <v>0</v>
      </c>
    </row>
    <row r="9" spans="1:7" s="137" customFormat="1" ht="12" customHeight="1" x14ac:dyDescent="0.2">
      <c r="A9" s="318"/>
      <c r="B9" s="317" t="s">
        <v>187</v>
      </c>
      <c r="C9" s="12" t="s">
        <v>282</v>
      </c>
      <c r="D9" s="551"/>
      <c r="E9" s="551"/>
      <c r="F9" s="551"/>
      <c r="G9" s="551"/>
    </row>
    <row r="10" spans="1:7" s="137" customFormat="1" ht="12" customHeight="1" x14ac:dyDescent="0.2">
      <c r="A10" s="316"/>
      <c r="B10" s="317" t="s">
        <v>188</v>
      </c>
      <c r="C10" s="9" t="s">
        <v>283</v>
      </c>
      <c r="D10" s="472"/>
      <c r="E10" s="472"/>
      <c r="F10" s="472"/>
      <c r="G10" s="472"/>
    </row>
    <row r="11" spans="1:7" s="137" customFormat="1" ht="12" customHeight="1" x14ac:dyDescent="0.2">
      <c r="A11" s="316"/>
      <c r="B11" s="317" t="s">
        <v>189</v>
      </c>
      <c r="C11" s="9" t="s">
        <v>284</v>
      </c>
      <c r="D11" s="472"/>
      <c r="E11" s="472"/>
      <c r="F11" s="472"/>
      <c r="G11" s="472"/>
    </row>
    <row r="12" spans="1:7" s="137" customFormat="1" ht="12" customHeight="1" x14ac:dyDescent="0.2">
      <c r="A12" s="316"/>
      <c r="B12" s="317" t="s">
        <v>190</v>
      </c>
      <c r="C12" s="9" t="s">
        <v>285</v>
      </c>
      <c r="D12" s="472"/>
      <c r="E12" s="472"/>
      <c r="F12" s="472"/>
      <c r="G12" s="472"/>
    </row>
    <row r="13" spans="1:7" s="137" customFormat="1" ht="12" customHeight="1" x14ac:dyDescent="0.2">
      <c r="A13" s="316"/>
      <c r="B13" s="317" t="s">
        <v>240</v>
      </c>
      <c r="C13" s="8" t="s">
        <v>286</v>
      </c>
      <c r="D13" s="472"/>
      <c r="E13" s="472"/>
      <c r="F13" s="472"/>
      <c r="G13" s="472"/>
    </row>
    <row r="14" spans="1:7" s="137" customFormat="1" ht="12" customHeight="1" x14ac:dyDescent="0.2">
      <c r="A14" s="319"/>
      <c r="B14" s="317" t="s">
        <v>191</v>
      </c>
      <c r="C14" s="9" t="s">
        <v>287</v>
      </c>
      <c r="D14" s="552"/>
      <c r="E14" s="552"/>
      <c r="F14" s="552"/>
      <c r="G14" s="552"/>
    </row>
    <row r="15" spans="1:7" s="138" customFormat="1" ht="12" customHeight="1" x14ac:dyDescent="0.2">
      <c r="A15" s="316"/>
      <c r="B15" s="317" t="s">
        <v>192</v>
      </c>
      <c r="C15" s="9" t="s">
        <v>38</v>
      </c>
      <c r="D15" s="472"/>
      <c r="E15" s="472"/>
      <c r="F15" s="472"/>
      <c r="G15" s="472"/>
    </row>
    <row r="16" spans="1:7" s="138" customFormat="1" ht="12" customHeight="1" thickBot="1" x14ac:dyDescent="0.25">
      <c r="A16" s="320"/>
      <c r="B16" s="321" t="s">
        <v>202</v>
      </c>
      <c r="C16" s="8" t="s">
        <v>348</v>
      </c>
      <c r="D16" s="473"/>
      <c r="E16" s="473"/>
      <c r="F16" s="473"/>
      <c r="G16" s="473"/>
    </row>
    <row r="17" spans="1:7" s="137" customFormat="1" ht="12" customHeight="1" thickBot="1" x14ac:dyDescent="0.25">
      <c r="A17" s="269" t="s">
        <v>85</v>
      </c>
      <c r="B17" s="314"/>
      <c r="C17" s="315" t="s">
        <v>39</v>
      </c>
      <c r="D17" s="474">
        <f>SUM(D18:D21)</f>
        <v>0</v>
      </c>
      <c r="E17" s="474"/>
      <c r="F17" s="474">
        <f>SUM(F18:F21)</f>
        <v>0</v>
      </c>
      <c r="G17" s="474">
        <f>SUM(G18:G21)</f>
        <v>0</v>
      </c>
    </row>
    <row r="18" spans="1:7" s="138" customFormat="1" ht="12" customHeight="1" x14ac:dyDescent="0.2">
      <c r="A18" s="316"/>
      <c r="B18" s="317" t="s">
        <v>193</v>
      </c>
      <c r="C18" s="11" t="s">
        <v>35</v>
      </c>
      <c r="D18" s="472"/>
      <c r="E18" s="472"/>
      <c r="F18" s="472"/>
      <c r="G18" s="472"/>
    </row>
    <row r="19" spans="1:7" s="138" customFormat="1" ht="12" customHeight="1" x14ac:dyDescent="0.2">
      <c r="A19" s="316"/>
      <c r="B19" s="317" t="s">
        <v>194</v>
      </c>
      <c r="C19" s="9" t="s">
        <v>36</v>
      </c>
      <c r="D19" s="472"/>
      <c r="E19" s="472"/>
      <c r="F19" s="472"/>
      <c r="G19" s="472"/>
    </row>
    <row r="20" spans="1:7" s="138" customFormat="1" ht="12" customHeight="1" x14ac:dyDescent="0.2">
      <c r="A20" s="316"/>
      <c r="B20" s="317" t="s">
        <v>195</v>
      </c>
      <c r="C20" s="9" t="s">
        <v>37</v>
      </c>
      <c r="D20" s="472"/>
      <c r="E20" s="472"/>
      <c r="F20" s="472"/>
      <c r="G20" s="472"/>
    </row>
    <row r="21" spans="1:7" s="138" customFormat="1" ht="12" customHeight="1" thickBot="1" x14ac:dyDescent="0.25">
      <c r="A21" s="316"/>
      <c r="B21" s="317" t="s">
        <v>196</v>
      </c>
      <c r="C21" s="9" t="s">
        <v>36</v>
      </c>
      <c r="D21" s="472"/>
      <c r="E21" s="472"/>
      <c r="F21" s="472"/>
      <c r="G21" s="472"/>
    </row>
    <row r="22" spans="1:7" s="138" customFormat="1" ht="12" customHeight="1" thickBot="1" x14ac:dyDescent="0.25">
      <c r="A22" s="277" t="s">
        <v>86</v>
      </c>
      <c r="B22" s="173"/>
      <c r="C22" s="173" t="s">
        <v>40</v>
      </c>
      <c r="D22" s="474">
        <f>+D23+D24</f>
        <v>0</v>
      </c>
      <c r="E22" s="474"/>
      <c r="F22" s="474">
        <f>+F23+F24</f>
        <v>0</v>
      </c>
      <c r="G22" s="474">
        <f>+G23+G24</f>
        <v>0</v>
      </c>
    </row>
    <row r="23" spans="1:7" s="138" customFormat="1" ht="12" customHeight="1" x14ac:dyDescent="0.2">
      <c r="A23" s="524"/>
      <c r="B23" s="579" t="s">
        <v>167</v>
      </c>
      <c r="C23" s="192" t="s">
        <v>402</v>
      </c>
      <c r="D23" s="584"/>
      <c r="E23" s="584"/>
      <c r="F23" s="584"/>
      <c r="G23" s="584"/>
    </row>
    <row r="24" spans="1:7" s="138" customFormat="1" ht="12" customHeight="1" thickBot="1" x14ac:dyDescent="0.25">
      <c r="A24" s="577"/>
      <c r="B24" s="578" t="s">
        <v>168</v>
      </c>
      <c r="C24" s="193" t="s">
        <v>406</v>
      </c>
      <c r="D24" s="585"/>
      <c r="E24" s="585"/>
      <c r="F24" s="585"/>
      <c r="G24" s="585"/>
    </row>
    <row r="25" spans="1:7" s="138" customFormat="1" ht="12" customHeight="1" thickBot="1" x14ac:dyDescent="0.25">
      <c r="A25" s="277" t="s">
        <v>87</v>
      </c>
      <c r="B25" s="173"/>
      <c r="C25" s="173" t="s">
        <v>392</v>
      </c>
      <c r="D25" s="504"/>
      <c r="E25" s="504"/>
      <c r="F25" s="504"/>
      <c r="G25" s="504"/>
    </row>
    <row r="26" spans="1:7" s="137" customFormat="1" ht="12" customHeight="1" thickBot="1" x14ac:dyDescent="0.25">
      <c r="A26" s="277" t="s">
        <v>88</v>
      </c>
      <c r="B26" s="314"/>
      <c r="C26" s="173" t="s">
        <v>41</v>
      </c>
      <c r="D26" s="504">
        <v>80</v>
      </c>
      <c r="E26" s="504">
        <v>335</v>
      </c>
      <c r="F26" s="504">
        <v>2602</v>
      </c>
      <c r="G26" s="504">
        <v>100</v>
      </c>
    </row>
    <row r="27" spans="1:7" s="137" customFormat="1" ht="12" customHeight="1" thickBot="1" x14ac:dyDescent="0.25">
      <c r="A27" s="269" t="s">
        <v>89</v>
      </c>
      <c r="B27" s="221"/>
      <c r="C27" s="173" t="s">
        <v>46</v>
      </c>
      <c r="D27" s="557">
        <f>+D8+D17+D22+D25+D26</f>
        <v>80</v>
      </c>
      <c r="E27" s="557">
        <v>335</v>
      </c>
      <c r="F27" s="557">
        <f>+F8+F17+F22+F25+F26</f>
        <v>2602</v>
      </c>
      <c r="G27" s="557">
        <f>+G8+G17+G22+G25+G26</f>
        <v>100</v>
      </c>
    </row>
    <row r="28" spans="1:7" s="137" customFormat="1" ht="12" customHeight="1" thickBot="1" x14ac:dyDescent="0.25">
      <c r="A28" s="574" t="s">
        <v>90</v>
      </c>
      <c r="B28" s="582"/>
      <c r="C28" s="576" t="s">
        <v>42</v>
      </c>
      <c r="D28" s="586">
        <f>+D29+D30</f>
        <v>0</v>
      </c>
      <c r="E28" s="586"/>
      <c r="F28" s="586">
        <f>+F29+F30</f>
        <v>0</v>
      </c>
      <c r="G28" s="586">
        <f>+G29+G30</f>
        <v>0</v>
      </c>
    </row>
    <row r="29" spans="1:7" s="137" customFormat="1" ht="12" customHeight="1" x14ac:dyDescent="0.2">
      <c r="A29" s="318"/>
      <c r="B29" s="219" t="s">
        <v>181</v>
      </c>
      <c r="C29" s="192" t="s">
        <v>511</v>
      </c>
      <c r="D29" s="584"/>
      <c r="E29" s="584"/>
      <c r="F29" s="584"/>
      <c r="G29" s="584"/>
    </row>
    <row r="30" spans="1:7" s="138" customFormat="1" ht="12" customHeight="1" thickBot="1" x14ac:dyDescent="0.25">
      <c r="A30" s="583"/>
      <c r="B30" s="220" t="s">
        <v>182</v>
      </c>
      <c r="C30" s="575" t="s">
        <v>43</v>
      </c>
      <c r="D30" s="123"/>
      <c r="E30" s="123"/>
      <c r="F30" s="123"/>
      <c r="G30" s="123"/>
    </row>
    <row r="31" spans="1:7" s="138" customFormat="1" ht="12" customHeight="1" thickBot="1" x14ac:dyDescent="0.25">
      <c r="A31" s="328" t="s">
        <v>91</v>
      </c>
      <c r="B31" s="572"/>
      <c r="C31" s="573" t="s">
        <v>44</v>
      </c>
      <c r="D31" s="555"/>
      <c r="E31" s="555"/>
      <c r="F31" s="555"/>
      <c r="G31" s="555"/>
    </row>
    <row r="32" spans="1:7" s="138" customFormat="1" ht="15" customHeight="1" thickBot="1" x14ac:dyDescent="0.25">
      <c r="A32" s="328" t="s">
        <v>92</v>
      </c>
      <c r="B32" s="329"/>
      <c r="C32" s="330" t="s">
        <v>45</v>
      </c>
      <c r="D32" s="561">
        <f>+D27+D28+D31</f>
        <v>80</v>
      </c>
      <c r="E32" s="561">
        <v>335</v>
      </c>
      <c r="F32" s="561">
        <f>+F27+F28+F31</f>
        <v>2602</v>
      </c>
      <c r="G32" s="561">
        <f>+G27+G28+G31</f>
        <v>100</v>
      </c>
    </row>
    <row r="33" spans="1:7" s="138" customFormat="1" ht="15" customHeight="1" x14ac:dyDescent="0.2">
      <c r="A33" s="331"/>
      <c r="B33" s="331"/>
      <c r="C33" s="332"/>
      <c r="D33" s="559"/>
      <c r="E33" s="559"/>
      <c r="F33" s="559"/>
      <c r="G33" s="559"/>
    </row>
    <row r="34" spans="1:7" ht="13.5" thickBot="1" x14ac:dyDescent="0.25">
      <c r="A34" s="333"/>
      <c r="B34" s="334"/>
      <c r="C34" s="334"/>
      <c r="D34" s="560"/>
      <c r="E34" s="560"/>
      <c r="F34" s="560"/>
      <c r="G34" s="560"/>
    </row>
    <row r="35" spans="1:7" s="86" customFormat="1" ht="16.5" customHeight="1" thickBot="1" x14ac:dyDescent="0.25">
      <c r="A35" s="335"/>
      <c r="B35" s="336"/>
      <c r="C35" s="337" t="s">
        <v>129</v>
      </c>
      <c r="D35" s="561"/>
      <c r="E35" s="561"/>
      <c r="F35" s="561"/>
      <c r="G35" s="561"/>
    </row>
    <row r="36" spans="1:7" s="139" customFormat="1" ht="12" customHeight="1" thickBot="1" x14ac:dyDescent="0.25">
      <c r="A36" s="277" t="s">
        <v>84</v>
      </c>
      <c r="B36" s="24"/>
      <c r="C36" s="173" t="s">
        <v>34</v>
      </c>
      <c r="D36" s="474">
        <f>SUM(D37:D41)</f>
        <v>80</v>
      </c>
      <c r="E36" s="474"/>
      <c r="F36" s="474">
        <f>SUM(F37:F41)</f>
        <v>932</v>
      </c>
      <c r="G36" s="474">
        <f>SUM(G37:G41)</f>
        <v>100</v>
      </c>
    </row>
    <row r="37" spans="1:7" ht="12" customHeight="1" x14ac:dyDescent="0.2">
      <c r="A37" s="338"/>
      <c r="B37" s="218" t="s">
        <v>187</v>
      </c>
      <c r="C37" s="11" t="s">
        <v>115</v>
      </c>
      <c r="D37" s="116"/>
      <c r="E37" s="116"/>
      <c r="F37" s="116"/>
      <c r="G37" s="116"/>
    </row>
    <row r="38" spans="1:7" ht="12" customHeight="1" x14ac:dyDescent="0.2">
      <c r="A38" s="339"/>
      <c r="B38" s="201" t="s">
        <v>188</v>
      </c>
      <c r="C38" s="9" t="s">
        <v>315</v>
      </c>
      <c r="D38" s="119"/>
      <c r="E38" s="119"/>
      <c r="F38" s="119"/>
      <c r="G38" s="119"/>
    </row>
    <row r="39" spans="1:7" ht="12" customHeight="1" x14ac:dyDescent="0.2">
      <c r="A39" s="339"/>
      <c r="B39" s="201" t="s">
        <v>189</v>
      </c>
      <c r="C39" s="9" t="s">
        <v>230</v>
      </c>
      <c r="D39" s="119">
        <v>80</v>
      </c>
      <c r="E39" s="119">
        <v>335</v>
      </c>
      <c r="F39" s="119">
        <v>928</v>
      </c>
      <c r="G39" s="119">
        <v>100</v>
      </c>
    </row>
    <row r="40" spans="1:7" ht="12" customHeight="1" x14ac:dyDescent="0.2">
      <c r="A40" s="339"/>
      <c r="B40" s="201" t="s">
        <v>190</v>
      </c>
      <c r="C40" s="9" t="s">
        <v>316</v>
      </c>
      <c r="D40" s="119"/>
      <c r="E40" s="119"/>
      <c r="F40" s="119"/>
      <c r="G40" s="119"/>
    </row>
    <row r="41" spans="1:7" ht="12" customHeight="1" thickBot="1" x14ac:dyDescent="0.25">
      <c r="A41" s="339"/>
      <c r="B41" s="201" t="s">
        <v>201</v>
      </c>
      <c r="C41" s="9" t="s">
        <v>317</v>
      </c>
      <c r="D41" s="119"/>
      <c r="E41" s="119"/>
      <c r="F41" s="119">
        <v>4</v>
      </c>
      <c r="G41" s="119"/>
    </row>
    <row r="42" spans="1:7" ht="12" customHeight="1" thickBot="1" x14ac:dyDescent="0.25">
      <c r="A42" s="277" t="s">
        <v>85</v>
      </c>
      <c r="B42" s="24"/>
      <c r="C42" s="173" t="s">
        <v>50</v>
      </c>
      <c r="D42" s="474">
        <f>SUM(D43:D46)</f>
        <v>0</v>
      </c>
      <c r="E42" s="474"/>
      <c r="F42" s="474">
        <f>SUM(F43:F46)</f>
        <v>1670</v>
      </c>
      <c r="G42" s="474">
        <f>SUM(G43:G46)</f>
        <v>0</v>
      </c>
    </row>
    <row r="43" spans="1:7" s="139" customFormat="1" ht="12" customHeight="1" x14ac:dyDescent="0.2">
      <c r="A43" s="338"/>
      <c r="B43" s="218" t="s">
        <v>193</v>
      </c>
      <c r="C43" s="11" t="s">
        <v>435</v>
      </c>
      <c r="D43" s="116"/>
      <c r="E43" s="116"/>
      <c r="F43" s="116">
        <v>1670</v>
      </c>
      <c r="G43" s="116"/>
    </row>
    <row r="44" spans="1:7" ht="12" customHeight="1" x14ac:dyDescent="0.2">
      <c r="A44" s="339"/>
      <c r="B44" s="201" t="s">
        <v>194</v>
      </c>
      <c r="C44" s="9" t="s">
        <v>319</v>
      </c>
      <c r="D44" s="119"/>
      <c r="E44" s="119"/>
      <c r="F44" s="119"/>
      <c r="G44" s="119"/>
    </row>
    <row r="45" spans="1:7" ht="12" customHeight="1" x14ac:dyDescent="0.2">
      <c r="A45" s="339"/>
      <c r="B45" s="201" t="s">
        <v>197</v>
      </c>
      <c r="C45" s="9" t="s">
        <v>130</v>
      </c>
      <c r="D45" s="119"/>
      <c r="E45" s="119"/>
      <c r="F45" s="119"/>
      <c r="G45" s="119"/>
    </row>
    <row r="46" spans="1:7" ht="12" customHeight="1" thickBot="1" x14ac:dyDescent="0.25">
      <c r="A46" s="339"/>
      <c r="B46" s="201" t="s">
        <v>208</v>
      </c>
      <c r="C46" s="9" t="s">
        <v>47</v>
      </c>
      <c r="D46" s="119"/>
      <c r="E46" s="119"/>
      <c r="F46" s="119"/>
      <c r="G46" s="119"/>
    </row>
    <row r="47" spans="1:7" ht="12" customHeight="1" thickBot="1" x14ac:dyDescent="0.25">
      <c r="A47" s="277" t="s">
        <v>86</v>
      </c>
      <c r="B47" s="24"/>
      <c r="C47" s="24" t="s">
        <v>48</v>
      </c>
      <c r="D47" s="504"/>
      <c r="E47" s="504"/>
      <c r="F47" s="504"/>
      <c r="G47" s="504"/>
    </row>
    <row r="48" spans="1:7" s="138" customFormat="1" ht="12" customHeight="1" thickBot="1" x14ac:dyDescent="0.25">
      <c r="A48" s="328" t="s">
        <v>87</v>
      </c>
      <c r="B48" s="572"/>
      <c r="C48" s="573" t="s">
        <v>51</v>
      </c>
      <c r="D48" s="555"/>
      <c r="E48" s="555"/>
      <c r="F48" s="555"/>
      <c r="G48" s="555"/>
    </row>
    <row r="49" spans="1:7" ht="15" customHeight="1" thickBot="1" x14ac:dyDescent="0.25">
      <c r="A49" s="277" t="s">
        <v>88</v>
      </c>
      <c r="B49" s="325"/>
      <c r="C49" s="341" t="s">
        <v>49</v>
      </c>
      <c r="D49" s="568">
        <f>+D36+D42+D47+D48</f>
        <v>80</v>
      </c>
      <c r="E49" s="568">
        <v>335</v>
      </c>
      <c r="F49" s="568">
        <f>+F36+F42+F47+F48</f>
        <v>2602</v>
      </c>
      <c r="G49" s="568">
        <f>+G36+G42+G47+G48</f>
        <v>100</v>
      </c>
    </row>
    <row r="50" spans="1:7" ht="13.5" thickBot="1" x14ac:dyDescent="0.25">
      <c r="D50" s="569"/>
      <c r="E50" s="569"/>
      <c r="F50" s="569"/>
      <c r="G50" s="569"/>
    </row>
    <row r="51" spans="1:7" ht="15" customHeight="1" thickBot="1" x14ac:dyDescent="0.25">
      <c r="A51" s="344" t="s">
        <v>362</v>
      </c>
      <c r="B51" s="345"/>
      <c r="C51" s="346"/>
      <c r="D51" s="170"/>
      <c r="E51" s="170"/>
      <c r="F51" s="170"/>
      <c r="G51" s="170"/>
    </row>
    <row r="52" spans="1:7" ht="14.25" customHeight="1" thickBot="1" x14ac:dyDescent="0.25">
      <c r="A52" s="344" t="s">
        <v>363</v>
      </c>
      <c r="B52" s="345"/>
      <c r="C52" s="346"/>
      <c r="D52" s="170"/>
      <c r="E52" s="170"/>
      <c r="F52" s="170"/>
      <c r="G52" s="170"/>
    </row>
  </sheetData>
  <sheetProtection formatCells="0"/>
  <mergeCells count="2">
    <mergeCell ref="A2:B2"/>
    <mergeCell ref="A5:B5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58" orientation="landscape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zoomScaleNormal="100" workbookViewId="0">
      <selection activeCell="G11" sqref="G11"/>
    </sheetView>
  </sheetViews>
  <sheetFormatPr defaultRowHeight="12.75" x14ac:dyDescent="0.2"/>
  <cols>
    <col min="1" max="1" width="5.33203125" style="342" customWidth="1"/>
    <col min="2" max="2" width="6.33203125" style="343" customWidth="1"/>
    <col min="3" max="3" width="58.5" style="343" customWidth="1"/>
    <col min="4" max="4" width="19.1640625" style="343" customWidth="1"/>
    <col min="5" max="6" width="17.1640625" style="343" customWidth="1"/>
    <col min="7" max="7" width="18.83203125" style="4" customWidth="1"/>
    <col min="8" max="8" width="17.5" style="4" customWidth="1"/>
    <col min="9" max="16384" width="9.33203125" style="4"/>
  </cols>
  <sheetData>
    <row r="1" spans="1:7" s="2" customFormat="1" ht="21" customHeight="1" thickBot="1" x14ac:dyDescent="0.25">
      <c r="A1" s="302"/>
      <c r="B1" s="303"/>
      <c r="C1" s="304"/>
      <c r="D1" s="349" t="s">
        <v>704</v>
      </c>
      <c r="E1" s="349"/>
      <c r="F1" s="349"/>
    </row>
    <row r="2" spans="1:7" s="135" customFormat="1" ht="25.5" customHeight="1" x14ac:dyDescent="0.2">
      <c r="A2" s="788" t="s">
        <v>358</v>
      </c>
      <c r="B2" s="789"/>
      <c r="C2" s="533" t="s">
        <v>715</v>
      </c>
      <c r="D2" s="580" t="s">
        <v>134</v>
      </c>
      <c r="E2" s="580"/>
      <c r="F2" s="580" t="s">
        <v>719</v>
      </c>
      <c r="G2" s="580" t="s">
        <v>134</v>
      </c>
    </row>
    <row r="3" spans="1:7" s="135" customFormat="1" ht="16.5" thickBot="1" x14ac:dyDescent="0.25">
      <c r="A3" s="305" t="s">
        <v>357</v>
      </c>
      <c r="B3" s="306"/>
      <c r="C3" s="534" t="s">
        <v>584</v>
      </c>
      <c r="D3" s="581" t="s">
        <v>585</v>
      </c>
      <c r="E3" s="581"/>
      <c r="F3" s="581"/>
      <c r="G3" s="581" t="s">
        <v>586</v>
      </c>
    </row>
    <row r="4" spans="1:7" s="136" customFormat="1" ht="15.95" customHeight="1" thickBot="1" x14ac:dyDescent="0.3">
      <c r="A4" s="307"/>
      <c r="B4" s="307"/>
      <c r="C4" s="307"/>
      <c r="D4" s="308" t="s">
        <v>122</v>
      </c>
      <c r="E4" s="308"/>
      <c r="F4" s="308"/>
      <c r="G4" s="308" t="s">
        <v>122</v>
      </c>
    </row>
    <row r="5" spans="1:7" ht="24.75" thickBot="1" x14ac:dyDescent="0.25">
      <c r="A5" s="790" t="s">
        <v>359</v>
      </c>
      <c r="B5" s="791"/>
      <c r="C5" s="309" t="s">
        <v>123</v>
      </c>
      <c r="D5" s="310" t="s">
        <v>124</v>
      </c>
      <c r="E5" s="310" t="s">
        <v>733</v>
      </c>
      <c r="F5" s="310" t="s">
        <v>734</v>
      </c>
      <c r="G5" s="310" t="s">
        <v>124</v>
      </c>
    </row>
    <row r="6" spans="1:7" s="86" customFormat="1" ht="12.95" customHeight="1" thickBot="1" x14ac:dyDescent="0.25">
      <c r="A6" s="269">
        <v>1</v>
      </c>
      <c r="B6" s="270">
        <v>2</v>
      </c>
      <c r="C6" s="270">
        <v>3</v>
      </c>
      <c r="D6" s="271">
        <v>4</v>
      </c>
      <c r="E6" s="271">
        <v>5</v>
      </c>
      <c r="F6" s="271">
        <v>6</v>
      </c>
      <c r="G6" s="271">
        <v>7</v>
      </c>
    </row>
    <row r="7" spans="1:7" s="86" customFormat="1" ht="15.95" customHeight="1" thickBot="1" x14ac:dyDescent="0.25">
      <c r="A7" s="311"/>
      <c r="B7" s="312"/>
      <c r="C7" s="312" t="s">
        <v>125</v>
      </c>
      <c r="D7" s="313" t="s">
        <v>683</v>
      </c>
      <c r="E7" s="313" t="s">
        <v>683</v>
      </c>
      <c r="F7" s="313" t="s">
        <v>683</v>
      </c>
      <c r="G7" s="313" t="s">
        <v>586</v>
      </c>
    </row>
    <row r="8" spans="1:7" s="137" customFormat="1" ht="12" customHeight="1" thickBot="1" x14ac:dyDescent="0.25">
      <c r="A8" s="269" t="s">
        <v>84</v>
      </c>
      <c r="B8" s="314"/>
      <c r="C8" s="315" t="s">
        <v>364</v>
      </c>
      <c r="D8" s="474">
        <f>SUM(D9:D16)</f>
        <v>0</v>
      </c>
      <c r="E8" s="474">
        <f>SUM(E9:E16)</f>
        <v>0</v>
      </c>
      <c r="F8" s="474">
        <f>SUM(F9:F16)</f>
        <v>0</v>
      </c>
      <c r="G8" s="474">
        <f>SUM(G9:G16)</f>
        <v>0</v>
      </c>
    </row>
    <row r="9" spans="1:7" s="137" customFormat="1" ht="12" customHeight="1" x14ac:dyDescent="0.2">
      <c r="A9" s="318"/>
      <c r="B9" s="317" t="s">
        <v>187</v>
      </c>
      <c r="C9" s="12" t="s">
        <v>282</v>
      </c>
      <c r="D9" s="551"/>
      <c r="E9" s="551"/>
      <c r="F9" s="551"/>
      <c r="G9" s="551"/>
    </row>
    <row r="10" spans="1:7" s="137" customFormat="1" ht="12" customHeight="1" x14ac:dyDescent="0.2">
      <c r="A10" s="316"/>
      <c r="B10" s="317" t="s">
        <v>188</v>
      </c>
      <c r="C10" s="9" t="s">
        <v>283</v>
      </c>
      <c r="D10" s="472"/>
      <c r="E10" s="472"/>
      <c r="F10" s="472"/>
      <c r="G10" s="472"/>
    </row>
    <row r="11" spans="1:7" s="137" customFormat="1" ht="12" customHeight="1" x14ac:dyDescent="0.2">
      <c r="A11" s="316"/>
      <c r="B11" s="317" t="s">
        <v>189</v>
      </c>
      <c r="C11" s="9" t="s">
        <v>284</v>
      </c>
      <c r="D11" s="472"/>
      <c r="E11" s="472"/>
      <c r="F11" s="472"/>
      <c r="G11" s="472"/>
    </row>
    <row r="12" spans="1:7" s="137" customFormat="1" ht="12" customHeight="1" x14ac:dyDescent="0.2">
      <c r="A12" s="316"/>
      <c r="B12" s="317" t="s">
        <v>190</v>
      </c>
      <c r="C12" s="9" t="s">
        <v>285</v>
      </c>
      <c r="D12" s="472"/>
      <c r="E12" s="472"/>
      <c r="F12" s="472"/>
      <c r="G12" s="472"/>
    </row>
    <row r="13" spans="1:7" s="137" customFormat="1" ht="12" customHeight="1" x14ac:dyDescent="0.2">
      <c r="A13" s="316"/>
      <c r="B13" s="317" t="s">
        <v>240</v>
      </c>
      <c r="C13" s="8" t="s">
        <v>286</v>
      </c>
      <c r="D13" s="472"/>
      <c r="E13" s="472"/>
      <c r="F13" s="472"/>
      <c r="G13" s="472"/>
    </row>
    <row r="14" spans="1:7" s="137" customFormat="1" ht="12" customHeight="1" x14ac:dyDescent="0.2">
      <c r="A14" s="319"/>
      <c r="B14" s="317" t="s">
        <v>191</v>
      </c>
      <c r="C14" s="9" t="s">
        <v>287</v>
      </c>
      <c r="D14" s="552"/>
      <c r="E14" s="552"/>
      <c r="F14" s="552"/>
      <c r="G14" s="552"/>
    </row>
    <row r="15" spans="1:7" s="138" customFormat="1" ht="12" customHeight="1" x14ac:dyDescent="0.2">
      <c r="A15" s="316"/>
      <c r="B15" s="317" t="s">
        <v>192</v>
      </c>
      <c r="C15" s="9" t="s">
        <v>38</v>
      </c>
      <c r="D15" s="472"/>
      <c r="E15" s="472"/>
      <c r="F15" s="472"/>
      <c r="G15" s="472"/>
    </row>
    <row r="16" spans="1:7" s="138" customFormat="1" ht="12" customHeight="1" thickBot="1" x14ac:dyDescent="0.25">
      <c r="A16" s="320"/>
      <c r="B16" s="321" t="s">
        <v>202</v>
      </c>
      <c r="C16" s="8" t="s">
        <v>348</v>
      </c>
      <c r="D16" s="473"/>
      <c r="E16" s="473"/>
      <c r="F16" s="473"/>
      <c r="G16" s="473"/>
    </row>
    <row r="17" spans="1:7" s="137" customFormat="1" ht="12" customHeight="1" thickBot="1" x14ac:dyDescent="0.25">
      <c r="A17" s="269" t="s">
        <v>85</v>
      </c>
      <c r="B17" s="314"/>
      <c r="C17" s="315" t="s">
        <v>39</v>
      </c>
      <c r="D17" s="474">
        <f>SUM(D18:D21)</f>
        <v>802</v>
      </c>
      <c r="E17" s="474">
        <f>SUM(E18:E21)</f>
        <v>402</v>
      </c>
      <c r="F17" s="474">
        <f>SUM(F18:F21)</f>
        <v>117</v>
      </c>
      <c r="G17" s="474">
        <f>SUM(G18:G21)</f>
        <v>0</v>
      </c>
    </row>
    <row r="18" spans="1:7" s="138" customFormat="1" ht="12" customHeight="1" x14ac:dyDescent="0.2">
      <c r="A18" s="316"/>
      <c r="B18" s="317" t="s">
        <v>193</v>
      </c>
      <c r="C18" s="11" t="s">
        <v>35</v>
      </c>
      <c r="D18" s="472">
        <v>802</v>
      </c>
      <c r="E18" s="472">
        <v>402</v>
      </c>
      <c r="F18" s="472">
        <v>117</v>
      </c>
      <c r="G18" s="472"/>
    </row>
    <row r="19" spans="1:7" s="138" customFormat="1" ht="12" customHeight="1" x14ac:dyDescent="0.2">
      <c r="A19" s="316"/>
      <c r="B19" s="317" t="s">
        <v>194</v>
      </c>
      <c r="C19" s="9" t="s">
        <v>36</v>
      </c>
      <c r="D19" s="472"/>
      <c r="E19" s="472"/>
      <c r="F19" s="472"/>
      <c r="G19" s="472"/>
    </row>
    <row r="20" spans="1:7" s="138" customFormat="1" ht="12" customHeight="1" x14ac:dyDescent="0.2">
      <c r="A20" s="316"/>
      <c r="B20" s="317" t="s">
        <v>195</v>
      </c>
      <c r="C20" s="9" t="s">
        <v>37</v>
      </c>
      <c r="D20" s="472"/>
      <c r="E20" s="472"/>
      <c r="F20" s="472"/>
      <c r="G20" s="472"/>
    </row>
    <row r="21" spans="1:7" s="138" customFormat="1" ht="12" customHeight="1" thickBot="1" x14ac:dyDescent="0.25">
      <c r="A21" s="316"/>
      <c r="B21" s="317" t="s">
        <v>196</v>
      </c>
      <c r="C21" s="9" t="s">
        <v>36</v>
      </c>
      <c r="D21" s="472"/>
      <c r="E21" s="472"/>
      <c r="F21" s="472"/>
      <c r="G21" s="472"/>
    </row>
    <row r="22" spans="1:7" s="138" customFormat="1" ht="12" customHeight="1" thickBot="1" x14ac:dyDescent="0.25">
      <c r="A22" s="277" t="s">
        <v>86</v>
      </c>
      <c r="B22" s="173"/>
      <c r="C22" s="173" t="s">
        <v>40</v>
      </c>
      <c r="D22" s="474">
        <f>+D23+D24</f>
        <v>0</v>
      </c>
      <c r="E22" s="474">
        <f>+E23+E24</f>
        <v>0</v>
      </c>
      <c r="F22" s="474">
        <f>+F23+F24</f>
        <v>0</v>
      </c>
      <c r="G22" s="474">
        <f>+G23+G24</f>
        <v>0</v>
      </c>
    </row>
    <row r="23" spans="1:7" s="138" customFormat="1" ht="12" customHeight="1" x14ac:dyDescent="0.2">
      <c r="A23" s="524"/>
      <c r="B23" s="579" t="s">
        <v>167</v>
      </c>
      <c r="C23" s="192" t="s">
        <v>402</v>
      </c>
      <c r="D23" s="584"/>
      <c r="E23" s="584"/>
      <c r="F23" s="584"/>
      <c r="G23" s="584"/>
    </row>
    <row r="24" spans="1:7" s="138" customFormat="1" ht="12" customHeight="1" thickBot="1" x14ac:dyDescent="0.25">
      <c r="A24" s="577"/>
      <c r="B24" s="578" t="s">
        <v>168</v>
      </c>
      <c r="C24" s="193" t="s">
        <v>406</v>
      </c>
      <c r="D24" s="585"/>
      <c r="E24" s="585"/>
      <c r="F24" s="585"/>
      <c r="G24" s="585"/>
    </row>
    <row r="25" spans="1:7" s="138" customFormat="1" ht="12" customHeight="1" thickBot="1" x14ac:dyDescent="0.25">
      <c r="A25" s="277" t="s">
        <v>87</v>
      </c>
      <c r="B25" s="173"/>
      <c r="C25" s="173" t="s">
        <v>392</v>
      </c>
      <c r="D25" s="504"/>
      <c r="E25" s="504"/>
      <c r="F25" s="504"/>
      <c r="G25" s="504"/>
    </row>
    <row r="26" spans="1:7" s="137" customFormat="1" ht="12" customHeight="1" thickBot="1" x14ac:dyDescent="0.25">
      <c r="A26" s="277" t="s">
        <v>88</v>
      </c>
      <c r="B26" s="314"/>
      <c r="C26" s="173" t="s">
        <v>41</v>
      </c>
      <c r="D26" s="504">
        <v>357</v>
      </c>
      <c r="E26" s="504">
        <v>357</v>
      </c>
      <c r="F26" s="504">
        <v>0</v>
      </c>
      <c r="G26" s="504">
        <v>533</v>
      </c>
    </row>
    <row r="27" spans="1:7" s="137" customFormat="1" ht="12" customHeight="1" thickBot="1" x14ac:dyDescent="0.25">
      <c r="A27" s="269" t="s">
        <v>89</v>
      </c>
      <c r="B27" s="221"/>
      <c r="C27" s="173" t="s">
        <v>46</v>
      </c>
      <c r="D27" s="557">
        <f>+D8+D17+D22+D25+D26</f>
        <v>1159</v>
      </c>
      <c r="E27" s="557">
        <f>+E8+E17+E22+E25+E26</f>
        <v>759</v>
      </c>
      <c r="F27" s="557">
        <v>117</v>
      </c>
      <c r="G27" s="557">
        <f>+G8+G17+G22+G25+G26</f>
        <v>533</v>
      </c>
    </row>
    <row r="28" spans="1:7" s="137" customFormat="1" ht="12" customHeight="1" thickBot="1" x14ac:dyDescent="0.25">
      <c r="A28" s="574" t="s">
        <v>90</v>
      </c>
      <c r="B28" s="582"/>
      <c r="C28" s="576" t="s">
        <v>42</v>
      </c>
      <c r="D28" s="586">
        <f>+D29+D30</f>
        <v>0</v>
      </c>
      <c r="E28" s="586">
        <f>+E29+E30</f>
        <v>0</v>
      </c>
      <c r="F28" s="586">
        <f>+F29+F30</f>
        <v>0</v>
      </c>
      <c r="G28" s="586">
        <f>+G29+G30</f>
        <v>0</v>
      </c>
    </row>
    <row r="29" spans="1:7" s="137" customFormat="1" ht="12" customHeight="1" x14ac:dyDescent="0.2">
      <c r="A29" s="318"/>
      <c r="B29" s="219" t="s">
        <v>181</v>
      </c>
      <c r="C29" s="192" t="s">
        <v>511</v>
      </c>
      <c r="D29" s="584"/>
      <c r="E29" s="584"/>
      <c r="F29" s="584"/>
      <c r="G29" s="584"/>
    </row>
    <row r="30" spans="1:7" s="138" customFormat="1" ht="12" customHeight="1" thickBot="1" x14ac:dyDescent="0.25">
      <c r="A30" s="583"/>
      <c r="B30" s="220" t="s">
        <v>182</v>
      </c>
      <c r="C30" s="575" t="s">
        <v>43</v>
      </c>
      <c r="D30" s="123"/>
      <c r="E30" s="123"/>
      <c r="F30" s="123"/>
      <c r="G30" s="123"/>
    </row>
    <row r="31" spans="1:7" s="138" customFormat="1" ht="12" customHeight="1" thickBot="1" x14ac:dyDescent="0.25">
      <c r="A31" s="328" t="s">
        <v>91</v>
      </c>
      <c r="B31" s="572"/>
      <c r="C31" s="573" t="s">
        <v>44</v>
      </c>
      <c r="D31" s="555"/>
      <c r="E31" s="555"/>
      <c r="F31" s="555"/>
      <c r="G31" s="555"/>
    </row>
    <row r="32" spans="1:7" s="138" customFormat="1" ht="15" customHeight="1" thickBot="1" x14ac:dyDescent="0.25">
      <c r="A32" s="328" t="s">
        <v>92</v>
      </c>
      <c r="B32" s="329"/>
      <c r="C32" s="330" t="s">
        <v>45</v>
      </c>
      <c r="D32" s="561">
        <f>+D27+D28+D31</f>
        <v>1159</v>
      </c>
      <c r="E32" s="561">
        <f>+E27+E28+E31</f>
        <v>759</v>
      </c>
      <c r="F32" s="561">
        <f>+F27+F28+F31</f>
        <v>117</v>
      </c>
      <c r="G32" s="561">
        <f>+G27+G28+G31</f>
        <v>533</v>
      </c>
    </row>
    <row r="33" spans="1:7" s="138" customFormat="1" ht="15" customHeight="1" x14ac:dyDescent="0.2">
      <c r="A33" s="331"/>
      <c r="B33" s="331"/>
      <c r="C33" s="332"/>
      <c r="D33" s="559"/>
      <c r="E33" s="559"/>
      <c r="F33" s="559"/>
      <c r="G33" s="559"/>
    </row>
    <row r="34" spans="1:7" ht="13.5" thickBot="1" x14ac:dyDescent="0.25">
      <c r="A34" s="333"/>
      <c r="B34" s="334"/>
      <c r="C34" s="334"/>
      <c r="D34" s="560"/>
      <c r="E34" s="560"/>
      <c r="F34" s="560"/>
      <c r="G34" s="560"/>
    </row>
    <row r="35" spans="1:7" s="86" customFormat="1" ht="16.5" customHeight="1" thickBot="1" x14ac:dyDescent="0.25">
      <c r="A35" s="335"/>
      <c r="B35" s="336"/>
      <c r="C35" s="337" t="s">
        <v>129</v>
      </c>
      <c r="D35" s="561"/>
      <c r="E35" s="561"/>
      <c r="F35" s="561"/>
      <c r="G35" s="561"/>
    </row>
    <row r="36" spans="1:7" s="139" customFormat="1" ht="12" customHeight="1" thickBot="1" x14ac:dyDescent="0.25">
      <c r="A36" s="277" t="s">
        <v>84</v>
      </c>
      <c r="B36" s="24"/>
      <c r="C36" s="173" t="s">
        <v>34</v>
      </c>
      <c r="D36" s="474">
        <f>SUM(D37:D41)</f>
        <v>1159</v>
      </c>
      <c r="E36" s="474">
        <f>SUM(E37:E41)</f>
        <v>759</v>
      </c>
      <c r="F36" s="474">
        <f>SUM(F37:F41)</f>
        <v>117</v>
      </c>
      <c r="G36" s="474">
        <f>SUM(G37:G41)</f>
        <v>533</v>
      </c>
    </row>
    <row r="37" spans="1:7" ht="12" customHeight="1" x14ac:dyDescent="0.2">
      <c r="A37" s="338"/>
      <c r="B37" s="218" t="s">
        <v>187</v>
      </c>
      <c r="C37" s="11" t="s">
        <v>115</v>
      </c>
      <c r="D37" s="116">
        <v>902</v>
      </c>
      <c r="E37" s="116">
        <v>647</v>
      </c>
      <c r="F37" s="116">
        <v>67</v>
      </c>
      <c r="G37" s="116"/>
    </row>
    <row r="38" spans="1:7" ht="12" customHeight="1" x14ac:dyDescent="0.2">
      <c r="A38" s="339"/>
      <c r="B38" s="201" t="s">
        <v>188</v>
      </c>
      <c r="C38" s="9" t="s">
        <v>315</v>
      </c>
      <c r="D38" s="119">
        <v>244</v>
      </c>
      <c r="E38" s="119">
        <v>99</v>
      </c>
      <c r="F38" s="119">
        <v>19</v>
      </c>
      <c r="G38" s="119"/>
    </row>
    <row r="39" spans="1:7" ht="12" customHeight="1" x14ac:dyDescent="0.2">
      <c r="A39" s="339"/>
      <c r="B39" s="201" t="s">
        <v>189</v>
      </c>
      <c r="C39" s="9" t="s">
        <v>230</v>
      </c>
      <c r="D39" s="119">
        <v>13</v>
      </c>
      <c r="E39" s="119">
        <v>13</v>
      </c>
      <c r="F39" s="119">
        <v>31</v>
      </c>
      <c r="G39" s="119">
        <v>533</v>
      </c>
    </row>
    <row r="40" spans="1:7" ht="12" customHeight="1" x14ac:dyDescent="0.2">
      <c r="A40" s="339"/>
      <c r="B40" s="201" t="s">
        <v>190</v>
      </c>
      <c r="C40" s="9" t="s">
        <v>316</v>
      </c>
      <c r="D40" s="119"/>
      <c r="E40" s="119"/>
      <c r="F40" s="119"/>
      <c r="G40" s="119"/>
    </row>
    <row r="41" spans="1:7" ht="12" customHeight="1" thickBot="1" x14ac:dyDescent="0.25">
      <c r="A41" s="339"/>
      <c r="B41" s="201" t="s">
        <v>201</v>
      </c>
      <c r="C41" s="9" t="s">
        <v>317</v>
      </c>
      <c r="D41" s="119"/>
      <c r="E41" s="119"/>
      <c r="F41" s="119"/>
      <c r="G41" s="119"/>
    </row>
    <row r="42" spans="1:7" ht="12" customHeight="1" thickBot="1" x14ac:dyDescent="0.25">
      <c r="A42" s="277" t="s">
        <v>85</v>
      </c>
      <c r="B42" s="24"/>
      <c r="C42" s="173" t="s">
        <v>50</v>
      </c>
      <c r="D42" s="474">
        <f>SUM(D43:D46)</f>
        <v>0</v>
      </c>
      <c r="E42" s="474">
        <f>SUM(E43:E46)</f>
        <v>0</v>
      </c>
      <c r="F42" s="474">
        <f>SUM(F43:F46)</f>
        <v>0</v>
      </c>
      <c r="G42" s="474">
        <f>SUM(G43:G46)</f>
        <v>0</v>
      </c>
    </row>
    <row r="43" spans="1:7" s="139" customFormat="1" ht="12" customHeight="1" x14ac:dyDescent="0.2">
      <c r="A43" s="338"/>
      <c r="B43" s="218" t="s">
        <v>193</v>
      </c>
      <c r="C43" s="11" t="s">
        <v>435</v>
      </c>
      <c r="D43" s="116"/>
      <c r="E43" s="116"/>
      <c r="F43" s="116"/>
      <c r="G43" s="116"/>
    </row>
    <row r="44" spans="1:7" ht="12" customHeight="1" x14ac:dyDescent="0.2">
      <c r="A44" s="339"/>
      <c r="B44" s="201" t="s">
        <v>194</v>
      </c>
      <c r="C44" s="9" t="s">
        <v>319</v>
      </c>
      <c r="D44" s="119"/>
      <c r="E44" s="119"/>
      <c r="F44" s="119"/>
      <c r="G44" s="119"/>
    </row>
    <row r="45" spans="1:7" ht="12" customHeight="1" x14ac:dyDescent="0.2">
      <c r="A45" s="339"/>
      <c r="B45" s="201" t="s">
        <v>197</v>
      </c>
      <c r="C45" s="9" t="s">
        <v>130</v>
      </c>
      <c r="D45" s="119"/>
      <c r="E45" s="119"/>
      <c r="F45" s="119"/>
      <c r="G45" s="119"/>
    </row>
    <row r="46" spans="1:7" ht="12" customHeight="1" thickBot="1" x14ac:dyDescent="0.25">
      <c r="A46" s="339"/>
      <c r="B46" s="201" t="s">
        <v>208</v>
      </c>
      <c r="C46" s="9" t="s">
        <v>47</v>
      </c>
      <c r="D46" s="119"/>
      <c r="E46" s="119"/>
      <c r="F46" s="119"/>
      <c r="G46" s="119"/>
    </row>
    <row r="47" spans="1:7" ht="12" customHeight="1" thickBot="1" x14ac:dyDescent="0.25">
      <c r="A47" s="277" t="s">
        <v>86</v>
      </c>
      <c r="B47" s="24"/>
      <c r="C47" s="24" t="s">
        <v>48</v>
      </c>
      <c r="D47" s="504"/>
      <c r="E47" s="504"/>
      <c r="F47" s="504"/>
      <c r="G47" s="504"/>
    </row>
    <row r="48" spans="1:7" s="138" customFormat="1" ht="12" customHeight="1" thickBot="1" x14ac:dyDescent="0.25">
      <c r="A48" s="328" t="s">
        <v>87</v>
      </c>
      <c r="B48" s="572"/>
      <c r="C48" s="573" t="s">
        <v>51</v>
      </c>
      <c r="D48" s="555"/>
      <c r="E48" s="555"/>
      <c r="F48" s="555"/>
      <c r="G48" s="555"/>
    </row>
    <row r="49" spans="1:7" ht="15" customHeight="1" thickBot="1" x14ac:dyDescent="0.25">
      <c r="A49" s="277" t="s">
        <v>88</v>
      </c>
      <c r="B49" s="325"/>
      <c r="C49" s="341" t="s">
        <v>49</v>
      </c>
      <c r="D49" s="568">
        <f>+D36+D42+D47+D48</f>
        <v>1159</v>
      </c>
      <c r="E49" s="568">
        <f>+E36+E42+E47+E48</f>
        <v>759</v>
      </c>
      <c r="F49" s="568">
        <f>+F36+F42+F47+F48</f>
        <v>117</v>
      </c>
      <c r="G49" s="568">
        <f>+G36+G42+G47+G48</f>
        <v>533</v>
      </c>
    </row>
    <row r="50" spans="1:7" ht="13.5" thickBot="1" x14ac:dyDescent="0.25">
      <c r="D50" s="569"/>
      <c r="E50" s="569"/>
      <c r="F50" s="569"/>
      <c r="G50" s="569"/>
    </row>
    <row r="51" spans="1:7" ht="15" customHeight="1" thickBot="1" x14ac:dyDescent="0.25">
      <c r="A51" s="344" t="s">
        <v>362</v>
      </c>
      <c r="B51" s="345"/>
      <c r="C51" s="346"/>
      <c r="D51" s="170"/>
      <c r="E51" s="170"/>
      <c r="F51" s="170"/>
      <c r="G51" s="170"/>
    </row>
    <row r="52" spans="1:7" ht="14.25" customHeight="1" thickBot="1" x14ac:dyDescent="0.25">
      <c r="A52" s="344" t="s">
        <v>363</v>
      </c>
      <c r="B52" s="345"/>
      <c r="C52" s="346"/>
      <c r="D52" s="170">
        <v>1</v>
      </c>
      <c r="E52" s="170">
        <v>1</v>
      </c>
      <c r="F52" s="170" t="s">
        <v>720</v>
      </c>
      <c r="G52" s="170"/>
    </row>
  </sheetData>
  <sheetProtection formatCells="0"/>
  <mergeCells count="2">
    <mergeCell ref="A2:B2"/>
    <mergeCell ref="A5:B5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3"/>
  <sheetViews>
    <sheetView zoomScaleNormal="100" workbookViewId="0">
      <selection activeCell="G10" sqref="G10"/>
    </sheetView>
  </sheetViews>
  <sheetFormatPr defaultRowHeight="12.75" x14ac:dyDescent="0.2"/>
  <cols>
    <col min="1" max="1" width="7.1640625" style="342" customWidth="1"/>
    <col min="2" max="2" width="7.6640625" style="343" customWidth="1"/>
    <col min="3" max="3" width="61.5" style="343" customWidth="1"/>
    <col min="4" max="4" width="20" style="343" customWidth="1"/>
    <col min="5" max="5" width="22.5" style="4" customWidth="1"/>
    <col min="6" max="6" width="18.33203125" style="4" customWidth="1"/>
    <col min="7" max="16384" width="9.33203125" style="4"/>
  </cols>
  <sheetData>
    <row r="1" spans="1:6" s="2" customFormat="1" ht="21" customHeight="1" thickBot="1" x14ac:dyDescent="0.25">
      <c r="A1" s="302"/>
      <c r="B1" s="303"/>
      <c r="C1" s="304"/>
      <c r="D1" s="349" t="s">
        <v>705</v>
      </c>
    </row>
    <row r="2" spans="1:6" s="135" customFormat="1" ht="25.5" customHeight="1" x14ac:dyDescent="0.2">
      <c r="A2" s="788" t="s">
        <v>358</v>
      </c>
      <c r="B2" s="789"/>
      <c r="C2" s="533" t="s">
        <v>712</v>
      </c>
      <c r="D2" s="580" t="s">
        <v>134</v>
      </c>
      <c r="E2" s="580" t="s">
        <v>134</v>
      </c>
      <c r="F2" s="137"/>
    </row>
    <row r="3" spans="1:6" s="135" customFormat="1" ht="16.5" thickBot="1" x14ac:dyDescent="0.25">
      <c r="A3" s="305" t="s">
        <v>357</v>
      </c>
      <c r="B3" s="306"/>
      <c r="C3" s="534" t="s">
        <v>588</v>
      </c>
      <c r="D3" s="534" t="s">
        <v>587</v>
      </c>
      <c r="E3" s="534" t="s">
        <v>587</v>
      </c>
      <c r="F3" s="137"/>
    </row>
    <row r="4" spans="1:6" s="136" customFormat="1" ht="15.95" customHeight="1" thickBot="1" x14ac:dyDescent="0.3">
      <c r="A4" s="307"/>
      <c r="B4" s="307"/>
      <c r="C4" s="307"/>
      <c r="D4" s="308" t="s">
        <v>122</v>
      </c>
      <c r="E4" s="308" t="s">
        <v>122</v>
      </c>
      <c r="F4" s="137"/>
    </row>
    <row r="5" spans="1:6" ht="15.75" thickBot="1" x14ac:dyDescent="0.25">
      <c r="A5" s="790" t="s">
        <v>359</v>
      </c>
      <c r="B5" s="791"/>
      <c r="C5" s="309" t="s">
        <v>123</v>
      </c>
      <c r="D5" s="310" t="s">
        <v>124</v>
      </c>
      <c r="E5" s="310" t="s">
        <v>124</v>
      </c>
      <c r="F5" s="137"/>
    </row>
    <row r="6" spans="1:6" s="86" customFormat="1" ht="12.95" customHeight="1" thickBot="1" x14ac:dyDescent="0.25">
      <c r="A6" s="269">
        <v>1</v>
      </c>
      <c r="B6" s="270">
        <v>2</v>
      </c>
      <c r="C6" s="270">
        <v>3</v>
      </c>
      <c r="D6" s="271">
        <v>4</v>
      </c>
      <c r="E6" s="271">
        <v>5</v>
      </c>
      <c r="F6" s="137"/>
    </row>
    <row r="7" spans="1:6" s="86" customFormat="1" ht="15.95" customHeight="1" thickBot="1" x14ac:dyDescent="0.25">
      <c r="A7" s="311"/>
      <c r="B7" s="312"/>
      <c r="C7" s="312" t="s">
        <v>125</v>
      </c>
      <c r="D7" s="313" t="s">
        <v>687</v>
      </c>
      <c r="E7" s="313" t="s">
        <v>602</v>
      </c>
      <c r="F7" s="137"/>
    </row>
    <row r="8" spans="1:6" s="137" customFormat="1" ht="12" customHeight="1" thickBot="1" x14ac:dyDescent="0.25">
      <c r="A8" s="269" t="s">
        <v>84</v>
      </c>
      <c r="B8" s="314"/>
      <c r="C8" s="315" t="s">
        <v>364</v>
      </c>
      <c r="D8" s="474">
        <f>SUM(D9:D16)</f>
        <v>0</v>
      </c>
      <c r="E8" s="474">
        <f>SUM(E9:E16)</f>
        <v>23</v>
      </c>
    </row>
    <row r="9" spans="1:6" s="137" customFormat="1" ht="12" customHeight="1" x14ac:dyDescent="0.2">
      <c r="A9" s="318"/>
      <c r="B9" s="317" t="s">
        <v>187</v>
      </c>
      <c r="C9" s="12" t="s">
        <v>282</v>
      </c>
      <c r="D9" s="551"/>
      <c r="E9" s="551"/>
    </row>
    <row r="10" spans="1:6" s="137" customFormat="1" ht="12" customHeight="1" x14ac:dyDescent="0.2">
      <c r="A10" s="316"/>
      <c r="B10" s="317" t="s">
        <v>188</v>
      </c>
      <c r="C10" s="9" t="s">
        <v>283</v>
      </c>
      <c r="D10" s="472"/>
      <c r="E10" s="472"/>
    </row>
    <row r="11" spans="1:6" s="137" customFormat="1" ht="12" customHeight="1" x14ac:dyDescent="0.2">
      <c r="A11" s="316"/>
      <c r="B11" s="317" t="s">
        <v>189</v>
      </c>
      <c r="C11" s="9" t="s">
        <v>284</v>
      </c>
      <c r="D11" s="472"/>
      <c r="E11" s="472">
        <v>23</v>
      </c>
    </row>
    <row r="12" spans="1:6" s="137" customFormat="1" ht="12" customHeight="1" x14ac:dyDescent="0.2">
      <c r="A12" s="316"/>
      <c r="B12" s="317" t="s">
        <v>190</v>
      </c>
      <c r="C12" s="9" t="s">
        <v>285</v>
      </c>
      <c r="D12" s="472"/>
      <c r="E12" s="472"/>
    </row>
    <row r="13" spans="1:6" s="137" customFormat="1" ht="12" customHeight="1" x14ac:dyDescent="0.2">
      <c r="A13" s="316"/>
      <c r="B13" s="317" t="s">
        <v>240</v>
      </c>
      <c r="C13" s="8" t="s">
        <v>286</v>
      </c>
      <c r="D13" s="472"/>
      <c r="E13" s="472"/>
    </row>
    <row r="14" spans="1:6" s="137" customFormat="1" ht="12" customHeight="1" x14ac:dyDescent="0.2">
      <c r="A14" s="319"/>
      <c r="B14" s="317" t="s">
        <v>191</v>
      </c>
      <c r="C14" s="9" t="s">
        <v>287</v>
      </c>
      <c r="D14" s="552"/>
      <c r="E14" s="552"/>
    </row>
    <row r="15" spans="1:6" s="138" customFormat="1" ht="12" customHeight="1" x14ac:dyDescent="0.2">
      <c r="A15" s="316"/>
      <c r="B15" s="317" t="s">
        <v>192</v>
      </c>
      <c r="C15" s="9" t="s">
        <v>38</v>
      </c>
      <c r="D15" s="472"/>
      <c r="E15" s="472"/>
      <c r="F15" s="137"/>
    </row>
    <row r="16" spans="1:6" s="138" customFormat="1" ht="12" customHeight="1" thickBot="1" x14ac:dyDescent="0.25">
      <c r="A16" s="320"/>
      <c r="B16" s="321" t="s">
        <v>202</v>
      </c>
      <c r="C16" s="8" t="s">
        <v>348</v>
      </c>
      <c r="D16" s="473"/>
      <c r="E16" s="473"/>
      <c r="F16" s="137"/>
    </row>
    <row r="17" spans="1:6" s="137" customFormat="1" ht="12" customHeight="1" thickBot="1" x14ac:dyDescent="0.25">
      <c r="A17" s="269" t="s">
        <v>85</v>
      </c>
      <c r="B17" s="314"/>
      <c r="C17" s="315" t="s">
        <v>39</v>
      </c>
      <c r="D17" s="474">
        <f>SUM(D18:D21)</f>
        <v>0</v>
      </c>
      <c r="E17" s="474">
        <f>SUM(E18:E21)</f>
        <v>0</v>
      </c>
    </row>
    <row r="18" spans="1:6" s="138" customFormat="1" ht="12" customHeight="1" x14ac:dyDescent="0.2">
      <c r="A18" s="316"/>
      <c r="B18" s="317" t="s">
        <v>193</v>
      </c>
      <c r="C18" s="11" t="s">
        <v>35</v>
      </c>
      <c r="D18" s="472"/>
      <c r="E18" s="472"/>
      <c r="F18" s="137"/>
    </row>
    <row r="19" spans="1:6" s="138" customFormat="1" ht="12" customHeight="1" x14ac:dyDescent="0.2">
      <c r="A19" s="316"/>
      <c r="B19" s="317" t="s">
        <v>194</v>
      </c>
      <c r="C19" s="9" t="s">
        <v>36</v>
      </c>
      <c r="D19" s="472"/>
      <c r="E19" s="472"/>
      <c r="F19" s="137"/>
    </row>
    <row r="20" spans="1:6" s="138" customFormat="1" ht="12" customHeight="1" x14ac:dyDescent="0.2">
      <c r="A20" s="316"/>
      <c r="B20" s="317" t="s">
        <v>195</v>
      </c>
      <c r="C20" s="9" t="s">
        <v>37</v>
      </c>
      <c r="D20" s="472"/>
      <c r="E20" s="472"/>
      <c r="F20" s="137"/>
    </row>
    <row r="21" spans="1:6" s="138" customFormat="1" ht="12" customHeight="1" thickBot="1" x14ac:dyDescent="0.25">
      <c r="A21" s="316"/>
      <c r="B21" s="317" t="s">
        <v>196</v>
      </c>
      <c r="C21" s="9" t="s">
        <v>36</v>
      </c>
      <c r="D21" s="472"/>
      <c r="E21" s="472"/>
      <c r="F21" s="137"/>
    </row>
    <row r="22" spans="1:6" s="138" customFormat="1" ht="12" customHeight="1" thickBot="1" x14ac:dyDescent="0.25">
      <c r="A22" s="277" t="s">
        <v>86</v>
      </c>
      <c r="B22" s="173"/>
      <c r="C22" s="173" t="s">
        <v>40</v>
      </c>
      <c r="D22" s="474">
        <f>+D23+D24</f>
        <v>0</v>
      </c>
      <c r="E22" s="474">
        <f>+E23+E24</f>
        <v>0</v>
      </c>
      <c r="F22" s="137"/>
    </row>
    <row r="23" spans="1:6" s="138" customFormat="1" ht="12" customHeight="1" x14ac:dyDescent="0.2">
      <c r="A23" s="524"/>
      <c r="B23" s="579" t="s">
        <v>167</v>
      </c>
      <c r="C23" s="192" t="s">
        <v>402</v>
      </c>
      <c r="D23" s="584"/>
      <c r="E23" s="584"/>
      <c r="F23" s="137"/>
    </row>
    <row r="24" spans="1:6" s="138" customFormat="1" ht="12" customHeight="1" thickBot="1" x14ac:dyDescent="0.25">
      <c r="A24" s="577"/>
      <c r="B24" s="578" t="s">
        <v>168</v>
      </c>
      <c r="C24" s="193" t="s">
        <v>406</v>
      </c>
      <c r="D24" s="585"/>
      <c r="E24" s="585"/>
      <c r="F24" s="137"/>
    </row>
    <row r="25" spans="1:6" s="138" customFormat="1" ht="12" customHeight="1" thickBot="1" x14ac:dyDescent="0.25">
      <c r="A25" s="277" t="s">
        <v>87</v>
      </c>
      <c r="B25" s="173"/>
      <c r="C25" s="173" t="s">
        <v>392</v>
      </c>
      <c r="D25" s="504"/>
      <c r="E25" s="504"/>
      <c r="F25" s="137"/>
    </row>
    <row r="26" spans="1:6" s="137" customFormat="1" ht="12" customHeight="1" thickBot="1" x14ac:dyDescent="0.25">
      <c r="A26" s="277" t="s">
        <v>88</v>
      </c>
      <c r="B26" s="314"/>
      <c r="C26" s="173" t="s">
        <v>41</v>
      </c>
      <c r="D26" s="504">
        <v>70</v>
      </c>
      <c r="E26" s="504"/>
    </row>
    <row r="27" spans="1:6" s="137" customFormat="1" ht="12" customHeight="1" thickBot="1" x14ac:dyDescent="0.25">
      <c r="A27" s="269" t="s">
        <v>89</v>
      </c>
      <c r="B27" s="221"/>
      <c r="C27" s="173" t="s">
        <v>46</v>
      </c>
      <c r="D27" s="557">
        <f>+D8+D17+D22+D25+D26</f>
        <v>70</v>
      </c>
      <c r="E27" s="557">
        <f>+E8+E17+E22+E25+E26</f>
        <v>23</v>
      </c>
    </row>
    <row r="28" spans="1:6" s="137" customFormat="1" ht="12" customHeight="1" thickBot="1" x14ac:dyDescent="0.25">
      <c r="A28" s="574" t="s">
        <v>90</v>
      </c>
      <c r="B28" s="582"/>
      <c r="C28" s="576" t="s">
        <v>42</v>
      </c>
      <c r="D28" s="586">
        <f>+D29+D30</f>
        <v>0</v>
      </c>
      <c r="E28" s="586">
        <f>+E29+E30</f>
        <v>0</v>
      </c>
    </row>
    <row r="29" spans="1:6" s="137" customFormat="1" ht="12" customHeight="1" x14ac:dyDescent="0.2">
      <c r="A29" s="318"/>
      <c r="B29" s="219" t="s">
        <v>181</v>
      </c>
      <c r="C29" s="192" t="s">
        <v>511</v>
      </c>
      <c r="D29" s="584"/>
      <c r="E29" s="584"/>
    </row>
    <row r="30" spans="1:6" s="138" customFormat="1" ht="12" customHeight="1" thickBot="1" x14ac:dyDescent="0.25">
      <c r="A30" s="583"/>
      <c r="B30" s="220" t="s">
        <v>182</v>
      </c>
      <c r="C30" s="575" t="s">
        <v>43</v>
      </c>
      <c r="D30" s="123"/>
      <c r="E30" s="123"/>
      <c r="F30" s="137"/>
    </row>
    <row r="31" spans="1:6" s="138" customFormat="1" ht="12" customHeight="1" thickBot="1" x14ac:dyDescent="0.25">
      <c r="A31" s="328" t="s">
        <v>91</v>
      </c>
      <c r="B31" s="572"/>
      <c r="C31" s="573" t="s">
        <v>44</v>
      </c>
      <c r="D31" s="555"/>
      <c r="E31" s="555"/>
      <c r="F31" s="137"/>
    </row>
    <row r="32" spans="1:6" s="138" customFormat="1" ht="15" customHeight="1" thickBot="1" x14ac:dyDescent="0.25">
      <c r="A32" s="328" t="s">
        <v>92</v>
      </c>
      <c r="B32" s="329"/>
      <c r="C32" s="330" t="s">
        <v>45</v>
      </c>
      <c r="D32" s="561">
        <f>+D27+D28+D31</f>
        <v>70</v>
      </c>
      <c r="E32" s="561">
        <f>+E27+E28+E31</f>
        <v>23</v>
      </c>
      <c r="F32" s="137"/>
    </row>
    <row r="33" spans="1:6" s="138" customFormat="1" ht="15" customHeight="1" x14ac:dyDescent="0.2">
      <c r="A33" s="331"/>
      <c r="B33" s="331"/>
      <c r="C33" s="332"/>
      <c r="D33" s="559"/>
      <c r="E33" s="559"/>
      <c r="F33" s="137"/>
    </row>
    <row r="34" spans="1:6" ht="15.75" thickBot="1" x14ac:dyDescent="0.25">
      <c r="A34" s="333"/>
      <c r="B34" s="334"/>
      <c r="C34" s="334"/>
      <c r="D34" s="560"/>
      <c r="E34" s="560"/>
      <c r="F34" s="137"/>
    </row>
    <row r="35" spans="1:6" s="86" customFormat="1" ht="16.5" customHeight="1" thickBot="1" x14ac:dyDescent="0.25">
      <c r="A35" s="335"/>
      <c r="B35" s="336"/>
      <c r="C35" s="337" t="s">
        <v>129</v>
      </c>
      <c r="D35" s="561"/>
      <c r="E35" s="561"/>
      <c r="F35" s="137"/>
    </row>
    <row r="36" spans="1:6" s="139" customFormat="1" ht="12" customHeight="1" thickBot="1" x14ac:dyDescent="0.25">
      <c r="A36" s="277" t="s">
        <v>84</v>
      </c>
      <c r="B36" s="24"/>
      <c r="C36" s="173" t="s">
        <v>34</v>
      </c>
      <c r="D36" s="474">
        <f>SUM(D37:D41)</f>
        <v>70</v>
      </c>
      <c r="E36" s="474">
        <f>SUM(E37:E41)</f>
        <v>0</v>
      </c>
      <c r="F36" s="137"/>
    </row>
    <row r="37" spans="1:6" ht="12" customHeight="1" x14ac:dyDescent="0.2">
      <c r="A37" s="338"/>
      <c r="B37" s="218" t="s">
        <v>187</v>
      </c>
      <c r="C37" s="11" t="s">
        <v>115</v>
      </c>
      <c r="D37" s="116"/>
      <c r="E37" s="116"/>
      <c r="F37" s="137"/>
    </row>
    <row r="38" spans="1:6" ht="12" customHeight="1" x14ac:dyDescent="0.2">
      <c r="A38" s="339"/>
      <c r="B38" s="201" t="s">
        <v>188</v>
      </c>
      <c r="C38" s="9" t="s">
        <v>315</v>
      </c>
      <c r="D38" s="119"/>
      <c r="E38" s="119"/>
      <c r="F38" s="137"/>
    </row>
    <row r="39" spans="1:6" ht="12" customHeight="1" x14ac:dyDescent="0.2">
      <c r="A39" s="339"/>
      <c r="B39" s="201" t="s">
        <v>189</v>
      </c>
      <c r="C39" s="9" t="s">
        <v>230</v>
      </c>
      <c r="D39" s="119">
        <v>70</v>
      </c>
      <c r="E39" s="119"/>
      <c r="F39" s="137"/>
    </row>
    <row r="40" spans="1:6" ht="12" customHeight="1" x14ac:dyDescent="0.2">
      <c r="A40" s="339"/>
      <c r="B40" s="201" t="s">
        <v>190</v>
      </c>
      <c r="C40" s="9" t="s">
        <v>316</v>
      </c>
      <c r="D40" s="119"/>
      <c r="E40" s="119"/>
      <c r="F40" s="137"/>
    </row>
    <row r="41" spans="1:6" ht="12" customHeight="1" thickBot="1" x14ac:dyDescent="0.25">
      <c r="A41" s="339"/>
      <c r="B41" s="201" t="s">
        <v>201</v>
      </c>
      <c r="C41" s="9" t="s">
        <v>317</v>
      </c>
      <c r="D41" s="119"/>
      <c r="E41" s="119"/>
      <c r="F41" s="137"/>
    </row>
    <row r="42" spans="1:6" ht="12" customHeight="1" thickBot="1" x14ac:dyDescent="0.25">
      <c r="A42" s="277" t="s">
        <v>85</v>
      </c>
      <c r="B42" s="24"/>
      <c r="C42" s="173" t="s">
        <v>50</v>
      </c>
      <c r="D42" s="474">
        <f>SUM(D43:D46)</f>
        <v>0</v>
      </c>
      <c r="E42" s="474">
        <f>SUM(E43:E46)</f>
        <v>0</v>
      </c>
      <c r="F42" s="137"/>
    </row>
    <row r="43" spans="1:6" s="139" customFormat="1" ht="12" customHeight="1" x14ac:dyDescent="0.2">
      <c r="A43" s="338"/>
      <c r="B43" s="218" t="s">
        <v>193</v>
      </c>
      <c r="C43" s="11" t="s">
        <v>435</v>
      </c>
      <c r="D43" s="116"/>
      <c r="E43" s="116"/>
      <c r="F43" s="137"/>
    </row>
    <row r="44" spans="1:6" ht="12" customHeight="1" x14ac:dyDescent="0.2">
      <c r="A44" s="339"/>
      <c r="B44" s="201" t="s">
        <v>194</v>
      </c>
      <c r="C44" s="9" t="s">
        <v>319</v>
      </c>
      <c r="D44" s="119"/>
      <c r="E44" s="119"/>
      <c r="F44" s="137"/>
    </row>
    <row r="45" spans="1:6" ht="12" customHeight="1" x14ac:dyDescent="0.2">
      <c r="A45" s="339"/>
      <c r="B45" s="201" t="s">
        <v>197</v>
      </c>
      <c r="C45" s="9" t="s">
        <v>130</v>
      </c>
      <c r="D45" s="119"/>
      <c r="E45" s="119"/>
      <c r="F45" s="137"/>
    </row>
    <row r="46" spans="1:6" ht="12" customHeight="1" thickBot="1" x14ac:dyDescent="0.25">
      <c r="A46" s="339"/>
      <c r="B46" s="201" t="s">
        <v>208</v>
      </c>
      <c r="C46" s="9" t="s">
        <v>47</v>
      </c>
      <c r="D46" s="119"/>
      <c r="E46" s="119"/>
      <c r="F46" s="137"/>
    </row>
    <row r="47" spans="1:6" ht="12" customHeight="1" thickBot="1" x14ac:dyDescent="0.25">
      <c r="A47" s="277" t="s">
        <v>86</v>
      </c>
      <c r="B47" s="24"/>
      <c r="C47" s="24" t="s">
        <v>48</v>
      </c>
      <c r="D47" s="504"/>
      <c r="E47" s="504"/>
      <c r="F47" s="137"/>
    </row>
    <row r="48" spans="1:6" s="138" customFormat="1" ht="12" customHeight="1" thickBot="1" x14ac:dyDescent="0.25">
      <c r="A48" s="328" t="s">
        <v>87</v>
      </c>
      <c r="B48" s="572"/>
      <c r="C48" s="573" t="s">
        <v>51</v>
      </c>
      <c r="D48" s="555"/>
      <c r="E48" s="555"/>
      <c r="F48" s="137"/>
    </row>
    <row r="49" spans="1:6" ht="15" customHeight="1" thickBot="1" x14ac:dyDescent="0.25">
      <c r="A49" s="277" t="s">
        <v>88</v>
      </c>
      <c r="B49" s="325"/>
      <c r="C49" s="341" t="s">
        <v>49</v>
      </c>
      <c r="D49" s="568">
        <f>+D36+D42+D47+D48</f>
        <v>70</v>
      </c>
      <c r="E49" s="568">
        <f>+E36+E42+E47+E48</f>
        <v>0</v>
      </c>
      <c r="F49" s="137"/>
    </row>
    <row r="50" spans="1:6" ht="15.75" thickBot="1" x14ac:dyDescent="0.25">
      <c r="D50" s="569"/>
      <c r="E50" s="569"/>
      <c r="F50" s="137"/>
    </row>
    <row r="51" spans="1:6" ht="15" customHeight="1" thickBot="1" x14ac:dyDescent="0.25">
      <c r="A51" s="344" t="s">
        <v>362</v>
      </c>
      <c r="B51" s="345"/>
      <c r="C51" s="346"/>
      <c r="D51" s="170"/>
      <c r="E51" s="170"/>
      <c r="F51" s="137"/>
    </row>
    <row r="52" spans="1:6" ht="14.25" customHeight="1" thickBot="1" x14ac:dyDescent="0.25">
      <c r="A52" s="344" t="s">
        <v>363</v>
      </c>
      <c r="B52" s="345"/>
      <c r="C52" s="346"/>
      <c r="D52" s="170"/>
      <c r="E52" s="170"/>
      <c r="F52" s="137"/>
    </row>
    <row r="53" spans="1:6" x14ac:dyDescent="0.2">
      <c r="E53" s="343"/>
    </row>
  </sheetData>
  <sheetProtection formatCells="0"/>
  <mergeCells count="2">
    <mergeCell ref="A2:B2"/>
    <mergeCell ref="A5:B5"/>
  </mergeCells>
  <phoneticPr fontId="30" type="noConversion"/>
  <printOptions horizontalCentered="1"/>
  <pageMargins left="0.78740157480314965" right="0.78740157480314965" top="0.98425196850393704" bottom="0.98425196850393704" header="0.78740157480314965" footer="0.78740157480314965"/>
  <pageSetup paperSize="9" scale="80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2"/>
  <dimension ref="A1:I142"/>
  <sheetViews>
    <sheetView view="pageLayout" zoomScaleNormal="120" zoomScaleSheetLayoutView="100" workbookViewId="0">
      <selection sqref="A1:F67"/>
    </sheetView>
  </sheetViews>
  <sheetFormatPr defaultRowHeight="15.75" x14ac:dyDescent="0.25"/>
  <cols>
    <col min="1" max="1" width="5.33203125" style="618" customWidth="1"/>
    <col min="2" max="2" width="74.6640625" style="618" customWidth="1"/>
    <col min="3" max="3" width="14.33203125" style="619" customWidth="1"/>
    <col min="4" max="4" width="15.5" style="49" customWidth="1"/>
    <col min="5" max="5" width="14" style="49" customWidth="1"/>
    <col min="6" max="6" width="10.5" style="49" customWidth="1"/>
    <col min="7" max="16384" width="9.33203125" style="49"/>
  </cols>
  <sheetData>
    <row r="1" spans="1:6" ht="15.95" customHeight="1" x14ac:dyDescent="0.25">
      <c r="A1" s="742" t="s">
        <v>81</v>
      </c>
      <c r="B1" s="742"/>
      <c r="C1" s="742"/>
    </row>
    <row r="2" spans="1:6" ht="15.95" customHeight="1" thickBot="1" x14ac:dyDescent="0.3">
      <c r="A2" s="744" t="s">
        <v>248</v>
      </c>
      <c r="B2" s="744"/>
      <c r="C2" s="457" t="s">
        <v>455</v>
      </c>
    </row>
    <row r="3" spans="1:6" ht="38.1" customHeight="1" thickBot="1" x14ac:dyDescent="0.3">
      <c r="A3" s="28" t="s">
        <v>146</v>
      </c>
      <c r="B3" s="29" t="s">
        <v>83</v>
      </c>
      <c r="C3" s="50" t="s">
        <v>433</v>
      </c>
      <c r="D3" s="50" t="s">
        <v>723</v>
      </c>
      <c r="E3" s="50" t="s">
        <v>724</v>
      </c>
      <c r="F3" s="50" t="s">
        <v>741</v>
      </c>
    </row>
    <row r="4" spans="1:6" s="51" customFormat="1" ht="12" customHeight="1" thickBot="1" x14ac:dyDescent="0.25">
      <c r="A4" s="42">
        <v>1</v>
      </c>
      <c r="B4" s="43">
        <v>2</v>
      </c>
      <c r="C4" s="44">
        <v>3</v>
      </c>
      <c r="D4" s="44">
        <v>4</v>
      </c>
      <c r="E4" s="44">
        <v>5</v>
      </c>
      <c r="F4" s="44">
        <v>6</v>
      </c>
    </row>
    <row r="5" spans="1:6" s="1" customFormat="1" ht="12" customHeight="1" thickBot="1" x14ac:dyDescent="0.25">
      <c r="A5" s="25" t="s">
        <v>84</v>
      </c>
      <c r="B5" s="24" t="s">
        <v>274</v>
      </c>
      <c r="C5" s="435">
        <f>+C6+C11+C20</f>
        <v>1192</v>
      </c>
      <c r="D5" s="435">
        <f>+D6+D11+D20</f>
        <v>1192</v>
      </c>
      <c r="E5" s="435">
        <f>+E6+E11+E20</f>
        <v>1192</v>
      </c>
      <c r="F5" s="435">
        <f>+F6+F11+F20</f>
        <v>1192</v>
      </c>
    </row>
    <row r="6" spans="1:6" s="1" customFormat="1" ht="12" customHeight="1" thickBot="1" x14ac:dyDescent="0.25">
      <c r="A6" s="23" t="s">
        <v>85</v>
      </c>
      <c r="B6" s="412" t="s">
        <v>532</v>
      </c>
      <c r="C6" s="370">
        <f>+C7+C8+C9+C10</f>
        <v>803</v>
      </c>
      <c r="D6" s="370">
        <f>+D7+D8+D9+D10</f>
        <v>803</v>
      </c>
      <c r="E6" s="370">
        <f>+E7+E8+E9+E10</f>
        <v>803</v>
      </c>
      <c r="F6" s="370">
        <f>+F7+F8+F9+F10</f>
        <v>803</v>
      </c>
    </row>
    <row r="7" spans="1:6" s="1" customFormat="1" ht="12" customHeight="1" x14ac:dyDescent="0.2">
      <c r="A7" s="16" t="s">
        <v>193</v>
      </c>
      <c r="B7" s="600" t="s">
        <v>127</v>
      </c>
      <c r="C7" s="371">
        <v>773</v>
      </c>
      <c r="D7" s="371">
        <v>773</v>
      </c>
      <c r="E7" s="371">
        <v>773</v>
      </c>
      <c r="F7" s="371">
        <v>773</v>
      </c>
    </row>
    <row r="8" spans="1:6" s="1" customFormat="1" ht="12" customHeight="1" x14ac:dyDescent="0.2">
      <c r="A8" s="16" t="s">
        <v>194</v>
      </c>
      <c r="B8" s="426" t="s">
        <v>162</v>
      </c>
      <c r="C8" s="371"/>
      <c r="D8" s="371"/>
      <c r="E8" s="371"/>
      <c r="F8" s="371"/>
    </row>
    <row r="9" spans="1:6" s="1" customFormat="1" ht="12" customHeight="1" x14ac:dyDescent="0.2">
      <c r="A9" s="16" t="s">
        <v>195</v>
      </c>
      <c r="B9" s="426" t="s">
        <v>275</v>
      </c>
      <c r="C9" s="371">
        <v>30</v>
      </c>
      <c r="D9" s="371">
        <v>30</v>
      </c>
      <c r="E9" s="371">
        <v>30</v>
      </c>
      <c r="F9" s="371">
        <v>30</v>
      </c>
    </row>
    <row r="10" spans="1:6" s="1" customFormat="1" ht="12" customHeight="1" thickBot="1" x14ac:dyDescent="0.25">
      <c r="A10" s="16" t="s">
        <v>196</v>
      </c>
      <c r="B10" s="601" t="s">
        <v>276</v>
      </c>
      <c r="C10" s="371"/>
      <c r="D10" s="371"/>
      <c r="E10" s="371"/>
      <c r="F10" s="371"/>
    </row>
    <row r="11" spans="1:6" s="1" customFormat="1" ht="12" customHeight="1" thickBot="1" x14ac:dyDescent="0.25">
      <c r="A11" s="23" t="s">
        <v>86</v>
      </c>
      <c r="B11" s="24" t="s">
        <v>277</v>
      </c>
      <c r="C11" s="436">
        <f>+C12+C13+C14+C15+C16+C17+C18+C19</f>
        <v>208</v>
      </c>
      <c r="D11" s="436">
        <f>+D12+D13+D14+D15+D16+D17+D18+D19</f>
        <v>208</v>
      </c>
      <c r="E11" s="436">
        <f>+E12+E13+E14+E15+E16+E17+E18+E19</f>
        <v>208</v>
      </c>
      <c r="F11" s="436">
        <f>+F12+F13+F14+F15+F16+F17+F18+F19</f>
        <v>208</v>
      </c>
    </row>
    <row r="12" spans="1:6" s="1" customFormat="1" ht="12" customHeight="1" x14ac:dyDescent="0.2">
      <c r="A12" s="20" t="s">
        <v>167</v>
      </c>
      <c r="B12" s="12" t="s">
        <v>282</v>
      </c>
      <c r="C12" s="437">
        <v>0</v>
      </c>
      <c r="D12" s="437">
        <v>0</v>
      </c>
      <c r="E12" s="437">
        <v>0</v>
      </c>
      <c r="F12" s="437">
        <v>0</v>
      </c>
    </row>
    <row r="13" spans="1:6" s="1" customFormat="1" ht="12" customHeight="1" x14ac:dyDescent="0.2">
      <c r="A13" s="16" t="s">
        <v>168</v>
      </c>
      <c r="B13" s="9" t="s">
        <v>283</v>
      </c>
      <c r="C13" s="438"/>
      <c r="D13" s="438"/>
      <c r="E13" s="438"/>
      <c r="F13" s="438"/>
    </row>
    <row r="14" spans="1:6" s="1" customFormat="1" ht="12" customHeight="1" x14ac:dyDescent="0.2">
      <c r="A14" s="16" t="s">
        <v>169</v>
      </c>
      <c r="B14" s="9" t="s">
        <v>284</v>
      </c>
      <c r="C14" s="438">
        <v>23</v>
      </c>
      <c r="D14" s="438">
        <v>23</v>
      </c>
      <c r="E14" s="438">
        <v>23</v>
      </c>
      <c r="F14" s="438">
        <v>23</v>
      </c>
    </row>
    <row r="15" spans="1:6" s="1" customFormat="1" ht="12" customHeight="1" x14ac:dyDescent="0.2">
      <c r="A15" s="16" t="s">
        <v>170</v>
      </c>
      <c r="B15" s="9" t="s">
        <v>285</v>
      </c>
      <c r="C15" s="438"/>
      <c r="D15" s="438"/>
      <c r="E15" s="438"/>
      <c r="F15" s="438"/>
    </row>
    <row r="16" spans="1:6" s="1" customFormat="1" ht="12" customHeight="1" x14ac:dyDescent="0.2">
      <c r="A16" s="15" t="s">
        <v>278</v>
      </c>
      <c r="B16" s="8" t="s">
        <v>286</v>
      </c>
      <c r="C16" s="439"/>
      <c r="D16" s="439"/>
      <c r="E16" s="439"/>
      <c r="F16" s="439"/>
    </row>
    <row r="17" spans="1:6" s="1" customFormat="1" ht="12" customHeight="1" x14ac:dyDescent="0.2">
      <c r="A17" s="16" t="s">
        <v>279</v>
      </c>
      <c r="B17" s="9" t="s">
        <v>394</v>
      </c>
      <c r="C17" s="438"/>
      <c r="D17" s="438"/>
      <c r="E17" s="438"/>
      <c r="F17" s="438"/>
    </row>
    <row r="18" spans="1:6" s="1" customFormat="1" ht="12" customHeight="1" x14ac:dyDescent="0.2">
      <c r="A18" s="16" t="s">
        <v>280</v>
      </c>
      <c r="B18" s="9" t="s">
        <v>288</v>
      </c>
      <c r="C18" s="438">
        <v>180</v>
      </c>
      <c r="D18" s="438">
        <v>180</v>
      </c>
      <c r="E18" s="438">
        <v>180</v>
      </c>
      <c r="F18" s="438">
        <v>180</v>
      </c>
    </row>
    <row r="19" spans="1:6" s="1" customFormat="1" ht="12" customHeight="1" thickBot="1" x14ac:dyDescent="0.25">
      <c r="A19" s="17" t="s">
        <v>281</v>
      </c>
      <c r="B19" s="10" t="s">
        <v>289</v>
      </c>
      <c r="C19" s="440">
        <v>5</v>
      </c>
      <c r="D19" s="440">
        <v>5</v>
      </c>
      <c r="E19" s="440">
        <v>5</v>
      </c>
      <c r="F19" s="440">
        <v>5</v>
      </c>
    </row>
    <row r="20" spans="1:6" s="1" customFormat="1" ht="12" customHeight="1" thickBot="1" x14ac:dyDescent="0.25">
      <c r="A20" s="23" t="s">
        <v>290</v>
      </c>
      <c r="B20" s="24" t="s">
        <v>395</v>
      </c>
      <c r="C20" s="441">
        <v>181</v>
      </c>
      <c r="D20" s="441">
        <v>181</v>
      </c>
      <c r="E20" s="441">
        <v>181</v>
      </c>
      <c r="F20" s="441">
        <v>181</v>
      </c>
    </row>
    <row r="21" spans="1:6" s="1" customFormat="1" ht="12" customHeight="1" thickBot="1" x14ac:dyDescent="0.25">
      <c r="A21" s="23" t="s">
        <v>88</v>
      </c>
      <c r="B21" s="24" t="s">
        <v>292</v>
      </c>
      <c r="C21" s="436">
        <f>+C22+C23+C24+C25+C26+C27+C28+C29</f>
        <v>8977</v>
      </c>
      <c r="D21" s="436">
        <f>+D22+D23+D24+D25+D26+D27+D28+D29</f>
        <v>9147</v>
      </c>
      <c r="E21" s="436">
        <f>+E22+E23+E24+E25+E26+E27+E28+E29</f>
        <v>9952</v>
      </c>
      <c r="F21" s="436">
        <f>+F22+F23+F24+F25+F26+F27+F28+F29</f>
        <v>9806</v>
      </c>
    </row>
    <row r="22" spans="1:6" s="1" customFormat="1" ht="12" customHeight="1" x14ac:dyDescent="0.2">
      <c r="A22" s="18" t="s">
        <v>171</v>
      </c>
      <c r="B22" s="11" t="s">
        <v>298</v>
      </c>
      <c r="C22" s="442">
        <v>7977</v>
      </c>
      <c r="D22" s="442">
        <v>8148</v>
      </c>
      <c r="E22" s="442">
        <v>8662</v>
      </c>
      <c r="F22" s="442">
        <v>8662</v>
      </c>
    </row>
    <row r="23" spans="1:6" s="1" customFormat="1" ht="12" customHeight="1" x14ac:dyDescent="0.2">
      <c r="A23" s="16" t="s">
        <v>172</v>
      </c>
      <c r="B23" s="9" t="s">
        <v>299</v>
      </c>
      <c r="C23" s="438">
        <v>990</v>
      </c>
      <c r="D23" s="438">
        <v>989</v>
      </c>
      <c r="E23" s="438">
        <v>1128</v>
      </c>
      <c r="F23" s="738">
        <v>982</v>
      </c>
    </row>
    <row r="24" spans="1:6" s="1" customFormat="1" ht="12" customHeight="1" x14ac:dyDescent="0.2">
      <c r="A24" s="16" t="s">
        <v>173</v>
      </c>
      <c r="B24" s="9" t="s">
        <v>300</v>
      </c>
      <c r="C24" s="438"/>
      <c r="D24" s="438"/>
      <c r="E24" s="438"/>
      <c r="F24" s="438"/>
    </row>
    <row r="25" spans="1:6" s="1" customFormat="1" ht="12" customHeight="1" x14ac:dyDescent="0.2">
      <c r="A25" s="19" t="s">
        <v>293</v>
      </c>
      <c r="B25" s="9" t="s">
        <v>176</v>
      </c>
      <c r="C25" s="443"/>
      <c r="D25" s="443"/>
      <c r="E25" s="443"/>
      <c r="F25" s="443"/>
    </row>
    <row r="26" spans="1:6" s="1" customFormat="1" ht="12" customHeight="1" x14ac:dyDescent="0.2">
      <c r="A26" s="19" t="s">
        <v>294</v>
      </c>
      <c r="B26" s="9" t="s">
        <v>301</v>
      </c>
      <c r="C26" s="443"/>
      <c r="D26" s="443"/>
      <c r="E26" s="443"/>
      <c r="F26" s="443"/>
    </row>
    <row r="27" spans="1:6" s="1" customFormat="1" ht="12" customHeight="1" x14ac:dyDescent="0.2">
      <c r="A27" s="16" t="s">
        <v>295</v>
      </c>
      <c r="B27" s="9" t="s">
        <v>718</v>
      </c>
      <c r="C27" s="438"/>
      <c r="D27" s="438"/>
      <c r="E27" s="438">
        <v>152</v>
      </c>
      <c r="F27" s="438">
        <v>152</v>
      </c>
    </row>
    <row r="28" spans="1:6" s="1" customFormat="1" ht="12" customHeight="1" x14ac:dyDescent="0.2">
      <c r="A28" s="16" t="s">
        <v>296</v>
      </c>
      <c r="B28" s="9" t="s">
        <v>396</v>
      </c>
      <c r="C28" s="444"/>
      <c r="D28" s="444"/>
      <c r="E28" s="444"/>
      <c r="F28" s="444"/>
    </row>
    <row r="29" spans="1:6" s="1" customFormat="1" ht="12" customHeight="1" thickBot="1" x14ac:dyDescent="0.25">
      <c r="A29" s="16" t="s">
        <v>297</v>
      </c>
      <c r="B29" s="14" t="s">
        <v>304</v>
      </c>
      <c r="C29" s="444">
        <v>10</v>
      </c>
      <c r="D29" s="444">
        <v>10</v>
      </c>
      <c r="E29" s="444">
        <v>10</v>
      </c>
      <c r="F29" s="444">
        <v>10</v>
      </c>
    </row>
    <row r="30" spans="1:6" s="1" customFormat="1" ht="12" customHeight="1" thickBot="1" x14ac:dyDescent="0.25">
      <c r="A30" s="405" t="s">
        <v>89</v>
      </c>
      <c r="B30" s="24" t="s">
        <v>533</v>
      </c>
      <c r="C30" s="370">
        <f>+C31+C37</f>
        <v>930</v>
      </c>
      <c r="D30" s="370">
        <f>+D31+D37</f>
        <v>530</v>
      </c>
      <c r="E30" s="370">
        <f>+E31+E37</f>
        <v>508</v>
      </c>
      <c r="F30" s="370">
        <f>+F31+F37</f>
        <v>508</v>
      </c>
    </row>
    <row r="31" spans="1:6" s="1" customFormat="1" ht="12" customHeight="1" x14ac:dyDescent="0.2">
      <c r="A31" s="406" t="s">
        <v>174</v>
      </c>
      <c r="B31" s="602" t="s">
        <v>534</v>
      </c>
      <c r="C31" s="402">
        <f>+C32+C33+C34+C35+C36</f>
        <v>930</v>
      </c>
      <c r="D31" s="402">
        <f>+D32+D33+D34+D35+D36</f>
        <v>530</v>
      </c>
      <c r="E31" s="402">
        <f>+E32+E33+E34+E35+E36</f>
        <v>508</v>
      </c>
      <c r="F31" s="402">
        <f>+F32+F33+F34+F35+F36</f>
        <v>508</v>
      </c>
    </row>
    <row r="32" spans="1:6" s="1" customFormat="1" ht="12" customHeight="1" x14ac:dyDescent="0.2">
      <c r="A32" s="407" t="s">
        <v>177</v>
      </c>
      <c r="B32" s="413" t="s">
        <v>397</v>
      </c>
      <c r="C32" s="375"/>
      <c r="D32" s="375"/>
      <c r="E32" s="375"/>
      <c r="F32" s="375"/>
    </row>
    <row r="33" spans="1:6" s="1" customFormat="1" ht="12" customHeight="1" x14ac:dyDescent="0.2">
      <c r="A33" s="407" t="s">
        <v>178</v>
      </c>
      <c r="B33" s="413" t="s">
        <v>398</v>
      </c>
      <c r="C33" s="375"/>
      <c r="D33" s="375"/>
      <c r="E33" s="375"/>
      <c r="F33" s="375"/>
    </row>
    <row r="34" spans="1:6" s="1" customFormat="1" ht="12" customHeight="1" x14ac:dyDescent="0.2">
      <c r="A34" s="407" t="s">
        <v>179</v>
      </c>
      <c r="B34" s="413" t="s">
        <v>399</v>
      </c>
      <c r="C34" s="375"/>
      <c r="D34" s="375"/>
      <c r="E34" s="375"/>
      <c r="F34" s="375"/>
    </row>
    <row r="35" spans="1:6" s="1" customFormat="1" ht="12" customHeight="1" x14ac:dyDescent="0.2">
      <c r="A35" s="407" t="s">
        <v>180</v>
      </c>
      <c r="B35" s="413" t="s">
        <v>572</v>
      </c>
      <c r="C35" s="375"/>
      <c r="D35" s="375"/>
      <c r="E35" s="375"/>
      <c r="F35" s="375"/>
    </row>
    <row r="36" spans="1:6" s="1" customFormat="1" ht="12" customHeight="1" x14ac:dyDescent="0.2">
      <c r="A36" s="407" t="s">
        <v>305</v>
      </c>
      <c r="B36" s="413" t="s">
        <v>535</v>
      </c>
      <c r="C36" s="375">
        <v>930</v>
      </c>
      <c r="D36" s="375">
        <v>530</v>
      </c>
      <c r="E36" s="375">
        <v>508</v>
      </c>
      <c r="F36" s="375">
        <v>508</v>
      </c>
    </row>
    <row r="37" spans="1:6" s="1" customFormat="1" ht="12" customHeight="1" x14ac:dyDescent="0.2">
      <c r="A37" s="407" t="s">
        <v>175</v>
      </c>
      <c r="B37" s="414" t="s">
        <v>536</v>
      </c>
      <c r="C37" s="401">
        <f>+C38+C39+C40+C41+C42</f>
        <v>0</v>
      </c>
      <c r="D37" s="401">
        <f>+D38+D39+D40+D41+D42</f>
        <v>0</v>
      </c>
      <c r="E37" s="401">
        <f>+E38+E39+E40+E41+E42</f>
        <v>0</v>
      </c>
      <c r="F37" s="401">
        <f>+F38+F39+F40+F41+F42</f>
        <v>0</v>
      </c>
    </row>
    <row r="38" spans="1:6" s="1" customFormat="1" ht="12" customHeight="1" x14ac:dyDescent="0.2">
      <c r="A38" s="407" t="s">
        <v>183</v>
      </c>
      <c r="B38" s="413" t="s">
        <v>397</v>
      </c>
      <c r="C38" s="375"/>
      <c r="D38" s="375"/>
      <c r="E38" s="375"/>
      <c r="F38" s="375"/>
    </row>
    <row r="39" spans="1:6" s="1" customFormat="1" ht="12" customHeight="1" x14ac:dyDescent="0.2">
      <c r="A39" s="407" t="s">
        <v>184</v>
      </c>
      <c r="B39" s="413" t="s">
        <v>398</v>
      </c>
      <c r="C39" s="375"/>
      <c r="D39" s="375"/>
      <c r="E39" s="375"/>
      <c r="F39" s="375"/>
    </row>
    <row r="40" spans="1:6" s="1" customFormat="1" ht="12" customHeight="1" x14ac:dyDescent="0.2">
      <c r="A40" s="407" t="s">
        <v>185</v>
      </c>
      <c r="B40" s="413" t="s">
        <v>399</v>
      </c>
      <c r="C40" s="375"/>
      <c r="D40" s="375"/>
      <c r="E40" s="375"/>
      <c r="F40" s="375"/>
    </row>
    <row r="41" spans="1:6" s="1" customFormat="1" ht="12" customHeight="1" x14ac:dyDescent="0.2">
      <c r="A41" s="407" t="s">
        <v>186</v>
      </c>
      <c r="B41" s="415" t="s">
        <v>400</v>
      </c>
      <c r="C41" s="375"/>
      <c r="D41" s="375"/>
      <c r="E41" s="375"/>
      <c r="F41" s="375"/>
    </row>
    <row r="42" spans="1:6" s="1" customFormat="1" ht="12" customHeight="1" thickBot="1" x14ac:dyDescent="0.25">
      <c r="A42" s="408" t="s">
        <v>306</v>
      </c>
      <c r="B42" s="416" t="s">
        <v>537</v>
      </c>
      <c r="C42" s="376"/>
      <c r="D42" s="376"/>
      <c r="E42" s="376"/>
      <c r="F42" s="376"/>
    </row>
    <row r="43" spans="1:6" s="1" customFormat="1" ht="12" customHeight="1" thickBot="1" x14ac:dyDescent="0.25">
      <c r="A43" s="23" t="s">
        <v>307</v>
      </c>
      <c r="B43" s="603" t="s">
        <v>401</v>
      </c>
      <c r="C43" s="370">
        <f>+C44+C45</f>
        <v>0</v>
      </c>
      <c r="D43" s="370">
        <f>+D44+D45</f>
        <v>0</v>
      </c>
      <c r="E43" s="370">
        <f>+E44+E45</f>
        <v>0</v>
      </c>
      <c r="F43" s="370">
        <f>+F44+F45</f>
        <v>0</v>
      </c>
    </row>
    <row r="44" spans="1:6" s="1" customFormat="1" ht="12" customHeight="1" x14ac:dyDescent="0.2">
      <c r="A44" s="18" t="s">
        <v>181</v>
      </c>
      <c r="B44" s="426" t="s">
        <v>402</v>
      </c>
      <c r="C44" s="373"/>
      <c r="D44" s="373"/>
      <c r="E44" s="373"/>
      <c r="F44" s="373"/>
    </row>
    <row r="45" spans="1:6" s="1" customFormat="1" ht="12" customHeight="1" thickBot="1" x14ac:dyDescent="0.25">
      <c r="A45" s="15" t="s">
        <v>182</v>
      </c>
      <c r="B45" s="421" t="s">
        <v>406</v>
      </c>
      <c r="C45" s="372"/>
      <c r="D45" s="372"/>
      <c r="E45" s="372"/>
      <c r="F45" s="372"/>
    </row>
    <row r="46" spans="1:6" s="1" customFormat="1" ht="12" customHeight="1" thickBot="1" x14ac:dyDescent="0.25">
      <c r="A46" s="23" t="s">
        <v>91</v>
      </c>
      <c r="B46" s="603" t="s">
        <v>405</v>
      </c>
      <c r="C46" s="370">
        <f>+C47+C48+C49</f>
        <v>0</v>
      </c>
      <c r="D46" s="370">
        <f>+D47+D48+D49</f>
        <v>0</v>
      </c>
      <c r="E46" s="370">
        <f>+E47+E48+E49</f>
        <v>0</v>
      </c>
      <c r="F46" s="370">
        <f>+F47+F48+F49</f>
        <v>0</v>
      </c>
    </row>
    <row r="47" spans="1:6" s="1" customFormat="1" ht="12" customHeight="1" x14ac:dyDescent="0.2">
      <c r="A47" s="18" t="s">
        <v>310</v>
      </c>
      <c r="B47" s="426" t="s">
        <v>308</v>
      </c>
      <c r="C47" s="403"/>
      <c r="D47" s="403"/>
      <c r="E47" s="403"/>
      <c r="F47" s="403"/>
    </row>
    <row r="48" spans="1:6" s="1" customFormat="1" ht="12" customHeight="1" x14ac:dyDescent="0.2">
      <c r="A48" s="16" t="s">
        <v>311</v>
      </c>
      <c r="B48" s="413" t="s">
        <v>309</v>
      </c>
      <c r="C48" s="444"/>
      <c r="D48" s="444"/>
      <c r="E48" s="444"/>
      <c r="F48" s="444"/>
    </row>
    <row r="49" spans="1:6" s="1" customFormat="1" ht="12" customHeight="1" thickBot="1" x14ac:dyDescent="0.25">
      <c r="A49" s="15" t="s">
        <v>464</v>
      </c>
      <c r="B49" s="421" t="s">
        <v>403</v>
      </c>
      <c r="C49" s="377"/>
      <c r="D49" s="377"/>
      <c r="E49" s="377"/>
      <c r="F49" s="377"/>
    </row>
    <row r="50" spans="1:6" s="1" customFormat="1" ht="17.25" customHeight="1" thickBot="1" x14ac:dyDescent="0.25">
      <c r="A50" s="23" t="s">
        <v>312</v>
      </c>
      <c r="B50" s="604" t="s">
        <v>404</v>
      </c>
      <c r="C50" s="445"/>
      <c r="D50" s="445"/>
      <c r="E50" s="445"/>
      <c r="F50" s="445"/>
    </row>
    <row r="51" spans="1:6" s="1" customFormat="1" ht="12" customHeight="1" thickBot="1" x14ac:dyDescent="0.25">
      <c r="A51" s="23" t="s">
        <v>93</v>
      </c>
      <c r="B51" s="27" t="s">
        <v>313</v>
      </c>
      <c r="C51" s="446">
        <f>+C6+C11+C20+C21+C30+C43+C46+C50</f>
        <v>11099</v>
      </c>
      <c r="D51" s="446">
        <f>+D6+D11+D20+D21+D30+D43+D46+D50</f>
        <v>10869</v>
      </c>
      <c r="E51" s="446">
        <f>+E6+E11+E20+E21+E30+E43+E46+E50</f>
        <v>11652</v>
      </c>
      <c r="F51" s="446">
        <f>+F6+F11+F20+F21+F30+F43+F46+F50</f>
        <v>11506</v>
      </c>
    </row>
    <row r="52" spans="1:6" s="1" customFormat="1" ht="12" customHeight="1" thickBot="1" x14ac:dyDescent="0.25">
      <c r="A52" s="417" t="s">
        <v>94</v>
      </c>
      <c r="B52" s="412" t="s">
        <v>407</v>
      </c>
      <c r="C52" s="447">
        <f>+C53+C59</f>
        <v>9204</v>
      </c>
      <c r="D52" s="447">
        <f>+D53+D59</f>
        <v>11258</v>
      </c>
      <c r="E52" s="447">
        <f>+E53+E59</f>
        <v>11258</v>
      </c>
      <c r="F52" s="447">
        <f>+F53+F59</f>
        <v>11258</v>
      </c>
    </row>
    <row r="53" spans="1:6" s="1" customFormat="1" ht="12" customHeight="1" x14ac:dyDescent="0.2">
      <c r="A53" s="605" t="s">
        <v>241</v>
      </c>
      <c r="B53" s="602" t="s">
        <v>494</v>
      </c>
      <c r="C53" s="448">
        <f>+C54+C55+C56+C57+C58</f>
        <v>9204</v>
      </c>
      <c r="D53" s="448">
        <f>+D54+D55+D56+D57+D58</f>
        <v>11258</v>
      </c>
      <c r="E53" s="448">
        <f>+E54+E55+E56+E57+E58</f>
        <v>11258</v>
      </c>
      <c r="F53" s="448">
        <f>+F54+F55+F56+F57+F58</f>
        <v>11258</v>
      </c>
    </row>
    <row r="54" spans="1:6" s="1" customFormat="1" ht="12" customHeight="1" x14ac:dyDescent="0.2">
      <c r="A54" s="418" t="s">
        <v>423</v>
      </c>
      <c r="B54" s="413" t="s">
        <v>409</v>
      </c>
      <c r="C54" s="444">
        <v>9204</v>
      </c>
      <c r="D54" s="444">
        <v>11258</v>
      </c>
      <c r="E54" s="444">
        <v>11258</v>
      </c>
      <c r="F54" s="444">
        <v>11258</v>
      </c>
    </row>
    <row r="55" spans="1:6" s="1" customFormat="1" ht="12" customHeight="1" x14ac:dyDescent="0.2">
      <c r="A55" s="418" t="s">
        <v>424</v>
      </c>
      <c r="B55" s="413" t="s">
        <v>410</v>
      </c>
      <c r="C55" s="444"/>
      <c r="D55" s="444"/>
      <c r="E55" s="444"/>
      <c r="F55" s="444"/>
    </row>
    <row r="56" spans="1:6" s="1" customFormat="1" ht="12" customHeight="1" x14ac:dyDescent="0.2">
      <c r="A56" s="418" t="s">
        <v>425</v>
      </c>
      <c r="B56" s="413" t="s">
        <v>411</v>
      </c>
      <c r="C56" s="444"/>
      <c r="D56" s="444"/>
      <c r="E56" s="444"/>
      <c r="F56" s="444"/>
    </row>
    <row r="57" spans="1:6" s="1" customFormat="1" ht="12" customHeight="1" x14ac:dyDescent="0.2">
      <c r="A57" s="418" t="s">
        <v>426</v>
      </c>
      <c r="B57" s="413" t="s">
        <v>412</v>
      </c>
      <c r="C57" s="444"/>
      <c r="D57" s="444"/>
      <c r="E57" s="444"/>
      <c r="F57" s="444"/>
    </row>
    <row r="58" spans="1:6" s="1" customFormat="1" ht="12" customHeight="1" x14ac:dyDescent="0.2">
      <c r="A58" s="418" t="s">
        <v>427</v>
      </c>
      <c r="B58" s="413" t="s">
        <v>413</v>
      </c>
      <c r="C58" s="444"/>
      <c r="D58" s="444"/>
      <c r="E58" s="444"/>
      <c r="F58" s="444"/>
    </row>
    <row r="59" spans="1:6" s="1" customFormat="1" ht="12" customHeight="1" x14ac:dyDescent="0.2">
      <c r="A59" s="419" t="s">
        <v>242</v>
      </c>
      <c r="B59" s="414" t="s">
        <v>493</v>
      </c>
      <c r="C59" s="449"/>
      <c r="D59" s="449"/>
      <c r="E59" s="449"/>
      <c r="F59" s="449"/>
    </row>
    <row r="60" spans="1:6" s="1" customFormat="1" ht="12" customHeight="1" x14ac:dyDescent="0.2">
      <c r="A60" s="418" t="s">
        <v>428</v>
      </c>
      <c r="B60" s="413" t="s">
        <v>415</v>
      </c>
      <c r="C60" s="444"/>
      <c r="D60" s="444"/>
      <c r="E60" s="444"/>
      <c r="F60" s="444"/>
    </row>
    <row r="61" spans="1:6" s="1" customFormat="1" ht="12" customHeight="1" x14ac:dyDescent="0.2">
      <c r="A61" s="418" t="s">
        <v>429</v>
      </c>
      <c r="B61" s="413" t="s">
        <v>416</v>
      </c>
      <c r="C61" s="444"/>
      <c r="D61" s="444"/>
      <c r="E61" s="444"/>
      <c r="F61" s="444"/>
    </row>
    <row r="62" spans="1:6" s="1" customFormat="1" ht="12" customHeight="1" x14ac:dyDescent="0.2">
      <c r="A62" s="418" t="s">
        <v>430</v>
      </c>
      <c r="B62" s="413" t="s">
        <v>417</v>
      </c>
      <c r="C62" s="444"/>
      <c r="D62" s="444"/>
      <c r="E62" s="444"/>
      <c r="F62" s="444"/>
    </row>
    <row r="63" spans="1:6" s="1" customFormat="1" ht="12" customHeight="1" x14ac:dyDescent="0.2">
      <c r="A63" s="418" t="s">
        <v>431</v>
      </c>
      <c r="B63" s="413" t="s">
        <v>418</v>
      </c>
      <c r="C63" s="444"/>
      <c r="D63" s="444"/>
      <c r="E63" s="444"/>
      <c r="F63" s="444"/>
    </row>
    <row r="64" spans="1:6" s="1" customFormat="1" ht="12" customHeight="1" thickBot="1" x14ac:dyDescent="0.25">
      <c r="A64" s="420" t="s">
        <v>432</v>
      </c>
      <c r="B64" s="421" t="s">
        <v>419</v>
      </c>
      <c r="C64" s="450"/>
      <c r="D64" s="450"/>
      <c r="E64" s="450"/>
      <c r="F64" s="450"/>
    </row>
    <row r="65" spans="1:6" s="1" customFormat="1" ht="12" customHeight="1" thickBot="1" x14ac:dyDescent="0.25">
      <c r="A65" s="422" t="s">
        <v>95</v>
      </c>
      <c r="B65" s="606" t="s">
        <v>491</v>
      </c>
      <c r="C65" s="447">
        <f>+C51+C52</f>
        <v>20303</v>
      </c>
      <c r="D65" s="447">
        <f>+D51+D52</f>
        <v>22127</v>
      </c>
      <c r="E65" s="447">
        <f>+E51+E52</f>
        <v>22910</v>
      </c>
      <c r="F65" s="447">
        <f>+F51+F52</f>
        <v>22764</v>
      </c>
    </row>
    <row r="66" spans="1:6" s="1" customFormat="1" ht="13.5" customHeight="1" thickBot="1" x14ac:dyDescent="0.25">
      <c r="A66" s="423" t="s">
        <v>96</v>
      </c>
      <c r="B66" s="607" t="s">
        <v>421</v>
      </c>
      <c r="C66" s="458"/>
      <c r="D66" s="458"/>
      <c r="E66" s="458"/>
      <c r="F66" s="458"/>
    </row>
    <row r="67" spans="1:6" s="1" customFormat="1" ht="12" customHeight="1" thickBot="1" x14ac:dyDescent="0.25">
      <c r="A67" s="422" t="s">
        <v>97</v>
      </c>
      <c r="B67" s="606" t="s">
        <v>492</v>
      </c>
      <c r="C67" s="459">
        <f>+C65+C66</f>
        <v>20303</v>
      </c>
      <c r="D67" s="459">
        <f>+D65+D66</f>
        <v>22127</v>
      </c>
      <c r="E67" s="459">
        <f>+E65+E66</f>
        <v>22910</v>
      </c>
      <c r="F67" s="459">
        <f>+F65+F66</f>
        <v>22764</v>
      </c>
    </row>
    <row r="68" spans="1:6" s="1" customFormat="1" ht="83.25" customHeight="1" x14ac:dyDescent="0.2">
      <c r="A68" s="6"/>
      <c r="B68" s="7"/>
      <c r="C68" s="451"/>
      <c r="D68" s="451"/>
    </row>
    <row r="69" spans="1:6" ht="16.5" customHeight="1" x14ac:dyDescent="0.25">
      <c r="A69" s="742" t="s">
        <v>113</v>
      </c>
      <c r="B69" s="742"/>
      <c r="C69" s="742"/>
    </row>
    <row r="70" spans="1:6" s="464" customFormat="1" ht="8.25" customHeight="1" thickBot="1" x14ac:dyDescent="0.3">
      <c r="A70" s="745" t="s">
        <v>249</v>
      </c>
      <c r="B70" s="745"/>
      <c r="C70" s="190" t="s">
        <v>455</v>
      </c>
    </row>
    <row r="71" spans="1:6" ht="38.1" customHeight="1" thickBot="1" x14ac:dyDescent="0.3">
      <c r="A71" s="28" t="s">
        <v>82</v>
      </c>
      <c r="B71" s="29" t="s">
        <v>114</v>
      </c>
      <c r="C71" s="50" t="s">
        <v>433</v>
      </c>
      <c r="D71" s="50" t="s">
        <v>725</v>
      </c>
      <c r="E71" s="50" t="s">
        <v>724</v>
      </c>
      <c r="F71" s="50" t="s">
        <v>741</v>
      </c>
    </row>
    <row r="72" spans="1:6" s="51" customFormat="1" ht="12" customHeight="1" thickBot="1" x14ac:dyDescent="0.25">
      <c r="A72" s="42">
        <v>1</v>
      </c>
      <c r="B72" s="43">
        <v>2</v>
      </c>
      <c r="C72" s="44">
        <v>3</v>
      </c>
      <c r="D72" s="44">
        <v>4</v>
      </c>
      <c r="E72" s="44">
        <v>5</v>
      </c>
      <c r="F72" s="44">
        <v>5</v>
      </c>
    </row>
    <row r="73" spans="1:6" ht="12" customHeight="1" thickBot="1" x14ac:dyDescent="0.3">
      <c r="A73" s="25" t="s">
        <v>84</v>
      </c>
      <c r="B73" s="36" t="s">
        <v>314</v>
      </c>
      <c r="C73" s="435">
        <f>+C74+C75+C76+C77+C78</f>
        <v>14382</v>
      </c>
      <c r="D73" s="435">
        <f>+D74+D75+D76+D77+D78</f>
        <v>15482</v>
      </c>
      <c r="E73" s="435">
        <f>+E74+E75+E76+E77+E78</f>
        <v>15767</v>
      </c>
      <c r="F73" s="435">
        <f>+F74+F75+F76+F77+F78</f>
        <v>15837</v>
      </c>
    </row>
    <row r="74" spans="1:6" ht="12" customHeight="1" x14ac:dyDescent="0.25">
      <c r="A74" s="20" t="s">
        <v>187</v>
      </c>
      <c r="B74" s="12" t="s">
        <v>115</v>
      </c>
      <c r="C74" s="437">
        <v>3945</v>
      </c>
      <c r="D74" s="437">
        <v>3690</v>
      </c>
      <c r="E74" s="437">
        <v>3757</v>
      </c>
      <c r="F74" s="437">
        <v>3757</v>
      </c>
    </row>
    <row r="75" spans="1:6" ht="12" customHeight="1" x14ac:dyDescent="0.25">
      <c r="A75" s="16" t="s">
        <v>188</v>
      </c>
      <c r="B75" s="9" t="s">
        <v>315</v>
      </c>
      <c r="C75" s="438">
        <v>1020</v>
      </c>
      <c r="D75" s="438">
        <v>875</v>
      </c>
      <c r="E75" s="438">
        <v>894</v>
      </c>
      <c r="F75" s="438">
        <v>894</v>
      </c>
    </row>
    <row r="76" spans="1:6" ht="12" customHeight="1" x14ac:dyDescent="0.25">
      <c r="A76" s="16" t="s">
        <v>189</v>
      </c>
      <c r="B76" s="9" t="s">
        <v>230</v>
      </c>
      <c r="C76" s="443">
        <v>4859</v>
      </c>
      <c r="D76" s="443">
        <v>5941</v>
      </c>
      <c r="E76" s="443">
        <v>5972</v>
      </c>
      <c r="F76" s="443">
        <v>5972</v>
      </c>
    </row>
    <row r="77" spans="1:6" ht="12" customHeight="1" x14ac:dyDescent="0.25">
      <c r="A77" s="16" t="s">
        <v>190</v>
      </c>
      <c r="B77" s="13" t="s">
        <v>316</v>
      </c>
      <c r="C77" s="443"/>
      <c r="D77" s="443"/>
      <c r="E77" s="443"/>
      <c r="F77" s="443"/>
    </row>
    <row r="78" spans="1:6" ht="12" customHeight="1" x14ac:dyDescent="0.25">
      <c r="A78" s="16" t="s">
        <v>201</v>
      </c>
      <c r="B78" s="22" t="s">
        <v>317</v>
      </c>
      <c r="C78" s="443">
        <v>4558</v>
      </c>
      <c r="D78" s="443">
        <v>4976</v>
      </c>
      <c r="E78" s="443">
        <v>5144</v>
      </c>
      <c r="F78" s="739">
        <v>5214</v>
      </c>
    </row>
    <row r="79" spans="1:6" ht="12" customHeight="1" x14ac:dyDescent="0.25">
      <c r="A79" s="16" t="s">
        <v>191</v>
      </c>
      <c r="B79" s="9" t="s">
        <v>339</v>
      </c>
      <c r="C79" s="443"/>
      <c r="D79" s="443"/>
      <c r="E79" s="443"/>
      <c r="F79" s="443"/>
    </row>
    <row r="80" spans="1:6" ht="12" customHeight="1" x14ac:dyDescent="0.25">
      <c r="A80" s="16" t="s">
        <v>192</v>
      </c>
      <c r="B80" s="194" t="s">
        <v>340</v>
      </c>
      <c r="C80" s="443">
        <v>2235</v>
      </c>
      <c r="D80" s="443">
        <v>2235</v>
      </c>
      <c r="E80" s="443">
        <v>2387</v>
      </c>
      <c r="F80" s="443">
        <v>2241</v>
      </c>
    </row>
    <row r="81" spans="1:6" ht="12" customHeight="1" x14ac:dyDescent="0.25">
      <c r="A81" s="16" t="s">
        <v>202</v>
      </c>
      <c r="B81" s="194" t="s">
        <v>434</v>
      </c>
      <c r="C81" s="443">
        <v>2149</v>
      </c>
      <c r="D81" s="443">
        <v>2567</v>
      </c>
      <c r="E81" s="443">
        <v>2583</v>
      </c>
      <c r="F81" s="739">
        <v>2674</v>
      </c>
    </row>
    <row r="82" spans="1:6" ht="12" customHeight="1" x14ac:dyDescent="0.25">
      <c r="A82" s="16" t="s">
        <v>203</v>
      </c>
      <c r="B82" s="195" t="s">
        <v>341</v>
      </c>
      <c r="C82" s="443">
        <v>174</v>
      </c>
      <c r="D82" s="443">
        <v>174</v>
      </c>
      <c r="E82" s="443">
        <v>174</v>
      </c>
      <c r="F82" s="739">
        <v>299</v>
      </c>
    </row>
    <row r="83" spans="1:6" ht="12" customHeight="1" x14ac:dyDescent="0.25">
      <c r="A83" s="15" t="s">
        <v>204</v>
      </c>
      <c r="B83" s="196" t="s">
        <v>342</v>
      </c>
      <c r="C83" s="443"/>
      <c r="D83" s="443"/>
      <c r="E83" s="443"/>
      <c r="F83" s="443"/>
    </row>
    <row r="84" spans="1:6" ht="12" customHeight="1" x14ac:dyDescent="0.25">
      <c r="A84" s="16" t="s">
        <v>205</v>
      </c>
      <c r="B84" s="196" t="s">
        <v>343</v>
      </c>
      <c r="C84" s="443"/>
      <c r="D84" s="443"/>
      <c r="E84" s="443"/>
      <c r="F84" s="443"/>
    </row>
    <row r="85" spans="1:6" ht="12" customHeight="1" thickBot="1" x14ac:dyDescent="0.3">
      <c r="A85" s="21" t="s">
        <v>207</v>
      </c>
      <c r="B85" s="197" t="s">
        <v>344</v>
      </c>
      <c r="C85" s="452"/>
      <c r="D85" s="452"/>
      <c r="E85" s="452"/>
      <c r="F85" s="452"/>
    </row>
    <row r="86" spans="1:6" ht="12" customHeight="1" thickBot="1" x14ac:dyDescent="0.3">
      <c r="A86" s="23" t="s">
        <v>85</v>
      </c>
      <c r="B86" s="35" t="s">
        <v>465</v>
      </c>
      <c r="C86" s="436">
        <f>+C87+C88+C89</f>
        <v>1670</v>
      </c>
      <c r="D86" s="436">
        <f>+D87+D88+D89</f>
        <v>1670</v>
      </c>
      <c r="E86" s="436">
        <f>+E87+E88+E89</f>
        <v>1670</v>
      </c>
      <c r="F86" s="436">
        <f>+F87+F88+F89</f>
        <v>1670</v>
      </c>
    </row>
    <row r="87" spans="1:6" ht="12" customHeight="1" x14ac:dyDescent="0.25">
      <c r="A87" s="18" t="s">
        <v>193</v>
      </c>
      <c r="B87" s="9" t="s">
        <v>435</v>
      </c>
      <c r="C87" s="442">
        <v>1670</v>
      </c>
      <c r="D87" s="442">
        <v>1670</v>
      </c>
      <c r="E87" s="442">
        <v>1670</v>
      </c>
      <c r="F87" s="442">
        <v>1670</v>
      </c>
    </row>
    <row r="88" spans="1:6" ht="12" customHeight="1" x14ac:dyDescent="0.25">
      <c r="A88" s="18" t="s">
        <v>194</v>
      </c>
      <c r="B88" s="14" t="s">
        <v>319</v>
      </c>
      <c r="C88" s="438"/>
      <c r="D88" s="438"/>
      <c r="E88" s="438"/>
      <c r="F88" s="438"/>
    </row>
    <row r="89" spans="1:6" ht="12" customHeight="1" x14ac:dyDescent="0.25">
      <c r="A89" s="18" t="s">
        <v>195</v>
      </c>
      <c r="B89" s="413" t="s">
        <v>466</v>
      </c>
      <c r="C89" s="371"/>
      <c r="D89" s="371"/>
      <c r="E89" s="371"/>
      <c r="F89" s="371"/>
    </row>
    <row r="90" spans="1:6" ht="12" customHeight="1" x14ac:dyDescent="0.25">
      <c r="A90" s="18" t="s">
        <v>196</v>
      </c>
      <c r="B90" s="413" t="s">
        <v>538</v>
      </c>
      <c r="C90" s="371"/>
      <c r="D90" s="371"/>
      <c r="E90" s="371"/>
      <c r="F90" s="371"/>
    </row>
    <row r="91" spans="1:6" ht="12" customHeight="1" x14ac:dyDescent="0.25">
      <c r="A91" s="18" t="s">
        <v>197</v>
      </c>
      <c r="B91" s="413" t="s">
        <v>467</v>
      </c>
      <c r="C91" s="371"/>
      <c r="D91" s="371"/>
      <c r="E91" s="371"/>
      <c r="F91" s="371"/>
    </row>
    <row r="92" spans="1:6" ht="22.5" x14ac:dyDescent="0.25">
      <c r="A92" s="18" t="s">
        <v>206</v>
      </c>
      <c r="B92" s="413" t="s">
        <v>468</v>
      </c>
      <c r="C92" s="371"/>
      <c r="D92" s="371"/>
      <c r="E92" s="371"/>
      <c r="F92" s="371"/>
    </row>
    <row r="93" spans="1:6" ht="12" customHeight="1" x14ac:dyDescent="0.25">
      <c r="A93" s="18" t="s">
        <v>208</v>
      </c>
      <c r="B93" s="608" t="s">
        <v>439</v>
      </c>
      <c r="C93" s="371"/>
      <c r="D93" s="371"/>
      <c r="E93" s="371"/>
      <c r="F93" s="371"/>
    </row>
    <row r="94" spans="1:6" ht="12" customHeight="1" x14ac:dyDescent="0.25">
      <c r="A94" s="18" t="s">
        <v>320</v>
      </c>
      <c r="B94" s="608" t="s">
        <v>440</v>
      </c>
      <c r="C94" s="371"/>
      <c r="D94" s="371"/>
      <c r="E94" s="371"/>
      <c r="F94" s="371"/>
    </row>
    <row r="95" spans="1:6" ht="12" customHeight="1" x14ac:dyDescent="0.25">
      <c r="A95" s="18" t="s">
        <v>321</v>
      </c>
      <c r="B95" s="608" t="s">
        <v>438</v>
      </c>
      <c r="C95" s="371"/>
      <c r="D95" s="371"/>
      <c r="E95" s="371"/>
      <c r="F95" s="371"/>
    </row>
    <row r="96" spans="1:6" ht="24" customHeight="1" thickBot="1" x14ac:dyDescent="0.3">
      <c r="A96" s="15" t="s">
        <v>322</v>
      </c>
      <c r="B96" s="609" t="s">
        <v>437</v>
      </c>
      <c r="C96" s="374"/>
      <c r="D96" s="374"/>
      <c r="E96" s="374"/>
      <c r="F96" s="374"/>
    </row>
    <row r="97" spans="1:6" ht="12" customHeight="1" thickBot="1" x14ac:dyDescent="0.3">
      <c r="A97" s="23" t="s">
        <v>86</v>
      </c>
      <c r="B97" s="173" t="s">
        <v>469</v>
      </c>
      <c r="C97" s="436">
        <f>+C98+C99</f>
        <v>4251</v>
      </c>
      <c r="D97" s="436">
        <f>+D98+D99</f>
        <v>4975</v>
      </c>
      <c r="E97" s="436">
        <f>+E98+E99</f>
        <v>5473</v>
      </c>
      <c r="F97" s="436">
        <f>+F98+F99</f>
        <v>5257</v>
      </c>
    </row>
    <row r="98" spans="1:6" ht="12" customHeight="1" x14ac:dyDescent="0.25">
      <c r="A98" s="18" t="s">
        <v>167</v>
      </c>
      <c r="B98" s="11" t="s">
        <v>131</v>
      </c>
      <c r="C98" s="442"/>
      <c r="D98" s="442"/>
      <c r="E98" s="442"/>
      <c r="F98" s="442"/>
    </row>
    <row r="99" spans="1:6" ht="12" customHeight="1" thickBot="1" x14ac:dyDescent="0.3">
      <c r="A99" s="19" t="s">
        <v>168</v>
      </c>
      <c r="B99" s="14" t="s">
        <v>132</v>
      </c>
      <c r="C99" s="443">
        <v>4251</v>
      </c>
      <c r="D99" s="443">
        <v>4975</v>
      </c>
      <c r="E99" s="443">
        <v>5473</v>
      </c>
      <c r="F99" s="443">
        <v>5257</v>
      </c>
    </row>
    <row r="100" spans="1:6" s="411" customFormat="1" ht="12" customHeight="1" thickBot="1" x14ac:dyDescent="0.25">
      <c r="A100" s="417" t="s">
        <v>87</v>
      </c>
      <c r="B100" s="412" t="s">
        <v>441</v>
      </c>
      <c r="C100" s="620"/>
      <c r="D100" s="620"/>
      <c r="E100" s="620"/>
      <c r="F100" s="620"/>
    </row>
    <row r="101" spans="1:6" ht="12" customHeight="1" thickBot="1" x14ac:dyDescent="0.3">
      <c r="A101" s="409" t="s">
        <v>88</v>
      </c>
      <c r="B101" s="410" t="s">
        <v>254</v>
      </c>
      <c r="C101" s="435">
        <f>+C73+C86+C97+C100</f>
        <v>20303</v>
      </c>
      <c r="D101" s="435">
        <f>+D73+D86+D97+D100</f>
        <v>22127</v>
      </c>
      <c r="E101" s="435">
        <f>+E73+E86+E97+E100</f>
        <v>22910</v>
      </c>
      <c r="F101" s="435">
        <f>+F73+F86+F97+F100</f>
        <v>22764</v>
      </c>
    </row>
    <row r="102" spans="1:6" ht="12" customHeight="1" thickBot="1" x14ac:dyDescent="0.3">
      <c r="A102" s="417" t="s">
        <v>89</v>
      </c>
      <c r="B102" s="412" t="s">
        <v>539</v>
      </c>
      <c r="C102" s="436">
        <f>+C103+C111</f>
        <v>0</v>
      </c>
      <c r="D102" s="436">
        <f>+D103+D111</f>
        <v>0</v>
      </c>
      <c r="E102" s="436">
        <f>+E103+E111</f>
        <v>0</v>
      </c>
      <c r="F102" s="436">
        <f>+F103+F111</f>
        <v>0</v>
      </c>
    </row>
    <row r="103" spans="1:6" ht="12" customHeight="1" thickBot="1" x14ac:dyDescent="0.3">
      <c r="A103" s="433" t="s">
        <v>174</v>
      </c>
      <c r="B103" s="610" t="s">
        <v>540</v>
      </c>
      <c r="C103" s="639">
        <f>+C104+C105+C106+C107+C108+C109+C110</f>
        <v>0</v>
      </c>
      <c r="D103" s="639">
        <f>+D104+D105+D106+D107+D108+D109+D110</f>
        <v>0</v>
      </c>
      <c r="E103" s="639">
        <f>+E104+E105+E106+E107+E108+E109+E110</f>
        <v>0</v>
      </c>
      <c r="F103" s="639">
        <f>+F104+F105+F106+F107+F108+F109+F110</f>
        <v>0</v>
      </c>
    </row>
    <row r="104" spans="1:6" ht="12" customHeight="1" x14ac:dyDescent="0.25">
      <c r="A104" s="425" t="s">
        <v>177</v>
      </c>
      <c r="B104" s="426" t="s">
        <v>442</v>
      </c>
      <c r="C104" s="460"/>
      <c r="D104" s="460"/>
      <c r="E104" s="460"/>
      <c r="F104" s="460"/>
    </row>
    <row r="105" spans="1:6" ht="12" customHeight="1" x14ac:dyDescent="0.25">
      <c r="A105" s="418" t="s">
        <v>178</v>
      </c>
      <c r="B105" s="413" t="s">
        <v>443</v>
      </c>
      <c r="C105" s="461"/>
      <c r="D105" s="461"/>
      <c r="E105" s="461"/>
      <c r="F105" s="461"/>
    </row>
    <row r="106" spans="1:6" ht="12" customHeight="1" x14ac:dyDescent="0.25">
      <c r="A106" s="418" t="s">
        <v>179</v>
      </c>
      <c r="B106" s="413" t="s">
        <v>444</v>
      </c>
      <c r="C106" s="461"/>
      <c r="D106" s="461"/>
      <c r="E106" s="461"/>
      <c r="F106" s="461"/>
    </row>
    <row r="107" spans="1:6" ht="12" customHeight="1" x14ac:dyDescent="0.25">
      <c r="A107" s="418" t="s">
        <v>180</v>
      </c>
      <c r="B107" s="413" t="s">
        <v>445</v>
      </c>
      <c r="C107" s="461"/>
      <c r="D107" s="461"/>
      <c r="E107" s="461"/>
      <c r="F107" s="461"/>
    </row>
    <row r="108" spans="1:6" ht="12" customHeight="1" x14ac:dyDescent="0.25">
      <c r="A108" s="418" t="s">
        <v>305</v>
      </c>
      <c r="B108" s="413" t="s">
        <v>446</v>
      </c>
      <c r="C108" s="461"/>
      <c r="D108" s="461"/>
      <c r="E108" s="461"/>
      <c r="F108" s="461"/>
    </row>
    <row r="109" spans="1:6" ht="12" customHeight="1" x14ac:dyDescent="0.25">
      <c r="A109" s="418" t="s">
        <v>323</v>
      </c>
      <c r="B109" s="413" t="s">
        <v>447</v>
      </c>
      <c r="C109" s="461"/>
      <c r="D109" s="461"/>
      <c r="E109" s="461"/>
      <c r="F109" s="461"/>
    </row>
    <row r="110" spans="1:6" ht="12" customHeight="1" thickBot="1" x14ac:dyDescent="0.3">
      <c r="A110" s="427" t="s">
        <v>324</v>
      </c>
      <c r="B110" s="428" t="s">
        <v>448</v>
      </c>
      <c r="C110" s="462"/>
      <c r="D110" s="462"/>
      <c r="E110" s="462"/>
      <c r="F110" s="462"/>
    </row>
    <row r="111" spans="1:6" ht="12" customHeight="1" thickBot="1" x14ac:dyDescent="0.3">
      <c r="A111" s="433" t="s">
        <v>175</v>
      </c>
      <c r="B111" s="610" t="s">
        <v>541</v>
      </c>
      <c r="C111" s="639">
        <f>+C112+C113+C114+C115+C116+C117+C118+C119</f>
        <v>0</v>
      </c>
      <c r="D111" s="639">
        <f>+D112+D113+D114+D115+D116+D117+D118+D119</f>
        <v>0</v>
      </c>
      <c r="E111" s="639">
        <f>+E112+E113+E114+E115+E116+E117+E118+E119</f>
        <v>0</v>
      </c>
      <c r="F111" s="639">
        <f>+F112+F113+F114+F115+F116+F117+F118+F119</f>
        <v>0</v>
      </c>
    </row>
    <row r="112" spans="1:6" ht="12" customHeight="1" x14ac:dyDescent="0.25">
      <c r="A112" s="425" t="s">
        <v>183</v>
      </c>
      <c r="B112" s="426" t="s">
        <v>442</v>
      </c>
      <c r="C112" s="460"/>
      <c r="D112" s="460"/>
      <c r="E112" s="460"/>
      <c r="F112" s="460"/>
    </row>
    <row r="113" spans="1:9" ht="12" customHeight="1" x14ac:dyDescent="0.25">
      <c r="A113" s="418" t="s">
        <v>184</v>
      </c>
      <c r="B113" s="413" t="s">
        <v>449</v>
      </c>
      <c r="C113" s="461"/>
      <c r="D113" s="461"/>
      <c r="E113" s="461"/>
      <c r="F113" s="461"/>
    </row>
    <row r="114" spans="1:9" ht="12" customHeight="1" x14ac:dyDescent="0.25">
      <c r="A114" s="418" t="s">
        <v>185</v>
      </c>
      <c r="B114" s="413" t="s">
        <v>444</v>
      </c>
      <c r="C114" s="461"/>
      <c r="D114" s="461"/>
      <c r="E114" s="461"/>
      <c r="F114" s="461"/>
    </row>
    <row r="115" spans="1:9" ht="12" customHeight="1" x14ac:dyDescent="0.25">
      <c r="A115" s="418" t="s">
        <v>186</v>
      </c>
      <c r="B115" s="413" t="s">
        <v>445</v>
      </c>
      <c r="C115" s="461"/>
      <c r="D115" s="461"/>
      <c r="E115" s="461"/>
      <c r="F115" s="461"/>
    </row>
    <row r="116" spans="1:9" ht="12" customHeight="1" x14ac:dyDescent="0.25">
      <c r="A116" s="418" t="s">
        <v>306</v>
      </c>
      <c r="B116" s="413" t="s">
        <v>446</v>
      </c>
      <c r="C116" s="461"/>
      <c r="D116" s="461"/>
      <c r="E116" s="461"/>
      <c r="F116" s="461"/>
    </row>
    <row r="117" spans="1:9" ht="12" customHeight="1" x14ac:dyDescent="0.25">
      <c r="A117" s="418" t="s">
        <v>325</v>
      </c>
      <c r="B117" s="413" t="s">
        <v>450</v>
      </c>
      <c r="C117" s="461"/>
      <c r="D117" s="461"/>
      <c r="E117" s="461"/>
      <c r="F117" s="461"/>
    </row>
    <row r="118" spans="1:9" ht="12" customHeight="1" x14ac:dyDescent="0.25">
      <c r="A118" s="418" t="s">
        <v>326</v>
      </c>
      <c r="B118" s="413" t="s">
        <v>448</v>
      </c>
      <c r="C118" s="461"/>
      <c r="D118" s="461"/>
      <c r="E118" s="461"/>
      <c r="F118" s="461"/>
    </row>
    <row r="119" spans="1:9" ht="12" customHeight="1" thickBot="1" x14ac:dyDescent="0.3">
      <c r="A119" s="427" t="s">
        <v>327</v>
      </c>
      <c r="B119" s="428" t="s">
        <v>542</v>
      </c>
      <c r="C119" s="462"/>
      <c r="D119" s="462"/>
      <c r="E119" s="462"/>
      <c r="F119" s="462"/>
    </row>
    <row r="120" spans="1:9" ht="12" customHeight="1" thickBot="1" x14ac:dyDescent="0.3">
      <c r="A120" s="417" t="s">
        <v>90</v>
      </c>
      <c r="B120" s="606" t="s">
        <v>451</v>
      </c>
      <c r="C120" s="453">
        <f>+C101+C102</f>
        <v>20303</v>
      </c>
      <c r="D120" s="453">
        <f>+D101+D102</f>
        <v>22127</v>
      </c>
      <c r="E120" s="453">
        <f>+E101+E102</f>
        <v>22910</v>
      </c>
      <c r="F120" s="453">
        <f>+F101+F102</f>
        <v>22764</v>
      </c>
    </row>
    <row r="121" spans="1:9" ht="15" customHeight="1" thickBot="1" x14ac:dyDescent="0.3">
      <c r="A121" s="417" t="s">
        <v>91</v>
      </c>
      <c r="B121" s="606" t="s">
        <v>452</v>
      </c>
      <c r="C121" s="454"/>
      <c r="D121" s="454"/>
      <c r="E121" s="454"/>
      <c r="F121" s="454"/>
      <c r="G121" s="174"/>
      <c r="H121" s="174"/>
      <c r="I121" s="174"/>
    </row>
    <row r="122" spans="1:9" s="1" customFormat="1" ht="12.95" customHeight="1" thickBot="1" x14ac:dyDescent="0.25">
      <c r="A122" s="429" t="s">
        <v>92</v>
      </c>
      <c r="B122" s="607" t="s">
        <v>453</v>
      </c>
      <c r="C122" s="447">
        <f>+C120+C121</f>
        <v>20303</v>
      </c>
      <c r="D122" s="447">
        <f>+D120+D121</f>
        <v>22127</v>
      </c>
      <c r="E122" s="447">
        <f>+E120+E121</f>
        <v>22910</v>
      </c>
      <c r="F122" s="447">
        <f>+F120+F121</f>
        <v>22764</v>
      </c>
    </row>
    <row r="123" spans="1:9" ht="7.5" customHeight="1" x14ac:dyDescent="0.25">
      <c r="A123" s="611"/>
      <c r="B123" s="611"/>
      <c r="C123" s="612"/>
    </row>
    <row r="124" spans="1:9" x14ac:dyDescent="0.25">
      <c r="A124" s="746" t="s">
        <v>257</v>
      </c>
      <c r="B124" s="746"/>
      <c r="C124" s="746"/>
    </row>
    <row r="125" spans="1:9" ht="15" customHeight="1" thickBot="1" x14ac:dyDescent="0.3">
      <c r="A125" s="744" t="s">
        <v>250</v>
      </c>
      <c r="B125" s="744"/>
      <c r="C125" s="457" t="s">
        <v>455</v>
      </c>
    </row>
    <row r="126" spans="1:9" ht="13.5" customHeight="1" thickBot="1" x14ac:dyDescent="0.3">
      <c r="A126" s="23">
        <v>1</v>
      </c>
      <c r="B126" s="35" t="s">
        <v>334</v>
      </c>
      <c r="C126" s="455">
        <f>+C51-C101</f>
        <v>-9204</v>
      </c>
      <c r="D126" s="455">
        <f>+D51-D101</f>
        <v>-11258</v>
      </c>
      <c r="E126" s="455">
        <f>+E51-E101</f>
        <v>-11258</v>
      </c>
      <c r="F126" s="455">
        <f>+F51-F101</f>
        <v>-11258</v>
      </c>
    </row>
    <row r="127" spans="1:9" ht="7.5" customHeight="1" x14ac:dyDescent="0.25">
      <c r="A127" s="611"/>
      <c r="B127" s="611"/>
      <c r="C127" s="612"/>
    </row>
    <row r="128" spans="1:9" x14ac:dyDescent="0.25">
      <c r="A128" s="740" t="s">
        <v>454</v>
      </c>
      <c r="B128" s="740"/>
      <c r="C128" s="740"/>
      <c r="D128"/>
      <c r="E128"/>
    </row>
    <row r="129" spans="1:6" ht="12.75" customHeight="1" thickBot="1" x14ac:dyDescent="0.3">
      <c r="A129" s="743" t="s">
        <v>251</v>
      </c>
      <c r="B129" s="743"/>
      <c r="C129" s="463" t="s">
        <v>455</v>
      </c>
    </row>
    <row r="130" spans="1:6" ht="13.5" customHeight="1" thickBot="1" x14ac:dyDescent="0.3">
      <c r="A130" s="417" t="s">
        <v>84</v>
      </c>
      <c r="B130" s="430" t="s">
        <v>543</v>
      </c>
      <c r="C130" s="453">
        <f>IF('2.1.sz.mell  '!D32&lt;&gt;"-",'2.1.sz.mell  '!D32,0)</f>
        <v>0</v>
      </c>
    </row>
    <row r="131" spans="1:6" ht="13.5" customHeight="1" thickBot="1" x14ac:dyDescent="0.3">
      <c r="A131" s="417" t="s">
        <v>85</v>
      </c>
      <c r="B131" s="430" t="s">
        <v>544</v>
      </c>
      <c r="C131" s="453">
        <f>IF('2.2.sz.mell  '!D36&lt;&gt;"-",'2.2.sz.mell  '!D36,0)</f>
        <v>0</v>
      </c>
    </row>
    <row r="132" spans="1:6" ht="13.5" customHeight="1" thickBot="1" x14ac:dyDescent="0.3">
      <c r="A132" s="417" t="s">
        <v>86</v>
      </c>
      <c r="B132" s="430" t="s">
        <v>470</v>
      </c>
      <c r="C132" s="453">
        <f>C131+C130</f>
        <v>0</v>
      </c>
    </row>
    <row r="133" spans="1:6" ht="7.5" customHeight="1" x14ac:dyDescent="0.25">
      <c r="A133" s="613"/>
      <c r="B133" s="614"/>
      <c r="C133" s="615"/>
    </row>
    <row r="134" spans="1:6" x14ac:dyDescent="0.25">
      <c r="A134" s="741" t="s">
        <v>456</v>
      </c>
      <c r="B134" s="741"/>
      <c r="C134" s="741"/>
    </row>
    <row r="135" spans="1:6" ht="12.75" customHeight="1" thickBot="1" x14ac:dyDescent="0.3">
      <c r="A135" s="743" t="s">
        <v>457</v>
      </c>
      <c r="B135" s="743"/>
      <c r="C135" s="463" t="s">
        <v>455</v>
      </c>
    </row>
    <row r="136" spans="1:6" ht="12.75" customHeight="1" thickBot="1" x14ac:dyDescent="0.3">
      <c r="A136" s="417" t="s">
        <v>84</v>
      </c>
      <c r="B136" s="430" t="s">
        <v>545</v>
      </c>
      <c r="C136" s="453">
        <f>+C137-C140</f>
        <v>9204</v>
      </c>
      <c r="D136" s="453">
        <f>+D137-D140</f>
        <v>11258</v>
      </c>
      <c r="E136" s="453">
        <f>+E137-E140</f>
        <v>11258</v>
      </c>
      <c r="F136" s="453">
        <f>+F137-F140</f>
        <v>11258</v>
      </c>
    </row>
    <row r="137" spans="1:6" ht="12.75" customHeight="1" thickBot="1" x14ac:dyDescent="0.3">
      <c r="A137" s="432" t="s">
        <v>187</v>
      </c>
      <c r="B137" s="616" t="s">
        <v>458</v>
      </c>
      <c r="C137" s="638">
        <f>+C52</f>
        <v>9204</v>
      </c>
      <c r="D137" s="638">
        <f>+D52</f>
        <v>11258</v>
      </c>
      <c r="E137" s="638">
        <f>+E52</f>
        <v>11258</v>
      </c>
      <c r="F137" s="638">
        <f>+F52</f>
        <v>11258</v>
      </c>
    </row>
    <row r="138" spans="1:6" ht="12.75" customHeight="1" thickBot="1" x14ac:dyDescent="0.3">
      <c r="A138" s="433" t="s">
        <v>335</v>
      </c>
      <c r="B138" s="617" t="s">
        <v>459</v>
      </c>
      <c r="C138" s="456">
        <v>4500</v>
      </c>
      <c r="D138" s="456">
        <v>5903</v>
      </c>
      <c r="E138" s="456">
        <v>5903</v>
      </c>
      <c r="F138" s="456">
        <v>5903</v>
      </c>
    </row>
    <row r="139" spans="1:6" ht="12.75" customHeight="1" thickBot="1" x14ac:dyDescent="0.3">
      <c r="A139" s="433" t="s">
        <v>336</v>
      </c>
      <c r="B139" s="617" t="s">
        <v>460</v>
      </c>
      <c r="C139" s="456">
        <v>4704</v>
      </c>
      <c r="D139" s="456">
        <v>5355</v>
      </c>
      <c r="E139" s="456">
        <v>5355</v>
      </c>
      <c r="F139" s="456">
        <v>5355</v>
      </c>
    </row>
    <row r="140" spans="1:6" ht="12.75" customHeight="1" thickBot="1" x14ac:dyDescent="0.3">
      <c r="A140" s="432" t="s">
        <v>188</v>
      </c>
      <c r="B140" s="616" t="s">
        <v>461</v>
      </c>
      <c r="C140" s="638">
        <f>+C102</f>
        <v>0</v>
      </c>
      <c r="D140" s="638">
        <f>+D102</f>
        <v>0</v>
      </c>
      <c r="E140" s="638">
        <f>+E102</f>
        <v>0</v>
      </c>
      <c r="F140" s="638">
        <f>+F102</f>
        <v>0</v>
      </c>
    </row>
    <row r="141" spans="1:6" ht="12.75" customHeight="1" thickBot="1" x14ac:dyDescent="0.3">
      <c r="A141" s="433" t="s">
        <v>337</v>
      </c>
      <c r="B141" s="617" t="s">
        <v>462</v>
      </c>
      <c r="C141" s="456">
        <f>+'2.1.sz.mell  '!G27</f>
        <v>0</v>
      </c>
      <c r="D141" s="736">
        <v>0</v>
      </c>
      <c r="E141" s="736">
        <v>0</v>
      </c>
      <c r="F141" s="736">
        <v>0</v>
      </c>
    </row>
    <row r="142" spans="1:6" ht="12.75" customHeight="1" thickBot="1" x14ac:dyDescent="0.3">
      <c r="A142" s="433" t="s">
        <v>338</v>
      </c>
      <c r="B142" s="617" t="s">
        <v>463</v>
      </c>
      <c r="C142" s="735">
        <f>+'2.2.sz.mell  '!G31</f>
        <v>0</v>
      </c>
      <c r="D142" s="737">
        <v>0</v>
      </c>
      <c r="E142" s="737">
        <v>0</v>
      </c>
      <c r="F142" s="737">
        <v>0</v>
      </c>
    </row>
  </sheetData>
  <mergeCells count="10">
    <mergeCell ref="A128:C128"/>
    <mergeCell ref="A134:C134"/>
    <mergeCell ref="A1:C1"/>
    <mergeCell ref="A135:B135"/>
    <mergeCell ref="A129:B129"/>
    <mergeCell ref="A2:B2"/>
    <mergeCell ref="A70:B70"/>
    <mergeCell ref="A124:C124"/>
    <mergeCell ref="A125:B125"/>
    <mergeCell ref="A69:C69"/>
  </mergeCells>
  <phoneticPr fontId="0" type="noConversion"/>
  <printOptions horizontalCentered="1"/>
  <pageMargins left="0.78740157480314965" right="0.78740157480314965" top="1.4566929133858268" bottom="0.86614173228346458" header="0.78740157480314965" footer="0.59055118110236227"/>
  <pageSetup paperSize="9" scale="71" fitToHeight="2" orientation="portrait" r:id="rId1"/>
  <headerFooter alignWithMargins="0">
    <oddHeader>&amp;C&amp;"Times New Roman CE,Félkövér"&amp;12
Vöröstó Község Önkormányzat
2013. ÉVI KÖLTSÉGVETÉSÉNEK ÖSSZEVONT MÉRLEGE&amp;10
&amp;R&amp;"Times New Roman CE,Félkövér dőlt"&amp;11 1.1. melléklet a 3/2013. (III.5.) önkormányzati rendelethez</oddHeader>
  </headerFooter>
  <rowBreaks count="1" manualBreakCount="1">
    <brk id="68" max="2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2"/>
  <sheetViews>
    <sheetView topLeftCell="A4" zoomScaleNormal="100" workbookViewId="0">
      <selection activeCell="K31" sqref="K31"/>
    </sheetView>
  </sheetViews>
  <sheetFormatPr defaultRowHeight="12.75" x14ac:dyDescent="0.2"/>
  <cols>
    <col min="1" max="1" width="6" style="3" customWidth="1"/>
    <col min="2" max="2" width="6.83203125" style="4" customWidth="1"/>
    <col min="3" max="3" width="65.5" style="4" customWidth="1"/>
    <col min="4" max="4" width="12.6640625" style="4" customWidth="1"/>
    <col min="5" max="5" width="13.1640625" style="4" customWidth="1"/>
    <col min="6" max="6" width="12.6640625" style="4" customWidth="1"/>
    <col min="7" max="7" width="11.33203125" style="4" customWidth="1"/>
    <col min="8" max="8" width="11.83203125" style="4" customWidth="1"/>
    <col min="9" max="16384" width="9.33203125" style="4"/>
  </cols>
  <sheetData>
    <row r="1" spans="1:8" s="2" customFormat="1" ht="21" customHeight="1" thickBot="1" x14ac:dyDescent="0.25">
      <c r="A1" s="302"/>
      <c r="B1" s="303"/>
      <c r="C1" s="351"/>
      <c r="D1" s="349" t="s">
        <v>706</v>
      </c>
      <c r="E1" s="349"/>
      <c r="F1" s="349"/>
    </row>
    <row r="2" spans="1:8" s="135" customFormat="1" ht="25.5" customHeight="1" x14ac:dyDescent="0.2">
      <c r="A2" s="788" t="s">
        <v>358</v>
      </c>
      <c r="B2" s="789"/>
      <c r="C2" s="347" t="s">
        <v>713</v>
      </c>
      <c r="D2" s="352" t="s">
        <v>134</v>
      </c>
      <c r="E2" s="352"/>
      <c r="F2" s="352"/>
      <c r="G2" s="352" t="s">
        <v>134</v>
      </c>
    </row>
    <row r="3" spans="1:8" s="135" customFormat="1" ht="16.5" thickBot="1" x14ac:dyDescent="0.25">
      <c r="A3" s="305" t="s">
        <v>357</v>
      </c>
      <c r="B3" s="306"/>
      <c r="C3" s="348" t="s">
        <v>133</v>
      </c>
      <c r="D3" s="353" t="s">
        <v>120</v>
      </c>
      <c r="E3" s="353"/>
      <c r="F3" s="353"/>
      <c r="G3" s="353" t="s">
        <v>120</v>
      </c>
    </row>
    <row r="4" spans="1:8" s="136" customFormat="1" ht="15.95" customHeight="1" thickBot="1" x14ac:dyDescent="0.3">
      <c r="A4" s="307"/>
      <c r="B4" s="307"/>
      <c r="C4" s="307"/>
      <c r="D4" s="308" t="s">
        <v>122</v>
      </c>
      <c r="E4" s="308"/>
      <c r="F4" s="308"/>
      <c r="G4" s="308" t="s">
        <v>122</v>
      </c>
    </row>
    <row r="5" spans="1:8" ht="36.75" thickBot="1" x14ac:dyDescent="0.25">
      <c r="A5" s="790" t="s">
        <v>359</v>
      </c>
      <c r="B5" s="791"/>
      <c r="C5" s="309" t="s">
        <v>123</v>
      </c>
      <c r="D5" s="310" t="s">
        <v>124</v>
      </c>
      <c r="E5" s="310" t="s">
        <v>735</v>
      </c>
      <c r="F5" s="310" t="s">
        <v>736</v>
      </c>
      <c r="G5" s="310" t="s">
        <v>124</v>
      </c>
      <c r="H5" s="310" t="s">
        <v>744</v>
      </c>
    </row>
    <row r="6" spans="1:8" s="86" customFormat="1" ht="12.95" customHeight="1" thickBot="1" x14ac:dyDescent="0.25">
      <c r="A6" s="269">
        <v>1</v>
      </c>
      <c r="B6" s="270">
        <v>2</v>
      </c>
      <c r="C6" s="270">
        <v>3</v>
      </c>
      <c r="D6" s="271">
        <v>4</v>
      </c>
      <c r="E6" s="271">
        <v>5</v>
      </c>
      <c r="F6" s="271">
        <v>6</v>
      </c>
      <c r="G6" s="271">
        <v>7</v>
      </c>
      <c r="H6" s="271">
        <v>8</v>
      </c>
    </row>
    <row r="7" spans="1:8" s="86" customFormat="1" ht="15.95" customHeight="1" thickBot="1" x14ac:dyDescent="0.25">
      <c r="A7" s="311"/>
      <c r="B7" s="312"/>
      <c r="C7" s="312" t="s">
        <v>125</v>
      </c>
      <c r="D7" s="313" t="s">
        <v>682</v>
      </c>
      <c r="E7" s="313" t="s">
        <v>682</v>
      </c>
      <c r="F7" s="313" t="s">
        <v>682</v>
      </c>
      <c r="G7" s="313" t="s">
        <v>681</v>
      </c>
      <c r="H7" s="313" t="s">
        <v>681</v>
      </c>
    </row>
    <row r="8" spans="1:8" s="137" customFormat="1" ht="12" customHeight="1" thickBot="1" x14ac:dyDescent="0.25">
      <c r="A8" s="269" t="s">
        <v>84</v>
      </c>
      <c r="B8" s="314"/>
      <c r="C8" s="315" t="s">
        <v>364</v>
      </c>
      <c r="D8" s="474">
        <f>SUM(D9:D16)</f>
        <v>185</v>
      </c>
      <c r="E8" s="474">
        <f>SUM(E9:E16)</f>
        <v>185</v>
      </c>
      <c r="F8" s="474">
        <f>SUM(F9:F16)</f>
        <v>185</v>
      </c>
      <c r="G8" s="474">
        <f>SUM(G9:G16)</f>
        <v>0</v>
      </c>
      <c r="H8" s="474">
        <f>SUM(H9:H16)</f>
        <v>0</v>
      </c>
    </row>
    <row r="9" spans="1:8" s="137" customFormat="1" ht="12" customHeight="1" x14ac:dyDescent="0.2">
      <c r="A9" s="318"/>
      <c r="B9" s="317" t="s">
        <v>187</v>
      </c>
      <c r="C9" s="12" t="s">
        <v>282</v>
      </c>
      <c r="D9" s="551"/>
      <c r="E9" s="551"/>
      <c r="F9" s="551"/>
      <c r="G9" s="551"/>
      <c r="H9" s="551"/>
    </row>
    <row r="10" spans="1:8" s="137" customFormat="1" ht="12" customHeight="1" x14ac:dyDescent="0.2">
      <c r="A10" s="316"/>
      <c r="B10" s="317" t="s">
        <v>188</v>
      </c>
      <c r="C10" s="9" t="s">
        <v>283</v>
      </c>
      <c r="D10" s="472">
        <v>5</v>
      </c>
      <c r="E10" s="472">
        <v>5</v>
      </c>
      <c r="F10" s="472">
        <v>5</v>
      </c>
      <c r="G10" s="472"/>
      <c r="H10" s="472"/>
    </row>
    <row r="11" spans="1:8" s="137" customFormat="1" ht="12" customHeight="1" x14ac:dyDescent="0.2">
      <c r="A11" s="316"/>
      <c r="B11" s="317" t="s">
        <v>189</v>
      </c>
      <c r="C11" s="9" t="s">
        <v>284</v>
      </c>
      <c r="D11" s="472"/>
      <c r="E11" s="472"/>
      <c r="F11" s="472"/>
      <c r="G11" s="472"/>
      <c r="H11" s="472"/>
    </row>
    <row r="12" spans="1:8" s="137" customFormat="1" ht="12" customHeight="1" x14ac:dyDescent="0.2">
      <c r="A12" s="316"/>
      <c r="B12" s="317" t="s">
        <v>190</v>
      </c>
      <c r="C12" s="9" t="s">
        <v>285</v>
      </c>
      <c r="D12" s="472"/>
      <c r="E12" s="472"/>
      <c r="F12" s="472"/>
      <c r="G12" s="472"/>
      <c r="H12" s="472"/>
    </row>
    <row r="13" spans="1:8" s="137" customFormat="1" ht="12" customHeight="1" x14ac:dyDescent="0.2">
      <c r="A13" s="316"/>
      <c r="B13" s="317" t="s">
        <v>240</v>
      </c>
      <c r="C13" s="8" t="s">
        <v>286</v>
      </c>
      <c r="D13" s="472"/>
      <c r="E13" s="472"/>
      <c r="F13" s="472"/>
      <c r="G13" s="472"/>
      <c r="H13" s="472"/>
    </row>
    <row r="14" spans="1:8" s="137" customFormat="1" ht="12" customHeight="1" x14ac:dyDescent="0.2">
      <c r="A14" s="319"/>
      <c r="B14" s="317" t="s">
        <v>191</v>
      </c>
      <c r="C14" s="9" t="s">
        <v>287</v>
      </c>
      <c r="D14" s="552"/>
      <c r="E14" s="552"/>
      <c r="F14" s="552"/>
      <c r="G14" s="552"/>
      <c r="H14" s="552"/>
    </row>
    <row r="15" spans="1:8" s="138" customFormat="1" ht="12" customHeight="1" x14ac:dyDescent="0.2">
      <c r="A15" s="316"/>
      <c r="B15" s="317" t="s">
        <v>192</v>
      </c>
      <c r="C15" s="9" t="s">
        <v>38</v>
      </c>
      <c r="D15" s="472"/>
      <c r="E15" s="472"/>
      <c r="F15" s="472"/>
      <c r="G15" s="472"/>
      <c r="H15" s="472"/>
    </row>
    <row r="16" spans="1:8" s="138" customFormat="1" ht="12" customHeight="1" thickBot="1" x14ac:dyDescent="0.25">
      <c r="A16" s="320"/>
      <c r="B16" s="321" t="s">
        <v>202</v>
      </c>
      <c r="C16" s="8" t="s">
        <v>348</v>
      </c>
      <c r="D16" s="473">
        <v>180</v>
      </c>
      <c r="E16" s="473">
        <v>180</v>
      </c>
      <c r="F16" s="473">
        <v>180</v>
      </c>
      <c r="G16" s="473"/>
      <c r="H16" s="473"/>
    </row>
    <row r="17" spans="1:8" s="137" customFormat="1" ht="12" customHeight="1" thickBot="1" x14ac:dyDescent="0.25">
      <c r="A17" s="269" t="s">
        <v>85</v>
      </c>
      <c r="B17" s="314"/>
      <c r="C17" s="315" t="s">
        <v>39</v>
      </c>
      <c r="D17" s="474">
        <f>SUM(D18:D21)</f>
        <v>0</v>
      </c>
      <c r="E17" s="474">
        <f>SUM(E18:E21)</f>
        <v>0</v>
      </c>
      <c r="F17" s="474">
        <f>SUM(F18:F21)</f>
        <v>0</v>
      </c>
      <c r="G17" s="474">
        <f>SUM(G18:G21)</f>
        <v>0</v>
      </c>
      <c r="H17" s="474">
        <f>SUM(H18:H21)</f>
        <v>0</v>
      </c>
    </row>
    <row r="18" spans="1:8" s="138" customFormat="1" ht="12" customHeight="1" x14ac:dyDescent="0.2">
      <c r="A18" s="316"/>
      <c r="B18" s="317" t="s">
        <v>193</v>
      </c>
      <c r="C18" s="11" t="s">
        <v>35</v>
      </c>
      <c r="D18" s="472"/>
      <c r="E18" s="472"/>
      <c r="F18" s="472"/>
      <c r="G18" s="472"/>
      <c r="H18" s="472"/>
    </row>
    <row r="19" spans="1:8" s="138" customFormat="1" ht="12" customHeight="1" x14ac:dyDescent="0.2">
      <c r="A19" s="316"/>
      <c r="B19" s="317" t="s">
        <v>194</v>
      </c>
      <c r="C19" s="9" t="s">
        <v>36</v>
      </c>
      <c r="D19" s="472"/>
      <c r="E19" s="472"/>
      <c r="F19" s="472"/>
      <c r="G19" s="472"/>
      <c r="H19" s="472"/>
    </row>
    <row r="20" spans="1:8" s="138" customFormat="1" ht="12" customHeight="1" x14ac:dyDescent="0.2">
      <c r="A20" s="316"/>
      <c r="B20" s="317" t="s">
        <v>195</v>
      </c>
      <c r="C20" s="9" t="s">
        <v>37</v>
      </c>
      <c r="D20" s="472"/>
      <c r="E20" s="472"/>
      <c r="F20" s="472"/>
      <c r="G20" s="472"/>
      <c r="H20" s="472"/>
    </row>
    <row r="21" spans="1:8" s="138" customFormat="1" ht="12" customHeight="1" thickBot="1" x14ac:dyDescent="0.25">
      <c r="A21" s="316"/>
      <c r="B21" s="317" t="s">
        <v>196</v>
      </c>
      <c r="C21" s="9" t="s">
        <v>36</v>
      </c>
      <c r="D21" s="472"/>
      <c r="E21" s="472"/>
      <c r="F21" s="472"/>
      <c r="G21" s="472"/>
      <c r="H21" s="472"/>
    </row>
    <row r="22" spans="1:8" s="138" customFormat="1" ht="12" customHeight="1" thickBot="1" x14ac:dyDescent="0.25">
      <c r="A22" s="277" t="s">
        <v>86</v>
      </c>
      <c r="B22" s="173"/>
      <c r="C22" s="173" t="s">
        <v>40</v>
      </c>
      <c r="D22" s="474">
        <f>+D23+D24</f>
        <v>0</v>
      </c>
      <c r="E22" s="474">
        <f>+E23+E24</f>
        <v>0</v>
      </c>
      <c r="F22" s="474">
        <f>+F23+F24</f>
        <v>0</v>
      </c>
      <c r="G22" s="474">
        <f>+G23+G24</f>
        <v>0</v>
      </c>
      <c r="H22" s="474">
        <f>+H23+H24</f>
        <v>0</v>
      </c>
    </row>
    <row r="23" spans="1:8" s="137" customFormat="1" ht="12" customHeight="1" x14ac:dyDescent="0.2">
      <c r="A23" s="524"/>
      <c r="B23" s="579" t="s">
        <v>167</v>
      </c>
      <c r="C23" s="192" t="s">
        <v>402</v>
      </c>
      <c r="D23" s="584"/>
      <c r="E23" s="584"/>
      <c r="F23" s="584"/>
      <c r="G23" s="584"/>
      <c r="H23" s="584"/>
    </row>
    <row r="24" spans="1:8" s="137" customFormat="1" ht="12" customHeight="1" thickBot="1" x14ac:dyDescent="0.25">
      <c r="A24" s="577"/>
      <c r="B24" s="578" t="s">
        <v>168</v>
      </c>
      <c r="C24" s="193" t="s">
        <v>406</v>
      </c>
      <c r="D24" s="585"/>
      <c r="E24" s="585"/>
      <c r="F24" s="585"/>
      <c r="G24" s="585"/>
      <c r="H24" s="585"/>
    </row>
    <row r="25" spans="1:8" s="137" customFormat="1" ht="12" customHeight="1" thickBot="1" x14ac:dyDescent="0.25">
      <c r="A25" s="277" t="s">
        <v>87</v>
      </c>
      <c r="B25" s="314"/>
      <c r="C25" s="173" t="s">
        <v>56</v>
      </c>
      <c r="D25" s="504">
        <v>2492</v>
      </c>
      <c r="E25" s="504">
        <v>2589</v>
      </c>
      <c r="F25" s="504">
        <v>2605</v>
      </c>
      <c r="G25" s="504">
        <v>1237</v>
      </c>
      <c r="H25" s="504">
        <v>1328</v>
      </c>
    </row>
    <row r="26" spans="1:8" s="138" customFormat="1" ht="12" customHeight="1" thickBot="1" x14ac:dyDescent="0.25">
      <c r="A26" s="269" t="s">
        <v>88</v>
      </c>
      <c r="B26" s="221"/>
      <c r="C26" s="173" t="s">
        <v>52</v>
      </c>
      <c r="D26" s="557">
        <v>2492</v>
      </c>
      <c r="E26" s="557">
        <v>2589</v>
      </c>
      <c r="F26" s="557">
        <v>2605</v>
      </c>
      <c r="G26" s="557">
        <v>1237</v>
      </c>
      <c r="H26" s="557">
        <v>1328</v>
      </c>
    </row>
    <row r="27" spans="1:8" s="138" customFormat="1" ht="15" customHeight="1" thickBot="1" x14ac:dyDescent="0.25">
      <c r="A27" s="574" t="s">
        <v>89</v>
      </c>
      <c r="B27" s="582"/>
      <c r="C27" s="576" t="s">
        <v>54</v>
      </c>
      <c r="D27" s="586">
        <f>+D28+D29</f>
        <v>0</v>
      </c>
      <c r="E27" s="586">
        <f>+E28+E29</f>
        <v>0</v>
      </c>
      <c r="F27" s="586">
        <f>+F28+F29</f>
        <v>0</v>
      </c>
      <c r="G27" s="586">
        <f>+G28+G29</f>
        <v>0</v>
      </c>
      <c r="H27" s="586">
        <f>+H28+H29</f>
        <v>0</v>
      </c>
    </row>
    <row r="28" spans="1:8" s="138" customFormat="1" ht="15" customHeight="1" x14ac:dyDescent="0.2">
      <c r="A28" s="318"/>
      <c r="B28" s="219" t="s">
        <v>174</v>
      </c>
      <c r="C28" s="192" t="s">
        <v>511</v>
      </c>
      <c r="D28" s="584"/>
      <c r="E28" s="584"/>
      <c r="F28" s="584"/>
      <c r="G28" s="584"/>
      <c r="H28" s="584"/>
    </row>
    <row r="29" spans="1:8" ht="15.75" thickBot="1" x14ac:dyDescent="0.25">
      <c r="A29" s="583"/>
      <c r="B29" s="220" t="s">
        <v>175</v>
      </c>
      <c r="C29" s="575" t="s">
        <v>43</v>
      </c>
      <c r="D29" s="123"/>
      <c r="E29" s="123"/>
      <c r="F29" s="123"/>
      <c r="G29" s="123"/>
      <c r="H29" s="123"/>
    </row>
    <row r="30" spans="1:8" s="86" customFormat="1" ht="16.5" customHeight="1" thickBot="1" x14ac:dyDescent="0.25">
      <c r="A30" s="328" t="s">
        <v>90</v>
      </c>
      <c r="B30" s="572"/>
      <c r="C30" s="573" t="s">
        <v>55</v>
      </c>
      <c r="D30" s="555"/>
      <c r="E30" s="555"/>
      <c r="F30" s="555"/>
      <c r="G30" s="555"/>
      <c r="H30" s="555"/>
    </row>
    <row r="31" spans="1:8" s="139" customFormat="1" ht="12" customHeight="1" thickBot="1" x14ac:dyDescent="0.25">
      <c r="A31" s="328" t="s">
        <v>91</v>
      </c>
      <c r="B31" s="329"/>
      <c r="C31" s="330" t="s">
        <v>53</v>
      </c>
      <c r="D31" s="561">
        <f>+D26+D27+D30</f>
        <v>2492</v>
      </c>
      <c r="E31" s="561">
        <f>+E26+E27+E30</f>
        <v>2589</v>
      </c>
      <c r="F31" s="561">
        <v>2605</v>
      </c>
      <c r="G31" s="561">
        <f>+G26+G27+G30</f>
        <v>1237</v>
      </c>
      <c r="H31" s="561">
        <f>+H26+H27+H30</f>
        <v>1328</v>
      </c>
    </row>
    <row r="32" spans="1:8" ht="12" customHeight="1" x14ac:dyDescent="0.2">
      <c r="A32" s="331"/>
      <c r="B32" s="331"/>
      <c r="C32" s="332"/>
      <c r="D32" s="559"/>
      <c r="E32" s="559"/>
      <c r="F32" s="559"/>
      <c r="G32" s="559"/>
      <c r="H32" s="559"/>
    </row>
    <row r="33" spans="1:8" ht="12" customHeight="1" thickBot="1" x14ac:dyDescent="0.25">
      <c r="A33" s="333"/>
      <c r="B33" s="334"/>
      <c r="C33" s="334"/>
      <c r="D33" s="560"/>
      <c r="E33" s="560"/>
      <c r="F33" s="560"/>
      <c r="G33" s="560"/>
      <c r="H33" s="560"/>
    </row>
    <row r="34" spans="1:8" ht="12" customHeight="1" thickBot="1" x14ac:dyDescent="0.25">
      <c r="A34" s="335"/>
      <c r="B34" s="336"/>
      <c r="C34" s="337" t="s">
        <v>129</v>
      </c>
      <c r="D34" s="561"/>
      <c r="E34" s="561"/>
      <c r="F34" s="561"/>
      <c r="G34" s="561"/>
      <c r="H34" s="561"/>
    </row>
    <row r="35" spans="1:8" ht="12" customHeight="1" thickBot="1" x14ac:dyDescent="0.25">
      <c r="A35" s="277" t="s">
        <v>84</v>
      </c>
      <c r="B35" s="24"/>
      <c r="C35" s="173" t="s">
        <v>34</v>
      </c>
      <c r="D35" s="474">
        <f>SUM(D36:D40)</f>
        <v>2492</v>
      </c>
      <c r="E35" s="474">
        <f>SUM(E36:E40)</f>
        <v>2589</v>
      </c>
      <c r="F35" s="474">
        <f>SUM(F36:F40)</f>
        <v>2605</v>
      </c>
      <c r="G35" s="474">
        <f>SUM(G36:G40)</f>
        <v>1237</v>
      </c>
      <c r="H35" s="474">
        <f>SUM(H36:H40)</f>
        <v>1328</v>
      </c>
    </row>
    <row r="36" spans="1:8" ht="12" customHeight="1" x14ac:dyDescent="0.2">
      <c r="A36" s="338"/>
      <c r="B36" s="218" t="s">
        <v>187</v>
      </c>
      <c r="C36" s="11" t="s">
        <v>115</v>
      </c>
      <c r="D36" s="116">
        <v>1279</v>
      </c>
      <c r="E36" s="116">
        <v>1279</v>
      </c>
      <c r="F36" s="116">
        <v>1279</v>
      </c>
      <c r="G36" s="116"/>
      <c r="H36" s="116"/>
    </row>
    <row r="37" spans="1:8" ht="12" customHeight="1" x14ac:dyDescent="0.2">
      <c r="A37" s="339"/>
      <c r="B37" s="201" t="s">
        <v>188</v>
      </c>
      <c r="C37" s="9" t="s">
        <v>315</v>
      </c>
      <c r="D37" s="119">
        <v>313</v>
      </c>
      <c r="E37" s="119">
        <v>313</v>
      </c>
      <c r="F37" s="119">
        <v>313</v>
      </c>
      <c r="G37" s="119"/>
      <c r="H37" s="119"/>
    </row>
    <row r="38" spans="1:8" s="139" customFormat="1" ht="12" customHeight="1" x14ac:dyDescent="0.2">
      <c r="A38" s="339"/>
      <c r="B38" s="201" t="s">
        <v>189</v>
      </c>
      <c r="C38" s="9" t="s">
        <v>230</v>
      </c>
      <c r="D38" s="119">
        <v>900</v>
      </c>
      <c r="E38" s="119">
        <v>997</v>
      </c>
      <c r="F38" s="119">
        <v>997</v>
      </c>
      <c r="G38" s="119"/>
      <c r="H38" s="119"/>
    </row>
    <row r="39" spans="1:8" ht="12" customHeight="1" x14ac:dyDescent="0.2">
      <c r="A39" s="339"/>
      <c r="B39" s="201" t="s">
        <v>190</v>
      </c>
      <c r="C39" s="9" t="s">
        <v>316</v>
      </c>
      <c r="D39" s="119"/>
      <c r="E39" s="119"/>
      <c r="F39" s="119"/>
      <c r="G39" s="119"/>
      <c r="H39" s="119"/>
    </row>
    <row r="40" spans="1:8" ht="12" customHeight="1" thickBot="1" x14ac:dyDescent="0.25">
      <c r="A40" s="339"/>
      <c r="B40" s="201" t="s">
        <v>201</v>
      </c>
      <c r="C40" s="9" t="s">
        <v>317</v>
      </c>
      <c r="D40" s="119"/>
      <c r="E40" s="119"/>
      <c r="F40" s="119">
        <v>16</v>
      </c>
      <c r="G40" s="119">
        <v>1237</v>
      </c>
      <c r="H40" s="119">
        <v>1328</v>
      </c>
    </row>
    <row r="41" spans="1:8" ht="12" customHeight="1" thickBot="1" x14ac:dyDescent="0.25">
      <c r="A41" s="277" t="s">
        <v>85</v>
      </c>
      <c r="B41" s="24"/>
      <c r="C41" s="173" t="s">
        <v>50</v>
      </c>
      <c r="D41" s="474">
        <f>SUM(D42:D45)</f>
        <v>0</v>
      </c>
      <c r="E41" s="474">
        <f>SUM(E42:E45)</f>
        <v>0</v>
      </c>
      <c r="F41" s="474">
        <f>SUM(F42:F45)</f>
        <v>0</v>
      </c>
      <c r="G41" s="474">
        <f>SUM(G42:G45)</f>
        <v>0</v>
      </c>
      <c r="H41" s="474">
        <f>SUM(H42:H45)</f>
        <v>0</v>
      </c>
    </row>
    <row r="42" spans="1:8" ht="12" customHeight="1" x14ac:dyDescent="0.2">
      <c r="A42" s="338"/>
      <c r="B42" s="218" t="s">
        <v>193</v>
      </c>
      <c r="C42" s="11" t="s">
        <v>435</v>
      </c>
      <c r="D42" s="116"/>
      <c r="E42" s="116"/>
      <c r="F42" s="116"/>
      <c r="G42" s="116"/>
      <c r="H42" s="116"/>
    </row>
    <row r="43" spans="1:8" ht="15" customHeight="1" x14ac:dyDescent="0.2">
      <c r="A43" s="339"/>
      <c r="B43" s="201" t="s">
        <v>194</v>
      </c>
      <c r="C43" s="9" t="s">
        <v>319</v>
      </c>
      <c r="D43" s="119"/>
      <c r="E43" s="119"/>
      <c r="F43" s="119"/>
      <c r="G43" s="119"/>
      <c r="H43" s="119"/>
    </row>
    <row r="44" spans="1:8" x14ac:dyDescent="0.2">
      <c r="A44" s="339"/>
      <c r="B44" s="201" t="s">
        <v>197</v>
      </c>
      <c r="C44" s="9" t="s">
        <v>130</v>
      </c>
      <c r="D44" s="119"/>
      <c r="E44" s="119"/>
      <c r="F44" s="119"/>
      <c r="G44" s="119"/>
      <c r="H44" s="119"/>
    </row>
    <row r="45" spans="1:8" ht="15" customHeight="1" thickBot="1" x14ac:dyDescent="0.25">
      <c r="A45" s="339"/>
      <c r="B45" s="201" t="s">
        <v>208</v>
      </c>
      <c r="C45" s="9" t="s">
        <v>47</v>
      </c>
      <c r="D45" s="119"/>
      <c r="E45" s="119"/>
      <c r="F45" s="119"/>
      <c r="G45" s="119"/>
      <c r="H45" s="119"/>
    </row>
    <row r="46" spans="1:8" ht="14.25" customHeight="1" thickBot="1" x14ac:dyDescent="0.25">
      <c r="A46" s="277" t="s">
        <v>86</v>
      </c>
      <c r="B46" s="24"/>
      <c r="C46" s="24" t="s">
        <v>48</v>
      </c>
      <c r="D46" s="504"/>
      <c r="E46" s="504"/>
      <c r="F46" s="504"/>
      <c r="G46" s="504"/>
      <c r="H46" s="504"/>
    </row>
    <row r="47" spans="1:8" ht="13.5" thickBot="1" x14ac:dyDescent="0.25">
      <c r="A47" s="328" t="s">
        <v>87</v>
      </c>
      <c r="B47" s="572"/>
      <c r="C47" s="573" t="s">
        <v>51</v>
      </c>
      <c r="D47" s="555"/>
      <c r="E47" s="555"/>
      <c r="F47" s="555"/>
      <c r="G47" s="555"/>
      <c r="H47" s="555"/>
    </row>
    <row r="48" spans="1:8" ht="13.5" thickBot="1" x14ac:dyDescent="0.25">
      <c r="A48" s="277" t="s">
        <v>88</v>
      </c>
      <c r="B48" s="325"/>
      <c r="C48" s="341" t="s">
        <v>49</v>
      </c>
      <c r="D48" s="568">
        <f>+D35+D41+D46+D47</f>
        <v>2492</v>
      </c>
      <c r="E48" s="568">
        <f>+E35+E41+E46+E47</f>
        <v>2589</v>
      </c>
      <c r="F48" s="568">
        <f>+F35+F41+F46+F47</f>
        <v>2605</v>
      </c>
      <c r="G48" s="568">
        <f>+G35+G41+G46+G47</f>
        <v>1237</v>
      </c>
      <c r="H48" s="568">
        <f>+H35+H41+H46+H47</f>
        <v>1328</v>
      </c>
    </row>
    <row r="49" spans="1:8" ht="13.5" thickBot="1" x14ac:dyDescent="0.25">
      <c r="A49" s="342"/>
      <c r="B49" s="343"/>
      <c r="C49" s="343"/>
      <c r="D49" s="569"/>
      <c r="E49" s="569"/>
      <c r="F49" s="569"/>
      <c r="G49" s="569"/>
      <c r="H49" s="569"/>
    </row>
    <row r="50" spans="1:8" ht="13.5" thickBot="1" x14ac:dyDescent="0.25">
      <c r="A50" s="344" t="s">
        <v>362</v>
      </c>
      <c r="B50" s="345"/>
      <c r="C50" s="346"/>
      <c r="D50" s="170"/>
      <c r="E50" s="170"/>
      <c r="F50" s="170"/>
      <c r="G50" s="170"/>
      <c r="H50" s="170"/>
    </row>
    <row r="51" spans="1:8" ht="13.5" thickBot="1" x14ac:dyDescent="0.25">
      <c r="A51" s="344" t="s">
        <v>363</v>
      </c>
      <c r="B51" s="345"/>
      <c r="C51" s="346"/>
      <c r="D51" s="170"/>
      <c r="E51" s="170"/>
      <c r="F51" s="170"/>
    </row>
    <row r="52" spans="1:8" x14ac:dyDescent="0.2">
      <c r="C52" s="4" t="s">
        <v>573</v>
      </c>
    </row>
  </sheetData>
  <sheetProtection formatCells="0"/>
  <mergeCells count="2">
    <mergeCell ref="A2:B2"/>
    <mergeCell ref="A5:B5"/>
  </mergeCells>
  <phoneticPr fontId="30" type="noConversion"/>
  <printOptions horizontalCentered="1"/>
  <pageMargins left="0.78740157480314965" right="0.78740157480314965" top="0.98425196850393704" bottom="0.98425196850393704" header="0.78740157480314965" footer="0.78740157480314965"/>
  <pageSetup paperSize="9" scale="68" orientation="portrait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1"/>
  <sheetViews>
    <sheetView topLeftCell="A4" zoomScaleNormal="100" workbookViewId="0">
      <selection activeCell="F5" sqref="F5"/>
    </sheetView>
  </sheetViews>
  <sheetFormatPr defaultRowHeight="12.75" x14ac:dyDescent="0.2"/>
  <cols>
    <col min="1" max="1" width="5" style="3" customWidth="1"/>
    <col min="2" max="2" width="5.5" style="4" customWidth="1"/>
    <col min="3" max="3" width="62.33203125" style="4" customWidth="1"/>
    <col min="4" max="4" width="16" style="4" customWidth="1"/>
    <col min="5" max="5" width="15.6640625" style="4" customWidth="1"/>
    <col min="6" max="6" width="12" style="4" customWidth="1"/>
    <col min="7" max="16384" width="9.33203125" style="4"/>
  </cols>
  <sheetData>
    <row r="1" spans="1:6" s="2" customFormat="1" ht="21" customHeight="1" thickBot="1" x14ac:dyDescent="0.25">
      <c r="A1" s="302"/>
      <c r="B1" s="303"/>
      <c r="C1" s="351"/>
      <c r="D1" s="349" t="s">
        <v>707</v>
      </c>
    </row>
    <row r="2" spans="1:6" s="135" customFormat="1" ht="25.5" customHeight="1" x14ac:dyDescent="0.2">
      <c r="A2" s="788" t="s">
        <v>358</v>
      </c>
      <c r="B2" s="789"/>
      <c r="C2" s="347" t="s">
        <v>712</v>
      </c>
      <c r="D2" s="352" t="s">
        <v>134</v>
      </c>
    </row>
    <row r="3" spans="1:6" s="135" customFormat="1" ht="16.5" thickBot="1" x14ac:dyDescent="0.25">
      <c r="A3" s="305" t="s">
        <v>357</v>
      </c>
      <c r="B3" s="306"/>
      <c r="C3" s="348" t="s">
        <v>684</v>
      </c>
      <c r="D3" s="353" t="s">
        <v>135</v>
      </c>
      <c r="E3" s="135" t="s">
        <v>589</v>
      </c>
    </row>
    <row r="4" spans="1:6" s="136" customFormat="1" ht="15.95" customHeight="1" thickBot="1" x14ac:dyDescent="0.3">
      <c r="A4" s="307"/>
      <c r="B4" s="307"/>
      <c r="C4" s="307"/>
      <c r="D4" s="308" t="s">
        <v>122</v>
      </c>
      <c r="E4" s="308" t="s">
        <v>122</v>
      </c>
    </row>
    <row r="5" spans="1:6" ht="36.75" thickBot="1" x14ac:dyDescent="0.25">
      <c r="A5" s="790" t="s">
        <v>359</v>
      </c>
      <c r="B5" s="791"/>
      <c r="C5" s="309" t="s">
        <v>123</v>
      </c>
      <c r="D5" s="310" t="s">
        <v>124</v>
      </c>
      <c r="E5" s="310" t="s">
        <v>124</v>
      </c>
      <c r="F5" s="310" t="s">
        <v>730</v>
      </c>
    </row>
    <row r="6" spans="1:6" s="86" customFormat="1" ht="12.95" customHeight="1" thickBot="1" x14ac:dyDescent="0.25">
      <c r="A6" s="269">
        <v>1</v>
      </c>
      <c r="B6" s="270">
        <v>2</v>
      </c>
      <c r="C6" s="270">
        <v>3</v>
      </c>
      <c r="D6" s="271">
        <v>4</v>
      </c>
      <c r="E6" s="271">
        <v>5</v>
      </c>
      <c r="F6" s="271">
        <v>6</v>
      </c>
    </row>
    <row r="7" spans="1:6" s="86" customFormat="1" ht="15.95" customHeight="1" thickBot="1" x14ac:dyDescent="0.25">
      <c r="A7" s="311"/>
      <c r="B7" s="312"/>
      <c r="C7" s="312" t="s">
        <v>125</v>
      </c>
      <c r="D7" s="313" t="s">
        <v>685</v>
      </c>
      <c r="E7" s="313" t="s">
        <v>686</v>
      </c>
      <c r="F7" s="313" t="s">
        <v>686</v>
      </c>
    </row>
    <row r="8" spans="1:6" s="137" customFormat="1" ht="12" customHeight="1" thickBot="1" x14ac:dyDescent="0.25">
      <c r="A8" s="269" t="s">
        <v>84</v>
      </c>
      <c r="B8" s="314"/>
      <c r="C8" s="315" t="s">
        <v>364</v>
      </c>
      <c r="D8" s="474" t="s">
        <v>680</v>
      </c>
      <c r="E8" s="474" t="s">
        <v>680</v>
      </c>
      <c r="F8" s="474" t="s">
        <v>680</v>
      </c>
    </row>
    <row r="9" spans="1:6" s="137" customFormat="1" ht="12" customHeight="1" x14ac:dyDescent="0.2">
      <c r="A9" s="318"/>
      <c r="B9" s="317" t="s">
        <v>187</v>
      </c>
      <c r="C9" s="12" t="s">
        <v>282</v>
      </c>
      <c r="D9" s="551"/>
      <c r="E9" s="551"/>
      <c r="F9" s="551"/>
    </row>
    <row r="10" spans="1:6" s="137" customFormat="1" ht="12" customHeight="1" x14ac:dyDescent="0.2">
      <c r="A10" s="316"/>
      <c r="B10" s="317" t="s">
        <v>188</v>
      </c>
      <c r="C10" s="9" t="s">
        <v>283</v>
      </c>
      <c r="D10" s="472"/>
      <c r="E10" s="472"/>
      <c r="F10" s="472"/>
    </row>
    <row r="11" spans="1:6" s="137" customFormat="1" ht="12" customHeight="1" x14ac:dyDescent="0.2">
      <c r="A11" s="316"/>
      <c r="B11" s="317" t="s">
        <v>189</v>
      </c>
      <c r="C11" s="9" t="s">
        <v>284</v>
      </c>
      <c r="D11" s="472"/>
      <c r="E11" s="472"/>
      <c r="F11" s="472"/>
    </row>
    <row r="12" spans="1:6" s="137" customFormat="1" ht="12" customHeight="1" x14ac:dyDescent="0.2">
      <c r="A12" s="316"/>
      <c r="B12" s="317" t="s">
        <v>190</v>
      </c>
      <c r="C12" s="9" t="s">
        <v>285</v>
      </c>
      <c r="D12" s="472"/>
      <c r="E12" s="472"/>
      <c r="F12" s="472"/>
    </row>
    <row r="13" spans="1:6" s="137" customFormat="1" ht="12" customHeight="1" x14ac:dyDescent="0.2">
      <c r="A13" s="316"/>
      <c r="B13" s="317" t="s">
        <v>240</v>
      </c>
      <c r="C13" s="8" t="s">
        <v>286</v>
      </c>
      <c r="D13" s="472"/>
      <c r="E13" s="472"/>
      <c r="F13" s="472"/>
    </row>
    <row r="14" spans="1:6" s="137" customFormat="1" ht="12" customHeight="1" x14ac:dyDescent="0.2">
      <c r="A14" s="319"/>
      <c r="B14" s="317" t="s">
        <v>191</v>
      </c>
      <c r="C14" s="9" t="s">
        <v>287</v>
      </c>
      <c r="D14" s="552"/>
      <c r="E14" s="552"/>
      <c r="F14" s="552"/>
    </row>
    <row r="15" spans="1:6" s="138" customFormat="1" ht="12" customHeight="1" x14ac:dyDescent="0.2">
      <c r="A15" s="316"/>
      <c r="B15" s="317" t="s">
        <v>192</v>
      </c>
      <c r="C15" s="9" t="s">
        <v>38</v>
      </c>
      <c r="D15" s="472"/>
      <c r="E15" s="472"/>
      <c r="F15" s="472"/>
    </row>
    <row r="16" spans="1:6" s="138" customFormat="1" ht="12" customHeight="1" thickBot="1" x14ac:dyDescent="0.25">
      <c r="A16" s="320"/>
      <c r="B16" s="321" t="s">
        <v>202</v>
      </c>
      <c r="C16" s="8" t="s">
        <v>348</v>
      </c>
      <c r="D16" s="473"/>
      <c r="E16" s="473"/>
      <c r="F16" s="473"/>
    </row>
    <row r="17" spans="1:6" s="137" customFormat="1" ht="12" customHeight="1" thickBot="1" x14ac:dyDescent="0.25">
      <c r="A17" s="269" t="s">
        <v>85</v>
      </c>
      <c r="B17" s="314"/>
      <c r="C17" s="315" t="s">
        <v>39</v>
      </c>
      <c r="D17" s="474">
        <f>SUM(D18:D21)</f>
        <v>0</v>
      </c>
      <c r="E17" s="474">
        <f>SUM(E18:E21)</f>
        <v>0</v>
      </c>
      <c r="F17" s="474">
        <f>SUM(F18:F21)</f>
        <v>0</v>
      </c>
    </row>
    <row r="18" spans="1:6" s="138" customFormat="1" ht="12" customHeight="1" x14ac:dyDescent="0.2">
      <c r="A18" s="316"/>
      <c r="B18" s="317" t="s">
        <v>193</v>
      </c>
      <c r="C18" s="11" t="s">
        <v>35</v>
      </c>
      <c r="D18" s="472"/>
      <c r="E18" s="472"/>
      <c r="F18" s="472"/>
    </row>
    <row r="19" spans="1:6" s="138" customFormat="1" ht="12" customHeight="1" x14ac:dyDescent="0.2">
      <c r="A19" s="316"/>
      <c r="B19" s="317" t="s">
        <v>194</v>
      </c>
      <c r="C19" s="9" t="s">
        <v>36</v>
      </c>
      <c r="D19" s="472"/>
      <c r="E19" s="472"/>
      <c r="F19" s="472"/>
    </row>
    <row r="20" spans="1:6" s="138" customFormat="1" ht="12" customHeight="1" x14ac:dyDescent="0.2">
      <c r="A20" s="316"/>
      <c r="B20" s="317" t="s">
        <v>195</v>
      </c>
      <c r="C20" s="9" t="s">
        <v>37</v>
      </c>
      <c r="D20" s="472"/>
      <c r="E20" s="472"/>
      <c r="F20" s="472"/>
    </row>
    <row r="21" spans="1:6" s="138" customFormat="1" ht="12" customHeight="1" thickBot="1" x14ac:dyDescent="0.25">
      <c r="A21" s="316"/>
      <c r="B21" s="317" t="s">
        <v>196</v>
      </c>
      <c r="C21" s="9" t="s">
        <v>36</v>
      </c>
      <c r="D21" s="472"/>
      <c r="E21" s="472"/>
      <c r="F21" s="472"/>
    </row>
    <row r="22" spans="1:6" s="138" customFormat="1" ht="12" customHeight="1" thickBot="1" x14ac:dyDescent="0.25">
      <c r="A22" s="277" t="s">
        <v>86</v>
      </c>
      <c r="B22" s="173"/>
      <c r="C22" s="173" t="s">
        <v>40</v>
      </c>
      <c r="D22" s="474">
        <f>+D23+D24</f>
        <v>0</v>
      </c>
      <c r="E22" s="474">
        <f>+E23+E24</f>
        <v>0</v>
      </c>
      <c r="F22" s="474">
        <f>+F23+F24</f>
        <v>0</v>
      </c>
    </row>
    <row r="23" spans="1:6" s="137" customFormat="1" ht="12" customHeight="1" x14ac:dyDescent="0.2">
      <c r="A23" s="524"/>
      <c r="B23" s="579" t="s">
        <v>167</v>
      </c>
      <c r="C23" s="192" t="s">
        <v>402</v>
      </c>
      <c r="D23" s="584"/>
      <c r="E23" s="584"/>
      <c r="F23" s="584"/>
    </row>
    <row r="24" spans="1:6" s="137" customFormat="1" ht="12" customHeight="1" thickBot="1" x14ac:dyDescent="0.25">
      <c r="A24" s="577"/>
      <c r="B24" s="578" t="s">
        <v>168</v>
      </c>
      <c r="C24" s="193" t="s">
        <v>406</v>
      </c>
      <c r="D24" s="585"/>
      <c r="E24" s="585"/>
      <c r="F24" s="585"/>
    </row>
    <row r="25" spans="1:6" s="137" customFormat="1" ht="12" customHeight="1" thickBot="1" x14ac:dyDescent="0.25">
      <c r="A25" s="277" t="s">
        <v>87</v>
      </c>
      <c r="B25" s="314"/>
      <c r="C25" s="173" t="s">
        <v>56</v>
      </c>
      <c r="D25" s="504">
        <v>597</v>
      </c>
      <c r="E25" s="504">
        <v>196</v>
      </c>
      <c r="F25" s="504">
        <v>614</v>
      </c>
    </row>
    <row r="26" spans="1:6" s="137" customFormat="1" ht="12" customHeight="1" thickBot="1" x14ac:dyDescent="0.25">
      <c r="A26" s="269" t="s">
        <v>88</v>
      </c>
      <c r="B26" s="221"/>
      <c r="C26" s="173" t="s">
        <v>52</v>
      </c>
      <c r="D26" s="557">
        <v>597</v>
      </c>
      <c r="E26" s="557">
        <v>196</v>
      </c>
      <c r="F26" s="557">
        <v>614</v>
      </c>
    </row>
    <row r="27" spans="1:6" s="138" customFormat="1" ht="12" customHeight="1" thickBot="1" x14ac:dyDescent="0.25">
      <c r="A27" s="574" t="s">
        <v>89</v>
      </c>
      <c r="B27" s="582"/>
      <c r="C27" s="576" t="s">
        <v>54</v>
      </c>
      <c r="D27" s="586">
        <f>+D28+D29</f>
        <v>0</v>
      </c>
      <c r="E27" s="586">
        <f>+E28+E29</f>
        <v>0</v>
      </c>
      <c r="F27" s="586">
        <f>+F28+F29</f>
        <v>0</v>
      </c>
    </row>
    <row r="28" spans="1:6" s="138" customFormat="1" ht="15" customHeight="1" x14ac:dyDescent="0.2">
      <c r="A28" s="318"/>
      <c r="B28" s="219" t="s">
        <v>174</v>
      </c>
      <c r="C28" s="192" t="s">
        <v>511</v>
      </c>
      <c r="D28" s="584"/>
      <c r="E28" s="584"/>
      <c r="F28" s="584"/>
    </row>
    <row r="29" spans="1:6" s="138" customFormat="1" ht="15" customHeight="1" thickBot="1" x14ac:dyDescent="0.25">
      <c r="A29" s="583"/>
      <c r="B29" s="220" t="s">
        <v>175</v>
      </c>
      <c r="C29" s="575" t="s">
        <v>43</v>
      </c>
      <c r="D29" s="123"/>
      <c r="E29" s="123"/>
      <c r="F29" s="123"/>
    </row>
    <row r="30" spans="1:6" ht="13.5" thickBot="1" x14ac:dyDescent="0.25">
      <c r="A30" s="328" t="s">
        <v>90</v>
      </c>
      <c r="B30" s="572"/>
      <c r="C30" s="573" t="s">
        <v>55</v>
      </c>
      <c r="D30" s="555"/>
      <c r="E30" s="555"/>
      <c r="F30" s="555"/>
    </row>
    <row r="31" spans="1:6" s="86" customFormat="1" ht="16.5" customHeight="1" thickBot="1" x14ac:dyDescent="0.25">
      <c r="A31" s="328" t="s">
        <v>91</v>
      </c>
      <c r="B31" s="329"/>
      <c r="C31" s="330" t="s">
        <v>53</v>
      </c>
      <c r="D31" s="561">
        <f>+D26+D27+D30</f>
        <v>597</v>
      </c>
      <c r="E31" s="561">
        <f>+E26+E27+E30</f>
        <v>196</v>
      </c>
      <c r="F31" s="561">
        <f>+F26+F27+F30</f>
        <v>614</v>
      </c>
    </row>
    <row r="32" spans="1:6" s="139" customFormat="1" ht="12" customHeight="1" x14ac:dyDescent="0.2">
      <c r="A32" s="331"/>
      <c r="B32" s="331"/>
      <c r="C32" s="332"/>
      <c r="D32" s="559"/>
      <c r="E32" s="559"/>
      <c r="F32" s="559"/>
    </row>
    <row r="33" spans="1:6" ht="12" customHeight="1" thickBot="1" x14ac:dyDescent="0.25">
      <c r="A33" s="333"/>
      <c r="B33" s="334"/>
      <c r="C33" s="334"/>
      <c r="D33" s="560"/>
      <c r="E33" s="560"/>
      <c r="F33" s="560"/>
    </row>
    <row r="34" spans="1:6" ht="12" customHeight="1" thickBot="1" x14ac:dyDescent="0.25">
      <c r="A34" s="335"/>
      <c r="B34" s="336"/>
      <c r="C34" s="337" t="s">
        <v>129</v>
      </c>
      <c r="D34" s="561"/>
      <c r="E34" s="561"/>
      <c r="F34" s="561"/>
    </row>
    <row r="35" spans="1:6" ht="12" customHeight="1" thickBot="1" x14ac:dyDescent="0.25">
      <c r="A35" s="277" t="s">
        <v>84</v>
      </c>
      <c r="B35" s="24"/>
      <c r="C35" s="173" t="s">
        <v>34</v>
      </c>
      <c r="D35" s="474">
        <f>SUM(D36:D40)</f>
        <v>597</v>
      </c>
      <c r="E35" s="474">
        <f>SUM(E36:E40)</f>
        <v>196</v>
      </c>
      <c r="F35" s="474">
        <f>SUM(F36:F40)</f>
        <v>614</v>
      </c>
    </row>
    <row r="36" spans="1:6" ht="12" customHeight="1" x14ac:dyDescent="0.2">
      <c r="A36" s="338"/>
      <c r="B36" s="218" t="s">
        <v>187</v>
      </c>
      <c r="C36" s="11" t="s">
        <v>115</v>
      </c>
      <c r="D36" s="116"/>
      <c r="E36" s="116"/>
      <c r="F36" s="116"/>
    </row>
    <row r="37" spans="1:6" ht="12" customHeight="1" x14ac:dyDescent="0.2">
      <c r="A37" s="339"/>
      <c r="B37" s="201" t="s">
        <v>188</v>
      </c>
      <c r="C37" s="9" t="s">
        <v>315</v>
      </c>
      <c r="D37" s="119"/>
      <c r="E37" s="119"/>
      <c r="F37" s="119"/>
    </row>
    <row r="38" spans="1:6" ht="12" customHeight="1" x14ac:dyDescent="0.2">
      <c r="A38" s="339"/>
      <c r="B38" s="201" t="s">
        <v>189</v>
      </c>
      <c r="C38" s="9" t="s">
        <v>230</v>
      </c>
      <c r="D38" s="119"/>
      <c r="E38" s="119"/>
      <c r="F38" s="119"/>
    </row>
    <row r="39" spans="1:6" s="139" customFormat="1" ht="12" customHeight="1" x14ac:dyDescent="0.2">
      <c r="A39" s="339"/>
      <c r="B39" s="201" t="s">
        <v>190</v>
      </c>
      <c r="C39" s="9" t="s">
        <v>316</v>
      </c>
      <c r="D39" s="119"/>
      <c r="E39" s="119"/>
      <c r="F39" s="119"/>
    </row>
    <row r="40" spans="1:6" ht="12" customHeight="1" thickBot="1" x14ac:dyDescent="0.25">
      <c r="A40" s="339"/>
      <c r="B40" s="201" t="s">
        <v>201</v>
      </c>
      <c r="C40" s="9" t="s">
        <v>317</v>
      </c>
      <c r="D40" s="119">
        <v>597</v>
      </c>
      <c r="E40" s="119">
        <v>196</v>
      </c>
      <c r="F40" s="119">
        <v>614</v>
      </c>
    </row>
    <row r="41" spans="1:6" ht="12" customHeight="1" thickBot="1" x14ac:dyDescent="0.25">
      <c r="A41" s="277" t="s">
        <v>85</v>
      </c>
      <c r="B41" s="24"/>
      <c r="C41" s="173" t="s">
        <v>50</v>
      </c>
      <c r="D41" s="474">
        <f>SUM(D42:D45)</f>
        <v>0</v>
      </c>
      <c r="E41" s="474">
        <f>SUM(E42:E45)</f>
        <v>0</v>
      </c>
      <c r="F41" s="474">
        <f>SUM(F42:F45)</f>
        <v>0</v>
      </c>
    </row>
    <row r="42" spans="1:6" ht="12" customHeight="1" x14ac:dyDescent="0.2">
      <c r="A42" s="338"/>
      <c r="B42" s="218" t="s">
        <v>193</v>
      </c>
      <c r="C42" s="11" t="s">
        <v>435</v>
      </c>
      <c r="D42" s="116"/>
      <c r="E42" s="116"/>
      <c r="F42" s="116"/>
    </row>
    <row r="43" spans="1:6" ht="12" customHeight="1" x14ac:dyDescent="0.2">
      <c r="A43" s="339"/>
      <c r="B43" s="201" t="s">
        <v>194</v>
      </c>
      <c r="C43" s="9" t="s">
        <v>319</v>
      </c>
      <c r="D43" s="119"/>
      <c r="E43" s="119"/>
      <c r="F43" s="119"/>
    </row>
    <row r="44" spans="1:6" ht="15" customHeight="1" x14ac:dyDescent="0.2">
      <c r="A44" s="339"/>
      <c r="B44" s="201" t="s">
        <v>197</v>
      </c>
      <c r="C44" s="9" t="s">
        <v>130</v>
      </c>
      <c r="D44" s="119"/>
      <c r="E44" s="119"/>
      <c r="F44" s="119"/>
    </row>
    <row r="45" spans="1:6" ht="23.25" thickBot="1" x14ac:dyDescent="0.25">
      <c r="A45" s="339"/>
      <c r="B45" s="201" t="s">
        <v>208</v>
      </c>
      <c r="C45" s="9" t="s">
        <v>47</v>
      </c>
      <c r="D45" s="119"/>
      <c r="E45" s="119"/>
      <c r="F45" s="119"/>
    </row>
    <row r="46" spans="1:6" ht="15" customHeight="1" thickBot="1" x14ac:dyDescent="0.25">
      <c r="A46" s="277" t="s">
        <v>86</v>
      </c>
      <c r="B46" s="24"/>
      <c r="C46" s="24" t="s">
        <v>48</v>
      </c>
      <c r="D46" s="504"/>
      <c r="E46" s="504"/>
      <c r="F46" s="504"/>
    </row>
    <row r="47" spans="1:6" ht="14.25" customHeight="1" thickBot="1" x14ac:dyDescent="0.25">
      <c r="A47" s="328" t="s">
        <v>87</v>
      </c>
      <c r="B47" s="572"/>
      <c r="C47" s="573" t="s">
        <v>51</v>
      </c>
      <c r="D47" s="555"/>
      <c r="E47" s="555"/>
      <c r="F47" s="555"/>
    </row>
    <row r="48" spans="1:6" ht="13.5" thickBot="1" x14ac:dyDescent="0.25">
      <c r="A48" s="277" t="s">
        <v>88</v>
      </c>
      <c r="B48" s="325"/>
      <c r="C48" s="341" t="s">
        <v>49</v>
      </c>
      <c r="D48" s="568">
        <f>+D35+D41+D46+D47</f>
        <v>597</v>
      </c>
      <c r="E48" s="568">
        <f>+E35+E41+E46+E47</f>
        <v>196</v>
      </c>
      <c r="F48" s="568">
        <f>+F35+F41+F46+F47</f>
        <v>614</v>
      </c>
    </row>
    <row r="49" spans="1:6" ht="13.5" thickBot="1" x14ac:dyDescent="0.25">
      <c r="A49" s="342"/>
      <c r="B49" s="343"/>
      <c r="C49" s="343"/>
      <c r="D49" s="569"/>
      <c r="E49" s="569"/>
      <c r="F49" s="569"/>
    </row>
    <row r="50" spans="1:6" ht="13.5" thickBot="1" x14ac:dyDescent="0.25">
      <c r="A50" s="344" t="s">
        <v>362</v>
      </c>
      <c r="B50" s="345"/>
      <c r="C50" s="346"/>
      <c r="D50" s="170"/>
      <c r="E50" s="170"/>
      <c r="F50" s="170"/>
    </row>
    <row r="51" spans="1:6" ht="13.5" thickBot="1" x14ac:dyDescent="0.25">
      <c r="A51" s="344" t="s">
        <v>363</v>
      </c>
      <c r="B51" s="345"/>
      <c r="C51" s="346"/>
      <c r="D51" s="170"/>
      <c r="E51" s="170"/>
      <c r="F51" s="170"/>
    </row>
  </sheetData>
  <sheetProtection formatCells="0"/>
  <mergeCells count="2">
    <mergeCell ref="A2:B2"/>
    <mergeCell ref="A5:B5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81" orientation="portrait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"/>
  <sheetViews>
    <sheetView zoomScaleNormal="100" workbookViewId="0">
      <selection activeCell="C2" sqref="C2"/>
    </sheetView>
  </sheetViews>
  <sheetFormatPr defaultRowHeight="12.75" x14ac:dyDescent="0.2"/>
  <cols>
    <col min="1" max="1" width="9.6640625" style="3" customWidth="1"/>
    <col min="2" max="2" width="9.6640625" style="4" customWidth="1"/>
    <col min="3" max="3" width="72" style="4" customWidth="1"/>
    <col min="4" max="4" width="25" style="4" customWidth="1"/>
    <col min="5" max="16384" width="9.33203125" style="4"/>
  </cols>
  <sheetData>
    <row r="1" spans="1:4" s="2" customFormat="1" ht="21" customHeight="1" thickBot="1" x14ac:dyDescent="0.25">
      <c r="A1" s="302"/>
      <c r="B1" s="303"/>
      <c r="C1" s="351"/>
      <c r="D1" s="349" t="s">
        <v>708</v>
      </c>
    </row>
    <row r="2" spans="1:4" s="135" customFormat="1" ht="25.5" customHeight="1" x14ac:dyDescent="0.2">
      <c r="A2" s="788" t="s">
        <v>358</v>
      </c>
      <c r="B2" s="789"/>
      <c r="C2" s="347" t="s">
        <v>712</v>
      </c>
      <c r="D2" s="352" t="s">
        <v>134</v>
      </c>
    </row>
    <row r="3" spans="1:4" s="135" customFormat="1" ht="16.5" thickBot="1" x14ac:dyDescent="0.25">
      <c r="A3" s="305" t="s">
        <v>357</v>
      </c>
      <c r="B3" s="306"/>
      <c r="C3" s="348" t="s">
        <v>679</v>
      </c>
      <c r="D3" s="353" t="s">
        <v>135</v>
      </c>
    </row>
    <row r="4" spans="1:4" s="136" customFormat="1" ht="15.95" customHeight="1" thickBot="1" x14ac:dyDescent="0.3">
      <c r="A4" s="307"/>
      <c r="B4" s="307"/>
      <c r="C4" s="307"/>
      <c r="D4" s="308" t="s">
        <v>122</v>
      </c>
    </row>
    <row r="5" spans="1:4" ht="13.5" thickBot="1" x14ac:dyDescent="0.25">
      <c r="A5" s="790" t="s">
        <v>359</v>
      </c>
      <c r="B5" s="791"/>
      <c r="C5" s="309" t="s">
        <v>123</v>
      </c>
      <c r="D5" s="310" t="s">
        <v>124</v>
      </c>
    </row>
    <row r="6" spans="1:4" s="86" customFormat="1" ht="12.95" customHeight="1" thickBot="1" x14ac:dyDescent="0.25">
      <c r="A6" s="269">
        <v>1</v>
      </c>
      <c r="B6" s="270">
        <v>2</v>
      </c>
      <c r="C6" s="270">
        <v>3</v>
      </c>
      <c r="D6" s="271">
        <v>4</v>
      </c>
    </row>
    <row r="7" spans="1:4" s="86" customFormat="1" ht="15.95" customHeight="1" thickBot="1" x14ac:dyDescent="0.25">
      <c r="A7" s="311"/>
      <c r="B7" s="312"/>
      <c r="C7" s="312" t="s">
        <v>125</v>
      </c>
      <c r="D7" s="313" t="s">
        <v>620</v>
      </c>
    </row>
    <row r="8" spans="1:4" s="137" customFormat="1" ht="12" customHeight="1" thickBot="1" x14ac:dyDescent="0.25">
      <c r="A8" s="269" t="s">
        <v>84</v>
      </c>
      <c r="B8" s="314"/>
      <c r="C8" s="315" t="s">
        <v>364</v>
      </c>
      <c r="D8" s="474">
        <f>SUM(D9:D16)</f>
        <v>0</v>
      </c>
    </row>
    <row r="9" spans="1:4" s="137" customFormat="1" ht="12" customHeight="1" x14ac:dyDescent="0.2">
      <c r="A9" s="318"/>
      <c r="B9" s="317" t="s">
        <v>187</v>
      </c>
      <c r="C9" s="12" t="s">
        <v>282</v>
      </c>
      <c r="D9" s="551"/>
    </row>
    <row r="10" spans="1:4" s="137" customFormat="1" ht="12" customHeight="1" x14ac:dyDescent="0.2">
      <c r="A10" s="316"/>
      <c r="B10" s="317" t="s">
        <v>188</v>
      </c>
      <c r="C10" s="9" t="s">
        <v>283</v>
      </c>
      <c r="D10" s="472"/>
    </row>
    <row r="11" spans="1:4" s="137" customFormat="1" ht="12" customHeight="1" x14ac:dyDescent="0.2">
      <c r="A11" s="316"/>
      <c r="B11" s="317" t="s">
        <v>189</v>
      </c>
      <c r="C11" s="9" t="s">
        <v>284</v>
      </c>
      <c r="D11" s="472"/>
    </row>
    <row r="12" spans="1:4" s="137" customFormat="1" ht="12" customHeight="1" x14ac:dyDescent="0.2">
      <c r="A12" s="316"/>
      <c r="B12" s="317" t="s">
        <v>190</v>
      </c>
      <c r="C12" s="9" t="s">
        <v>285</v>
      </c>
      <c r="D12" s="472"/>
    </row>
    <row r="13" spans="1:4" s="137" customFormat="1" ht="12" customHeight="1" x14ac:dyDescent="0.2">
      <c r="A13" s="316"/>
      <c r="B13" s="317" t="s">
        <v>240</v>
      </c>
      <c r="C13" s="8" t="s">
        <v>286</v>
      </c>
      <c r="D13" s="472"/>
    </row>
    <row r="14" spans="1:4" s="137" customFormat="1" ht="12" customHeight="1" x14ac:dyDescent="0.2">
      <c r="A14" s="319"/>
      <c r="B14" s="317" t="s">
        <v>191</v>
      </c>
      <c r="C14" s="9" t="s">
        <v>287</v>
      </c>
      <c r="D14" s="552"/>
    </row>
    <row r="15" spans="1:4" s="138" customFormat="1" ht="12" customHeight="1" x14ac:dyDescent="0.2">
      <c r="A15" s="316"/>
      <c r="B15" s="317" t="s">
        <v>192</v>
      </c>
      <c r="C15" s="9" t="s">
        <v>38</v>
      </c>
      <c r="D15" s="472"/>
    </row>
    <row r="16" spans="1:4" s="138" customFormat="1" ht="12" customHeight="1" thickBot="1" x14ac:dyDescent="0.25">
      <c r="A16" s="320"/>
      <c r="B16" s="321" t="s">
        <v>202</v>
      </c>
      <c r="C16" s="8" t="s">
        <v>348</v>
      </c>
      <c r="D16" s="473"/>
    </row>
    <row r="17" spans="1:4" s="137" customFormat="1" ht="12" customHeight="1" thickBot="1" x14ac:dyDescent="0.25">
      <c r="A17" s="269" t="s">
        <v>85</v>
      </c>
      <c r="B17" s="314"/>
      <c r="C17" s="315" t="s">
        <v>39</v>
      </c>
      <c r="D17" s="474">
        <f>SUM(D18:D21)</f>
        <v>0</v>
      </c>
    </row>
    <row r="18" spans="1:4" s="138" customFormat="1" ht="12" customHeight="1" x14ac:dyDescent="0.2">
      <c r="A18" s="316"/>
      <c r="B18" s="317" t="s">
        <v>193</v>
      </c>
      <c r="C18" s="11" t="s">
        <v>35</v>
      </c>
      <c r="D18" s="472"/>
    </row>
    <row r="19" spans="1:4" s="138" customFormat="1" ht="12" customHeight="1" x14ac:dyDescent="0.2">
      <c r="A19" s="316"/>
      <c r="B19" s="317" t="s">
        <v>194</v>
      </c>
      <c r="C19" s="9" t="s">
        <v>36</v>
      </c>
      <c r="D19" s="472"/>
    </row>
    <row r="20" spans="1:4" s="138" customFormat="1" ht="12" customHeight="1" x14ac:dyDescent="0.2">
      <c r="A20" s="316"/>
      <c r="B20" s="317" t="s">
        <v>195</v>
      </c>
      <c r="C20" s="9" t="s">
        <v>37</v>
      </c>
      <c r="D20" s="472"/>
    </row>
    <row r="21" spans="1:4" s="138" customFormat="1" ht="12" customHeight="1" thickBot="1" x14ac:dyDescent="0.25">
      <c r="A21" s="316"/>
      <c r="B21" s="317" t="s">
        <v>196</v>
      </c>
      <c r="C21" s="9" t="s">
        <v>36</v>
      </c>
      <c r="D21" s="472"/>
    </row>
    <row r="22" spans="1:4" s="138" customFormat="1" ht="12" customHeight="1" thickBot="1" x14ac:dyDescent="0.25">
      <c r="A22" s="277" t="s">
        <v>86</v>
      </c>
      <c r="B22" s="173"/>
      <c r="C22" s="173" t="s">
        <v>40</v>
      </c>
      <c r="D22" s="474">
        <f>+D23+D24</f>
        <v>0</v>
      </c>
    </row>
    <row r="23" spans="1:4" s="137" customFormat="1" ht="12" customHeight="1" x14ac:dyDescent="0.2">
      <c r="A23" s="524"/>
      <c r="B23" s="579" t="s">
        <v>167</v>
      </c>
      <c r="C23" s="192" t="s">
        <v>402</v>
      </c>
      <c r="D23" s="584"/>
    </row>
    <row r="24" spans="1:4" s="137" customFormat="1" ht="12" customHeight="1" thickBot="1" x14ac:dyDescent="0.25">
      <c r="A24" s="577"/>
      <c r="B24" s="578" t="s">
        <v>168</v>
      </c>
      <c r="C24" s="193" t="s">
        <v>406</v>
      </c>
      <c r="D24" s="585"/>
    </row>
    <row r="25" spans="1:4" s="137" customFormat="1" ht="12" customHeight="1" thickBot="1" x14ac:dyDescent="0.25">
      <c r="A25" s="277" t="s">
        <v>87</v>
      </c>
      <c r="B25" s="314"/>
      <c r="C25" s="173" t="s">
        <v>56</v>
      </c>
      <c r="D25" s="504">
        <v>25</v>
      </c>
    </row>
    <row r="26" spans="1:4" s="137" customFormat="1" ht="12" customHeight="1" thickBot="1" x14ac:dyDescent="0.25">
      <c r="A26" s="269" t="s">
        <v>88</v>
      </c>
      <c r="B26" s="221"/>
      <c r="C26" s="173" t="s">
        <v>52</v>
      </c>
      <c r="D26" s="557">
        <v>25</v>
      </c>
    </row>
    <row r="27" spans="1:4" s="138" customFormat="1" ht="12" customHeight="1" thickBot="1" x14ac:dyDescent="0.25">
      <c r="A27" s="574" t="s">
        <v>89</v>
      </c>
      <c r="B27" s="582"/>
      <c r="C27" s="576" t="s">
        <v>54</v>
      </c>
      <c r="D27" s="586">
        <f>+D28+D29</f>
        <v>0</v>
      </c>
    </row>
    <row r="28" spans="1:4" s="138" customFormat="1" ht="15" customHeight="1" x14ac:dyDescent="0.2">
      <c r="A28" s="318"/>
      <c r="B28" s="219" t="s">
        <v>174</v>
      </c>
      <c r="C28" s="192" t="s">
        <v>511</v>
      </c>
      <c r="D28" s="584"/>
    </row>
    <row r="29" spans="1:4" s="138" customFormat="1" ht="15" customHeight="1" thickBot="1" x14ac:dyDescent="0.25">
      <c r="A29" s="583"/>
      <c r="B29" s="220" t="s">
        <v>175</v>
      </c>
      <c r="C29" s="575" t="s">
        <v>43</v>
      </c>
      <c r="D29" s="123"/>
    </row>
    <row r="30" spans="1:4" ht="13.5" thickBot="1" x14ac:dyDescent="0.25">
      <c r="A30" s="328" t="s">
        <v>90</v>
      </c>
      <c r="B30" s="572"/>
      <c r="C30" s="573" t="s">
        <v>55</v>
      </c>
      <c r="D30" s="555"/>
    </row>
    <row r="31" spans="1:4" s="86" customFormat="1" ht="16.5" customHeight="1" thickBot="1" x14ac:dyDescent="0.25">
      <c r="A31" s="328" t="s">
        <v>91</v>
      </c>
      <c r="B31" s="329"/>
      <c r="C31" s="330" t="s">
        <v>53</v>
      </c>
      <c r="D31" s="561">
        <f>+D26+D27+D30</f>
        <v>25</v>
      </c>
    </row>
    <row r="32" spans="1:4" s="139" customFormat="1" ht="12" customHeight="1" x14ac:dyDescent="0.2">
      <c r="A32" s="331"/>
      <c r="B32" s="331"/>
      <c r="C32" s="332"/>
      <c r="D32" s="559"/>
    </row>
    <row r="33" spans="1:4" ht="12" customHeight="1" thickBot="1" x14ac:dyDescent="0.25">
      <c r="A33" s="333"/>
      <c r="B33" s="334"/>
      <c r="C33" s="334"/>
      <c r="D33" s="560"/>
    </row>
    <row r="34" spans="1:4" ht="12" customHeight="1" thickBot="1" x14ac:dyDescent="0.25">
      <c r="A34" s="335"/>
      <c r="B34" s="336"/>
      <c r="C34" s="337" t="s">
        <v>129</v>
      </c>
      <c r="D34" s="561"/>
    </row>
    <row r="35" spans="1:4" ht="12" customHeight="1" thickBot="1" x14ac:dyDescent="0.25">
      <c r="A35" s="277" t="s">
        <v>84</v>
      </c>
      <c r="B35" s="24"/>
      <c r="C35" s="173" t="s">
        <v>34</v>
      </c>
      <c r="D35" s="474">
        <f>SUM(D36:D40)</f>
        <v>25</v>
      </c>
    </row>
    <row r="36" spans="1:4" ht="12" customHeight="1" x14ac:dyDescent="0.2">
      <c r="A36" s="338"/>
      <c r="B36" s="218" t="s">
        <v>187</v>
      </c>
      <c r="C36" s="11" t="s">
        <v>115</v>
      </c>
      <c r="D36" s="116">
        <v>0</v>
      </c>
    </row>
    <row r="37" spans="1:4" ht="12" customHeight="1" x14ac:dyDescent="0.2">
      <c r="A37" s="339"/>
      <c r="B37" s="201" t="s">
        <v>188</v>
      </c>
      <c r="C37" s="9" t="s">
        <v>315</v>
      </c>
      <c r="D37" s="119"/>
    </row>
    <row r="38" spans="1:4" ht="12" customHeight="1" x14ac:dyDescent="0.2">
      <c r="A38" s="339"/>
      <c r="B38" s="201" t="s">
        <v>189</v>
      </c>
      <c r="C38" s="9" t="s">
        <v>230</v>
      </c>
      <c r="D38" s="119"/>
    </row>
    <row r="39" spans="1:4" s="139" customFormat="1" ht="12" customHeight="1" x14ac:dyDescent="0.2">
      <c r="A39" s="339"/>
      <c r="B39" s="201" t="s">
        <v>190</v>
      </c>
      <c r="C39" s="9" t="s">
        <v>316</v>
      </c>
      <c r="D39" s="119"/>
    </row>
    <row r="40" spans="1:4" ht="12" customHeight="1" thickBot="1" x14ac:dyDescent="0.25">
      <c r="A40" s="339"/>
      <c r="B40" s="201" t="s">
        <v>201</v>
      </c>
      <c r="C40" s="9" t="s">
        <v>317</v>
      </c>
      <c r="D40" s="119">
        <v>25</v>
      </c>
    </row>
    <row r="41" spans="1:4" ht="12" customHeight="1" thickBot="1" x14ac:dyDescent="0.25">
      <c r="A41" s="277" t="s">
        <v>85</v>
      </c>
      <c r="B41" s="24"/>
      <c r="C41" s="173" t="s">
        <v>50</v>
      </c>
      <c r="D41" s="474">
        <f>SUM(D42:D45)</f>
        <v>0</v>
      </c>
    </row>
    <row r="42" spans="1:4" ht="12" customHeight="1" x14ac:dyDescent="0.2">
      <c r="A42" s="338"/>
      <c r="B42" s="218" t="s">
        <v>193</v>
      </c>
      <c r="C42" s="11" t="s">
        <v>435</v>
      </c>
      <c r="D42" s="116"/>
    </row>
    <row r="43" spans="1:4" ht="12" customHeight="1" x14ac:dyDescent="0.2">
      <c r="A43" s="339"/>
      <c r="B43" s="201" t="s">
        <v>194</v>
      </c>
      <c r="C43" s="9" t="s">
        <v>319</v>
      </c>
      <c r="D43" s="119"/>
    </row>
    <row r="44" spans="1:4" ht="15" customHeight="1" x14ac:dyDescent="0.2">
      <c r="A44" s="339"/>
      <c r="B44" s="201" t="s">
        <v>197</v>
      </c>
      <c r="C44" s="9" t="s">
        <v>130</v>
      </c>
      <c r="D44" s="119"/>
    </row>
    <row r="45" spans="1:4" ht="13.5" thickBot="1" x14ac:dyDescent="0.25">
      <c r="A45" s="339"/>
      <c r="B45" s="201" t="s">
        <v>208</v>
      </c>
      <c r="C45" s="9" t="s">
        <v>47</v>
      </c>
      <c r="D45" s="119"/>
    </row>
    <row r="46" spans="1:4" ht="15" customHeight="1" thickBot="1" x14ac:dyDescent="0.25">
      <c r="A46" s="277" t="s">
        <v>86</v>
      </c>
      <c r="B46" s="24"/>
      <c r="C46" s="24" t="s">
        <v>48</v>
      </c>
      <c r="D46" s="504"/>
    </row>
    <row r="47" spans="1:4" ht="14.25" customHeight="1" thickBot="1" x14ac:dyDescent="0.25">
      <c r="A47" s="328" t="s">
        <v>87</v>
      </c>
      <c r="B47" s="572"/>
      <c r="C47" s="573" t="s">
        <v>51</v>
      </c>
      <c r="D47" s="555"/>
    </row>
    <row r="48" spans="1:4" ht="13.5" thickBot="1" x14ac:dyDescent="0.25">
      <c r="A48" s="277" t="s">
        <v>88</v>
      </c>
      <c r="B48" s="325"/>
      <c r="C48" s="341" t="s">
        <v>49</v>
      </c>
      <c r="D48" s="568">
        <f>+D35+D41+D46+D47</f>
        <v>25</v>
      </c>
    </row>
    <row r="49" spans="1:4" ht="13.5" thickBot="1" x14ac:dyDescent="0.25">
      <c r="A49" s="342"/>
      <c r="B49" s="343"/>
      <c r="C49" s="343"/>
      <c r="D49" s="569"/>
    </row>
    <row r="50" spans="1:4" ht="13.5" thickBot="1" x14ac:dyDescent="0.25">
      <c r="A50" s="344" t="s">
        <v>362</v>
      </c>
      <c r="B50" s="345"/>
      <c r="C50" s="346"/>
      <c r="D50" s="170"/>
    </row>
    <row r="51" spans="1:4" ht="13.5" thickBot="1" x14ac:dyDescent="0.25">
      <c r="A51" s="344" t="s">
        <v>363</v>
      </c>
      <c r="B51" s="345"/>
      <c r="C51" s="346"/>
      <c r="D51" s="170"/>
    </row>
    <row r="52" spans="1:4" x14ac:dyDescent="0.2">
      <c r="C52" s="4" t="s">
        <v>574</v>
      </c>
    </row>
  </sheetData>
  <sheetProtection formatCells="0"/>
  <mergeCells count="2">
    <mergeCell ref="A2:B2"/>
    <mergeCell ref="A5:B5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1"/>
  <sheetViews>
    <sheetView topLeftCell="A10" zoomScaleNormal="100" workbookViewId="0">
      <selection activeCell="C2" sqref="C2"/>
    </sheetView>
  </sheetViews>
  <sheetFormatPr defaultRowHeight="12.75" x14ac:dyDescent="0.2"/>
  <cols>
    <col min="1" max="1" width="9.6640625" style="3" customWidth="1"/>
    <col min="2" max="2" width="9.6640625" style="4" customWidth="1"/>
    <col min="3" max="3" width="72" style="4" customWidth="1"/>
    <col min="4" max="4" width="25" style="4" customWidth="1"/>
    <col min="5" max="5" width="19.5" style="4" customWidth="1"/>
    <col min="6" max="16384" width="9.33203125" style="4"/>
  </cols>
  <sheetData>
    <row r="1" spans="1:5" s="2" customFormat="1" ht="21" customHeight="1" thickBot="1" x14ac:dyDescent="0.25">
      <c r="A1" s="302"/>
      <c r="B1" s="303"/>
      <c r="C1" s="351"/>
      <c r="D1" s="349" t="s">
        <v>709</v>
      </c>
    </row>
    <row r="2" spans="1:5" s="135" customFormat="1" ht="25.5" customHeight="1" x14ac:dyDescent="0.2">
      <c r="A2" s="788" t="s">
        <v>358</v>
      </c>
      <c r="B2" s="789"/>
      <c r="C2" s="347" t="s">
        <v>712</v>
      </c>
      <c r="D2" s="352" t="s">
        <v>134</v>
      </c>
    </row>
    <row r="3" spans="1:5" s="135" customFormat="1" ht="16.5" thickBot="1" x14ac:dyDescent="0.25">
      <c r="A3" s="305" t="s">
        <v>357</v>
      </c>
      <c r="B3" s="306"/>
      <c r="C3" s="348" t="s">
        <v>677</v>
      </c>
      <c r="D3" s="353" t="s">
        <v>135</v>
      </c>
    </row>
    <row r="4" spans="1:5" s="136" customFormat="1" ht="15.95" customHeight="1" thickBot="1" x14ac:dyDescent="0.3">
      <c r="A4" s="307"/>
      <c r="B4" s="307"/>
      <c r="C4" s="307"/>
      <c r="D4" s="308" t="s">
        <v>122</v>
      </c>
      <c r="E4" s="308"/>
    </row>
    <row r="5" spans="1:5" ht="16.5" thickBot="1" x14ac:dyDescent="0.25">
      <c r="A5" s="790" t="s">
        <v>359</v>
      </c>
      <c r="B5" s="791"/>
      <c r="C5" s="309" t="s">
        <v>123</v>
      </c>
      <c r="D5" s="310" t="s">
        <v>124</v>
      </c>
      <c r="E5" s="86"/>
    </row>
    <row r="6" spans="1:5" s="86" customFormat="1" ht="12.95" customHeight="1" thickBot="1" x14ac:dyDescent="0.25">
      <c r="A6" s="269">
        <v>1</v>
      </c>
      <c r="B6" s="270">
        <v>2</v>
      </c>
      <c r="C6" s="270">
        <v>3</v>
      </c>
      <c r="D6" s="271">
        <v>4</v>
      </c>
    </row>
    <row r="7" spans="1:5" s="86" customFormat="1" ht="15.95" customHeight="1" thickBot="1" x14ac:dyDescent="0.25">
      <c r="A7" s="311"/>
      <c r="B7" s="312"/>
      <c r="C7" s="312" t="s">
        <v>125</v>
      </c>
      <c r="D7" s="313" t="s">
        <v>678</v>
      </c>
    </row>
    <row r="8" spans="1:5" s="137" customFormat="1" ht="12" customHeight="1" thickBot="1" x14ac:dyDescent="0.25">
      <c r="A8" s="269" t="s">
        <v>84</v>
      </c>
      <c r="B8" s="314"/>
      <c r="C8" s="315" t="s">
        <v>364</v>
      </c>
      <c r="D8" s="474" t="s">
        <v>680</v>
      </c>
      <c r="E8" s="86"/>
    </row>
    <row r="9" spans="1:5" s="137" customFormat="1" ht="12" customHeight="1" x14ac:dyDescent="0.2">
      <c r="A9" s="318"/>
      <c r="B9" s="317" t="s">
        <v>187</v>
      </c>
      <c r="C9" s="12" t="s">
        <v>282</v>
      </c>
      <c r="D9" s="551"/>
      <c r="E9" s="86"/>
    </row>
    <row r="10" spans="1:5" s="137" customFormat="1" ht="12" customHeight="1" x14ac:dyDescent="0.2">
      <c r="A10" s="316"/>
      <c r="B10" s="317" t="s">
        <v>188</v>
      </c>
      <c r="C10" s="9" t="s">
        <v>283</v>
      </c>
      <c r="D10" s="472"/>
      <c r="E10" s="86"/>
    </row>
    <row r="11" spans="1:5" s="137" customFormat="1" ht="12" customHeight="1" x14ac:dyDescent="0.2">
      <c r="A11" s="316"/>
      <c r="B11" s="317" t="s">
        <v>189</v>
      </c>
      <c r="C11" s="9" t="s">
        <v>284</v>
      </c>
      <c r="D11" s="472"/>
      <c r="E11" s="86"/>
    </row>
    <row r="12" spans="1:5" s="137" customFormat="1" ht="12" customHeight="1" x14ac:dyDescent="0.2">
      <c r="A12" s="316"/>
      <c r="B12" s="317" t="s">
        <v>190</v>
      </c>
      <c r="C12" s="9" t="s">
        <v>285</v>
      </c>
      <c r="D12" s="472"/>
      <c r="E12" s="86"/>
    </row>
    <row r="13" spans="1:5" s="137" customFormat="1" ht="12" customHeight="1" x14ac:dyDescent="0.2">
      <c r="A13" s="316"/>
      <c r="B13" s="317" t="s">
        <v>240</v>
      </c>
      <c r="C13" s="8" t="s">
        <v>286</v>
      </c>
      <c r="D13" s="472"/>
      <c r="E13" s="86"/>
    </row>
    <row r="14" spans="1:5" s="137" customFormat="1" ht="12" customHeight="1" x14ac:dyDescent="0.2">
      <c r="A14" s="319"/>
      <c r="B14" s="317" t="s">
        <v>191</v>
      </c>
      <c r="C14" s="9" t="s">
        <v>287</v>
      </c>
      <c r="D14" s="552"/>
      <c r="E14" s="86"/>
    </row>
    <row r="15" spans="1:5" s="138" customFormat="1" ht="12" customHeight="1" x14ac:dyDescent="0.2">
      <c r="A15" s="316"/>
      <c r="B15" s="317" t="s">
        <v>192</v>
      </c>
      <c r="C15" s="9" t="s">
        <v>38</v>
      </c>
      <c r="D15" s="472"/>
      <c r="E15" s="86"/>
    </row>
    <row r="16" spans="1:5" s="138" customFormat="1" ht="12" customHeight="1" thickBot="1" x14ac:dyDescent="0.25">
      <c r="A16" s="320"/>
      <c r="B16" s="321" t="s">
        <v>202</v>
      </c>
      <c r="C16" s="8" t="s">
        <v>348</v>
      </c>
      <c r="D16" s="473"/>
      <c r="E16" s="86"/>
    </row>
    <row r="17" spans="1:5" s="137" customFormat="1" ht="12" customHeight="1" thickBot="1" x14ac:dyDescent="0.25">
      <c r="A17" s="269" t="s">
        <v>85</v>
      </c>
      <c r="B17" s="314"/>
      <c r="C17" s="315" t="s">
        <v>39</v>
      </c>
      <c r="D17" s="474">
        <f>SUM(D18:D21)</f>
        <v>0</v>
      </c>
      <c r="E17" s="86"/>
    </row>
    <row r="18" spans="1:5" s="138" customFormat="1" ht="12" customHeight="1" x14ac:dyDescent="0.2">
      <c r="A18" s="316"/>
      <c r="B18" s="317" t="s">
        <v>193</v>
      </c>
      <c r="C18" s="11" t="s">
        <v>35</v>
      </c>
      <c r="D18" s="472"/>
      <c r="E18" s="86"/>
    </row>
    <row r="19" spans="1:5" s="138" customFormat="1" ht="12" customHeight="1" x14ac:dyDescent="0.2">
      <c r="A19" s="316"/>
      <c r="B19" s="317" t="s">
        <v>194</v>
      </c>
      <c r="C19" s="9" t="s">
        <v>36</v>
      </c>
      <c r="D19" s="472"/>
      <c r="E19" s="86"/>
    </row>
    <row r="20" spans="1:5" s="138" customFormat="1" ht="12" customHeight="1" x14ac:dyDescent="0.2">
      <c r="A20" s="316"/>
      <c r="B20" s="317" t="s">
        <v>195</v>
      </c>
      <c r="C20" s="9" t="s">
        <v>37</v>
      </c>
      <c r="D20" s="472"/>
      <c r="E20" s="86"/>
    </row>
    <row r="21" spans="1:5" s="138" customFormat="1" ht="12" customHeight="1" thickBot="1" x14ac:dyDescent="0.25">
      <c r="A21" s="316"/>
      <c r="B21" s="317" t="s">
        <v>196</v>
      </c>
      <c r="C21" s="9" t="s">
        <v>36</v>
      </c>
      <c r="D21" s="472"/>
      <c r="E21" s="86"/>
    </row>
    <row r="22" spans="1:5" s="138" customFormat="1" ht="12" customHeight="1" thickBot="1" x14ac:dyDescent="0.25">
      <c r="A22" s="277" t="s">
        <v>86</v>
      </c>
      <c r="B22" s="173"/>
      <c r="C22" s="173" t="s">
        <v>40</v>
      </c>
      <c r="D22" s="474">
        <f>+D23+D24</f>
        <v>0</v>
      </c>
      <c r="E22" s="86"/>
    </row>
    <row r="23" spans="1:5" s="137" customFormat="1" ht="12" customHeight="1" x14ac:dyDescent="0.2">
      <c r="A23" s="524"/>
      <c r="B23" s="579" t="s">
        <v>167</v>
      </c>
      <c r="C23" s="192" t="s">
        <v>402</v>
      </c>
      <c r="D23" s="584"/>
      <c r="E23" s="86"/>
    </row>
    <row r="24" spans="1:5" s="137" customFormat="1" ht="12" customHeight="1" thickBot="1" x14ac:dyDescent="0.25">
      <c r="A24" s="577"/>
      <c r="B24" s="578" t="s">
        <v>168</v>
      </c>
      <c r="C24" s="193" t="s">
        <v>406</v>
      </c>
      <c r="D24" s="585"/>
      <c r="E24" s="86"/>
    </row>
    <row r="25" spans="1:5" s="137" customFormat="1" ht="12" customHeight="1" thickBot="1" x14ac:dyDescent="0.25">
      <c r="A25" s="277" t="s">
        <v>87</v>
      </c>
      <c r="B25" s="314"/>
      <c r="C25" s="173" t="s">
        <v>56</v>
      </c>
      <c r="D25" s="504">
        <v>90</v>
      </c>
      <c r="E25" s="86"/>
    </row>
    <row r="26" spans="1:5" s="137" customFormat="1" ht="12" customHeight="1" thickBot="1" x14ac:dyDescent="0.25">
      <c r="A26" s="269" t="s">
        <v>88</v>
      </c>
      <c r="B26" s="221"/>
      <c r="C26" s="173" t="s">
        <v>52</v>
      </c>
      <c r="D26" s="557">
        <v>90</v>
      </c>
      <c r="E26" s="86"/>
    </row>
    <row r="27" spans="1:5" s="138" customFormat="1" ht="12" customHeight="1" thickBot="1" x14ac:dyDescent="0.25">
      <c r="A27" s="574" t="s">
        <v>89</v>
      </c>
      <c r="B27" s="582"/>
      <c r="C27" s="576" t="s">
        <v>54</v>
      </c>
      <c r="D27" s="586">
        <f>+D28+D29</f>
        <v>0</v>
      </c>
      <c r="E27" s="86"/>
    </row>
    <row r="28" spans="1:5" s="138" customFormat="1" ht="15" customHeight="1" x14ac:dyDescent="0.2">
      <c r="A28" s="318"/>
      <c r="B28" s="219" t="s">
        <v>174</v>
      </c>
      <c r="C28" s="192" t="s">
        <v>511</v>
      </c>
      <c r="D28" s="584"/>
      <c r="E28" s="86"/>
    </row>
    <row r="29" spans="1:5" s="138" customFormat="1" ht="15" customHeight="1" thickBot="1" x14ac:dyDescent="0.25">
      <c r="A29" s="583"/>
      <c r="B29" s="220" t="s">
        <v>175</v>
      </c>
      <c r="C29" s="575" t="s">
        <v>43</v>
      </c>
      <c r="D29" s="123"/>
      <c r="E29" s="86"/>
    </row>
    <row r="30" spans="1:5" ht="16.5" thickBot="1" x14ac:dyDescent="0.25">
      <c r="A30" s="328" t="s">
        <v>90</v>
      </c>
      <c r="B30" s="572"/>
      <c r="C30" s="573" t="s">
        <v>55</v>
      </c>
      <c r="D30" s="555"/>
      <c r="E30" s="86"/>
    </row>
    <row r="31" spans="1:5" s="86" customFormat="1" ht="16.5" customHeight="1" thickBot="1" x14ac:dyDescent="0.25">
      <c r="A31" s="328" t="s">
        <v>91</v>
      </c>
      <c r="B31" s="329"/>
      <c r="C31" s="330" t="s">
        <v>53</v>
      </c>
      <c r="D31" s="561">
        <f>+D26+D27+D30</f>
        <v>90</v>
      </c>
    </row>
    <row r="32" spans="1:5" s="139" customFormat="1" ht="12" customHeight="1" x14ac:dyDescent="0.2">
      <c r="A32" s="331"/>
      <c r="B32" s="331"/>
      <c r="C32" s="332"/>
      <c r="D32" s="559"/>
      <c r="E32" s="86"/>
    </row>
    <row r="33" spans="1:5" ht="12" customHeight="1" thickBot="1" x14ac:dyDescent="0.25">
      <c r="A33" s="333"/>
      <c r="B33" s="334"/>
      <c r="C33" s="334"/>
      <c r="D33" s="560"/>
      <c r="E33" s="86"/>
    </row>
    <row r="34" spans="1:5" ht="12" customHeight="1" thickBot="1" x14ac:dyDescent="0.25">
      <c r="A34" s="335"/>
      <c r="B34" s="336"/>
      <c r="C34" s="337" t="s">
        <v>129</v>
      </c>
      <c r="D34" s="561"/>
      <c r="E34" s="86"/>
    </row>
    <row r="35" spans="1:5" ht="12" customHeight="1" thickBot="1" x14ac:dyDescent="0.25">
      <c r="A35" s="277" t="s">
        <v>84</v>
      </c>
      <c r="B35" s="24"/>
      <c r="C35" s="173" t="s">
        <v>34</v>
      </c>
      <c r="D35" s="474">
        <f>SUM(D36:D40)</f>
        <v>90</v>
      </c>
      <c r="E35" s="86"/>
    </row>
    <row r="36" spans="1:5" ht="12" customHeight="1" x14ac:dyDescent="0.2">
      <c r="A36" s="338"/>
      <c r="B36" s="218" t="s">
        <v>187</v>
      </c>
      <c r="C36" s="11" t="s">
        <v>115</v>
      </c>
      <c r="D36" s="116"/>
      <c r="E36" s="86"/>
    </row>
    <row r="37" spans="1:5" ht="12" customHeight="1" x14ac:dyDescent="0.2">
      <c r="A37" s="339"/>
      <c r="B37" s="201" t="s">
        <v>188</v>
      </c>
      <c r="C37" s="9" t="s">
        <v>315</v>
      </c>
      <c r="D37" s="119"/>
      <c r="E37" s="86"/>
    </row>
    <row r="38" spans="1:5" ht="12" customHeight="1" x14ac:dyDescent="0.2">
      <c r="A38" s="339"/>
      <c r="B38" s="201" t="s">
        <v>189</v>
      </c>
      <c r="C38" s="9" t="s">
        <v>230</v>
      </c>
      <c r="D38" s="119"/>
      <c r="E38" s="86"/>
    </row>
    <row r="39" spans="1:5" s="139" customFormat="1" ht="12" customHeight="1" x14ac:dyDescent="0.2">
      <c r="A39" s="339"/>
      <c r="B39" s="201" t="s">
        <v>190</v>
      </c>
      <c r="C39" s="9" t="s">
        <v>316</v>
      </c>
      <c r="D39" s="119"/>
      <c r="E39" s="86"/>
    </row>
    <row r="40" spans="1:5" ht="12" customHeight="1" thickBot="1" x14ac:dyDescent="0.25">
      <c r="A40" s="339"/>
      <c r="B40" s="201" t="s">
        <v>201</v>
      </c>
      <c r="C40" s="9" t="s">
        <v>317</v>
      </c>
      <c r="D40" s="119">
        <v>90</v>
      </c>
      <c r="E40" s="86"/>
    </row>
    <row r="41" spans="1:5" ht="12" customHeight="1" thickBot="1" x14ac:dyDescent="0.25">
      <c r="A41" s="277" t="s">
        <v>85</v>
      </c>
      <c r="B41" s="24"/>
      <c r="C41" s="173" t="s">
        <v>50</v>
      </c>
      <c r="D41" s="474">
        <f>SUM(D42:D45)</f>
        <v>0</v>
      </c>
      <c r="E41" s="86"/>
    </row>
    <row r="42" spans="1:5" ht="12" customHeight="1" x14ac:dyDescent="0.2">
      <c r="A42" s="338"/>
      <c r="B42" s="218" t="s">
        <v>193</v>
      </c>
      <c r="C42" s="11" t="s">
        <v>435</v>
      </c>
      <c r="D42" s="116"/>
      <c r="E42" s="86"/>
    </row>
    <row r="43" spans="1:5" ht="12" customHeight="1" x14ac:dyDescent="0.2">
      <c r="A43" s="339"/>
      <c r="B43" s="201" t="s">
        <v>194</v>
      </c>
      <c r="C43" s="9" t="s">
        <v>319</v>
      </c>
      <c r="D43" s="119"/>
      <c r="E43" s="86"/>
    </row>
    <row r="44" spans="1:5" ht="15" customHeight="1" x14ac:dyDescent="0.2">
      <c r="A44" s="339"/>
      <c r="B44" s="201" t="s">
        <v>197</v>
      </c>
      <c r="C44" s="9" t="s">
        <v>130</v>
      </c>
      <c r="D44" s="119"/>
      <c r="E44" s="86"/>
    </row>
    <row r="45" spans="1:5" ht="16.5" thickBot="1" x14ac:dyDescent="0.25">
      <c r="A45" s="339"/>
      <c r="B45" s="201" t="s">
        <v>208</v>
      </c>
      <c r="C45" s="9" t="s">
        <v>47</v>
      </c>
      <c r="D45" s="119"/>
      <c r="E45" s="86"/>
    </row>
    <row r="46" spans="1:5" ht="15" customHeight="1" thickBot="1" x14ac:dyDescent="0.25">
      <c r="A46" s="277" t="s">
        <v>86</v>
      </c>
      <c r="B46" s="24"/>
      <c r="C46" s="24" t="s">
        <v>48</v>
      </c>
      <c r="D46" s="504"/>
      <c r="E46" s="86"/>
    </row>
    <row r="47" spans="1:5" ht="14.25" customHeight="1" thickBot="1" x14ac:dyDescent="0.25">
      <c r="A47" s="328" t="s">
        <v>87</v>
      </c>
      <c r="B47" s="572"/>
      <c r="C47" s="573" t="s">
        <v>51</v>
      </c>
      <c r="D47" s="555"/>
      <c r="E47" s="86"/>
    </row>
    <row r="48" spans="1:5" ht="16.5" thickBot="1" x14ac:dyDescent="0.25">
      <c r="A48" s="277" t="s">
        <v>88</v>
      </c>
      <c r="B48" s="325"/>
      <c r="C48" s="341" t="s">
        <v>49</v>
      </c>
      <c r="D48" s="568">
        <f>+D35+D41+D46+D47</f>
        <v>90</v>
      </c>
      <c r="E48" s="86"/>
    </row>
    <row r="49" spans="1:5" ht="16.5" thickBot="1" x14ac:dyDescent="0.25">
      <c r="A49" s="342"/>
      <c r="B49" s="343"/>
      <c r="C49" s="343"/>
      <c r="D49" s="569"/>
      <c r="E49" s="86"/>
    </row>
    <row r="50" spans="1:5" ht="16.5" thickBot="1" x14ac:dyDescent="0.25">
      <c r="A50" s="344" t="s">
        <v>362</v>
      </c>
      <c r="B50" s="345"/>
      <c r="C50" s="346"/>
      <c r="D50" s="170"/>
      <c r="E50" s="86"/>
    </row>
    <row r="51" spans="1:5" ht="16.5" thickBot="1" x14ac:dyDescent="0.25">
      <c r="A51" s="344" t="s">
        <v>363</v>
      </c>
      <c r="B51" s="345"/>
      <c r="C51" s="346"/>
      <c r="D51" s="170"/>
      <c r="E51" s="86"/>
    </row>
  </sheetData>
  <sheetProtection formatCells="0"/>
  <mergeCells count="2">
    <mergeCell ref="A2:B2"/>
    <mergeCell ref="A5:B5"/>
  </mergeCells>
  <phoneticPr fontId="30" type="noConversion"/>
  <printOptions horizontalCentered="1"/>
  <pageMargins left="0.78740157480314965" right="0.78740157480314965" top="0.98425196850393704" bottom="0.98425196850393704" header="0.78740157480314965" footer="0.78740157480314965"/>
  <pageSetup paperSize="9" scale="82" orientation="portrait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zoomScaleNormal="100" workbookViewId="0">
      <selection activeCell="E5" sqref="E5"/>
    </sheetView>
  </sheetViews>
  <sheetFormatPr defaultRowHeight="12.75" x14ac:dyDescent="0.2"/>
  <cols>
    <col min="1" max="1" width="9.6640625" style="3" customWidth="1"/>
    <col min="2" max="2" width="9.6640625" style="4" customWidth="1"/>
    <col min="3" max="3" width="72" style="4" customWidth="1"/>
    <col min="4" max="4" width="12.33203125" style="4" customWidth="1"/>
    <col min="5" max="5" width="13.5" style="4" customWidth="1"/>
    <col min="6" max="16384" width="9.33203125" style="4"/>
  </cols>
  <sheetData>
    <row r="1" spans="1:5" s="2" customFormat="1" ht="21" customHeight="1" thickBot="1" x14ac:dyDescent="0.25">
      <c r="A1" s="302"/>
      <c r="B1" s="303"/>
      <c r="C1" s="351"/>
      <c r="D1" s="349" t="s">
        <v>710</v>
      </c>
    </row>
    <row r="2" spans="1:5" s="135" customFormat="1" ht="25.5" customHeight="1" x14ac:dyDescent="0.2">
      <c r="A2" s="788" t="s">
        <v>358</v>
      </c>
      <c r="B2" s="789"/>
      <c r="C2" s="347" t="s">
        <v>716</v>
      </c>
      <c r="D2" s="352" t="s">
        <v>134</v>
      </c>
    </row>
    <row r="3" spans="1:5" s="135" customFormat="1" ht="16.5" thickBot="1" x14ac:dyDescent="0.25">
      <c r="A3" s="305" t="s">
        <v>357</v>
      </c>
      <c r="B3" s="306"/>
      <c r="C3" s="348" t="s">
        <v>365</v>
      </c>
      <c r="D3" s="353" t="s">
        <v>136</v>
      </c>
    </row>
    <row r="4" spans="1:5" s="136" customFormat="1" ht="15.95" customHeight="1" thickBot="1" x14ac:dyDescent="0.3">
      <c r="A4" s="307"/>
      <c r="B4" s="307"/>
      <c r="C4" s="307" t="s">
        <v>676</v>
      </c>
      <c r="D4" s="308" t="s">
        <v>122</v>
      </c>
    </row>
    <row r="5" spans="1:5" ht="36.75" thickBot="1" x14ac:dyDescent="0.25">
      <c r="A5" s="790" t="s">
        <v>359</v>
      </c>
      <c r="B5" s="791"/>
      <c r="C5" s="309" t="s">
        <v>123</v>
      </c>
      <c r="D5" s="310" t="s">
        <v>124</v>
      </c>
      <c r="E5" s="310" t="s">
        <v>733</v>
      </c>
    </row>
    <row r="6" spans="1:5" s="86" customFormat="1" ht="12.95" customHeight="1" thickBot="1" x14ac:dyDescent="0.25">
      <c r="A6" s="269">
        <v>1</v>
      </c>
      <c r="B6" s="270">
        <v>2</v>
      </c>
      <c r="C6" s="270">
        <v>3</v>
      </c>
      <c r="D6" s="271">
        <v>4</v>
      </c>
      <c r="E6" s="271">
        <v>5</v>
      </c>
    </row>
    <row r="7" spans="1:5" s="86" customFormat="1" ht="15.95" customHeight="1" thickBot="1" x14ac:dyDescent="0.25">
      <c r="A7" s="311"/>
      <c r="B7" s="312"/>
      <c r="C7" s="312" t="s">
        <v>125</v>
      </c>
      <c r="D7" s="313"/>
      <c r="E7" s="313"/>
    </row>
    <row r="8" spans="1:5" s="137" customFormat="1" ht="12" customHeight="1" thickBot="1" x14ac:dyDescent="0.25">
      <c r="A8" s="269" t="s">
        <v>84</v>
      </c>
      <c r="B8" s="314"/>
      <c r="C8" s="315" t="s">
        <v>364</v>
      </c>
      <c r="D8" s="474">
        <f>SUM(D9:D16)</f>
        <v>0</v>
      </c>
      <c r="E8" s="474">
        <f>SUM(E9:E16)</f>
        <v>0</v>
      </c>
    </row>
    <row r="9" spans="1:5" s="137" customFormat="1" ht="12" customHeight="1" x14ac:dyDescent="0.2">
      <c r="A9" s="318"/>
      <c r="B9" s="317" t="s">
        <v>187</v>
      </c>
      <c r="C9" s="12" t="s">
        <v>282</v>
      </c>
      <c r="D9" s="551"/>
      <c r="E9" s="551"/>
    </row>
    <row r="10" spans="1:5" s="137" customFormat="1" ht="12" customHeight="1" x14ac:dyDescent="0.2">
      <c r="A10" s="316"/>
      <c r="B10" s="317" t="s">
        <v>188</v>
      </c>
      <c r="C10" s="9" t="s">
        <v>283</v>
      </c>
      <c r="D10" s="472"/>
      <c r="E10" s="472"/>
    </row>
    <row r="11" spans="1:5" s="137" customFormat="1" ht="12" customHeight="1" x14ac:dyDescent="0.2">
      <c r="A11" s="316"/>
      <c r="B11" s="317" t="s">
        <v>189</v>
      </c>
      <c r="C11" s="9" t="s">
        <v>284</v>
      </c>
      <c r="D11" s="472"/>
      <c r="E11" s="472"/>
    </row>
    <row r="12" spans="1:5" s="137" customFormat="1" ht="12" customHeight="1" x14ac:dyDescent="0.2">
      <c r="A12" s="316"/>
      <c r="B12" s="317" t="s">
        <v>190</v>
      </c>
      <c r="C12" s="9" t="s">
        <v>285</v>
      </c>
      <c r="D12" s="472"/>
      <c r="E12" s="472"/>
    </row>
    <row r="13" spans="1:5" s="137" customFormat="1" ht="12" customHeight="1" x14ac:dyDescent="0.2">
      <c r="A13" s="316"/>
      <c r="B13" s="317" t="s">
        <v>240</v>
      </c>
      <c r="C13" s="8" t="s">
        <v>286</v>
      </c>
      <c r="D13" s="472"/>
      <c r="E13" s="472"/>
    </row>
    <row r="14" spans="1:5" s="137" customFormat="1" ht="12" customHeight="1" x14ac:dyDescent="0.2">
      <c r="A14" s="319"/>
      <c r="B14" s="317" t="s">
        <v>191</v>
      </c>
      <c r="C14" s="9" t="s">
        <v>287</v>
      </c>
      <c r="D14" s="552"/>
      <c r="E14" s="552"/>
    </row>
    <row r="15" spans="1:5" s="138" customFormat="1" ht="12" customHeight="1" x14ac:dyDescent="0.2">
      <c r="A15" s="316"/>
      <c r="B15" s="317" t="s">
        <v>192</v>
      </c>
      <c r="C15" s="9" t="s">
        <v>38</v>
      </c>
      <c r="D15" s="472"/>
      <c r="E15" s="472"/>
    </row>
    <row r="16" spans="1:5" s="138" customFormat="1" ht="12" customHeight="1" thickBot="1" x14ac:dyDescent="0.25">
      <c r="A16" s="320"/>
      <c r="B16" s="321" t="s">
        <v>202</v>
      </c>
      <c r="C16" s="8" t="s">
        <v>348</v>
      </c>
      <c r="D16" s="473"/>
      <c r="E16" s="473"/>
    </row>
    <row r="17" spans="1:5" s="137" customFormat="1" ht="12" customHeight="1" thickBot="1" x14ac:dyDescent="0.25">
      <c r="A17" s="269" t="s">
        <v>85</v>
      </c>
      <c r="B17" s="314"/>
      <c r="C17" s="315" t="s">
        <v>39</v>
      </c>
      <c r="D17" s="474">
        <f>SUM(D18:D21)</f>
        <v>0</v>
      </c>
      <c r="E17" s="474">
        <f>SUM(E18:E21)</f>
        <v>0</v>
      </c>
    </row>
    <row r="18" spans="1:5" s="138" customFormat="1" ht="12" customHeight="1" x14ac:dyDescent="0.2">
      <c r="A18" s="316"/>
      <c r="B18" s="317" t="s">
        <v>193</v>
      </c>
      <c r="C18" s="11" t="s">
        <v>35</v>
      </c>
      <c r="D18" s="472"/>
      <c r="E18" s="472"/>
    </row>
    <row r="19" spans="1:5" s="138" customFormat="1" ht="12" customHeight="1" x14ac:dyDescent="0.2">
      <c r="A19" s="316"/>
      <c r="B19" s="317" t="s">
        <v>194</v>
      </c>
      <c r="C19" s="9" t="s">
        <v>36</v>
      </c>
      <c r="D19" s="472"/>
      <c r="E19" s="472"/>
    </row>
    <row r="20" spans="1:5" s="138" customFormat="1" ht="12" customHeight="1" x14ac:dyDescent="0.2">
      <c r="A20" s="316"/>
      <c r="B20" s="317" t="s">
        <v>195</v>
      </c>
      <c r="C20" s="9" t="s">
        <v>37</v>
      </c>
      <c r="D20" s="472"/>
      <c r="E20" s="472"/>
    </row>
    <row r="21" spans="1:5" s="138" customFormat="1" ht="12" customHeight="1" thickBot="1" x14ac:dyDescent="0.25">
      <c r="A21" s="316"/>
      <c r="B21" s="317" t="s">
        <v>196</v>
      </c>
      <c r="C21" s="9" t="s">
        <v>36</v>
      </c>
      <c r="D21" s="472"/>
      <c r="E21" s="472"/>
    </row>
    <row r="22" spans="1:5" s="138" customFormat="1" ht="12" customHeight="1" thickBot="1" x14ac:dyDescent="0.25">
      <c r="A22" s="277" t="s">
        <v>86</v>
      </c>
      <c r="B22" s="173"/>
      <c r="C22" s="173" t="s">
        <v>40</v>
      </c>
      <c r="D22" s="474">
        <f>+D23+D24</f>
        <v>0</v>
      </c>
      <c r="E22" s="474">
        <f>+E23+E24</f>
        <v>0</v>
      </c>
    </row>
    <row r="23" spans="1:5" s="137" customFormat="1" ht="12" customHeight="1" x14ac:dyDescent="0.2">
      <c r="A23" s="524"/>
      <c r="B23" s="579" t="s">
        <v>167</v>
      </c>
      <c r="C23" s="192" t="s">
        <v>402</v>
      </c>
      <c r="D23" s="584"/>
      <c r="E23" s="584"/>
    </row>
    <row r="24" spans="1:5" s="137" customFormat="1" ht="12" customHeight="1" thickBot="1" x14ac:dyDescent="0.25">
      <c r="A24" s="577"/>
      <c r="B24" s="578" t="s">
        <v>168</v>
      </c>
      <c r="C24" s="193" t="s">
        <v>406</v>
      </c>
      <c r="D24" s="585"/>
      <c r="E24" s="585"/>
    </row>
    <row r="25" spans="1:5" s="137" customFormat="1" ht="12" customHeight="1" thickBot="1" x14ac:dyDescent="0.25">
      <c r="A25" s="277" t="s">
        <v>87</v>
      </c>
      <c r="B25" s="314"/>
      <c r="C25" s="173" t="s">
        <v>56</v>
      </c>
      <c r="D25" s="504">
        <v>634</v>
      </c>
      <c r="E25" s="504">
        <v>983</v>
      </c>
    </row>
    <row r="26" spans="1:5" s="137" customFormat="1" ht="12" customHeight="1" thickBot="1" x14ac:dyDescent="0.25">
      <c r="A26" s="269" t="s">
        <v>88</v>
      </c>
      <c r="B26" s="221"/>
      <c r="C26" s="173" t="s">
        <v>52</v>
      </c>
      <c r="D26" s="557">
        <v>634</v>
      </c>
      <c r="E26" s="557">
        <v>983</v>
      </c>
    </row>
    <row r="27" spans="1:5" s="138" customFormat="1" ht="12" customHeight="1" thickBot="1" x14ac:dyDescent="0.25">
      <c r="A27" s="574" t="s">
        <v>89</v>
      </c>
      <c r="B27" s="582"/>
      <c r="C27" s="576" t="s">
        <v>54</v>
      </c>
      <c r="D27" s="586">
        <f>+D28+D29</f>
        <v>0</v>
      </c>
      <c r="E27" s="586">
        <f>+E28+E29</f>
        <v>0</v>
      </c>
    </row>
    <row r="28" spans="1:5" s="138" customFormat="1" ht="15" customHeight="1" x14ac:dyDescent="0.2">
      <c r="A28" s="318"/>
      <c r="B28" s="219" t="s">
        <v>174</v>
      </c>
      <c r="C28" s="192" t="s">
        <v>511</v>
      </c>
      <c r="D28" s="584"/>
      <c r="E28" s="584"/>
    </row>
    <row r="29" spans="1:5" s="138" customFormat="1" ht="15" customHeight="1" thickBot="1" x14ac:dyDescent="0.25">
      <c r="A29" s="583"/>
      <c r="B29" s="220" t="s">
        <v>175</v>
      </c>
      <c r="C29" s="575" t="s">
        <v>43</v>
      </c>
      <c r="D29" s="123"/>
      <c r="E29" s="123"/>
    </row>
    <row r="30" spans="1:5" ht="13.5" thickBot="1" x14ac:dyDescent="0.25">
      <c r="A30" s="328" t="s">
        <v>90</v>
      </c>
      <c r="B30" s="572"/>
      <c r="C30" s="573" t="s">
        <v>55</v>
      </c>
      <c r="D30" s="555"/>
      <c r="E30" s="555"/>
    </row>
    <row r="31" spans="1:5" s="86" customFormat="1" ht="16.5" customHeight="1" thickBot="1" x14ac:dyDescent="0.25">
      <c r="A31" s="328" t="s">
        <v>91</v>
      </c>
      <c r="B31" s="329"/>
      <c r="C31" s="330" t="s">
        <v>53</v>
      </c>
      <c r="D31" s="561">
        <f>+D26+D27+D30</f>
        <v>634</v>
      </c>
      <c r="E31" s="561">
        <f>+E26+E27+E30</f>
        <v>983</v>
      </c>
    </row>
    <row r="32" spans="1:5" s="139" customFormat="1" ht="12" customHeight="1" x14ac:dyDescent="0.2">
      <c r="A32" s="331"/>
      <c r="B32" s="331"/>
      <c r="C32" s="332"/>
      <c r="D32" s="559"/>
      <c r="E32" s="559"/>
    </row>
    <row r="33" spans="1:5" ht="12" customHeight="1" thickBot="1" x14ac:dyDescent="0.25">
      <c r="A33" s="333"/>
      <c r="B33" s="334"/>
      <c r="C33" s="334"/>
      <c r="D33" s="560"/>
      <c r="E33" s="560"/>
    </row>
    <row r="34" spans="1:5" ht="12" customHeight="1" thickBot="1" x14ac:dyDescent="0.25">
      <c r="A34" s="335"/>
      <c r="B34" s="336"/>
      <c r="C34" s="337" t="s">
        <v>129</v>
      </c>
      <c r="D34" s="561"/>
      <c r="E34" s="561"/>
    </row>
    <row r="35" spans="1:5" ht="12" customHeight="1" thickBot="1" x14ac:dyDescent="0.25">
      <c r="A35" s="277" t="s">
        <v>84</v>
      </c>
      <c r="B35" s="24"/>
      <c r="C35" s="173" t="s">
        <v>34</v>
      </c>
      <c r="D35" s="474">
        <f>SUM(D36:D40)</f>
        <v>634</v>
      </c>
      <c r="E35" s="474">
        <f>SUM(E36:E40)</f>
        <v>983</v>
      </c>
    </row>
    <row r="36" spans="1:5" ht="12" customHeight="1" x14ac:dyDescent="0.2">
      <c r="A36" s="338"/>
      <c r="B36" s="218" t="s">
        <v>187</v>
      </c>
      <c r="C36" s="11" t="s">
        <v>115</v>
      </c>
      <c r="D36" s="116"/>
      <c r="E36" s="116"/>
    </row>
    <row r="37" spans="1:5" ht="12" customHeight="1" x14ac:dyDescent="0.2">
      <c r="A37" s="339"/>
      <c r="B37" s="201" t="s">
        <v>188</v>
      </c>
      <c r="C37" s="9" t="s">
        <v>315</v>
      </c>
      <c r="D37" s="119"/>
      <c r="E37" s="119"/>
    </row>
    <row r="38" spans="1:5" ht="12" customHeight="1" x14ac:dyDescent="0.2">
      <c r="A38" s="339"/>
      <c r="B38" s="201" t="s">
        <v>189</v>
      </c>
      <c r="C38" s="9" t="s">
        <v>230</v>
      </c>
      <c r="D38" s="119">
        <v>634</v>
      </c>
      <c r="E38" s="119">
        <v>983</v>
      </c>
    </row>
    <row r="39" spans="1:5" s="139" customFormat="1" ht="12" customHeight="1" x14ac:dyDescent="0.2">
      <c r="A39" s="339"/>
      <c r="B39" s="201" t="s">
        <v>190</v>
      </c>
      <c r="C39" s="9" t="s">
        <v>316</v>
      </c>
      <c r="D39" s="119"/>
      <c r="E39" s="119"/>
    </row>
    <row r="40" spans="1:5" ht="12" customHeight="1" thickBot="1" x14ac:dyDescent="0.25">
      <c r="A40" s="339"/>
      <c r="B40" s="201" t="s">
        <v>201</v>
      </c>
      <c r="C40" s="9" t="s">
        <v>317</v>
      </c>
      <c r="D40" s="119"/>
      <c r="E40" s="119"/>
    </row>
    <row r="41" spans="1:5" ht="12" customHeight="1" thickBot="1" x14ac:dyDescent="0.25">
      <c r="A41" s="277" t="s">
        <v>85</v>
      </c>
      <c r="B41" s="24"/>
      <c r="C41" s="173" t="s">
        <v>50</v>
      </c>
      <c r="D41" s="474">
        <f>SUM(D42:D45)</f>
        <v>0</v>
      </c>
      <c r="E41" s="474">
        <f>SUM(E42:E45)</f>
        <v>0</v>
      </c>
    </row>
    <row r="42" spans="1:5" ht="12" customHeight="1" x14ac:dyDescent="0.2">
      <c r="A42" s="338"/>
      <c r="B42" s="218" t="s">
        <v>193</v>
      </c>
      <c r="C42" s="11" t="s">
        <v>435</v>
      </c>
      <c r="D42" s="116"/>
      <c r="E42" s="116"/>
    </row>
    <row r="43" spans="1:5" ht="12" customHeight="1" x14ac:dyDescent="0.2">
      <c r="A43" s="339"/>
      <c r="B43" s="201" t="s">
        <v>194</v>
      </c>
      <c r="C43" s="9" t="s">
        <v>319</v>
      </c>
      <c r="D43" s="119"/>
      <c r="E43" s="119"/>
    </row>
    <row r="44" spans="1:5" ht="15" customHeight="1" x14ac:dyDescent="0.2">
      <c r="A44" s="339"/>
      <c r="B44" s="201" t="s">
        <v>197</v>
      </c>
      <c r="C44" s="9" t="s">
        <v>130</v>
      </c>
      <c r="D44" s="119"/>
      <c r="E44" s="119"/>
    </row>
    <row r="45" spans="1:5" ht="13.5" thickBot="1" x14ac:dyDescent="0.25">
      <c r="A45" s="339"/>
      <c r="B45" s="201" t="s">
        <v>208</v>
      </c>
      <c r="C45" s="9" t="s">
        <v>47</v>
      </c>
      <c r="D45" s="119"/>
      <c r="E45" s="119"/>
    </row>
    <row r="46" spans="1:5" ht="15" customHeight="1" thickBot="1" x14ac:dyDescent="0.25">
      <c r="A46" s="277" t="s">
        <v>86</v>
      </c>
      <c r="B46" s="24"/>
      <c r="C46" s="24" t="s">
        <v>48</v>
      </c>
      <c r="D46" s="504"/>
      <c r="E46" s="504"/>
    </row>
    <row r="47" spans="1:5" ht="14.25" customHeight="1" thickBot="1" x14ac:dyDescent="0.25">
      <c r="A47" s="328" t="s">
        <v>87</v>
      </c>
      <c r="B47" s="572"/>
      <c r="C47" s="573" t="s">
        <v>51</v>
      </c>
      <c r="D47" s="555"/>
      <c r="E47" s="555"/>
    </row>
    <row r="48" spans="1:5" ht="13.5" thickBot="1" x14ac:dyDescent="0.25">
      <c r="A48" s="277" t="s">
        <v>88</v>
      </c>
      <c r="B48" s="325"/>
      <c r="C48" s="341" t="s">
        <v>49</v>
      </c>
      <c r="D48" s="568">
        <f>+D35+D41+D46+D47</f>
        <v>634</v>
      </c>
      <c r="E48" s="568">
        <f>+E35+E41+E46+E47</f>
        <v>983</v>
      </c>
    </row>
    <row r="49" spans="1:5" ht="13.5" thickBot="1" x14ac:dyDescent="0.25">
      <c r="A49" s="342"/>
      <c r="B49" s="343"/>
      <c r="C49" s="343"/>
      <c r="D49" s="569"/>
      <c r="E49" s="569"/>
    </row>
    <row r="50" spans="1:5" ht="13.5" thickBot="1" x14ac:dyDescent="0.25">
      <c r="A50" s="344" t="s">
        <v>362</v>
      </c>
      <c r="B50" s="345"/>
      <c r="C50" s="346"/>
      <c r="D50" s="170">
        <v>0</v>
      </c>
      <c r="E50" s="170">
        <v>0</v>
      </c>
    </row>
    <row r="51" spans="1:5" ht="13.5" thickBot="1" x14ac:dyDescent="0.25">
      <c r="A51" s="344" t="s">
        <v>363</v>
      </c>
      <c r="B51" s="345"/>
      <c r="C51" s="346"/>
      <c r="D51" s="170"/>
      <c r="E51" s="170"/>
    </row>
  </sheetData>
  <sheetProtection formatCells="0"/>
  <mergeCells count="2">
    <mergeCell ref="A2:B2"/>
    <mergeCell ref="A5:B5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zoomScaleNormal="100" workbookViewId="0">
      <selection activeCell="E5" sqref="E5"/>
    </sheetView>
  </sheetViews>
  <sheetFormatPr defaultRowHeight="12.75" x14ac:dyDescent="0.2"/>
  <cols>
    <col min="1" max="1" width="7.5" style="3" customWidth="1"/>
    <col min="2" max="2" width="9.6640625" style="4" customWidth="1"/>
    <col min="3" max="3" width="65.83203125" style="4" customWidth="1"/>
    <col min="4" max="4" width="22.5" style="4" customWidth="1"/>
    <col min="5" max="5" width="17" style="4" customWidth="1"/>
    <col min="6" max="16384" width="9.33203125" style="4"/>
  </cols>
  <sheetData>
    <row r="1" spans="1:5" s="2" customFormat="1" ht="21" customHeight="1" thickBot="1" x14ac:dyDescent="0.25">
      <c r="A1" s="302"/>
      <c r="B1" s="303"/>
      <c r="C1" s="351"/>
      <c r="D1" s="349" t="s">
        <v>711</v>
      </c>
    </row>
    <row r="2" spans="1:5" s="135" customFormat="1" ht="25.5" customHeight="1" x14ac:dyDescent="0.2">
      <c r="A2" s="788" t="s">
        <v>358</v>
      </c>
      <c r="B2" s="789"/>
      <c r="C2" s="347" t="s">
        <v>712</v>
      </c>
      <c r="D2" s="352" t="s">
        <v>134</v>
      </c>
    </row>
    <row r="3" spans="1:5" s="135" customFormat="1" ht="16.5" thickBot="1" x14ac:dyDescent="0.25">
      <c r="A3" s="305" t="s">
        <v>357</v>
      </c>
      <c r="B3" s="306"/>
      <c r="C3" s="348" t="s">
        <v>365</v>
      </c>
      <c r="D3" s="353" t="s">
        <v>136</v>
      </c>
    </row>
    <row r="4" spans="1:5" s="136" customFormat="1" ht="15.95" customHeight="1" thickBot="1" x14ac:dyDescent="0.3">
      <c r="A4" s="307"/>
      <c r="B4" s="307"/>
      <c r="C4" s="307" t="s">
        <v>576</v>
      </c>
      <c r="D4" s="308" t="s">
        <v>122</v>
      </c>
    </row>
    <row r="5" spans="1:5" ht="36.75" thickBot="1" x14ac:dyDescent="0.25">
      <c r="A5" s="790" t="s">
        <v>359</v>
      </c>
      <c r="B5" s="791"/>
      <c r="C5" s="309" t="s">
        <v>123</v>
      </c>
      <c r="D5" s="310" t="s">
        <v>124</v>
      </c>
      <c r="E5" s="310" t="s">
        <v>737</v>
      </c>
    </row>
    <row r="6" spans="1:5" s="86" customFormat="1" ht="12.95" customHeight="1" thickBot="1" x14ac:dyDescent="0.25">
      <c r="A6" s="269">
        <v>1</v>
      </c>
      <c r="B6" s="270">
        <v>2</v>
      </c>
      <c r="C6" s="270">
        <v>3</v>
      </c>
      <c r="D6" s="271">
        <v>4</v>
      </c>
      <c r="E6" s="271">
        <v>5</v>
      </c>
    </row>
    <row r="7" spans="1:5" s="86" customFormat="1" ht="15.95" customHeight="1" thickBot="1" x14ac:dyDescent="0.25">
      <c r="A7" s="311"/>
      <c r="B7" s="312"/>
      <c r="C7" s="312" t="s">
        <v>125</v>
      </c>
      <c r="D7" s="313"/>
      <c r="E7" s="313"/>
    </row>
    <row r="8" spans="1:5" s="137" customFormat="1" ht="12" customHeight="1" thickBot="1" x14ac:dyDescent="0.25">
      <c r="A8" s="269" t="s">
        <v>84</v>
      </c>
      <c r="B8" s="314"/>
      <c r="C8" s="315" t="s">
        <v>364</v>
      </c>
      <c r="D8" s="474">
        <f>SUM(D9:D16)</f>
        <v>0</v>
      </c>
      <c r="E8" s="474">
        <f>SUM(E9:E16)</f>
        <v>0</v>
      </c>
    </row>
    <row r="9" spans="1:5" s="137" customFormat="1" ht="12" customHeight="1" x14ac:dyDescent="0.2">
      <c r="A9" s="318"/>
      <c r="B9" s="317" t="s">
        <v>187</v>
      </c>
      <c r="C9" s="12" t="s">
        <v>282</v>
      </c>
      <c r="D9" s="551"/>
      <c r="E9" s="551"/>
    </row>
    <row r="10" spans="1:5" s="137" customFormat="1" ht="12" customHeight="1" x14ac:dyDescent="0.2">
      <c r="A10" s="316"/>
      <c r="B10" s="317" t="s">
        <v>188</v>
      </c>
      <c r="C10" s="9" t="s">
        <v>283</v>
      </c>
      <c r="D10" s="472"/>
      <c r="E10" s="472"/>
    </row>
    <row r="11" spans="1:5" s="137" customFormat="1" ht="12" customHeight="1" x14ac:dyDescent="0.2">
      <c r="A11" s="316"/>
      <c r="B11" s="317" t="s">
        <v>189</v>
      </c>
      <c r="C11" s="9" t="s">
        <v>284</v>
      </c>
      <c r="D11" s="472"/>
      <c r="E11" s="472"/>
    </row>
    <row r="12" spans="1:5" s="137" customFormat="1" ht="12" customHeight="1" x14ac:dyDescent="0.2">
      <c r="A12" s="316"/>
      <c r="B12" s="317" t="s">
        <v>190</v>
      </c>
      <c r="C12" s="9" t="s">
        <v>285</v>
      </c>
      <c r="D12" s="472"/>
      <c r="E12" s="472"/>
    </row>
    <row r="13" spans="1:5" s="137" customFormat="1" ht="12" customHeight="1" x14ac:dyDescent="0.2">
      <c r="A13" s="316"/>
      <c r="B13" s="317" t="s">
        <v>240</v>
      </c>
      <c r="C13" s="8" t="s">
        <v>286</v>
      </c>
      <c r="D13" s="472"/>
      <c r="E13" s="472"/>
    </row>
    <row r="14" spans="1:5" s="137" customFormat="1" ht="12" customHeight="1" x14ac:dyDescent="0.2">
      <c r="A14" s="319"/>
      <c r="B14" s="317" t="s">
        <v>191</v>
      </c>
      <c r="C14" s="9" t="s">
        <v>287</v>
      </c>
      <c r="D14" s="552"/>
      <c r="E14" s="552"/>
    </row>
    <row r="15" spans="1:5" s="138" customFormat="1" ht="12" customHeight="1" x14ac:dyDescent="0.2">
      <c r="A15" s="316"/>
      <c r="B15" s="317" t="s">
        <v>192</v>
      </c>
      <c r="C15" s="9" t="s">
        <v>38</v>
      </c>
      <c r="D15" s="472"/>
      <c r="E15" s="472"/>
    </row>
    <row r="16" spans="1:5" s="138" customFormat="1" ht="12" customHeight="1" thickBot="1" x14ac:dyDescent="0.25">
      <c r="A16" s="320"/>
      <c r="B16" s="321" t="s">
        <v>202</v>
      </c>
      <c r="C16" s="8" t="s">
        <v>348</v>
      </c>
      <c r="D16" s="473"/>
      <c r="E16" s="473"/>
    </row>
    <row r="17" spans="1:5" s="137" customFormat="1" ht="12" customHeight="1" thickBot="1" x14ac:dyDescent="0.25">
      <c r="A17" s="269" t="s">
        <v>85</v>
      </c>
      <c r="B17" s="314"/>
      <c r="C17" s="315" t="s">
        <v>39</v>
      </c>
      <c r="D17" s="474">
        <f>SUM(D18:D21)</f>
        <v>0</v>
      </c>
      <c r="E17" s="474">
        <f>SUM(E18:E21)</f>
        <v>0</v>
      </c>
    </row>
    <row r="18" spans="1:5" s="138" customFormat="1" ht="12" customHeight="1" x14ac:dyDescent="0.2">
      <c r="A18" s="316"/>
      <c r="B18" s="317" t="s">
        <v>193</v>
      </c>
      <c r="C18" s="11" t="s">
        <v>35</v>
      </c>
      <c r="D18" s="472"/>
      <c r="E18" s="472"/>
    </row>
    <row r="19" spans="1:5" s="138" customFormat="1" ht="12" customHeight="1" x14ac:dyDescent="0.2">
      <c r="A19" s="316"/>
      <c r="B19" s="317" t="s">
        <v>194</v>
      </c>
      <c r="C19" s="9" t="s">
        <v>36</v>
      </c>
      <c r="D19" s="472"/>
      <c r="E19" s="472"/>
    </row>
    <row r="20" spans="1:5" s="138" customFormat="1" ht="12" customHeight="1" x14ac:dyDescent="0.2">
      <c r="A20" s="316"/>
      <c r="B20" s="317" t="s">
        <v>195</v>
      </c>
      <c r="C20" s="9" t="s">
        <v>37</v>
      </c>
      <c r="D20" s="472"/>
      <c r="E20" s="472"/>
    </row>
    <row r="21" spans="1:5" s="138" customFormat="1" ht="12" customHeight="1" thickBot="1" x14ac:dyDescent="0.25">
      <c r="A21" s="316"/>
      <c r="B21" s="317" t="s">
        <v>196</v>
      </c>
      <c r="C21" s="9" t="s">
        <v>36</v>
      </c>
      <c r="D21" s="472"/>
      <c r="E21" s="472"/>
    </row>
    <row r="22" spans="1:5" s="138" customFormat="1" ht="12" customHeight="1" thickBot="1" x14ac:dyDescent="0.25">
      <c r="A22" s="277" t="s">
        <v>86</v>
      </c>
      <c r="B22" s="173"/>
      <c r="C22" s="173" t="s">
        <v>40</v>
      </c>
      <c r="D22" s="474">
        <f>+D23+D24</f>
        <v>0</v>
      </c>
      <c r="E22" s="474">
        <f>+E23+E24</f>
        <v>0</v>
      </c>
    </row>
    <row r="23" spans="1:5" s="137" customFormat="1" ht="12" customHeight="1" x14ac:dyDescent="0.2">
      <c r="A23" s="524"/>
      <c r="B23" s="579" t="s">
        <v>167</v>
      </c>
      <c r="C23" s="192" t="s">
        <v>402</v>
      </c>
      <c r="D23" s="584"/>
      <c r="E23" s="584"/>
    </row>
    <row r="24" spans="1:5" s="137" customFormat="1" ht="12" customHeight="1" thickBot="1" x14ac:dyDescent="0.25">
      <c r="A24" s="577"/>
      <c r="B24" s="578" t="s">
        <v>168</v>
      </c>
      <c r="C24" s="193" t="s">
        <v>406</v>
      </c>
      <c r="D24" s="585"/>
      <c r="E24" s="585"/>
    </row>
    <row r="25" spans="1:5" s="137" customFormat="1" ht="12" customHeight="1" thickBot="1" x14ac:dyDescent="0.25">
      <c r="A25" s="277" t="s">
        <v>87</v>
      </c>
      <c r="B25" s="314"/>
      <c r="C25" s="173" t="s">
        <v>56</v>
      </c>
      <c r="D25" s="504">
        <v>1167</v>
      </c>
      <c r="E25" s="504">
        <v>1548</v>
      </c>
    </row>
    <row r="26" spans="1:5" s="137" customFormat="1" ht="12" customHeight="1" thickBot="1" x14ac:dyDescent="0.25">
      <c r="A26" s="269" t="s">
        <v>88</v>
      </c>
      <c r="B26" s="221"/>
      <c r="C26" s="173" t="s">
        <v>52</v>
      </c>
      <c r="D26" s="557">
        <v>1167</v>
      </c>
      <c r="E26" s="557">
        <v>1548</v>
      </c>
    </row>
    <row r="27" spans="1:5" s="138" customFormat="1" ht="12" customHeight="1" thickBot="1" x14ac:dyDescent="0.25">
      <c r="A27" s="574" t="s">
        <v>89</v>
      </c>
      <c r="B27" s="582"/>
      <c r="C27" s="576" t="s">
        <v>54</v>
      </c>
      <c r="D27" s="586">
        <f>+D28+D29</f>
        <v>0</v>
      </c>
      <c r="E27" s="586">
        <f>+E28+E29</f>
        <v>0</v>
      </c>
    </row>
    <row r="28" spans="1:5" s="138" customFormat="1" ht="15" customHeight="1" x14ac:dyDescent="0.2">
      <c r="A28" s="318"/>
      <c r="B28" s="219" t="s">
        <v>174</v>
      </c>
      <c r="C28" s="192" t="s">
        <v>511</v>
      </c>
      <c r="D28" s="584"/>
      <c r="E28" s="584"/>
    </row>
    <row r="29" spans="1:5" s="138" customFormat="1" ht="15" customHeight="1" thickBot="1" x14ac:dyDescent="0.25">
      <c r="A29" s="583"/>
      <c r="B29" s="220" t="s">
        <v>175</v>
      </c>
      <c r="C29" s="575" t="s">
        <v>43</v>
      </c>
      <c r="D29" s="123"/>
      <c r="E29" s="123"/>
    </row>
    <row r="30" spans="1:5" ht="13.5" thickBot="1" x14ac:dyDescent="0.25">
      <c r="A30" s="328" t="s">
        <v>90</v>
      </c>
      <c r="B30" s="572"/>
      <c r="C30" s="573" t="s">
        <v>55</v>
      </c>
      <c r="D30" s="555"/>
      <c r="E30" s="555"/>
    </row>
    <row r="31" spans="1:5" s="86" customFormat="1" ht="16.5" customHeight="1" thickBot="1" x14ac:dyDescent="0.25">
      <c r="A31" s="328" t="s">
        <v>91</v>
      </c>
      <c r="B31" s="329"/>
      <c r="C31" s="330" t="s">
        <v>53</v>
      </c>
      <c r="D31" s="561">
        <f>+D26+D27+D30</f>
        <v>1167</v>
      </c>
      <c r="E31" s="561">
        <f>+E26+E27+E30</f>
        <v>1548</v>
      </c>
    </row>
    <row r="32" spans="1:5" s="139" customFormat="1" ht="12" customHeight="1" x14ac:dyDescent="0.2">
      <c r="A32" s="331"/>
      <c r="B32" s="331"/>
      <c r="C32" s="332"/>
      <c r="D32" s="559"/>
      <c r="E32" s="559"/>
    </row>
    <row r="33" spans="1:5" ht="12" customHeight="1" thickBot="1" x14ac:dyDescent="0.25">
      <c r="A33" s="333"/>
      <c r="B33" s="334"/>
      <c r="C33" s="334"/>
      <c r="D33" s="560"/>
      <c r="E33" s="560"/>
    </row>
    <row r="34" spans="1:5" ht="12" customHeight="1" thickBot="1" x14ac:dyDescent="0.25">
      <c r="A34" s="335"/>
      <c r="B34" s="336"/>
      <c r="C34" s="337" t="s">
        <v>129</v>
      </c>
      <c r="D34" s="561"/>
      <c r="E34" s="561"/>
    </row>
    <row r="35" spans="1:5" ht="12" customHeight="1" thickBot="1" x14ac:dyDescent="0.25">
      <c r="A35" s="277" t="s">
        <v>84</v>
      </c>
      <c r="B35" s="24"/>
      <c r="C35" s="173" t="s">
        <v>34</v>
      </c>
      <c r="D35" s="474">
        <f>SUM(D36:D40)</f>
        <v>1167</v>
      </c>
      <c r="E35" s="474">
        <f>SUM(E36:E40)</f>
        <v>1548</v>
      </c>
    </row>
    <row r="36" spans="1:5" ht="12" customHeight="1" x14ac:dyDescent="0.2">
      <c r="A36" s="338"/>
      <c r="B36" s="218" t="s">
        <v>187</v>
      </c>
      <c r="C36" s="11" t="s">
        <v>115</v>
      </c>
      <c r="D36" s="116">
        <v>300</v>
      </c>
      <c r="E36" s="116">
        <v>300</v>
      </c>
    </row>
    <row r="37" spans="1:5" ht="12" customHeight="1" x14ac:dyDescent="0.2">
      <c r="A37" s="339"/>
      <c r="B37" s="201" t="s">
        <v>188</v>
      </c>
      <c r="C37" s="9" t="s">
        <v>315</v>
      </c>
      <c r="D37" s="119">
        <v>81</v>
      </c>
      <c r="E37" s="119">
        <v>81</v>
      </c>
    </row>
    <row r="38" spans="1:5" ht="12" customHeight="1" x14ac:dyDescent="0.2">
      <c r="A38" s="339"/>
      <c r="B38" s="201" t="s">
        <v>189</v>
      </c>
      <c r="C38" s="9" t="s">
        <v>230</v>
      </c>
      <c r="D38" s="119">
        <v>612</v>
      </c>
      <c r="E38" s="119">
        <v>993</v>
      </c>
    </row>
    <row r="39" spans="1:5" s="139" customFormat="1" ht="12" customHeight="1" x14ac:dyDescent="0.2">
      <c r="A39" s="339"/>
      <c r="B39" s="201" t="s">
        <v>190</v>
      </c>
      <c r="C39" s="9" t="s">
        <v>316</v>
      </c>
      <c r="D39" s="119"/>
      <c r="E39" s="119"/>
    </row>
    <row r="40" spans="1:5" ht="12" customHeight="1" thickBot="1" x14ac:dyDescent="0.25">
      <c r="A40" s="339"/>
      <c r="B40" s="201" t="s">
        <v>201</v>
      </c>
      <c r="C40" s="9" t="s">
        <v>317</v>
      </c>
      <c r="D40" s="119">
        <v>174</v>
      </c>
      <c r="E40" s="119">
        <v>174</v>
      </c>
    </row>
    <row r="41" spans="1:5" ht="12" customHeight="1" thickBot="1" x14ac:dyDescent="0.25">
      <c r="A41" s="277" t="s">
        <v>85</v>
      </c>
      <c r="B41" s="24"/>
      <c r="C41" s="173" t="s">
        <v>50</v>
      </c>
      <c r="D41" s="474">
        <f>SUM(D42:D45)</f>
        <v>0</v>
      </c>
      <c r="E41" s="474">
        <f>SUM(E42:E45)</f>
        <v>0</v>
      </c>
    </row>
    <row r="42" spans="1:5" ht="12" customHeight="1" x14ac:dyDescent="0.2">
      <c r="A42" s="338"/>
      <c r="B42" s="218" t="s">
        <v>193</v>
      </c>
      <c r="C42" s="11" t="s">
        <v>435</v>
      </c>
      <c r="D42" s="116"/>
      <c r="E42" s="116"/>
    </row>
    <row r="43" spans="1:5" ht="12" customHeight="1" x14ac:dyDescent="0.2">
      <c r="A43" s="339"/>
      <c r="B43" s="201" t="s">
        <v>194</v>
      </c>
      <c r="C43" s="9" t="s">
        <v>319</v>
      </c>
      <c r="D43" s="119"/>
      <c r="E43" s="119"/>
    </row>
    <row r="44" spans="1:5" ht="15" customHeight="1" x14ac:dyDescent="0.2">
      <c r="A44" s="339"/>
      <c r="B44" s="201" t="s">
        <v>197</v>
      </c>
      <c r="C44" s="9" t="s">
        <v>130</v>
      </c>
      <c r="D44" s="119"/>
      <c r="E44" s="119"/>
    </row>
    <row r="45" spans="1:5" ht="13.5" thickBot="1" x14ac:dyDescent="0.25">
      <c r="A45" s="339"/>
      <c r="B45" s="201" t="s">
        <v>208</v>
      </c>
      <c r="C45" s="9" t="s">
        <v>47</v>
      </c>
      <c r="D45" s="119"/>
      <c r="E45" s="119"/>
    </row>
    <row r="46" spans="1:5" ht="15" customHeight="1" thickBot="1" x14ac:dyDescent="0.25">
      <c r="A46" s="277" t="s">
        <v>86</v>
      </c>
      <c r="B46" s="24"/>
      <c r="C46" s="24" t="s">
        <v>48</v>
      </c>
      <c r="D46" s="504"/>
      <c r="E46" s="504"/>
    </row>
    <row r="47" spans="1:5" ht="14.25" customHeight="1" thickBot="1" x14ac:dyDescent="0.25">
      <c r="A47" s="328" t="s">
        <v>87</v>
      </c>
      <c r="B47" s="572"/>
      <c r="C47" s="573" t="s">
        <v>51</v>
      </c>
      <c r="D47" s="555"/>
      <c r="E47" s="555"/>
    </row>
    <row r="48" spans="1:5" ht="13.5" thickBot="1" x14ac:dyDescent="0.25">
      <c r="A48" s="277" t="s">
        <v>88</v>
      </c>
      <c r="B48" s="325"/>
      <c r="C48" s="341" t="s">
        <v>49</v>
      </c>
      <c r="D48" s="568">
        <f>+D35+D41+D46+D47</f>
        <v>1167</v>
      </c>
      <c r="E48" s="568">
        <f>+E35+E41+E46+E47</f>
        <v>1548</v>
      </c>
    </row>
    <row r="49" spans="1:5" ht="13.5" thickBot="1" x14ac:dyDescent="0.25">
      <c r="A49" s="342"/>
      <c r="B49" s="343"/>
      <c r="C49" s="343"/>
      <c r="D49" s="569"/>
      <c r="E49" s="569"/>
    </row>
    <row r="50" spans="1:5" ht="13.5" thickBot="1" x14ac:dyDescent="0.25">
      <c r="A50" s="344" t="s">
        <v>362</v>
      </c>
      <c r="B50" s="345"/>
      <c r="C50" s="346"/>
      <c r="D50" s="170">
        <v>0</v>
      </c>
      <c r="E50" s="170">
        <v>0</v>
      </c>
    </row>
    <row r="51" spans="1:5" ht="13.5" thickBot="1" x14ac:dyDescent="0.25">
      <c r="A51" s="344" t="s">
        <v>363</v>
      </c>
      <c r="B51" s="345"/>
      <c r="C51" s="346"/>
      <c r="D51" s="170"/>
      <c r="E51" s="170"/>
    </row>
    <row r="52" spans="1:5" x14ac:dyDescent="0.2">
      <c r="C52" s="4" t="s">
        <v>577</v>
      </c>
    </row>
  </sheetData>
  <sheetProtection formatCells="0"/>
  <mergeCells count="2">
    <mergeCell ref="A2:B2"/>
    <mergeCell ref="A5:B5"/>
  </mergeCells>
  <phoneticPr fontId="30" type="noConversion"/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zoomScaleNormal="100" workbookViewId="0">
      <selection activeCell="E19" sqref="E19"/>
    </sheetView>
  </sheetViews>
  <sheetFormatPr defaultRowHeight="12.75" x14ac:dyDescent="0.2"/>
  <cols>
    <col min="1" max="1" width="5.5" style="58" customWidth="1"/>
    <col min="2" max="2" width="33.1640625" style="58" customWidth="1"/>
    <col min="3" max="3" width="12.33203125" style="58" customWidth="1"/>
    <col min="4" max="4" width="11.5" style="58" customWidth="1"/>
    <col min="5" max="5" width="11.33203125" style="58" customWidth="1"/>
    <col min="6" max="6" width="11" style="58" customWidth="1"/>
    <col min="7" max="7" width="14.33203125" style="58" customWidth="1"/>
    <col min="8" max="16384" width="9.33203125" style="58"/>
  </cols>
  <sheetData>
    <row r="1" spans="1:7" ht="43.5" customHeight="1" x14ac:dyDescent="0.25">
      <c r="A1" s="793" t="s">
        <v>57</v>
      </c>
      <c r="B1" s="793"/>
      <c r="C1" s="793"/>
      <c r="D1" s="793"/>
      <c r="E1" s="793"/>
      <c r="F1" s="793"/>
      <c r="G1" s="793"/>
    </row>
    <row r="3" spans="1:7" s="226" customFormat="1" ht="27" customHeight="1" x14ac:dyDescent="0.25">
      <c r="A3" s="224" t="s">
        <v>369</v>
      </c>
      <c r="B3" s="225"/>
      <c r="C3" s="792" t="s">
        <v>370</v>
      </c>
      <c r="D3" s="792"/>
      <c r="E3" s="792"/>
      <c r="F3" s="792"/>
      <c r="G3" s="792"/>
    </row>
    <row r="4" spans="1:7" s="226" customFormat="1" ht="15.75" x14ac:dyDescent="0.25">
      <c r="A4" s="225"/>
      <c r="B4" s="225"/>
      <c r="C4" s="225"/>
      <c r="D4" s="225"/>
      <c r="E4" s="225"/>
      <c r="F4" s="225"/>
      <c r="G4" s="225"/>
    </row>
    <row r="5" spans="1:7" s="226" customFormat="1" ht="24.75" customHeight="1" x14ac:dyDescent="0.25">
      <c r="A5" s="224" t="s">
        <v>371</v>
      </c>
      <c r="B5" s="225"/>
      <c r="C5" s="792" t="s">
        <v>370</v>
      </c>
      <c r="D5" s="792"/>
      <c r="E5" s="792"/>
      <c r="F5" s="792"/>
      <c r="G5" s="225"/>
    </row>
    <row r="6" spans="1:7" s="227" customFormat="1" x14ac:dyDescent="0.2">
      <c r="A6" s="287"/>
      <c r="B6" s="287"/>
      <c r="C6" s="287"/>
      <c r="D6" s="287"/>
      <c r="E6" s="287"/>
      <c r="F6" s="287"/>
      <c r="G6" s="287"/>
    </row>
    <row r="7" spans="1:7" s="228" customFormat="1" ht="15" customHeight="1" x14ac:dyDescent="0.25">
      <c r="A7" s="369" t="s">
        <v>372</v>
      </c>
      <c r="B7" s="368"/>
      <c r="C7" s="368"/>
      <c r="D7" s="354"/>
      <c r="E7" s="354"/>
      <c r="F7" s="354"/>
      <c r="G7" s="354"/>
    </row>
    <row r="8" spans="1:7" s="228" customFormat="1" ht="15" customHeight="1" thickBot="1" x14ac:dyDescent="0.3">
      <c r="A8" s="369" t="s">
        <v>373</v>
      </c>
      <c r="B8" s="354"/>
      <c r="C8" s="354"/>
      <c r="D8" s="354"/>
      <c r="E8" s="354"/>
      <c r="F8" s="354"/>
      <c r="G8" s="354"/>
    </row>
    <row r="9" spans="1:7" s="115" customFormat="1" ht="42" customHeight="1" thickBot="1" x14ac:dyDescent="0.25">
      <c r="A9" s="266" t="s">
        <v>82</v>
      </c>
      <c r="B9" s="267" t="s">
        <v>374</v>
      </c>
      <c r="C9" s="267" t="s">
        <v>375</v>
      </c>
      <c r="D9" s="267" t="s">
        <v>376</v>
      </c>
      <c r="E9" s="267" t="s">
        <v>377</v>
      </c>
      <c r="F9" s="267" t="s">
        <v>378</v>
      </c>
      <c r="G9" s="268" t="s">
        <v>119</v>
      </c>
    </row>
    <row r="10" spans="1:7" ht="24" customHeight="1" x14ac:dyDescent="0.2">
      <c r="A10" s="355" t="s">
        <v>84</v>
      </c>
      <c r="B10" s="275" t="s">
        <v>379</v>
      </c>
      <c r="C10" s="229"/>
      <c r="D10" s="229"/>
      <c r="E10" s="229"/>
      <c r="F10" s="229"/>
      <c r="G10" s="356">
        <f>SUM(C10:F10)</f>
        <v>0</v>
      </c>
    </row>
    <row r="11" spans="1:7" ht="24" customHeight="1" x14ac:dyDescent="0.2">
      <c r="A11" s="357" t="s">
        <v>85</v>
      </c>
      <c r="B11" s="276" t="s">
        <v>380</v>
      </c>
      <c r="C11" s="230"/>
      <c r="D11" s="230"/>
      <c r="E11" s="230"/>
      <c r="F11" s="230"/>
      <c r="G11" s="358">
        <f t="shared" ref="G11:G16" si="0">SUM(C11:F11)</f>
        <v>0</v>
      </c>
    </row>
    <row r="12" spans="1:7" ht="24" customHeight="1" x14ac:dyDescent="0.2">
      <c r="A12" s="357" t="s">
        <v>86</v>
      </c>
      <c r="B12" s="276" t="s">
        <v>381</v>
      </c>
      <c r="C12" s="230"/>
      <c r="D12" s="230"/>
      <c r="E12" s="230"/>
      <c r="F12" s="230"/>
      <c r="G12" s="358">
        <f t="shared" si="0"/>
        <v>0</v>
      </c>
    </row>
    <row r="13" spans="1:7" ht="24" customHeight="1" x14ac:dyDescent="0.2">
      <c r="A13" s="357" t="s">
        <v>87</v>
      </c>
      <c r="B13" s="276" t="s">
        <v>382</v>
      </c>
      <c r="C13" s="230"/>
      <c r="D13" s="230"/>
      <c r="E13" s="230"/>
      <c r="F13" s="230"/>
      <c r="G13" s="358">
        <f t="shared" si="0"/>
        <v>0</v>
      </c>
    </row>
    <row r="14" spans="1:7" ht="24" customHeight="1" x14ac:dyDescent="0.2">
      <c r="A14" s="357" t="s">
        <v>88</v>
      </c>
      <c r="B14" s="276" t="s">
        <v>383</v>
      </c>
      <c r="C14" s="230"/>
      <c r="D14" s="230"/>
      <c r="E14" s="230"/>
      <c r="F14" s="230"/>
      <c r="G14" s="358">
        <f t="shared" si="0"/>
        <v>0</v>
      </c>
    </row>
    <row r="15" spans="1:7" ht="24" customHeight="1" thickBot="1" x14ac:dyDescent="0.25">
      <c r="A15" s="359" t="s">
        <v>89</v>
      </c>
      <c r="B15" s="360" t="s">
        <v>384</v>
      </c>
      <c r="C15" s="231"/>
      <c r="D15" s="231"/>
      <c r="E15" s="231"/>
      <c r="F15" s="231"/>
      <c r="G15" s="361">
        <f t="shared" si="0"/>
        <v>0</v>
      </c>
    </row>
    <row r="16" spans="1:7" s="232" customFormat="1" ht="24" customHeight="1" thickBot="1" x14ac:dyDescent="0.25">
      <c r="A16" s="362" t="s">
        <v>90</v>
      </c>
      <c r="B16" s="363" t="s">
        <v>119</v>
      </c>
      <c r="C16" s="364">
        <f>SUM(C10:C15)</f>
        <v>0</v>
      </c>
      <c r="D16" s="364">
        <f>SUM(D10:D15)</f>
        <v>0</v>
      </c>
      <c r="E16" s="364">
        <f>SUM(E10:E15)</f>
        <v>0</v>
      </c>
      <c r="F16" s="364">
        <f>SUM(F10:F15)</f>
        <v>0</v>
      </c>
      <c r="G16" s="365">
        <f t="shared" si="0"/>
        <v>0</v>
      </c>
    </row>
    <row r="17" spans="1:7" s="227" customFormat="1" x14ac:dyDescent="0.2">
      <c r="A17" s="287"/>
      <c r="B17" s="287"/>
      <c r="C17" s="287"/>
      <c r="D17" s="287"/>
      <c r="E17" s="287"/>
      <c r="F17" s="287"/>
      <c r="G17" s="287"/>
    </row>
    <row r="18" spans="1:7" s="227" customFormat="1" x14ac:dyDescent="0.2">
      <c r="A18" s="287"/>
      <c r="B18" s="287"/>
      <c r="C18" s="287"/>
      <c r="D18" s="287"/>
      <c r="E18" s="287"/>
      <c r="F18" s="287"/>
      <c r="G18" s="287"/>
    </row>
    <row r="19" spans="1:7" s="227" customFormat="1" x14ac:dyDescent="0.2">
      <c r="A19" s="287"/>
      <c r="B19" s="287"/>
      <c r="C19" s="287"/>
      <c r="D19" s="287"/>
      <c r="E19" s="287"/>
      <c r="F19" s="287"/>
      <c r="G19" s="287"/>
    </row>
    <row r="20" spans="1:7" s="227" customFormat="1" ht="15.75" x14ac:dyDescent="0.25">
      <c r="A20" s="226" t="s">
        <v>557</v>
      </c>
      <c r="B20" s="287"/>
      <c r="C20" s="287"/>
      <c r="D20" s="287"/>
      <c r="E20" s="287"/>
      <c r="F20" s="287"/>
      <c r="G20" s="287"/>
    </row>
    <row r="21" spans="1:7" s="227" customFormat="1" x14ac:dyDescent="0.2">
      <c r="A21" s="287"/>
      <c r="B21" s="287"/>
      <c r="C21" s="287"/>
      <c r="D21" s="287"/>
      <c r="E21" s="287"/>
      <c r="F21" s="287"/>
      <c r="G21" s="287"/>
    </row>
    <row r="22" spans="1:7" x14ac:dyDescent="0.2">
      <c r="A22" s="287"/>
      <c r="B22" s="287"/>
      <c r="C22" s="287"/>
      <c r="D22" s="287"/>
      <c r="E22" s="287"/>
      <c r="F22" s="287"/>
      <c r="G22" s="287"/>
    </row>
    <row r="23" spans="1:7" x14ac:dyDescent="0.2">
      <c r="A23" s="287"/>
      <c r="B23" s="287"/>
      <c r="C23" s="227"/>
      <c r="D23" s="227"/>
      <c r="E23" s="227"/>
      <c r="F23" s="227"/>
      <c r="G23" s="287"/>
    </row>
    <row r="24" spans="1:7" ht="13.5" x14ac:dyDescent="0.25">
      <c r="A24" s="287"/>
      <c r="B24" s="287"/>
      <c r="C24" s="366"/>
      <c r="D24" s="367" t="s">
        <v>385</v>
      </c>
      <c r="E24" s="367"/>
      <c r="F24" s="366"/>
      <c r="G24" s="287"/>
    </row>
    <row r="25" spans="1:7" ht="13.5" x14ac:dyDescent="0.25">
      <c r="C25" s="233"/>
      <c r="D25" s="234"/>
      <c r="E25" s="234"/>
      <c r="F25" s="233"/>
    </row>
    <row r="26" spans="1:7" ht="13.5" x14ac:dyDescent="0.25">
      <c r="C26" s="233"/>
      <c r="D26" s="234"/>
      <c r="E26" s="234"/>
      <c r="F26" s="233"/>
    </row>
  </sheetData>
  <sheetProtection sheet="1"/>
  <mergeCells count="3">
    <mergeCell ref="C3:G3"/>
    <mergeCell ref="C5:F5"/>
    <mergeCell ref="A1:G1"/>
  </mergeCells>
  <phoneticPr fontId="30" type="noConversion"/>
  <printOptions horizontalCentered="1"/>
  <pageMargins left="0.78740157480314965" right="0.78740157480314965" top="1.1499999999999999" bottom="0.98425196850393704" header="0.78740157480314965" footer="0.78740157480314965"/>
  <pageSetup paperSize="9" scale="95" orientation="portrait" horizontalDpi="300" verticalDpi="300" r:id="rId1"/>
  <headerFooter alignWithMargins="0">
    <oddHeader>&amp;C&amp;"Times New Roman CE,Félkövér"&amp;12
&amp;R&amp;"Times New Roman CE,Félkövér dőlt"&amp;11 13. melléklet a ……/2013. (….) önkormányzati rendelethez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2"/>
  <sheetViews>
    <sheetView view="pageLayout" topLeftCell="A10" zoomScaleNormal="120" zoomScaleSheetLayoutView="130" workbookViewId="0">
      <selection sqref="A1:E1"/>
    </sheetView>
  </sheetViews>
  <sheetFormatPr defaultRowHeight="15.75" x14ac:dyDescent="0.25"/>
  <cols>
    <col min="1" max="1" width="9" style="618" customWidth="1"/>
    <col min="2" max="2" width="75.83203125" style="618" customWidth="1"/>
    <col min="3" max="3" width="15.5" style="619" customWidth="1"/>
    <col min="4" max="5" width="15.5" style="618" customWidth="1"/>
    <col min="6" max="6" width="9" style="49" customWidth="1"/>
    <col min="7" max="16384" width="9.33203125" style="49"/>
  </cols>
  <sheetData>
    <row r="1" spans="1:5" ht="15.95" customHeight="1" x14ac:dyDescent="0.25">
      <c r="A1" s="742" t="s">
        <v>81</v>
      </c>
      <c r="B1" s="742"/>
      <c r="C1" s="742"/>
      <c r="D1" s="742"/>
      <c r="E1" s="742"/>
    </row>
    <row r="2" spans="1:5" ht="15.95" customHeight="1" thickBot="1" x14ac:dyDescent="0.3">
      <c r="A2" s="744" t="s">
        <v>248</v>
      </c>
      <c r="B2" s="744"/>
      <c r="D2" s="191"/>
      <c r="E2" s="457" t="s">
        <v>455</v>
      </c>
    </row>
    <row r="3" spans="1:5" ht="38.1" customHeight="1" thickBot="1" x14ac:dyDescent="0.3">
      <c r="A3" s="28" t="s">
        <v>146</v>
      </c>
      <c r="B3" s="29" t="s">
        <v>83</v>
      </c>
      <c r="C3" s="29" t="s">
        <v>58</v>
      </c>
      <c r="D3" s="674" t="s">
        <v>59</v>
      </c>
      <c r="E3" s="223" t="s">
        <v>433</v>
      </c>
    </row>
    <row r="4" spans="1:5" s="51" customFormat="1" ht="12" customHeight="1" thickBot="1" x14ac:dyDescent="0.25">
      <c r="A4" s="42">
        <v>1</v>
      </c>
      <c r="B4" s="43">
        <v>2</v>
      </c>
      <c r="C4" s="43">
        <v>3</v>
      </c>
      <c r="D4" s="43">
        <v>4</v>
      </c>
      <c r="E4" s="44">
        <v>5</v>
      </c>
    </row>
    <row r="5" spans="1:5" s="1" customFormat="1" ht="12" customHeight="1" thickBot="1" x14ac:dyDescent="0.25">
      <c r="A5" s="25" t="s">
        <v>84</v>
      </c>
      <c r="B5" s="24" t="s">
        <v>274</v>
      </c>
      <c r="C5" s="644">
        <f>+C6+C11+C20</f>
        <v>4862</v>
      </c>
      <c r="D5" s="644">
        <f>+D6+D11+D20</f>
        <v>4927</v>
      </c>
      <c r="E5" s="435">
        <f>+E6+E11+E20</f>
        <v>1192</v>
      </c>
    </row>
    <row r="6" spans="1:5" s="1" customFormat="1" ht="12" customHeight="1" thickBot="1" x14ac:dyDescent="0.25">
      <c r="A6" s="23" t="s">
        <v>85</v>
      </c>
      <c r="B6" s="412" t="s">
        <v>532</v>
      </c>
      <c r="C6" s="645">
        <f>+C7+C8+C9+C10</f>
        <v>920</v>
      </c>
      <c r="D6" s="645">
        <f>+D7+D8+D9+D10</f>
        <v>1043</v>
      </c>
      <c r="E6" s="436">
        <f>+E7+E8+E9+E10</f>
        <v>803</v>
      </c>
    </row>
    <row r="7" spans="1:5" s="1" customFormat="1" ht="12" customHeight="1" x14ac:dyDescent="0.2">
      <c r="A7" s="16" t="s">
        <v>193</v>
      </c>
      <c r="B7" s="600" t="s">
        <v>127</v>
      </c>
      <c r="C7" s="646">
        <v>662</v>
      </c>
      <c r="D7" s="646">
        <v>824</v>
      </c>
      <c r="E7" s="438">
        <v>773</v>
      </c>
    </row>
    <row r="8" spans="1:5" s="1" customFormat="1" ht="12" customHeight="1" x14ac:dyDescent="0.2">
      <c r="A8" s="16" t="s">
        <v>194</v>
      </c>
      <c r="B8" s="426" t="s">
        <v>162</v>
      </c>
      <c r="C8" s="646"/>
      <c r="D8" s="646"/>
      <c r="E8" s="438"/>
    </row>
    <row r="9" spans="1:5" s="1" customFormat="1" ht="12" customHeight="1" x14ac:dyDescent="0.2">
      <c r="A9" s="16" t="s">
        <v>195</v>
      </c>
      <c r="B9" s="426" t="s">
        <v>275</v>
      </c>
      <c r="C9" s="646">
        <v>256</v>
      </c>
      <c r="D9" s="646">
        <v>208</v>
      </c>
      <c r="E9" s="438">
        <v>30</v>
      </c>
    </row>
    <row r="10" spans="1:5" s="1" customFormat="1" ht="12" customHeight="1" thickBot="1" x14ac:dyDescent="0.25">
      <c r="A10" s="16" t="s">
        <v>196</v>
      </c>
      <c r="B10" s="601" t="s">
        <v>276</v>
      </c>
      <c r="C10" s="646">
        <v>2</v>
      </c>
      <c r="D10" s="646">
        <v>11</v>
      </c>
      <c r="E10" s="438"/>
    </row>
    <row r="11" spans="1:5" s="1" customFormat="1" ht="12" customHeight="1" thickBot="1" x14ac:dyDescent="0.25">
      <c r="A11" s="23" t="s">
        <v>86</v>
      </c>
      <c r="B11" s="24" t="s">
        <v>277</v>
      </c>
      <c r="C11" s="645">
        <f>+C12+C13+C14+C15+C16+C17+C18+C19</f>
        <v>195</v>
      </c>
      <c r="D11" s="645">
        <f>+D12+D13+D14+D15+D16+D17+D18+D19</f>
        <v>205</v>
      </c>
      <c r="E11" s="436">
        <f>+E12+E13+E14+E15+E16+E17+E18+E19</f>
        <v>208</v>
      </c>
    </row>
    <row r="12" spans="1:5" s="1" customFormat="1" ht="12" customHeight="1" x14ac:dyDescent="0.2">
      <c r="A12" s="20" t="s">
        <v>167</v>
      </c>
      <c r="B12" s="12" t="s">
        <v>282</v>
      </c>
      <c r="C12" s="647"/>
      <c r="D12" s="647"/>
      <c r="E12" s="437"/>
    </row>
    <row r="13" spans="1:5" s="1" customFormat="1" ht="12" customHeight="1" x14ac:dyDescent="0.2">
      <c r="A13" s="16" t="s">
        <v>168</v>
      </c>
      <c r="B13" s="9" t="s">
        <v>283</v>
      </c>
      <c r="C13" s="646"/>
      <c r="D13" s="646"/>
      <c r="E13" s="438"/>
    </row>
    <row r="14" spans="1:5" s="1" customFormat="1" ht="12" customHeight="1" x14ac:dyDescent="0.2">
      <c r="A14" s="16" t="s">
        <v>169</v>
      </c>
      <c r="B14" s="9" t="s">
        <v>284</v>
      </c>
      <c r="C14" s="646">
        <v>35</v>
      </c>
      <c r="D14" s="646">
        <v>23</v>
      </c>
      <c r="E14" s="438">
        <v>23</v>
      </c>
    </row>
    <row r="15" spans="1:5" s="1" customFormat="1" ht="12" customHeight="1" x14ac:dyDescent="0.2">
      <c r="A15" s="16" t="s">
        <v>170</v>
      </c>
      <c r="B15" s="9" t="s">
        <v>285</v>
      </c>
      <c r="C15" s="646"/>
      <c r="D15" s="646"/>
      <c r="E15" s="438"/>
    </row>
    <row r="16" spans="1:5" s="1" customFormat="1" ht="12" customHeight="1" x14ac:dyDescent="0.2">
      <c r="A16" s="15" t="s">
        <v>278</v>
      </c>
      <c r="B16" s="8" t="s">
        <v>286</v>
      </c>
      <c r="C16" s="648"/>
      <c r="D16" s="648"/>
      <c r="E16" s="439"/>
    </row>
    <row r="17" spans="1:5" s="1" customFormat="1" ht="12" customHeight="1" x14ac:dyDescent="0.2">
      <c r="A17" s="16" t="s">
        <v>279</v>
      </c>
      <c r="B17" s="9" t="s">
        <v>394</v>
      </c>
      <c r="C17" s="646"/>
      <c r="D17" s="646"/>
      <c r="E17" s="438"/>
    </row>
    <row r="18" spans="1:5" s="1" customFormat="1" ht="12" customHeight="1" x14ac:dyDescent="0.2">
      <c r="A18" s="16" t="s">
        <v>280</v>
      </c>
      <c r="B18" s="9" t="s">
        <v>288</v>
      </c>
      <c r="C18" s="646">
        <v>135</v>
      </c>
      <c r="D18" s="646">
        <v>177</v>
      </c>
      <c r="E18" s="438">
        <v>180</v>
      </c>
    </row>
    <row r="19" spans="1:5" s="1" customFormat="1" ht="12" customHeight="1" thickBot="1" x14ac:dyDescent="0.25">
      <c r="A19" s="17" t="s">
        <v>281</v>
      </c>
      <c r="B19" s="10" t="s">
        <v>289</v>
      </c>
      <c r="C19" s="649">
        <v>25</v>
      </c>
      <c r="D19" s="649">
        <v>5</v>
      </c>
      <c r="E19" s="440">
        <v>5</v>
      </c>
    </row>
    <row r="20" spans="1:5" s="1" customFormat="1" ht="12" customHeight="1" thickBot="1" x14ac:dyDescent="0.25">
      <c r="A20" s="23" t="s">
        <v>290</v>
      </c>
      <c r="B20" s="24" t="s">
        <v>395</v>
      </c>
      <c r="C20" s="650">
        <v>3747</v>
      </c>
      <c r="D20" s="650">
        <v>3679</v>
      </c>
      <c r="E20" s="441">
        <v>181</v>
      </c>
    </row>
    <row r="21" spans="1:5" s="1" customFormat="1" ht="12" customHeight="1" thickBot="1" x14ac:dyDescent="0.25">
      <c r="A21" s="23" t="s">
        <v>88</v>
      </c>
      <c r="B21" s="24" t="s">
        <v>292</v>
      </c>
      <c r="C21" s="645">
        <f>+C22+C23+C24+C25+C26+C27+C28+C29</f>
        <v>7561</v>
      </c>
      <c r="D21" s="645">
        <f>+D22+D23+D24+D25+D26+D27+D28+D29</f>
        <v>11294</v>
      </c>
      <c r="E21" s="436">
        <f>+E22+E23+E24+E25+E26+E27+E28+E29</f>
        <v>8977</v>
      </c>
    </row>
    <row r="22" spans="1:5" s="1" customFormat="1" ht="12" customHeight="1" x14ac:dyDescent="0.2">
      <c r="A22" s="18" t="s">
        <v>171</v>
      </c>
      <c r="B22" s="11" t="s">
        <v>298</v>
      </c>
      <c r="C22" s="651">
        <v>6502</v>
      </c>
      <c r="D22" s="651">
        <v>6210</v>
      </c>
      <c r="E22" s="442">
        <v>7977</v>
      </c>
    </row>
    <row r="23" spans="1:5" s="1" customFormat="1" ht="12" customHeight="1" x14ac:dyDescent="0.2">
      <c r="A23" s="16" t="s">
        <v>172</v>
      </c>
      <c r="B23" s="9" t="s">
        <v>299</v>
      </c>
      <c r="C23" s="646">
        <v>985</v>
      </c>
      <c r="D23" s="646">
        <v>553</v>
      </c>
      <c r="E23" s="438">
        <v>990</v>
      </c>
    </row>
    <row r="24" spans="1:5" s="1" customFormat="1" ht="12" customHeight="1" x14ac:dyDescent="0.2">
      <c r="A24" s="16" t="s">
        <v>173</v>
      </c>
      <c r="B24" s="9" t="s">
        <v>300</v>
      </c>
      <c r="C24" s="646">
        <v>74</v>
      </c>
      <c r="D24" s="646"/>
      <c r="E24" s="438"/>
    </row>
    <row r="25" spans="1:5" s="1" customFormat="1" ht="12" customHeight="1" x14ac:dyDescent="0.2">
      <c r="A25" s="19" t="s">
        <v>293</v>
      </c>
      <c r="B25" s="9" t="s">
        <v>176</v>
      </c>
      <c r="C25" s="652"/>
      <c r="D25" s="652"/>
      <c r="E25" s="443"/>
    </row>
    <row r="26" spans="1:5" s="1" customFormat="1" ht="12" customHeight="1" x14ac:dyDescent="0.2">
      <c r="A26" s="19" t="s">
        <v>294</v>
      </c>
      <c r="B26" s="9" t="s">
        <v>301</v>
      </c>
      <c r="C26" s="652"/>
      <c r="D26" s="652"/>
      <c r="E26" s="443"/>
    </row>
    <row r="27" spans="1:5" s="1" customFormat="1" ht="12" customHeight="1" x14ac:dyDescent="0.2">
      <c r="A27" s="16" t="s">
        <v>295</v>
      </c>
      <c r="B27" s="9" t="s">
        <v>571</v>
      </c>
      <c r="C27" s="646"/>
      <c r="D27" s="646"/>
      <c r="E27" s="438"/>
    </row>
    <row r="28" spans="1:5" s="1" customFormat="1" ht="12" customHeight="1" x14ac:dyDescent="0.2">
      <c r="A28" s="16" t="s">
        <v>296</v>
      </c>
      <c r="B28" s="9" t="s">
        <v>570</v>
      </c>
      <c r="C28" s="653"/>
      <c r="D28" s="653">
        <v>4500</v>
      </c>
      <c r="E28" s="444"/>
    </row>
    <row r="29" spans="1:5" s="1" customFormat="1" ht="12" customHeight="1" thickBot="1" x14ac:dyDescent="0.25">
      <c r="A29" s="16" t="s">
        <v>297</v>
      </c>
      <c r="B29" s="14" t="s">
        <v>304</v>
      </c>
      <c r="C29" s="653"/>
      <c r="D29" s="653">
        <v>31</v>
      </c>
      <c r="E29" s="444">
        <v>10</v>
      </c>
    </row>
    <row r="30" spans="1:5" s="1" customFormat="1" ht="12" customHeight="1" thickBot="1" x14ac:dyDescent="0.25">
      <c r="A30" s="405" t="s">
        <v>89</v>
      </c>
      <c r="B30" s="24" t="s">
        <v>533</v>
      </c>
      <c r="C30" s="645">
        <f>+C31+C37</f>
        <v>2080</v>
      </c>
      <c r="D30" s="645">
        <f>+D31+D37</f>
        <v>1574</v>
      </c>
      <c r="E30" s="436">
        <f>+E31+E37</f>
        <v>930</v>
      </c>
    </row>
    <row r="31" spans="1:5" s="1" customFormat="1" ht="12" customHeight="1" x14ac:dyDescent="0.2">
      <c r="A31" s="406" t="s">
        <v>174</v>
      </c>
      <c r="B31" s="602" t="s">
        <v>534</v>
      </c>
      <c r="C31" s="654">
        <f>+C32+C33+C34+C35+C36</f>
        <v>2080</v>
      </c>
      <c r="D31" s="654">
        <f>+D32+D33+D34+D35+D36</f>
        <v>1574</v>
      </c>
      <c r="E31" s="448">
        <f>+E32+E33+E34+E35+E36</f>
        <v>930</v>
      </c>
    </row>
    <row r="32" spans="1:5" s="1" customFormat="1" ht="12" customHeight="1" x14ac:dyDescent="0.2">
      <c r="A32" s="407" t="s">
        <v>177</v>
      </c>
      <c r="B32" s="413" t="s">
        <v>397</v>
      </c>
      <c r="C32" s="653"/>
      <c r="D32" s="653"/>
      <c r="E32" s="444"/>
    </row>
    <row r="33" spans="1:5" s="1" customFormat="1" ht="12" customHeight="1" x14ac:dyDescent="0.2">
      <c r="A33" s="407" t="s">
        <v>178</v>
      </c>
      <c r="B33" s="413" t="s">
        <v>398</v>
      </c>
      <c r="C33" s="653"/>
      <c r="D33" s="653"/>
      <c r="E33" s="444"/>
    </row>
    <row r="34" spans="1:5" s="1" customFormat="1" ht="12" customHeight="1" x14ac:dyDescent="0.2">
      <c r="A34" s="407" t="s">
        <v>179</v>
      </c>
      <c r="B34" s="413" t="s">
        <v>399</v>
      </c>
      <c r="C34" s="653">
        <v>750</v>
      </c>
      <c r="D34" s="653">
        <v>600</v>
      </c>
      <c r="E34" s="444"/>
    </row>
    <row r="35" spans="1:5" s="1" customFormat="1" ht="12" customHeight="1" x14ac:dyDescent="0.2">
      <c r="A35" s="407" t="s">
        <v>180</v>
      </c>
      <c r="B35" s="413" t="s">
        <v>572</v>
      </c>
      <c r="C35" s="653"/>
      <c r="D35" s="653"/>
      <c r="E35" s="444"/>
    </row>
    <row r="36" spans="1:5" s="1" customFormat="1" ht="12" customHeight="1" x14ac:dyDescent="0.2">
      <c r="A36" s="407" t="s">
        <v>305</v>
      </c>
      <c r="B36" s="413" t="s">
        <v>535</v>
      </c>
      <c r="C36" s="653">
        <v>1330</v>
      </c>
      <c r="D36" s="653">
        <v>974</v>
      </c>
      <c r="E36" s="444">
        <v>930</v>
      </c>
    </row>
    <row r="37" spans="1:5" s="1" customFormat="1" ht="12" customHeight="1" x14ac:dyDescent="0.2">
      <c r="A37" s="407" t="s">
        <v>175</v>
      </c>
      <c r="B37" s="414" t="s">
        <v>536</v>
      </c>
      <c r="C37" s="655">
        <f>+C38+C39+C40+C41+C42</f>
        <v>0</v>
      </c>
      <c r="D37" s="655">
        <f>+D38+D39+D40+D41+D42</f>
        <v>0</v>
      </c>
      <c r="E37" s="449">
        <f>+E38+E39+E40+E41+E42</f>
        <v>0</v>
      </c>
    </row>
    <row r="38" spans="1:5" s="1" customFormat="1" ht="12" customHeight="1" x14ac:dyDescent="0.2">
      <c r="A38" s="407" t="s">
        <v>183</v>
      </c>
      <c r="B38" s="413" t="s">
        <v>397</v>
      </c>
      <c r="C38" s="653"/>
      <c r="D38" s="653"/>
      <c r="E38" s="444"/>
    </row>
    <row r="39" spans="1:5" s="1" customFormat="1" ht="12" customHeight="1" x14ac:dyDescent="0.2">
      <c r="A39" s="407" t="s">
        <v>184</v>
      </c>
      <c r="B39" s="413" t="s">
        <v>398</v>
      </c>
      <c r="C39" s="653"/>
      <c r="D39" s="653"/>
      <c r="E39" s="444"/>
    </row>
    <row r="40" spans="1:5" s="1" customFormat="1" ht="12" customHeight="1" x14ac:dyDescent="0.2">
      <c r="A40" s="407" t="s">
        <v>185</v>
      </c>
      <c r="B40" s="413" t="s">
        <v>399</v>
      </c>
      <c r="C40" s="653"/>
      <c r="D40" s="653"/>
      <c r="E40" s="444"/>
    </row>
    <row r="41" spans="1:5" s="1" customFormat="1" ht="12" customHeight="1" x14ac:dyDescent="0.2">
      <c r="A41" s="407" t="s">
        <v>186</v>
      </c>
      <c r="B41" s="415" t="s">
        <v>619</v>
      </c>
      <c r="C41" s="653"/>
      <c r="D41" s="653"/>
      <c r="E41" s="444"/>
    </row>
    <row r="42" spans="1:5" s="1" customFormat="1" ht="12" customHeight="1" thickBot="1" x14ac:dyDescent="0.25">
      <c r="A42" s="408" t="s">
        <v>306</v>
      </c>
      <c r="B42" s="416" t="s">
        <v>537</v>
      </c>
      <c r="C42" s="656"/>
      <c r="D42" s="656"/>
      <c r="E42" s="657"/>
    </row>
    <row r="43" spans="1:5" s="1" customFormat="1" ht="12" customHeight="1" thickBot="1" x14ac:dyDescent="0.25">
      <c r="A43" s="23" t="s">
        <v>307</v>
      </c>
      <c r="B43" s="603" t="s">
        <v>401</v>
      </c>
      <c r="C43" s="645">
        <f>+C44+C45</f>
        <v>10</v>
      </c>
      <c r="D43" s="645">
        <f>+D44+D45</f>
        <v>0</v>
      </c>
      <c r="E43" s="436">
        <f>+E44+E45</f>
        <v>0</v>
      </c>
    </row>
    <row r="44" spans="1:5" s="1" customFormat="1" ht="12" customHeight="1" x14ac:dyDescent="0.2">
      <c r="A44" s="18" t="s">
        <v>181</v>
      </c>
      <c r="B44" s="426" t="s">
        <v>402</v>
      </c>
      <c r="C44" s="651">
        <v>10</v>
      </c>
      <c r="D44" s="651"/>
      <c r="E44" s="442"/>
    </row>
    <row r="45" spans="1:5" s="1" customFormat="1" ht="12" customHeight="1" thickBot="1" x14ac:dyDescent="0.25">
      <c r="A45" s="15" t="s">
        <v>182</v>
      </c>
      <c r="B45" s="421" t="s">
        <v>406</v>
      </c>
      <c r="C45" s="648"/>
      <c r="D45" s="648"/>
      <c r="E45" s="439"/>
    </row>
    <row r="46" spans="1:5" s="1" customFormat="1" ht="12" customHeight="1" thickBot="1" x14ac:dyDescent="0.25">
      <c r="A46" s="23" t="s">
        <v>91</v>
      </c>
      <c r="B46" s="603" t="s">
        <v>405</v>
      </c>
      <c r="C46" s="645">
        <f>+C47+C48+C49</f>
        <v>3549</v>
      </c>
      <c r="D46" s="645">
        <f>+D47+D48+D49</f>
        <v>800</v>
      </c>
      <c r="E46" s="436">
        <f>+E47+E48+E49</f>
        <v>0</v>
      </c>
    </row>
    <row r="47" spans="1:5" s="1" customFormat="1" ht="12" customHeight="1" x14ac:dyDescent="0.2">
      <c r="A47" s="18" t="s">
        <v>310</v>
      </c>
      <c r="B47" s="426" t="s">
        <v>308</v>
      </c>
      <c r="C47" s="658">
        <v>3549</v>
      </c>
      <c r="D47" s="658">
        <v>800</v>
      </c>
      <c r="E47" s="659"/>
    </row>
    <row r="48" spans="1:5" s="1" customFormat="1" ht="12" customHeight="1" x14ac:dyDescent="0.2">
      <c r="A48" s="16" t="s">
        <v>311</v>
      </c>
      <c r="B48" s="413" t="s">
        <v>309</v>
      </c>
      <c r="C48" s="653"/>
      <c r="D48" s="653"/>
      <c r="E48" s="444"/>
    </row>
    <row r="49" spans="1:7" s="1" customFormat="1" ht="12" customHeight="1" thickBot="1" x14ac:dyDescent="0.25">
      <c r="A49" s="15" t="s">
        <v>464</v>
      </c>
      <c r="B49" s="421" t="s">
        <v>403</v>
      </c>
      <c r="C49" s="660"/>
      <c r="D49" s="660"/>
      <c r="E49" s="661"/>
    </row>
    <row r="50" spans="1:7" s="1" customFormat="1" ht="12" customHeight="1" thickBot="1" x14ac:dyDescent="0.25">
      <c r="A50" s="23" t="s">
        <v>312</v>
      </c>
      <c r="B50" s="604" t="s">
        <v>404</v>
      </c>
      <c r="C50" s="662"/>
      <c r="D50" s="662"/>
      <c r="E50" s="445"/>
    </row>
    <row r="51" spans="1:7" s="1" customFormat="1" ht="12" customHeight="1" thickBot="1" x14ac:dyDescent="0.25">
      <c r="A51" s="23" t="s">
        <v>93</v>
      </c>
      <c r="B51" s="27" t="s">
        <v>313</v>
      </c>
      <c r="C51" s="663">
        <f>+C6+C11+C20+C21+C30+C43+C46+C50</f>
        <v>18062</v>
      </c>
      <c r="D51" s="663">
        <f>+D6+D11+D20+D21+D30+D43+D46+D50</f>
        <v>18595</v>
      </c>
      <c r="E51" s="446">
        <f>+E6+E11+E20+E21+E30+E43+E46+E50</f>
        <v>11099</v>
      </c>
    </row>
    <row r="52" spans="1:7" s="1" customFormat="1" ht="17.25" customHeight="1" thickBot="1" x14ac:dyDescent="0.3">
      <c r="A52" s="417" t="s">
        <v>94</v>
      </c>
      <c r="B52" s="412" t="s">
        <v>407</v>
      </c>
      <c r="C52" s="664">
        <f>+C53+C59</f>
        <v>4858</v>
      </c>
      <c r="D52" s="664">
        <f>+D53+D59</f>
        <v>0</v>
      </c>
      <c r="E52" s="447">
        <f>+E53+E59</f>
        <v>9204</v>
      </c>
      <c r="G52" s="52"/>
    </row>
    <row r="53" spans="1:7" s="1" customFormat="1" ht="12" customHeight="1" x14ac:dyDescent="0.2">
      <c r="A53" s="605" t="s">
        <v>241</v>
      </c>
      <c r="B53" s="602" t="s">
        <v>494</v>
      </c>
      <c r="C53" s="654">
        <f>+C54+C55+C56+C57+C58</f>
        <v>4858</v>
      </c>
      <c r="D53" s="654">
        <f>+D54+D55+D56+D57+D58</f>
        <v>0</v>
      </c>
      <c r="E53" s="448">
        <v>9204</v>
      </c>
    </row>
    <row r="54" spans="1:7" s="1" customFormat="1" ht="12" customHeight="1" x14ac:dyDescent="0.2">
      <c r="A54" s="418" t="s">
        <v>423</v>
      </c>
      <c r="B54" s="413" t="s">
        <v>409</v>
      </c>
      <c r="C54" s="653">
        <v>4858</v>
      </c>
      <c r="D54" s="653"/>
      <c r="E54" s="444"/>
    </row>
    <row r="55" spans="1:7" s="1" customFormat="1" ht="12" customHeight="1" x14ac:dyDescent="0.2">
      <c r="A55" s="418" t="s">
        <v>424</v>
      </c>
      <c r="B55" s="413" t="s">
        <v>410</v>
      </c>
      <c r="C55" s="653"/>
      <c r="D55" s="653"/>
      <c r="E55" s="444"/>
    </row>
    <row r="56" spans="1:7" s="1" customFormat="1" ht="12" customHeight="1" x14ac:dyDescent="0.2">
      <c r="A56" s="418" t="s">
        <v>425</v>
      </c>
      <c r="B56" s="413" t="s">
        <v>411</v>
      </c>
      <c r="C56" s="653"/>
      <c r="D56" s="653"/>
      <c r="E56" s="444"/>
    </row>
    <row r="57" spans="1:7" s="1" customFormat="1" ht="12" customHeight="1" x14ac:dyDescent="0.2">
      <c r="A57" s="418" t="s">
        <v>426</v>
      </c>
      <c r="B57" s="413" t="s">
        <v>412</v>
      </c>
      <c r="C57" s="653"/>
      <c r="D57" s="653"/>
      <c r="E57" s="444"/>
    </row>
    <row r="58" spans="1:7" s="1" customFormat="1" ht="12" customHeight="1" x14ac:dyDescent="0.2">
      <c r="A58" s="418" t="s">
        <v>427</v>
      </c>
      <c r="B58" s="413" t="s">
        <v>413</v>
      </c>
      <c r="C58" s="653"/>
      <c r="D58" s="653"/>
      <c r="E58" s="444"/>
    </row>
    <row r="59" spans="1:7" s="1" customFormat="1" ht="12" customHeight="1" x14ac:dyDescent="0.2">
      <c r="A59" s="419" t="s">
        <v>242</v>
      </c>
      <c r="B59" s="414" t="s">
        <v>493</v>
      </c>
      <c r="C59" s="655"/>
      <c r="D59" s="655"/>
      <c r="E59" s="449"/>
    </row>
    <row r="60" spans="1:7" s="1" customFormat="1" ht="12" customHeight="1" x14ac:dyDescent="0.2">
      <c r="A60" s="418" t="s">
        <v>428</v>
      </c>
      <c r="B60" s="413" t="s">
        <v>415</v>
      </c>
      <c r="C60" s="653"/>
      <c r="D60" s="653"/>
      <c r="E60" s="444"/>
    </row>
    <row r="61" spans="1:7" s="1" customFormat="1" ht="12" customHeight="1" x14ac:dyDescent="0.2">
      <c r="A61" s="418" t="s">
        <v>429</v>
      </c>
      <c r="B61" s="413" t="s">
        <v>416</v>
      </c>
      <c r="C61" s="653"/>
      <c r="D61" s="653"/>
      <c r="E61" s="444"/>
    </row>
    <row r="62" spans="1:7" s="1" customFormat="1" ht="12" customHeight="1" x14ac:dyDescent="0.2">
      <c r="A62" s="418" t="s">
        <v>430</v>
      </c>
      <c r="B62" s="413" t="s">
        <v>417</v>
      </c>
      <c r="C62" s="653"/>
      <c r="D62" s="653"/>
      <c r="E62" s="444"/>
    </row>
    <row r="63" spans="1:7" s="1" customFormat="1" ht="12" customHeight="1" x14ac:dyDescent="0.2">
      <c r="A63" s="418" t="s">
        <v>431</v>
      </c>
      <c r="B63" s="413" t="s">
        <v>418</v>
      </c>
      <c r="C63" s="653"/>
      <c r="D63" s="653"/>
      <c r="E63" s="444"/>
    </row>
    <row r="64" spans="1:7" s="1" customFormat="1" ht="12" customHeight="1" thickBot="1" x14ac:dyDescent="0.25">
      <c r="A64" s="420" t="s">
        <v>432</v>
      </c>
      <c r="B64" s="421" t="s">
        <v>419</v>
      </c>
      <c r="C64" s="665"/>
      <c r="D64" s="665"/>
      <c r="E64" s="450"/>
    </row>
    <row r="65" spans="1:6" s="1" customFormat="1" ht="12" customHeight="1" thickBot="1" x14ac:dyDescent="0.25">
      <c r="A65" s="422" t="s">
        <v>95</v>
      </c>
      <c r="B65" s="606" t="s">
        <v>491</v>
      </c>
      <c r="C65" s="664">
        <f>+C51+C52</f>
        <v>22920</v>
      </c>
      <c r="D65" s="664">
        <f>+D51+D52</f>
        <v>18595</v>
      </c>
      <c r="E65" s="447">
        <f>+E51+E52</f>
        <v>20303</v>
      </c>
    </row>
    <row r="66" spans="1:6" s="1" customFormat="1" ht="12" customHeight="1" thickBot="1" x14ac:dyDescent="0.25">
      <c r="A66" s="423" t="s">
        <v>96</v>
      </c>
      <c r="B66" s="607" t="s">
        <v>421</v>
      </c>
      <c r="C66" s="666"/>
      <c r="D66" s="666"/>
      <c r="E66" s="458"/>
    </row>
    <row r="67" spans="1:6" s="1" customFormat="1" ht="12" customHeight="1" thickBot="1" x14ac:dyDescent="0.25">
      <c r="A67" s="422" t="s">
        <v>97</v>
      </c>
      <c r="B67" s="606" t="s">
        <v>492</v>
      </c>
      <c r="C67" s="667">
        <f>+C65+C66</f>
        <v>22920</v>
      </c>
      <c r="D67" s="667">
        <f>+D65+D66</f>
        <v>18595</v>
      </c>
      <c r="E67" s="459">
        <f>+E65+E66</f>
        <v>20303</v>
      </c>
    </row>
    <row r="68" spans="1:6" s="1" customFormat="1" ht="12" customHeight="1" x14ac:dyDescent="0.2">
      <c r="A68" s="587"/>
      <c r="B68" s="588"/>
      <c r="C68" s="589"/>
      <c r="D68" s="590"/>
      <c r="E68" s="591"/>
    </row>
    <row r="69" spans="1:6" s="1" customFormat="1" ht="12" customHeight="1" x14ac:dyDescent="0.2">
      <c r="A69" s="742" t="s">
        <v>113</v>
      </c>
      <c r="B69" s="742"/>
      <c r="C69" s="742"/>
      <c r="D69" s="742"/>
      <c r="E69" s="742"/>
    </row>
    <row r="70" spans="1:6" s="1" customFormat="1" ht="12" customHeight="1" thickBot="1" x14ac:dyDescent="0.25">
      <c r="A70" s="745" t="s">
        <v>249</v>
      </c>
      <c r="B70" s="745"/>
      <c r="C70" s="619"/>
      <c r="D70" s="191"/>
      <c r="E70" s="457" t="s">
        <v>455</v>
      </c>
    </row>
    <row r="71" spans="1:6" s="1" customFormat="1" ht="24" customHeight="1" thickBot="1" x14ac:dyDescent="0.25">
      <c r="A71" s="28" t="s">
        <v>82</v>
      </c>
      <c r="B71" s="29" t="s">
        <v>114</v>
      </c>
      <c r="C71" s="29" t="s">
        <v>58</v>
      </c>
      <c r="D71" s="29" t="s">
        <v>59</v>
      </c>
      <c r="E71" s="50" t="s">
        <v>433</v>
      </c>
      <c r="F71" s="200"/>
    </row>
    <row r="72" spans="1:6" s="1" customFormat="1" ht="12" customHeight="1" thickBot="1" x14ac:dyDescent="0.25">
      <c r="A72" s="42">
        <v>1</v>
      </c>
      <c r="B72" s="43">
        <v>2</v>
      </c>
      <c r="C72" s="43">
        <v>3</v>
      </c>
      <c r="D72" s="43">
        <v>4</v>
      </c>
      <c r="E72" s="44">
        <v>5</v>
      </c>
      <c r="F72" s="200"/>
    </row>
    <row r="73" spans="1:6" s="1" customFormat="1" ht="15" customHeight="1" thickBot="1" x14ac:dyDescent="0.25">
      <c r="A73" s="25" t="s">
        <v>84</v>
      </c>
      <c r="B73" s="36" t="s">
        <v>314</v>
      </c>
      <c r="C73" s="644">
        <f>+C74+C75+C76+C77+C78</f>
        <v>14210</v>
      </c>
      <c r="D73" s="644">
        <f>+D74+D75+D76+D77+D78</f>
        <v>12281</v>
      </c>
      <c r="E73" s="435">
        <f>+E74+E75+E76+E77+E78</f>
        <v>14382</v>
      </c>
      <c r="F73" s="200"/>
    </row>
    <row r="74" spans="1:6" s="1" customFormat="1" ht="12.95" customHeight="1" x14ac:dyDescent="0.2">
      <c r="A74" s="20" t="s">
        <v>187</v>
      </c>
      <c r="B74" s="12" t="s">
        <v>115</v>
      </c>
      <c r="C74" s="647">
        <v>3044</v>
      </c>
      <c r="D74" s="647">
        <v>3551</v>
      </c>
      <c r="E74" s="437">
        <v>3945</v>
      </c>
    </row>
    <row r="75" spans="1:6" ht="16.5" customHeight="1" x14ac:dyDescent="0.25">
      <c r="A75" s="16" t="s">
        <v>188</v>
      </c>
      <c r="B75" s="9" t="s">
        <v>315</v>
      </c>
      <c r="C75" s="646">
        <v>777</v>
      </c>
      <c r="D75" s="646">
        <v>937</v>
      </c>
      <c r="E75" s="438">
        <v>1020</v>
      </c>
    </row>
    <row r="76" spans="1:6" x14ac:dyDescent="0.25">
      <c r="A76" s="16" t="s">
        <v>189</v>
      </c>
      <c r="B76" s="9" t="s">
        <v>230</v>
      </c>
      <c r="C76" s="652">
        <v>4680</v>
      </c>
      <c r="D76" s="652">
        <v>2903</v>
      </c>
      <c r="E76" s="443">
        <v>4859</v>
      </c>
    </row>
    <row r="77" spans="1:6" s="51" customFormat="1" ht="12" customHeight="1" x14ac:dyDescent="0.2">
      <c r="A77" s="16" t="s">
        <v>190</v>
      </c>
      <c r="B77" s="13" t="s">
        <v>316</v>
      </c>
      <c r="C77" s="652"/>
      <c r="D77" s="652"/>
      <c r="E77" s="443"/>
    </row>
    <row r="78" spans="1:6" ht="12" customHeight="1" x14ac:dyDescent="0.25">
      <c r="A78" s="16" t="s">
        <v>201</v>
      </c>
      <c r="B78" s="22" t="s">
        <v>317</v>
      </c>
      <c r="C78" s="652">
        <v>5709</v>
      </c>
      <c r="D78" s="652">
        <v>4890</v>
      </c>
      <c r="E78" s="443">
        <v>4558</v>
      </c>
    </row>
    <row r="79" spans="1:6" ht="12" customHeight="1" x14ac:dyDescent="0.25">
      <c r="A79" s="16" t="s">
        <v>191</v>
      </c>
      <c r="B79" s="9" t="s">
        <v>339</v>
      </c>
      <c r="C79" s="652"/>
      <c r="D79" s="652"/>
      <c r="E79" s="443"/>
    </row>
    <row r="80" spans="1:6" ht="12" customHeight="1" x14ac:dyDescent="0.25">
      <c r="A80" s="16" t="s">
        <v>192</v>
      </c>
      <c r="B80" s="194" t="s">
        <v>340</v>
      </c>
      <c r="C80" s="652">
        <v>2024</v>
      </c>
      <c r="D80" s="652">
        <v>1564</v>
      </c>
      <c r="E80" s="443">
        <v>2235</v>
      </c>
    </row>
    <row r="81" spans="1:5" ht="12" customHeight="1" x14ac:dyDescent="0.25">
      <c r="A81" s="16" t="s">
        <v>202</v>
      </c>
      <c r="B81" s="194" t="s">
        <v>434</v>
      </c>
      <c r="C81" s="652">
        <v>3485</v>
      </c>
      <c r="D81" s="652">
        <v>3152</v>
      </c>
      <c r="E81" s="443">
        <v>2149</v>
      </c>
    </row>
    <row r="82" spans="1:5" ht="12" customHeight="1" x14ac:dyDescent="0.25">
      <c r="A82" s="16" t="s">
        <v>203</v>
      </c>
      <c r="B82" s="195" t="s">
        <v>341</v>
      </c>
      <c r="C82" s="652">
        <v>200</v>
      </c>
      <c r="D82" s="652">
        <v>174</v>
      </c>
      <c r="E82" s="443">
        <v>174</v>
      </c>
    </row>
    <row r="83" spans="1:5" ht="12" customHeight="1" x14ac:dyDescent="0.25">
      <c r="A83" s="15" t="s">
        <v>204</v>
      </c>
      <c r="B83" s="196" t="s">
        <v>342</v>
      </c>
      <c r="C83" s="652"/>
      <c r="D83" s="652"/>
      <c r="E83" s="443"/>
    </row>
    <row r="84" spans="1:5" ht="12" customHeight="1" x14ac:dyDescent="0.25">
      <c r="A84" s="16" t="s">
        <v>205</v>
      </c>
      <c r="B84" s="196" t="s">
        <v>343</v>
      </c>
      <c r="C84" s="652"/>
      <c r="D84" s="652"/>
      <c r="E84" s="443"/>
    </row>
    <row r="85" spans="1:5" ht="12" customHeight="1" thickBot="1" x14ac:dyDescent="0.3">
      <c r="A85" s="21" t="s">
        <v>207</v>
      </c>
      <c r="B85" s="197" t="s">
        <v>344</v>
      </c>
      <c r="C85" s="668"/>
      <c r="D85" s="668"/>
      <c r="E85" s="452"/>
    </row>
    <row r="86" spans="1:5" ht="12" customHeight="1" thickBot="1" x14ac:dyDescent="0.3">
      <c r="A86" s="23" t="s">
        <v>85</v>
      </c>
      <c r="B86" s="35" t="s">
        <v>465</v>
      </c>
      <c r="C86" s="645">
        <f>+C87+C88+C89</f>
        <v>2787</v>
      </c>
      <c r="D86" s="645">
        <f>+D87+D88+D89</f>
        <v>0</v>
      </c>
      <c r="E86" s="436">
        <f>+E87+E88+E89</f>
        <v>1670</v>
      </c>
    </row>
    <row r="87" spans="1:5" ht="12" customHeight="1" x14ac:dyDescent="0.25">
      <c r="A87" s="18" t="s">
        <v>193</v>
      </c>
      <c r="B87" s="9" t="s">
        <v>435</v>
      </c>
      <c r="C87" s="651"/>
      <c r="D87" s="651"/>
      <c r="E87" s="442">
        <v>1670</v>
      </c>
    </row>
    <row r="88" spans="1:5" ht="12" customHeight="1" x14ac:dyDescent="0.25">
      <c r="A88" s="18" t="s">
        <v>194</v>
      </c>
      <c r="B88" s="14" t="s">
        <v>319</v>
      </c>
      <c r="C88" s="646">
        <v>1788</v>
      </c>
      <c r="D88" s="646"/>
      <c r="E88" s="438"/>
    </row>
    <row r="89" spans="1:5" ht="12" customHeight="1" x14ac:dyDescent="0.25">
      <c r="A89" s="18" t="s">
        <v>195</v>
      </c>
      <c r="B89" s="413" t="s">
        <v>466</v>
      </c>
      <c r="C89" s="646">
        <v>999</v>
      </c>
      <c r="D89" s="646"/>
      <c r="E89" s="438"/>
    </row>
    <row r="90" spans="1:5" ht="12" customHeight="1" x14ac:dyDescent="0.25">
      <c r="A90" s="18" t="s">
        <v>196</v>
      </c>
      <c r="B90" s="413" t="s">
        <v>538</v>
      </c>
      <c r="C90" s="646">
        <v>999</v>
      </c>
      <c r="D90" s="646"/>
      <c r="E90" s="438"/>
    </row>
    <row r="91" spans="1:5" ht="12" customHeight="1" x14ac:dyDescent="0.25">
      <c r="A91" s="18" t="s">
        <v>197</v>
      </c>
      <c r="B91" s="413" t="s">
        <v>467</v>
      </c>
      <c r="C91" s="646"/>
      <c r="D91" s="646"/>
      <c r="E91" s="438"/>
    </row>
    <row r="92" spans="1:5" ht="12" customHeight="1" x14ac:dyDescent="0.25">
      <c r="A92" s="18" t="s">
        <v>206</v>
      </c>
      <c r="B92" s="413" t="s">
        <v>468</v>
      </c>
      <c r="C92" s="646"/>
      <c r="D92" s="646"/>
      <c r="E92" s="438"/>
    </row>
    <row r="93" spans="1:5" ht="12" customHeight="1" x14ac:dyDescent="0.25">
      <c r="A93" s="18" t="s">
        <v>208</v>
      </c>
      <c r="B93" s="608" t="s">
        <v>439</v>
      </c>
      <c r="C93" s="646"/>
      <c r="D93" s="646"/>
      <c r="E93" s="438"/>
    </row>
    <row r="94" spans="1:5" ht="12" customHeight="1" x14ac:dyDescent="0.25">
      <c r="A94" s="18" t="s">
        <v>320</v>
      </c>
      <c r="B94" s="608" t="s">
        <v>440</v>
      </c>
      <c r="C94" s="646"/>
      <c r="D94" s="646"/>
      <c r="E94" s="438"/>
    </row>
    <row r="95" spans="1:5" ht="12" customHeight="1" x14ac:dyDescent="0.25">
      <c r="A95" s="18" t="s">
        <v>321</v>
      </c>
      <c r="B95" s="608" t="s">
        <v>438</v>
      </c>
      <c r="C95" s="646"/>
      <c r="D95" s="646"/>
      <c r="E95" s="438"/>
    </row>
    <row r="96" spans="1:5" ht="34.5" thickBot="1" x14ac:dyDescent="0.3">
      <c r="A96" s="15" t="s">
        <v>322</v>
      </c>
      <c r="B96" s="609" t="s">
        <v>437</v>
      </c>
      <c r="C96" s="652"/>
      <c r="D96" s="652"/>
      <c r="E96" s="443"/>
    </row>
    <row r="97" spans="1:5" ht="12" customHeight="1" thickBot="1" x14ac:dyDescent="0.3">
      <c r="A97" s="23" t="s">
        <v>86</v>
      </c>
      <c r="B97" s="173" t="s">
        <v>469</v>
      </c>
      <c r="C97" s="645">
        <f>+C98+C99</f>
        <v>0</v>
      </c>
      <c r="D97" s="645">
        <f>+D98+D99</f>
        <v>0</v>
      </c>
      <c r="E97" s="436">
        <f>+E98+E99</f>
        <v>4251</v>
      </c>
    </row>
    <row r="98" spans="1:5" ht="12" customHeight="1" x14ac:dyDescent="0.25">
      <c r="A98" s="18" t="s">
        <v>167</v>
      </c>
      <c r="B98" s="11" t="s">
        <v>131</v>
      </c>
      <c r="C98" s="651"/>
      <c r="D98" s="651"/>
      <c r="E98" s="442"/>
    </row>
    <row r="99" spans="1:5" ht="12" customHeight="1" thickBot="1" x14ac:dyDescent="0.3">
      <c r="A99" s="19" t="s">
        <v>168</v>
      </c>
      <c r="B99" s="14" t="s">
        <v>132</v>
      </c>
      <c r="C99" s="652"/>
      <c r="D99" s="652"/>
      <c r="E99" s="443">
        <v>4251</v>
      </c>
    </row>
    <row r="100" spans="1:5" ht="12" customHeight="1" thickBot="1" x14ac:dyDescent="0.3">
      <c r="A100" s="417" t="s">
        <v>87</v>
      </c>
      <c r="B100" s="412" t="s">
        <v>441</v>
      </c>
      <c r="C100" s="662"/>
      <c r="D100" s="662"/>
      <c r="E100" s="445"/>
    </row>
    <row r="101" spans="1:5" ht="12" customHeight="1" thickBot="1" x14ac:dyDescent="0.3">
      <c r="A101" s="409" t="s">
        <v>88</v>
      </c>
      <c r="B101" s="410" t="s">
        <v>254</v>
      </c>
      <c r="C101" s="644">
        <f>+C73+C86+C97+C100</f>
        <v>16997</v>
      </c>
      <c r="D101" s="644">
        <f>+D73+D86+D97+D100</f>
        <v>12281</v>
      </c>
      <c r="E101" s="435">
        <f>+E73+E86+E97+E100</f>
        <v>20303</v>
      </c>
    </row>
    <row r="102" spans="1:5" ht="12" customHeight="1" thickBot="1" x14ac:dyDescent="0.3">
      <c r="A102" s="417" t="s">
        <v>89</v>
      </c>
      <c r="B102" s="412" t="s">
        <v>539</v>
      </c>
      <c r="C102" s="645">
        <f>+C103+C111</f>
        <v>0</v>
      </c>
      <c r="D102" s="645">
        <f>+D103+D111</f>
        <v>0</v>
      </c>
      <c r="E102" s="436">
        <f>+E103+E111</f>
        <v>0</v>
      </c>
    </row>
    <row r="103" spans="1:5" ht="12" customHeight="1" thickBot="1" x14ac:dyDescent="0.3">
      <c r="A103" s="424" t="s">
        <v>174</v>
      </c>
      <c r="B103" s="610" t="s">
        <v>540</v>
      </c>
      <c r="C103" s="645">
        <f>+C104+C105+C106+C107+C108+C109+C110</f>
        <v>0</v>
      </c>
      <c r="D103" s="645">
        <f>+D104+D105+D106+D107+D108+D109+D110</f>
        <v>0</v>
      </c>
      <c r="E103" s="436">
        <f>+E104+E105+E106+E107+E108+E109+E110</f>
        <v>0</v>
      </c>
    </row>
    <row r="104" spans="1:5" ht="12" customHeight="1" x14ac:dyDescent="0.25">
      <c r="A104" s="425" t="s">
        <v>177</v>
      </c>
      <c r="B104" s="426" t="s">
        <v>442</v>
      </c>
      <c r="C104" s="669"/>
      <c r="D104" s="669"/>
      <c r="E104" s="460"/>
    </row>
    <row r="105" spans="1:5" ht="12" customHeight="1" x14ac:dyDescent="0.25">
      <c r="A105" s="418" t="s">
        <v>178</v>
      </c>
      <c r="B105" s="413" t="s">
        <v>443</v>
      </c>
      <c r="C105" s="670"/>
      <c r="D105" s="670"/>
      <c r="E105" s="461"/>
    </row>
    <row r="106" spans="1:5" ht="12" customHeight="1" x14ac:dyDescent="0.25">
      <c r="A106" s="418" t="s">
        <v>179</v>
      </c>
      <c r="B106" s="413" t="s">
        <v>444</v>
      </c>
      <c r="C106" s="670"/>
      <c r="D106" s="670"/>
      <c r="E106" s="461"/>
    </row>
    <row r="107" spans="1:5" ht="12" customHeight="1" x14ac:dyDescent="0.25">
      <c r="A107" s="418" t="s">
        <v>180</v>
      </c>
      <c r="B107" s="413" t="s">
        <v>445</v>
      </c>
      <c r="C107" s="670"/>
      <c r="D107" s="670"/>
      <c r="E107" s="461"/>
    </row>
    <row r="108" spans="1:5" ht="12" customHeight="1" x14ac:dyDescent="0.25">
      <c r="A108" s="418" t="s">
        <v>305</v>
      </c>
      <c r="B108" s="413" t="s">
        <v>446</v>
      </c>
      <c r="C108" s="670"/>
      <c r="D108" s="670"/>
      <c r="E108" s="461"/>
    </row>
    <row r="109" spans="1:5" ht="12" customHeight="1" x14ac:dyDescent="0.25">
      <c r="A109" s="418" t="s">
        <v>323</v>
      </c>
      <c r="B109" s="413" t="s">
        <v>447</v>
      </c>
      <c r="C109" s="670"/>
      <c r="D109" s="670"/>
      <c r="E109" s="461"/>
    </row>
    <row r="110" spans="1:5" ht="12" customHeight="1" thickBot="1" x14ac:dyDescent="0.3">
      <c r="A110" s="427" t="s">
        <v>324</v>
      </c>
      <c r="B110" s="428" t="s">
        <v>448</v>
      </c>
      <c r="C110" s="671"/>
      <c r="D110" s="671"/>
      <c r="E110" s="462"/>
    </row>
    <row r="111" spans="1:5" ht="12" customHeight="1" thickBot="1" x14ac:dyDescent="0.3">
      <c r="A111" s="424" t="s">
        <v>175</v>
      </c>
      <c r="B111" s="610" t="s">
        <v>541</v>
      </c>
      <c r="C111" s="645">
        <f>+C112+C113+C114+C115+C116+C117+C118+C119</f>
        <v>0</v>
      </c>
      <c r="D111" s="645">
        <f>+D112+D113+D114+D115+D116+D117+D118+D119</f>
        <v>0</v>
      </c>
      <c r="E111" s="436">
        <f>+E112+E113+E114+E115+E116+E117+E118+E119</f>
        <v>0</v>
      </c>
    </row>
    <row r="112" spans="1:5" ht="12" customHeight="1" x14ac:dyDescent="0.25">
      <c r="A112" s="425" t="s">
        <v>183</v>
      </c>
      <c r="B112" s="426" t="s">
        <v>442</v>
      </c>
      <c r="C112" s="669"/>
      <c r="D112" s="669"/>
      <c r="E112" s="460"/>
    </row>
    <row r="113" spans="1:6" ht="12" customHeight="1" x14ac:dyDescent="0.25">
      <c r="A113" s="418" t="s">
        <v>184</v>
      </c>
      <c r="B113" s="413" t="s">
        <v>449</v>
      </c>
      <c r="C113" s="670"/>
      <c r="D113" s="670"/>
      <c r="E113" s="461"/>
    </row>
    <row r="114" spans="1:6" ht="12" customHeight="1" x14ac:dyDescent="0.25">
      <c r="A114" s="418" t="s">
        <v>185</v>
      </c>
      <c r="B114" s="413" t="s">
        <v>444</v>
      </c>
      <c r="C114" s="670"/>
      <c r="D114" s="670"/>
      <c r="E114" s="461"/>
    </row>
    <row r="115" spans="1:6" ht="12" customHeight="1" x14ac:dyDescent="0.25">
      <c r="A115" s="418" t="s">
        <v>186</v>
      </c>
      <c r="B115" s="413" t="s">
        <v>445</v>
      </c>
      <c r="C115" s="670"/>
      <c r="D115" s="670"/>
      <c r="E115" s="461"/>
    </row>
    <row r="116" spans="1:6" ht="12" customHeight="1" x14ac:dyDescent="0.25">
      <c r="A116" s="418" t="s">
        <v>306</v>
      </c>
      <c r="B116" s="413" t="s">
        <v>446</v>
      </c>
      <c r="C116" s="670"/>
      <c r="D116" s="670"/>
      <c r="E116" s="461"/>
    </row>
    <row r="117" spans="1:6" ht="12" customHeight="1" x14ac:dyDescent="0.25">
      <c r="A117" s="418" t="s">
        <v>325</v>
      </c>
      <c r="B117" s="413" t="s">
        <v>450</v>
      </c>
      <c r="C117" s="670"/>
      <c r="D117" s="670"/>
      <c r="E117" s="461"/>
    </row>
    <row r="118" spans="1:6" ht="12" customHeight="1" x14ac:dyDescent="0.25">
      <c r="A118" s="418" t="s">
        <v>326</v>
      </c>
      <c r="B118" s="413" t="s">
        <v>448</v>
      </c>
      <c r="C118" s="670"/>
      <c r="D118" s="670"/>
      <c r="E118" s="461"/>
    </row>
    <row r="119" spans="1:6" ht="12" customHeight="1" thickBot="1" x14ac:dyDescent="0.3">
      <c r="A119" s="427" t="s">
        <v>327</v>
      </c>
      <c r="B119" s="428" t="s">
        <v>542</v>
      </c>
      <c r="C119" s="671"/>
      <c r="D119" s="671"/>
      <c r="E119" s="462"/>
    </row>
    <row r="120" spans="1:6" ht="12" customHeight="1" thickBot="1" x14ac:dyDescent="0.3">
      <c r="A120" s="417" t="s">
        <v>90</v>
      </c>
      <c r="B120" s="606" t="s">
        <v>451</v>
      </c>
      <c r="C120" s="672">
        <f>+C101+C102</f>
        <v>16997</v>
      </c>
      <c r="D120" s="672">
        <f>+D101+D102</f>
        <v>12281</v>
      </c>
      <c r="E120" s="453">
        <f>+E101+E102</f>
        <v>20303</v>
      </c>
    </row>
    <row r="121" spans="1:6" ht="12" customHeight="1" thickBot="1" x14ac:dyDescent="0.3">
      <c r="A121" s="417" t="s">
        <v>91</v>
      </c>
      <c r="B121" s="606" t="s">
        <v>452</v>
      </c>
      <c r="C121" s="673">
        <v>63</v>
      </c>
      <c r="D121" s="673"/>
      <c r="E121" s="454"/>
    </row>
    <row r="122" spans="1:6" ht="12" customHeight="1" thickBot="1" x14ac:dyDescent="0.3">
      <c r="A122" s="429" t="s">
        <v>92</v>
      </c>
      <c r="B122" s="607" t="s">
        <v>453</v>
      </c>
      <c r="C122" s="664">
        <f>+C120+C121</f>
        <v>17060</v>
      </c>
      <c r="D122" s="664">
        <f>+D120+D121</f>
        <v>12281</v>
      </c>
      <c r="E122" s="447">
        <f>+E120+E121</f>
        <v>20303</v>
      </c>
    </row>
    <row r="123" spans="1:6" ht="12" customHeight="1" x14ac:dyDescent="0.25">
      <c r="C123" s="618"/>
    </row>
    <row r="124" spans="1:6" ht="12" customHeight="1" x14ac:dyDescent="0.25">
      <c r="C124" s="618"/>
    </row>
    <row r="125" spans="1:6" ht="12" customHeight="1" x14ac:dyDescent="0.25">
      <c r="C125" s="618"/>
    </row>
    <row r="126" spans="1:6" ht="12" customHeight="1" x14ac:dyDescent="0.25">
      <c r="C126" s="618"/>
    </row>
    <row r="127" spans="1:6" ht="12" customHeight="1" x14ac:dyDescent="0.25">
      <c r="C127" s="618"/>
    </row>
    <row r="128" spans="1:6" ht="15" customHeight="1" x14ac:dyDescent="0.25">
      <c r="C128" s="174"/>
      <c r="D128" s="174"/>
      <c r="E128" s="174"/>
      <c r="F128" s="174"/>
    </row>
    <row r="129" spans="3:3" s="1" customFormat="1" ht="12.95" customHeight="1" x14ac:dyDescent="0.2"/>
    <row r="130" spans="3:3" x14ac:dyDescent="0.25">
      <c r="C130" s="618"/>
    </row>
    <row r="131" spans="3:3" x14ac:dyDescent="0.25">
      <c r="C131" s="618"/>
    </row>
    <row r="132" spans="3:3" x14ac:dyDescent="0.25">
      <c r="C132" s="618"/>
    </row>
    <row r="133" spans="3:3" ht="16.5" customHeight="1" x14ac:dyDescent="0.25">
      <c r="C133" s="618"/>
    </row>
    <row r="134" spans="3:3" x14ac:dyDescent="0.25">
      <c r="C134" s="618"/>
    </row>
    <row r="135" spans="3:3" x14ac:dyDescent="0.25">
      <c r="C135" s="618"/>
    </row>
    <row r="136" spans="3:3" x14ac:dyDescent="0.25">
      <c r="C136" s="618"/>
    </row>
    <row r="137" spans="3:3" x14ac:dyDescent="0.25">
      <c r="C137" s="618"/>
    </row>
    <row r="138" spans="3:3" x14ac:dyDescent="0.25">
      <c r="C138" s="618"/>
    </row>
    <row r="139" spans="3:3" x14ac:dyDescent="0.25">
      <c r="C139" s="618"/>
    </row>
    <row r="140" spans="3:3" x14ac:dyDescent="0.25">
      <c r="C140" s="618"/>
    </row>
    <row r="141" spans="3:3" x14ac:dyDescent="0.25">
      <c r="C141" s="618"/>
    </row>
    <row r="142" spans="3:3" x14ac:dyDescent="0.25">
      <c r="C142" s="618"/>
    </row>
  </sheetData>
  <mergeCells count="4">
    <mergeCell ref="A1:E1"/>
    <mergeCell ref="A69:E69"/>
    <mergeCell ref="A70:B70"/>
    <mergeCell ref="A2:B2"/>
  </mergeCells>
  <phoneticPr fontId="30" type="noConversion"/>
  <printOptions horizontalCentered="1"/>
  <pageMargins left="0.78740157480314965" right="0.78740157480314965" top="1.4566929133858268" bottom="0.86614173228346458" header="0.78740157480314965" footer="0.59055118110236227"/>
  <pageSetup paperSize="9" scale="43" orientation="portrait" r:id="rId1"/>
  <headerFooter alignWithMargins="0">
    <oddHeader>&amp;C&amp;"Times New Roman CE,Félkövér"&amp;12&amp;UTájékoztató kimutatások, mérlegek&amp;U
Vöröstó Önkormányzat
2012. ÉVI KÖLTSÉGVETÉSÉNEK MÉRLEGE&amp;R&amp;"Times New Roman CE,Félkövér dőlt"&amp;11 10. mellékleta 3/2013.(III.5.) rendelethez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view="pageLayout" zoomScaleNormal="100" workbookViewId="0">
      <selection activeCell="I3" sqref="I3:I4"/>
    </sheetView>
  </sheetViews>
  <sheetFormatPr defaultRowHeight="12.75" x14ac:dyDescent="0.2"/>
  <cols>
    <col min="1" max="1" width="6.83203125" style="54" customWidth="1"/>
    <col min="2" max="2" width="49.6640625" style="53" customWidth="1"/>
    <col min="3" max="8" width="12.83203125" style="53" customWidth="1"/>
    <col min="9" max="9" width="13.83203125" style="53" customWidth="1"/>
    <col min="10" max="16384" width="9.33203125" style="53"/>
  </cols>
  <sheetData>
    <row r="1" spans="1:10" ht="27.75" customHeight="1" x14ac:dyDescent="0.2">
      <c r="A1" s="764" t="s">
        <v>62</v>
      </c>
      <c r="B1" s="764"/>
      <c r="C1" s="764"/>
      <c r="D1" s="764"/>
      <c r="E1" s="764"/>
      <c r="F1" s="764"/>
      <c r="G1" s="764"/>
      <c r="H1" s="764"/>
      <c r="I1" s="764"/>
    </row>
    <row r="2" spans="1:10" ht="20.25" customHeight="1" thickBot="1" x14ac:dyDescent="0.3">
      <c r="I2" s="87" t="s">
        <v>137</v>
      </c>
    </row>
    <row r="3" spans="1:10" s="88" customFormat="1" ht="26.25" customHeight="1" x14ac:dyDescent="0.2">
      <c r="A3" s="801" t="s">
        <v>146</v>
      </c>
      <c r="B3" s="796" t="s">
        <v>164</v>
      </c>
      <c r="C3" s="801" t="s">
        <v>165</v>
      </c>
      <c r="D3" s="801" t="s">
        <v>60</v>
      </c>
      <c r="E3" s="798" t="s">
        <v>145</v>
      </c>
      <c r="F3" s="799"/>
      <c r="G3" s="799"/>
      <c r="H3" s="800"/>
      <c r="I3" s="796" t="s">
        <v>117</v>
      </c>
    </row>
    <row r="4" spans="1:10" s="89" customFormat="1" ht="32.25" customHeight="1" thickBot="1" x14ac:dyDescent="0.25">
      <c r="A4" s="802"/>
      <c r="B4" s="797"/>
      <c r="C4" s="797"/>
      <c r="D4" s="802"/>
      <c r="E4" s="378" t="s">
        <v>273</v>
      </c>
      <c r="F4" s="378" t="s">
        <v>350</v>
      </c>
      <c r="G4" s="378" t="s">
        <v>526</v>
      </c>
      <c r="H4" s="379" t="s">
        <v>61</v>
      </c>
      <c r="I4" s="797"/>
    </row>
    <row r="5" spans="1:10" s="90" customFormat="1" ht="12.95" customHeight="1" thickBot="1" x14ac:dyDescent="0.25">
      <c r="A5" s="380">
        <v>1</v>
      </c>
      <c r="B5" s="381">
        <v>2</v>
      </c>
      <c r="C5" s="382">
        <v>3</v>
      </c>
      <c r="D5" s="381">
        <v>4</v>
      </c>
      <c r="E5" s="380">
        <v>5</v>
      </c>
      <c r="F5" s="382">
        <v>6</v>
      </c>
      <c r="G5" s="382">
        <v>7</v>
      </c>
      <c r="H5" s="383">
        <v>8</v>
      </c>
      <c r="I5" s="384" t="s">
        <v>166</v>
      </c>
    </row>
    <row r="6" spans="1:10" ht="24.75" customHeight="1" thickBot="1" x14ac:dyDescent="0.25">
      <c r="A6" s="385" t="s">
        <v>84</v>
      </c>
      <c r="B6" s="386" t="s">
        <v>63</v>
      </c>
      <c r="C6" s="394"/>
      <c r="D6" s="104"/>
      <c r="E6" s="105"/>
      <c r="F6" s="106"/>
      <c r="G6" s="106"/>
      <c r="H6" s="107"/>
      <c r="I6" s="91">
        <f t="shared" ref="I6:I17" si="0">SUM(D6:H6)</f>
        <v>0</v>
      </c>
    </row>
    <row r="7" spans="1:10" ht="20.100000000000001" customHeight="1" x14ac:dyDescent="0.2">
      <c r="A7" s="387" t="s">
        <v>85</v>
      </c>
      <c r="B7" s="95" t="s">
        <v>147</v>
      </c>
      <c r="C7" s="96"/>
      <c r="D7" s="97"/>
      <c r="E7" s="98"/>
      <c r="F7" s="33"/>
      <c r="G7" s="33"/>
      <c r="H7" s="30"/>
      <c r="I7" s="388">
        <f t="shared" si="0"/>
        <v>0</v>
      </c>
    </row>
    <row r="8" spans="1:10" ht="20.100000000000001" customHeight="1" thickBot="1" x14ac:dyDescent="0.25">
      <c r="A8" s="387" t="s">
        <v>86</v>
      </c>
      <c r="B8" s="95" t="s">
        <v>147</v>
      </c>
      <c r="C8" s="96"/>
      <c r="D8" s="97"/>
      <c r="E8" s="98"/>
      <c r="F8" s="33"/>
      <c r="G8" s="33"/>
      <c r="H8" s="30"/>
      <c r="I8" s="388">
        <f t="shared" si="0"/>
        <v>0</v>
      </c>
    </row>
    <row r="9" spans="1:10" ht="26.1" customHeight="1" thickBot="1" x14ac:dyDescent="0.25">
      <c r="A9" s="385" t="s">
        <v>87</v>
      </c>
      <c r="B9" s="386" t="s">
        <v>64</v>
      </c>
      <c r="C9" s="395"/>
      <c r="D9" s="104"/>
      <c r="E9" s="105"/>
      <c r="F9" s="106"/>
      <c r="G9" s="106"/>
      <c r="H9" s="107"/>
      <c r="I9" s="91">
        <f t="shared" si="0"/>
        <v>0</v>
      </c>
    </row>
    <row r="10" spans="1:10" ht="20.100000000000001" customHeight="1" x14ac:dyDescent="0.2">
      <c r="A10" s="387" t="s">
        <v>88</v>
      </c>
      <c r="B10" s="95" t="s">
        <v>583</v>
      </c>
      <c r="C10" s="96"/>
      <c r="D10" s="97"/>
      <c r="E10" s="98"/>
      <c r="F10" s="33"/>
      <c r="G10" s="33"/>
      <c r="H10" s="30"/>
      <c r="I10" s="388">
        <f t="shared" si="0"/>
        <v>0</v>
      </c>
    </row>
    <row r="11" spans="1:10" ht="20.100000000000001" customHeight="1" thickBot="1" x14ac:dyDescent="0.25">
      <c r="A11" s="387" t="s">
        <v>89</v>
      </c>
      <c r="B11" s="95" t="s">
        <v>147</v>
      </c>
      <c r="C11" s="96"/>
      <c r="D11" s="97"/>
      <c r="E11" s="98"/>
      <c r="F11" s="33"/>
      <c r="G11" s="33"/>
      <c r="H11" s="30"/>
      <c r="I11" s="388">
        <f t="shared" si="0"/>
        <v>0</v>
      </c>
    </row>
    <row r="12" spans="1:10" ht="20.100000000000001" customHeight="1" thickBot="1" x14ac:dyDescent="0.25">
      <c r="A12" s="385" t="s">
        <v>90</v>
      </c>
      <c r="B12" s="386" t="s">
        <v>366</v>
      </c>
      <c r="C12" s="395"/>
      <c r="D12" s="104"/>
      <c r="E12" s="105"/>
      <c r="F12" s="106"/>
      <c r="G12" s="106"/>
      <c r="H12" s="107"/>
      <c r="I12" s="91">
        <f t="shared" si="0"/>
        <v>0</v>
      </c>
    </row>
    <row r="13" spans="1:10" ht="20.100000000000001" customHeight="1" thickBot="1" x14ac:dyDescent="0.25">
      <c r="A13" s="387" t="s">
        <v>91</v>
      </c>
      <c r="B13" s="95" t="s">
        <v>581</v>
      </c>
      <c r="C13" s="96"/>
      <c r="D13" s="97">
        <v>0</v>
      </c>
      <c r="E13" s="98"/>
      <c r="F13" s="33"/>
      <c r="G13" s="33"/>
      <c r="H13" s="30"/>
      <c r="I13" s="388">
        <f t="shared" si="0"/>
        <v>0</v>
      </c>
    </row>
    <row r="14" spans="1:10" ht="20.100000000000001" customHeight="1" thickBot="1" x14ac:dyDescent="0.25">
      <c r="A14" s="385" t="s">
        <v>92</v>
      </c>
      <c r="B14" s="386" t="s">
        <v>367</v>
      </c>
      <c r="C14" s="395"/>
      <c r="D14" s="104"/>
      <c r="E14" s="105"/>
      <c r="F14" s="106"/>
      <c r="G14" s="106"/>
      <c r="H14" s="107"/>
      <c r="I14" s="91">
        <f t="shared" si="0"/>
        <v>0</v>
      </c>
      <c r="J14" s="99"/>
    </row>
    <row r="15" spans="1:10" ht="20.100000000000001" customHeight="1" thickBot="1" x14ac:dyDescent="0.25">
      <c r="A15" s="389" t="s">
        <v>93</v>
      </c>
      <c r="B15" s="100" t="s">
        <v>582</v>
      </c>
      <c r="C15" s="101"/>
      <c r="D15" s="102">
        <v>0</v>
      </c>
      <c r="E15" s="103"/>
      <c r="F15" s="34"/>
      <c r="G15" s="34"/>
      <c r="H15" s="32"/>
      <c r="I15" s="390">
        <f t="shared" si="0"/>
        <v>0</v>
      </c>
    </row>
    <row r="16" spans="1:10" ht="20.100000000000001" customHeight="1" thickBot="1" x14ac:dyDescent="0.25">
      <c r="A16" s="385" t="s">
        <v>94</v>
      </c>
      <c r="B16" s="391" t="s">
        <v>368</v>
      </c>
      <c r="C16" s="395"/>
      <c r="D16" s="104"/>
      <c r="E16" s="105"/>
      <c r="F16" s="106"/>
      <c r="G16" s="106"/>
      <c r="H16" s="107"/>
      <c r="I16" s="91">
        <f t="shared" si="0"/>
        <v>0</v>
      </c>
    </row>
    <row r="17" spans="1:9" ht="20.100000000000001" customHeight="1" thickBot="1" x14ac:dyDescent="0.3">
      <c r="A17" s="392" t="s">
        <v>95</v>
      </c>
      <c r="B17" s="688" t="s">
        <v>618</v>
      </c>
      <c r="C17" s="108"/>
      <c r="D17" s="109"/>
      <c r="E17" s="110"/>
      <c r="F17" s="111"/>
      <c r="G17" s="111"/>
      <c r="H17" s="31"/>
      <c r="I17" s="393">
        <f t="shared" si="0"/>
        <v>0</v>
      </c>
    </row>
    <row r="18" spans="1:9" ht="20.100000000000001" customHeight="1" thickBot="1" x14ac:dyDescent="0.25">
      <c r="A18" s="794" t="s">
        <v>237</v>
      </c>
      <c r="B18" s="795"/>
      <c r="C18" s="169"/>
      <c r="D18" s="91">
        <f>D6+D9+D12+D14+D16</f>
        <v>0</v>
      </c>
      <c r="E18" s="92">
        <f>E6+E9+E12+E14+E16</f>
        <v>0</v>
      </c>
      <c r="F18" s="93">
        <f>F6+F9+F12+F14+F16</f>
        <v>0</v>
      </c>
      <c r="G18" s="93">
        <f>G6+G9+G12+G14+G16</f>
        <v>0</v>
      </c>
      <c r="H18" s="94">
        <f>H6+H9+H12+H14+H16</f>
        <v>0</v>
      </c>
      <c r="I18" s="91">
        <f>SUM(D18:H18)</f>
        <v>0</v>
      </c>
    </row>
  </sheetData>
  <sheetProtection sheet="1"/>
  <mergeCells count="8">
    <mergeCell ref="A1:I1"/>
    <mergeCell ref="A18:B18"/>
    <mergeCell ref="I3:I4"/>
    <mergeCell ref="E3:H3"/>
    <mergeCell ref="A3:A4"/>
    <mergeCell ref="B3:B4"/>
    <mergeCell ref="C3:C4"/>
    <mergeCell ref="D3:D4"/>
  </mergeCells>
  <phoneticPr fontId="0" type="noConversion"/>
  <printOptions horizontalCentered="1"/>
  <pageMargins left="0.78740157480314965" right="0.78740157480314965" top="1.03" bottom="0.98425196850393704" header="0.78740157480314965" footer="0.78740157480314965"/>
  <pageSetup paperSize="9" scale="95" orientation="landscape" verticalDpi="300" r:id="rId1"/>
  <headerFooter alignWithMargins="0">
    <oddHeader xml:space="preserve">&amp;R&amp;"Times New Roman CE,Félkövér dőlt"11. melléklet a 3/2013.(III.5.)rendelethez 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view="pageLayout" topLeftCell="B1" zoomScaleNormal="100" workbookViewId="0">
      <selection activeCell="C36" sqref="C36"/>
    </sheetView>
  </sheetViews>
  <sheetFormatPr defaultRowHeight="12.75" x14ac:dyDescent="0.2"/>
  <cols>
    <col min="1" max="1" width="5.83203125" style="125" customWidth="1"/>
    <col min="2" max="2" width="54.83203125" style="4" customWidth="1"/>
    <col min="3" max="4" width="17.6640625" style="4" customWidth="1"/>
    <col min="5" max="16384" width="9.33203125" style="4"/>
  </cols>
  <sheetData>
    <row r="1" spans="1:4" ht="31.5" customHeight="1" x14ac:dyDescent="0.25">
      <c r="B1" s="804" t="s">
        <v>65</v>
      </c>
      <c r="C1" s="804"/>
      <c r="D1" s="804"/>
    </row>
    <row r="2" spans="1:4" s="113" customFormat="1" ht="16.5" thickBot="1" x14ac:dyDescent="0.3">
      <c r="A2" s="112"/>
      <c r="B2" s="592"/>
      <c r="D2" s="55" t="s">
        <v>137</v>
      </c>
    </row>
    <row r="3" spans="1:4" s="115" customFormat="1" ht="48" customHeight="1" thickBot="1" x14ac:dyDescent="0.25">
      <c r="A3" s="114" t="s">
        <v>82</v>
      </c>
      <c r="B3" s="267" t="s">
        <v>83</v>
      </c>
      <c r="C3" s="267" t="s">
        <v>148</v>
      </c>
      <c r="D3" s="268" t="s">
        <v>149</v>
      </c>
    </row>
    <row r="4" spans="1:4" s="115" customFormat="1" ht="14.1" customHeight="1" thickBot="1" x14ac:dyDescent="0.25">
      <c r="A4" s="46">
        <v>1</v>
      </c>
      <c r="B4" s="270">
        <v>2</v>
      </c>
      <c r="C4" s="270">
        <v>3</v>
      </c>
      <c r="D4" s="271">
        <v>4</v>
      </c>
    </row>
    <row r="5" spans="1:4" ht="18" customHeight="1" x14ac:dyDescent="0.2">
      <c r="A5" s="184" t="s">
        <v>84</v>
      </c>
      <c r="B5" s="272" t="s">
        <v>268</v>
      </c>
      <c r="C5" s="182"/>
      <c r="D5" s="116"/>
    </row>
    <row r="6" spans="1:4" ht="18" customHeight="1" x14ac:dyDescent="0.2">
      <c r="A6" s="117" t="s">
        <v>85</v>
      </c>
      <c r="B6" s="273" t="s">
        <v>269</v>
      </c>
      <c r="C6" s="183"/>
      <c r="D6" s="119"/>
    </row>
    <row r="7" spans="1:4" ht="18" customHeight="1" x14ac:dyDescent="0.2">
      <c r="A7" s="117" t="s">
        <v>86</v>
      </c>
      <c r="B7" s="273" t="s">
        <v>209</v>
      </c>
      <c r="C7" s="183"/>
      <c r="D7" s="119"/>
    </row>
    <row r="8" spans="1:4" ht="18" customHeight="1" x14ac:dyDescent="0.2">
      <c r="A8" s="117" t="s">
        <v>87</v>
      </c>
      <c r="B8" s="273" t="s">
        <v>210</v>
      </c>
      <c r="C8" s="183"/>
      <c r="D8" s="119"/>
    </row>
    <row r="9" spans="1:4" ht="18" customHeight="1" x14ac:dyDescent="0.2">
      <c r="A9" s="117" t="s">
        <v>88</v>
      </c>
      <c r="B9" s="273" t="s">
        <v>260</v>
      </c>
      <c r="C9" s="183"/>
      <c r="D9" s="119"/>
    </row>
    <row r="10" spans="1:4" ht="18" customHeight="1" x14ac:dyDescent="0.2">
      <c r="A10" s="117" t="s">
        <v>89</v>
      </c>
      <c r="B10" s="273" t="s">
        <v>261</v>
      </c>
      <c r="C10" s="183"/>
      <c r="D10" s="119"/>
    </row>
    <row r="11" spans="1:4" ht="18" customHeight="1" x14ac:dyDescent="0.2">
      <c r="A11" s="117" t="s">
        <v>90</v>
      </c>
      <c r="B11" s="274" t="s">
        <v>262</v>
      </c>
      <c r="C11" s="183"/>
      <c r="D11" s="119"/>
    </row>
    <row r="12" spans="1:4" ht="18" customHeight="1" x14ac:dyDescent="0.2">
      <c r="A12" s="117" t="s">
        <v>91</v>
      </c>
      <c r="B12" s="274" t="s">
        <v>263</v>
      </c>
      <c r="C12" s="183"/>
      <c r="D12" s="119"/>
    </row>
    <row r="13" spans="1:4" ht="18" customHeight="1" x14ac:dyDescent="0.2">
      <c r="A13" s="117" t="s">
        <v>92</v>
      </c>
      <c r="B13" s="274" t="s">
        <v>264</v>
      </c>
      <c r="C13" s="183"/>
      <c r="D13" s="119"/>
    </row>
    <row r="14" spans="1:4" ht="18" customHeight="1" x14ac:dyDescent="0.2">
      <c r="A14" s="117" t="s">
        <v>93</v>
      </c>
      <c r="B14" s="274" t="s">
        <v>265</v>
      </c>
      <c r="C14" s="183"/>
      <c r="D14" s="119"/>
    </row>
    <row r="15" spans="1:4" ht="18" customHeight="1" x14ac:dyDescent="0.2">
      <c r="A15" s="117" t="s">
        <v>94</v>
      </c>
      <c r="B15" s="274" t="s">
        <v>266</v>
      </c>
      <c r="C15" s="183"/>
      <c r="D15" s="119"/>
    </row>
    <row r="16" spans="1:4" ht="22.5" customHeight="1" x14ac:dyDescent="0.2">
      <c r="A16" s="117" t="s">
        <v>95</v>
      </c>
      <c r="B16" s="274" t="s">
        <v>267</v>
      </c>
      <c r="C16" s="183"/>
      <c r="D16" s="119"/>
    </row>
    <row r="17" spans="1:4" ht="18" customHeight="1" x14ac:dyDescent="0.2">
      <c r="A17" s="117" t="s">
        <v>96</v>
      </c>
      <c r="B17" s="273" t="s">
        <v>211</v>
      </c>
      <c r="C17" s="183"/>
      <c r="D17" s="119"/>
    </row>
    <row r="18" spans="1:4" ht="18" customHeight="1" x14ac:dyDescent="0.2">
      <c r="A18" s="117" t="s">
        <v>97</v>
      </c>
      <c r="B18" s="273" t="s">
        <v>67</v>
      </c>
      <c r="C18" s="183"/>
      <c r="D18" s="119"/>
    </row>
    <row r="19" spans="1:4" ht="18" customHeight="1" x14ac:dyDescent="0.2">
      <c r="A19" s="117" t="s">
        <v>98</v>
      </c>
      <c r="B19" s="273" t="s">
        <v>66</v>
      </c>
      <c r="C19" s="183"/>
      <c r="D19" s="119"/>
    </row>
    <row r="20" spans="1:4" ht="18" customHeight="1" x14ac:dyDescent="0.2">
      <c r="A20" s="117" t="s">
        <v>99</v>
      </c>
      <c r="B20" s="273" t="s">
        <v>212</v>
      </c>
      <c r="C20" s="183"/>
      <c r="D20" s="119"/>
    </row>
    <row r="21" spans="1:4" ht="18" customHeight="1" x14ac:dyDescent="0.2">
      <c r="A21" s="117" t="s">
        <v>100</v>
      </c>
      <c r="B21" s="273" t="s">
        <v>213</v>
      </c>
      <c r="C21" s="183"/>
      <c r="D21" s="119"/>
    </row>
    <row r="22" spans="1:4" ht="18" customHeight="1" x14ac:dyDescent="0.2">
      <c r="A22" s="117" t="s">
        <v>101</v>
      </c>
      <c r="B22" s="172"/>
      <c r="C22" s="118"/>
      <c r="D22" s="119"/>
    </row>
    <row r="23" spans="1:4" ht="18" customHeight="1" x14ac:dyDescent="0.2">
      <c r="A23" s="117" t="s">
        <v>102</v>
      </c>
      <c r="B23" s="120"/>
      <c r="C23" s="118"/>
      <c r="D23" s="119"/>
    </row>
    <row r="24" spans="1:4" ht="18" customHeight="1" x14ac:dyDescent="0.2">
      <c r="A24" s="117" t="s">
        <v>103</v>
      </c>
      <c r="B24" s="120"/>
      <c r="C24" s="118"/>
      <c r="D24" s="119"/>
    </row>
    <row r="25" spans="1:4" ht="18" customHeight="1" x14ac:dyDescent="0.2">
      <c r="A25" s="117" t="s">
        <v>104</v>
      </c>
      <c r="B25" s="120"/>
      <c r="C25" s="118"/>
      <c r="D25" s="119"/>
    </row>
    <row r="26" spans="1:4" ht="18" customHeight="1" x14ac:dyDescent="0.2">
      <c r="A26" s="117" t="s">
        <v>105</v>
      </c>
      <c r="B26" s="120"/>
      <c r="C26" s="118"/>
      <c r="D26" s="119"/>
    </row>
    <row r="27" spans="1:4" ht="18" customHeight="1" x14ac:dyDescent="0.2">
      <c r="A27" s="117" t="s">
        <v>106</v>
      </c>
      <c r="B27" s="120"/>
      <c r="C27" s="118"/>
      <c r="D27" s="119"/>
    </row>
    <row r="28" spans="1:4" ht="18" customHeight="1" x14ac:dyDescent="0.2">
      <c r="A28" s="117" t="s">
        <v>107</v>
      </c>
      <c r="B28" s="120"/>
      <c r="C28" s="118"/>
      <c r="D28" s="119"/>
    </row>
    <row r="29" spans="1:4" ht="18" customHeight="1" x14ac:dyDescent="0.2">
      <c r="A29" s="117" t="s">
        <v>108</v>
      </c>
      <c r="B29" s="120"/>
      <c r="C29" s="118"/>
      <c r="D29" s="119"/>
    </row>
    <row r="30" spans="1:4" ht="18" customHeight="1" thickBot="1" x14ac:dyDescent="0.25">
      <c r="A30" s="185" t="s">
        <v>109</v>
      </c>
      <c r="B30" s="121"/>
      <c r="C30" s="122"/>
      <c r="D30" s="123"/>
    </row>
    <row r="31" spans="1:4" ht="18" customHeight="1" thickBot="1" x14ac:dyDescent="0.25">
      <c r="A31" s="47" t="s">
        <v>110</v>
      </c>
      <c r="B31" s="278" t="s">
        <v>119</v>
      </c>
      <c r="C31" s="279">
        <f>SUM(C5:C30)</f>
        <v>0</v>
      </c>
      <c r="D31" s="280"/>
    </row>
    <row r="32" spans="1:4" ht="8.25" customHeight="1" x14ac:dyDescent="0.2">
      <c r="A32" s="124"/>
      <c r="B32" s="803"/>
      <c r="C32" s="803"/>
      <c r="D32" s="803"/>
    </row>
  </sheetData>
  <mergeCells count="2">
    <mergeCell ref="B32:D32"/>
    <mergeCell ref="B1:D1"/>
  </mergeCells>
  <phoneticPr fontId="30" type="noConversion"/>
  <printOptions horizontalCentered="1"/>
  <pageMargins left="0.78740157480314965" right="0.78740157480314965" top="1.06" bottom="0.98425196850393704" header="0.78740157480314965" footer="0.78740157480314965"/>
  <pageSetup paperSize="9" scale="95" orientation="portrait" horizontalDpi="300" verticalDpi="300" r:id="rId1"/>
  <headerFooter alignWithMargins="0">
    <oddHeader>&amp;R&amp;"Times New Roman CE,Dőlt"&amp;11 12. melléklet a 3/2013.(III.5.) rendelethez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7"/>
  <sheetViews>
    <sheetView view="pageLayout" topLeftCell="A2" zoomScaleNormal="120" zoomScaleSheetLayoutView="130" workbookViewId="0">
      <selection activeCell="A2" sqref="A2:B2"/>
    </sheetView>
  </sheetViews>
  <sheetFormatPr defaultRowHeight="15.75" x14ac:dyDescent="0.25"/>
  <cols>
    <col min="1" max="1" width="9" style="618" customWidth="1"/>
    <col min="2" max="2" width="85.33203125" style="618" customWidth="1"/>
    <col min="3" max="3" width="10.5" style="619" customWidth="1"/>
    <col min="4" max="4" width="10.33203125" style="49" customWidth="1"/>
    <col min="5" max="16384" width="9.33203125" style="49"/>
  </cols>
  <sheetData>
    <row r="1" spans="1:6" ht="15.95" customHeight="1" x14ac:dyDescent="0.25">
      <c r="A1" s="742" t="s">
        <v>81</v>
      </c>
      <c r="B1" s="742"/>
      <c r="C1" s="742"/>
    </row>
    <row r="2" spans="1:6" ht="15.95" customHeight="1" thickBot="1" x14ac:dyDescent="0.3">
      <c r="A2" s="744" t="s">
        <v>248</v>
      </c>
      <c r="B2" s="744"/>
      <c r="C2" s="457" t="s">
        <v>455</v>
      </c>
    </row>
    <row r="3" spans="1:6" ht="38.1" customHeight="1" thickBot="1" x14ac:dyDescent="0.3">
      <c r="A3" s="28" t="s">
        <v>146</v>
      </c>
      <c r="B3" s="29" t="s">
        <v>83</v>
      </c>
      <c r="C3" s="50" t="s">
        <v>433</v>
      </c>
      <c r="D3" s="50" t="s">
        <v>726</v>
      </c>
      <c r="E3" s="50" t="s">
        <v>724</v>
      </c>
      <c r="F3" s="50" t="s">
        <v>741</v>
      </c>
    </row>
    <row r="4" spans="1:6" s="51" customFormat="1" ht="12" customHeight="1" thickBot="1" x14ac:dyDescent="0.25">
      <c r="A4" s="42">
        <v>1</v>
      </c>
      <c r="B4" s="43">
        <v>2</v>
      </c>
      <c r="C4" s="44">
        <v>3</v>
      </c>
      <c r="D4" s="44">
        <v>4</v>
      </c>
      <c r="E4" s="44">
        <v>5</v>
      </c>
      <c r="F4" s="44">
        <v>6</v>
      </c>
    </row>
    <row r="5" spans="1:6" s="1" customFormat="1" ht="12" customHeight="1" thickBot="1" x14ac:dyDescent="0.25">
      <c r="A5" s="25" t="s">
        <v>84</v>
      </c>
      <c r="B5" s="24" t="s">
        <v>274</v>
      </c>
      <c r="C5" s="435">
        <f>+C6+C11+C20</f>
        <v>1192</v>
      </c>
      <c r="D5" s="435">
        <f>+D6+D11+D20</f>
        <v>1192</v>
      </c>
      <c r="E5" s="435">
        <f>+E6+E11+E20</f>
        <v>1192</v>
      </c>
      <c r="F5" s="435">
        <f>+F6+F11+F20</f>
        <v>1192</v>
      </c>
    </row>
    <row r="6" spans="1:6" s="1" customFormat="1" ht="12" customHeight="1" thickBot="1" x14ac:dyDescent="0.25">
      <c r="A6" s="23" t="s">
        <v>85</v>
      </c>
      <c r="B6" s="412" t="s">
        <v>532</v>
      </c>
      <c r="C6" s="370">
        <f>+C7+C8+C9+C10</f>
        <v>803</v>
      </c>
      <c r="D6" s="370">
        <f>+D7+D8+D9+D10</f>
        <v>803</v>
      </c>
      <c r="E6" s="370">
        <f>+E7+E8+E9+E10</f>
        <v>803</v>
      </c>
      <c r="F6" s="370">
        <f>+F7+F8+F9+F10</f>
        <v>803</v>
      </c>
    </row>
    <row r="7" spans="1:6" s="1" customFormat="1" ht="12" customHeight="1" x14ac:dyDescent="0.2">
      <c r="A7" s="16" t="s">
        <v>193</v>
      </c>
      <c r="B7" s="600" t="s">
        <v>127</v>
      </c>
      <c r="C7" s="371">
        <v>773</v>
      </c>
      <c r="D7" s="371">
        <v>773</v>
      </c>
      <c r="E7" s="371">
        <v>773</v>
      </c>
      <c r="F7" s="371">
        <v>773</v>
      </c>
    </row>
    <row r="8" spans="1:6" s="1" customFormat="1" ht="12" customHeight="1" x14ac:dyDescent="0.2">
      <c r="A8" s="16" t="s">
        <v>194</v>
      </c>
      <c r="B8" s="426" t="s">
        <v>162</v>
      </c>
      <c r="C8" s="371"/>
      <c r="D8" s="371"/>
      <c r="E8" s="371"/>
      <c r="F8" s="371"/>
    </row>
    <row r="9" spans="1:6" s="1" customFormat="1" ht="12" customHeight="1" x14ac:dyDescent="0.2">
      <c r="A9" s="16" t="s">
        <v>195</v>
      </c>
      <c r="B9" s="426" t="s">
        <v>275</v>
      </c>
      <c r="C9" s="371">
        <v>30</v>
      </c>
      <c r="D9" s="371">
        <v>30</v>
      </c>
      <c r="E9" s="371">
        <v>30</v>
      </c>
      <c r="F9" s="371">
        <v>30</v>
      </c>
    </row>
    <row r="10" spans="1:6" s="1" customFormat="1" ht="12" customHeight="1" thickBot="1" x14ac:dyDescent="0.25">
      <c r="A10" s="16" t="s">
        <v>196</v>
      </c>
      <c r="B10" s="601" t="s">
        <v>276</v>
      </c>
      <c r="C10" s="371"/>
      <c r="D10" s="371"/>
      <c r="E10" s="371"/>
      <c r="F10" s="371"/>
    </row>
    <row r="11" spans="1:6" s="1" customFormat="1" ht="12" customHeight="1" thickBot="1" x14ac:dyDescent="0.25">
      <c r="A11" s="23" t="s">
        <v>86</v>
      </c>
      <c r="B11" s="24" t="s">
        <v>277</v>
      </c>
      <c r="C11" s="436">
        <f>+C12+C13+C14+C15+C16+C17+C18+C19</f>
        <v>208</v>
      </c>
      <c r="D11" s="436">
        <f>+D12+D13+D14+D15+D16+D17+D18+D19</f>
        <v>208</v>
      </c>
      <c r="E11" s="436">
        <f>+E12+E13+E14+E15+E16+E17+E18+E19</f>
        <v>208</v>
      </c>
      <c r="F11" s="436">
        <f>+F12+F13+F14+F15+F16+F17+F18+F19</f>
        <v>208</v>
      </c>
    </row>
    <row r="12" spans="1:6" s="1" customFormat="1" ht="12" customHeight="1" x14ac:dyDescent="0.2">
      <c r="A12" s="20" t="s">
        <v>167</v>
      </c>
      <c r="B12" s="12" t="s">
        <v>282</v>
      </c>
      <c r="C12" s="437"/>
      <c r="D12" s="437"/>
      <c r="E12" s="437">
        <v>0</v>
      </c>
      <c r="F12" s="437">
        <v>0</v>
      </c>
    </row>
    <row r="13" spans="1:6" s="1" customFormat="1" ht="12" customHeight="1" x14ac:dyDescent="0.2">
      <c r="A13" s="16" t="s">
        <v>168</v>
      </c>
      <c r="B13" s="9" t="s">
        <v>283</v>
      </c>
      <c r="C13" s="438"/>
      <c r="D13" s="438"/>
      <c r="E13" s="438"/>
      <c r="F13" s="438"/>
    </row>
    <row r="14" spans="1:6" s="1" customFormat="1" ht="12" customHeight="1" x14ac:dyDescent="0.2">
      <c r="A14" s="16" t="s">
        <v>169</v>
      </c>
      <c r="B14" s="9" t="s">
        <v>284</v>
      </c>
      <c r="C14" s="438">
        <v>23</v>
      </c>
      <c r="D14" s="438">
        <v>23</v>
      </c>
      <c r="E14" s="438">
        <v>23</v>
      </c>
      <c r="F14" s="438">
        <v>23</v>
      </c>
    </row>
    <row r="15" spans="1:6" s="1" customFormat="1" ht="12" customHeight="1" x14ac:dyDescent="0.2">
      <c r="A15" s="16" t="s">
        <v>170</v>
      </c>
      <c r="B15" s="9" t="s">
        <v>285</v>
      </c>
      <c r="C15" s="438"/>
      <c r="D15" s="438"/>
      <c r="E15" s="438"/>
      <c r="F15" s="438"/>
    </row>
    <row r="16" spans="1:6" s="1" customFormat="1" ht="12" customHeight="1" x14ac:dyDescent="0.2">
      <c r="A16" s="15" t="s">
        <v>278</v>
      </c>
      <c r="B16" s="8" t="s">
        <v>286</v>
      </c>
      <c r="C16" s="439"/>
      <c r="D16" s="439"/>
      <c r="E16" s="439"/>
      <c r="F16" s="439"/>
    </row>
    <row r="17" spans="1:6" s="1" customFormat="1" ht="12" customHeight="1" x14ac:dyDescent="0.2">
      <c r="A17" s="16" t="s">
        <v>279</v>
      </c>
      <c r="B17" s="9" t="s">
        <v>394</v>
      </c>
      <c r="C17" s="438"/>
      <c r="D17" s="438"/>
      <c r="E17" s="438"/>
      <c r="F17" s="438"/>
    </row>
    <row r="18" spans="1:6" s="1" customFormat="1" ht="12" customHeight="1" x14ac:dyDescent="0.2">
      <c r="A18" s="16" t="s">
        <v>280</v>
      </c>
      <c r="B18" s="9" t="s">
        <v>288</v>
      </c>
      <c r="C18" s="438">
        <v>180</v>
      </c>
      <c r="D18" s="438">
        <v>180</v>
      </c>
      <c r="E18" s="438">
        <v>180</v>
      </c>
      <c r="F18" s="438">
        <v>180</v>
      </c>
    </row>
    <row r="19" spans="1:6" s="1" customFormat="1" ht="12" customHeight="1" thickBot="1" x14ac:dyDescent="0.25">
      <c r="A19" s="17" t="s">
        <v>281</v>
      </c>
      <c r="B19" s="10" t="s">
        <v>289</v>
      </c>
      <c r="C19" s="440">
        <v>5</v>
      </c>
      <c r="D19" s="440">
        <v>5</v>
      </c>
      <c r="E19" s="440">
        <v>5</v>
      </c>
      <c r="F19" s="440">
        <v>5</v>
      </c>
    </row>
    <row r="20" spans="1:6" s="1" customFormat="1" ht="12" customHeight="1" thickBot="1" x14ac:dyDescent="0.25">
      <c r="A20" s="23" t="s">
        <v>290</v>
      </c>
      <c r="B20" s="24" t="s">
        <v>395</v>
      </c>
      <c r="C20" s="441">
        <v>181</v>
      </c>
      <c r="D20" s="441">
        <v>181</v>
      </c>
      <c r="E20" s="441">
        <v>181</v>
      </c>
      <c r="F20" s="441">
        <v>181</v>
      </c>
    </row>
    <row r="21" spans="1:6" s="1" customFormat="1" ht="12" customHeight="1" thickBot="1" x14ac:dyDescent="0.25">
      <c r="A21" s="23" t="s">
        <v>88</v>
      </c>
      <c r="B21" s="24" t="s">
        <v>292</v>
      </c>
      <c r="C21" s="436">
        <f>+C22+C23+C24+C25+C26+C27+C28+C29</f>
        <v>8977</v>
      </c>
      <c r="D21" s="436">
        <f>+D22+D23+D24+D25+D26+D27+D28+D29</f>
        <v>9147</v>
      </c>
      <c r="E21" s="436">
        <f>+E22+E23+E24+E25+E26+E27+E28+E29</f>
        <v>9952</v>
      </c>
      <c r="F21" s="436">
        <f>+F22+F23+F24+F25+F26+F27+F28+F29</f>
        <v>9806</v>
      </c>
    </row>
    <row r="22" spans="1:6" s="1" customFormat="1" ht="12" customHeight="1" x14ac:dyDescent="0.2">
      <c r="A22" s="18" t="s">
        <v>171</v>
      </c>
      <c r="B22" s="11" t="s">
        <v>298</v>
      </c>
      <c r="C22" s="442">
        <v>7977</v>
      </c>
      <c r="D22" s="442">
        <v>8148</v>
      </c>
      <c r="E22" s="442">
        <v>8662</v>
      </c>
      <c r="F22" s="442">
        <v>8662</v>
      </c>
    </row>
    <row r="23" spans="1:6" s="1" customFormat="1" ht="12" customHeight="1" x14ac:dyDescent="0.2">
      <c r="A23" s="16" t="s">
        <v>172</v>
      </c>
      <c r="B23" s="9" t="s">
        <v>299</v>
      </c>
      <c r="C23" s="438">
        <v>990</v>
      </c>
      <c r="D23" s="438">
        <v>989</v>
      </c>
      <c r="E23" s="438">
        <v>1128</v>
      </c>
      <c r="F23" s="738">
        <v>982</v>
      </c>
    </row>
    <row r="24" spans="1:6" s="1" customFormat="1" ht="12" customHeight="1" x14ac:dyDescent="0.2">
      <c r="A24" s="16" t="s">
        <v>173</v>
      </c>
      <c r="B24" s="9" t="s">
        <v>300</v>
      </c>
      <c r="C24" s="438"/>
      <c r="D24" s="438"/>
      <c r="E24" s="438"/>
      <c r="F24" s="438"/>
    </row>
    <row r="25" spans="1:6" s="1" customFormat="1" ht="12" customHeight="1" x14ac:dyDescent="0.2">
      <c r="A25" s="19" t="s">
        <v>293</v>
      </c>
      <c r="B25" s="9" t="s">
        <v>176</v>
      </c>
      <c r="C25" s="443"/>
      <c r="D25" s="443"/>
      <c r="E25" s="443"/>
      <c r="F25" s="443"/>
    </row>
    <row r="26" spans="1:6" s="1" customFormat="1" ht="12" customHeight="1" x14ac:dyDescent="0.2">
      <c r="A26" s="19" t="s">
        <v>294</v>
      </c>
      <c r="B26" s="9" t="s">
        <v>301</v>
      </c>
      <c r="C26" s="443"/>
      <c r="D26" s="443"/>
      <c r="E26" s="443"/>
      <c r="F26" s="443"/>
    </row>
    <row r="27" spans="1:6" s="1" customFormat="1" ht="12" customHeight="1" x14ac:dyDescent="0.2">
      <c r="A27" s="16" t="s">
        <v>295</v>
      </c>
      <c r="B27" s="9" t="s">
        <v>302</v>
      </c>
      <c r="C27" s="438"/>
      <c r="D27" s="438"/>
      <c r="E27" s="438">
        <v>152</v>
      </c>
      <c r="F27" s="438">
        <v>152</v>
      </c>
    </row>
    <row r="28" spans="1:6" s="1" customFormat="1" ht="12" customHeight="1" x14ac:dyDescent="0.2">
      <c r="A28" s="16" t="s">
        <v>296</v>
      </c>
      <c r="B28" s="9" t="s">
        <v>396</v>
      </c>
      <c r="C28" s="444"/>
      <c r="D28" s="444"/>
      <c r="E28" s="444"/>
      <c r="F28" s="444"/>
    </row>
    <row r="29" spans="1:6" s="1" customFormat="1" ht="12" customHeight="1" thickBot="1" x14ac:dyDescent="0.25">
      <c r="A29" s="16" t="s">
        <v>297</v>
      </c>
      <c r="B29" s="14" t="s">
        <v>304</v>
      </c>
      <c r="C29" s="444">
        <v>10</v>
      </c>
      <c r="D29" s="444">
        <v>10</v>
      </c>
      <c r="E29" s="444">
        <v>10</v>
      </c>
      <c r="F29" s="444">
        <v>10</v>
      </c>
    </row>
    <row r="30" spans="1:6" s="1" customFormat="1" ht="12" customHeight="1" thickBot="1" x14ac:dyDescent="0.25">
      <c r="A30" s="405" t="s">
        <v>89</v>
      </c>
      <c r="B30" s="24" t="s">
        <v>533</v>
      </c>
      <c r="C30" s="370">
        <f>+C31+C37</f>
        <v>930</v>
      </c>
      <c r="D30" s="370">
        <f>+D31+D37</f>
        <v>530</v>
      </c>
      <c r="E30" s="370">
        <f>+E31+E37</f>
        <v>508</v>
      </c>
      <c r="F30" s="370">
        <f>+F31+F37</f>
        <v>508</v>
      </c>
    </row>
    <row r="31" spans="1:6" s="1" customFormat="1" ht="12" customHeight="1" x14ac:dyDescent="0.2">
      <c r="A31" s="406" t="s">
        <v>174</v>
      </c>
      <c r="B31" s="602" t="s">
        <v>534</v>
      </c>
      <c r="C31" s="402">
        <f>+C32+C33+C34+C35+C36</f>
        <v>930</v>
      </c>
      <c r="D31" s="402">
        <f>+D32+D33+D34+D35+D36</f>
        <v>530</v>
      </c>
      <c r="E31" s="402">
        <f>+E32+E33+E34+E35+E36</f>
        <v>508</v>
      </c>
      <c r="F31" s="402">
        <f>+F32+F33+F34+F35+F36</f>
        <v>508</v>
      </c>
    </row>
    <row r="32" spans="1:6" s="1" customFormat="1" ht="12" customHeight="1" x14ac:dyDescent="0.2">
      <c r="A32" s="407" t="s">
        <v>177</v>
      </c>
      <c r="B32" s="413" t="s">
        <v>397</v>
      </c>
      <c r="C32" s="375"/>
      <c r="D32" s="375"/>
      <c r="E32" s="375"/>
      <c r="F32" s="375"/>
    </row>
    <row r="33" spans="1:6" s="1" customFormat="1" ht="12" customHeight="1" x14ac:dyDescent="0.2">
      <c r="A33" s="407" t="s">
        <v>178</v>
      </c>
      <c r="B33" s="413" t="s">
        <v>398</v>
      </c>
      <c r="C33" s="375"/>
      <c r="D33" s="375"/>
      <c r="E33" s="375"/>
      <c r="F33" s="375"/>
    </row>
    <row r="34" spans="1:6" s="1" customFormat="1" ht="12" customHeight="1" x14ac:dyDescent="0.2">
      <c r="A34" s="407" t="s">
        <v>179</v>
      </c>
      <c r="B34" s="413" t="s">
        <v>399</v>
      </c>
      <c r="C34" s="375"/>
      <c r="D34" s="375"/>
      <c r="E34" s="375"/>
      <c r="F34" s="375"/>
    </row>
    <row r="35" spans="1:6" s="1" customFormat="1" ht="12" customHeight="1" x14ac:dyDescent="0.2">
      <c r="A35" s="407" t="s">
        <v>180</v>
      </c>
      <c r="B35" s="413" t="s">
        <v>400</v>
      </c>
      <c r="C35" s="375"/>
      <c r="D35" s="375"/>
      <c r="E35" s="375"/>
      <c r="F35" s="375"/>
    </row>
    <row r="36" spans="1:6" s="1" customFormat="1" ht="12" customHeight="1" x14ac:dyDescent="0.2">
      <c r="A36" s="407" t="s">
        <v>305</v>
      </c>
      <c r="B36" s="413" t="s">
        <v>535</v>
      </c>
      <c r="C36" s="375">
        <v>930</v>
      </c>
      <c r="D36" s="375">
        <v>530</v>
      </c>
      <c r="E36" s="375">
        <v>508</v>
      </c>
      <c r="F36" s="375">
        <v>508</v>
      </c>
    </row>
    <row r="37" spans="1:6" s="1" customFormat="1" ht="12" customHeight="1" x14ac:dyDescent="0.2">
      <c r="A37" s="407" t="s">
        <v>175</v>
      </c>
      <c r="B37" s="414" t="s">
        <v>536</v>
      </c>
      <c r="C37" s="401">
        <f>+C38+C39+C40+C41+C42</f>
        <v>0</v>
      </c>
      <c r="D37" s="401">
        <f>+D38+D39+D40+D41+D42</f>
        <v>0</v>
      </c>
      <c r="E37" s="401">
        <f>+E38+E39+E40+E41+E42</f>
        <v>0</v>
      </c>
      <c r="F37" s="401">
        <f>+F38+F39+F40+F41+F42</f>
        <v>0</v>
      </c>
    </row>
    <row r="38" spans="1:6" s="1" customFormat="1" ht="12" customHeight="1" x14ac:dyDescent="0.2">
      <c r="A38" s="407" t="s">
        <v>183</v>
      </c>
      <c r="B38" s="413" t="s">
        <v>397</v>
      </c>
      <c r="C38" s="375"/>
      <c r="D38" s="375"/>
      <c r="E38" s="375"/>
      <c r="F38" s="375"/>
    </row>
    <row r="39" spans="1:6" s="1" customFormat="1" ht="12" customHeight="1" x14ac:dyDescent="0.2">
      <c r="A39" s="407" t="s">
        <v>184</v>
      </c>
      <c r="B39" s="413" t="s">
        <v>398</v>
      </c>
      <c r="C39" s="375"/>
      <c r="D39" s="375"/>
      <c r="E39" s="375"/>
      <c r="F39" s="375"/>
    </row>
    <row r="40" spans="1:6" s="1" customFormat="1" ht="12" customHeight="1" x14ac:dyDescent="0.2">
      <c r="A40" s="407" t="s">
        <v>185</v>
      </c>
      <c r="B40" s="413" t="s">
        <v>399</v>
      </c>
      <c r="C40" s="375"/>
      <c r="D40" s="375"/>
      <c r="E40" s="375"/>
      <c r="F40" s="375"/>
    </row>
    <row r="41" spans="1:6" s="1" customFormat="1" ht="12" customHeight="1" x14ac:dyDescent="0.2">
      <c r="A41" s="407" t="s">
        <v>186</v>
      </c>
      <c r="B41" s="415" t="s">
        <v>400</v>
      </c>
      <c r="C41" s="375"/>
      <c r="D41" s="375"/>
      <c r="E41" s="375"/>
      <c r="F41" s="375"/>
    </row>
    <row r="42" spans="1:6" s="1" customFormat="1" ht="12" customHeight="1" thickBot="1" x14ac:dyDescent="0.25">
      <c r="A42" s="408" t="s">
        <v>306</v>
      </c>
      <c r="B42" s="416" t="s">
        <v>537</v>
      </c>
      <c r="C42" s="376"/>
      <c r="D42" s="376"/>
      <c r="E42" s="376"/>
      <c r="F42" s="376"/>
    </row>
    <row r="43" spans="1:6" s="1" customFormat="1" ht="12" customHeight="1" thickBot="1" x14ac:dyDescent="0.25">
      <c r="A43" s="23" t="s">
        <v>307</v>
      </c>
      <c r="B43" s="603" t="s">
        <v>401</v>
      </c>
      <c r="C43" s="370">
        <f>+C44+C45</f>
        <v>0</v>
      </c>
      <c r="D43" s="370">
        <f>+D44+D45</f>
        <v>0</v>
      </c>
      <c r="E43" s="370">
        <f>+E44+E45</f>
        <v>0</v>
      </c>
      <c r="F43" s="370">
        <f>+F44+F45</f>
        <v>0</v>
      </c>
    </row>
    <row r="44" spans="1:6" s="1" customFormat="1" ht="12" customHeight="1" x14ac:dyDescent="0.2">
      <c r="A44" s="18" t="s">
        <v>181</v>
      </c>
      <c r="B44" s="426" t="s">
        <v>402</v>
      </c>
      <c r="C44" s="373"/>
      <c r="D44" s="373"/>
      <c r="E44" s="373"/>
      <c r="F44" s="373"/>
    </row>
    <row r="45" spans="1:6" s="1" customFormat="1" ht="12" customHeight="1" thickBot="1" x14ac:dyDescent="0.25">
      <c r="A45" s="15" t="s">
        <v>182</v>
      </c>
      <c r="B45" s="421" t="s">
        <v>406</v>
      </c>
      <c r="C45" s="372"/>
      <c r="D45" s="372"/>
      <c r="E45" s="372"/>
      <c r="F45" s="372"/>
    </row>
    <row r="46" spans="1:6" s="1" customFormat="1" ht="12" customHeight="1" thickBot="1" x14ac:dyDescent="0.25">
      <c r="A46" s="23" t="s">
        <v>91</v>
      </c>
      <c r="B46" s="603" t="s">
        <v>405</v>
      </c>
      <c r="C46" s="370">
        <f>+C47+C48+C49</f>
        <v>0</v>
      </c>
      <c r="D46" s="370">
        <f>+D47+D48+D49</f>
        <v>0</v>
      </c>
      <c r="E46" s="370">
        <f>+E47+E48+E49</f>
        <v>0</v>
      </c>
      <c r="F46" s="370">
        <f>+F47+F48+F49</f>
        <v>0</v>
      </c>
    </row>
    <row r="47" spans="1:6" s="1" customFormat="1" ht="12" customHeight="1" x14ac:dyDescent="0.2">
      <c r="A47" s="18" t="s">
        <v>310</v>
      </c>
      <c r="B47" s="426" t="s">
        <v>308</v>
      </c>
      <c r="C47" s="403"/>
      <c r="D47" s="403"/>
      <c r="E47" s="403"/>
      <c r="F47" s="403"/>
    </row>
    <row r="48" spans="1:6" s="1" customFormat="1" ht="12" customHeight="1" x14ac:dyDescent="0.2">
      <c r="A48" s="16" t="s">
        <v>311</v>
      </c>
      <c r="B48" s="413" t="s">
        <v>309</v>
      </c>
      <c r="C48" s="444"/>
      <c r="D48" s="444"/>
      <c r="E48" s="444"/>
      <c r="F48" s="444"/>
    </row>
    <row r="49" spans="1:6" s="1" customFormat="1" ht="12" customHeight="1" thickBot="1" x14ac:dyDescent="0.25">
      <c r="A49" s="15" t="s">
        <v>464</v>
      </c>
      <c r="B49" s="421" t="s">
        <v>403</v>
      </c>
      <c r="C49" s="377"/>
      <c r="D49" s="377"/>
      <c r="E49" s="377"/>
      <c r="F49" s="377"/>
    </row>
    <row r="50" spans="1:6" s="1" customFormat="1" ht="17.25" customHeight="1" thickBot="1" x14ac:dyDescent="0.25">
      <c r="A50" s="23" t="s">
        <v>312</v>
      </c>
      <c r="B50" s="604" t="s">
        <v>404</v>
      </c>
      <c r="C50" s="445"/>
      <c r="D50" s="445"/>
      <c r="E50" s="445"/>
      <c r="F50" s="445"/>
    </row>
    <row r="51" spans="1:6" s="1" customFormat="1" ht="12" customHeight="1" thickBot="1" x14ac:dyDescent="0.25">
      <c r="A51" s="23" t="s">
        <v>93</v>
      </c>
      <c r="B51" s="27" t="s">
        <v>313</v>
      </c>
      <c r="C51" s="446">
        <f>+C6+C11+C20+C21+C30+C43+C46+C50</f>
        <v>11099</v>
      </c>
      <c r="D51" s="446">
        <f>+D6+D11+D20+D21+D30+D43+D46+D50</f>
        <v>10869</v>
      </c>
      <c r="E51" s="446">
        <f>+E6+E11+E20+E21+E30+E43+E46+E50</f>
        <v>11652</v>
      </c>
      <c r="F51" s="446">
        <f>+F6+F11+F20+F21+F30+F43+F46+F50</f>
        <v>11506</v>
      </c>
    </row>
    <row r="52" spans="1:6" s="1" customFormat="1" ht="12" customHeight="1" thickBot="1" x14ac:dyDescent="0.25">
      <c r="A52" s="417" t="s">
        <v>94</v>
      </c>
      <c r="B52" s="412" t="s">
        <v>407</v>
      </c>
      <c r="C52" s="447">
        <f>+C53+C59</f>
        <v>7534</v>
      </c>
      <c r="D52" s="447">
        <f>+D53+D59</f>
        <v>11258</v>
      </c>
      <c r="E52" s="447">
        <f>+E53+E59</f>
        <v>11258</v>
      </c>
      <c r="F52" s="447">
        <f>+F53+F59</f>
        <v>11258</v>
      </c>
    </row>
    <row r="53" spans="1:6" s="1" customFormat="1" ht="12" customHeight="1" x14ac:dyDescent="0.2">
      <c r="A53" s="605" t="s">
        <v>241</v>
      </c>
      <c r="B53" s="602" t="s">
        <v>408</v>
      </c>
      <c r="C53" s="448">
        <v>7534</v>
      </c>
      <c r="D53" s="448">
        <v>11258</v>
      </c>
      <c r="E53" s="448">
        <f>+E54+E55+E56+E57+E58</f>
        <v>11258</v>
      </c>
      <c r="F53" s="448">
        <f>+F54+F55+F56+F57+F58</f>
        <v>11258</v>
      </c>
    </row>
    <row r="54" spans="1:6" s="1" customFormat="1" ht="12" customHeight="1" x14ac:dyDescent="0.2">
      <c r="A54" s="418" t="s">
        <v>423</v>
      </c>
      <c r="B54" s="413" t="s">
        <v>409</v>
      </c>
      <c r="C54" s="444">
        <v>7534</v>
      </c>
      <c r="D54" s="444">
        <v>11258</v>
      </c>
      <c r="E54" s="444">
        <v>11258</v>
      </c>
      <c r="F54" s="444">
        <v>11258</v>
      </c>
    </row>
    <row r="55" spans="1:6" s="1" customFormat="1" ht="12" customHeight="1" x14ac:dyDescent="0.2">
      <c r="A55" s="418" t="s">
        <v>424</v>
      </c>
      <c r="B55" s="413" t="s">
        <v>410</v>
      </c>
      <c r="C55" s="444"/>
      <c r="D55" s="444"/>
      <c r="E55" s="444"/>
      <c r="F55" s="444"/>
    </row>
    <row r="56" spans="1:6" s="1" customFormat="1" ht="12" customHeight="1" x14ac:dyDescent="0.2">
      <c r="A56" s="418" t="s">
        <v>425</v>
      </c>
      <c r="B56" s="413" t="s">
        <v>411</v>
      </c>
      <c r="C56" s="444"/>
      <c r="D56" s="444"/>
      <c r="E56" s="444"/>
      <c r="F56" s="444"/>
    </row>
    <row r="57" spans="1:6" s="1" customFormat="1" ht="12" customHeight="1" x14ac:dyDescent="0.2">
      <c r="A57" s="418" t="s">
        <v>426</v>
      </c>
      <c r="B57" s="413" t="s">
        <v>412</v>
      </c>
      <c r="C57" s="444"/>
      <c r="D57" s="444"/>
      <c r="E57" s="444"/>
      <c r="F57" s="444"/>
    </row>
    <row r="58" spans="1:6" s="1" customFormat="1" ht="12" customHeight="1" x14ac:dyDescent="0.2">
      <c r="A58" s="418" t="s">
        <v>427</v>
      </c>
      <c r="B58" s="413" t="s">
        <v>413</v>
      </c>
      <c r="C58" s="444"/>
      <c r="D58" s="444"/>
      <c r="E58" s="444"/>
      <c r="F58" s="444"/>
    </row>
    <row r="59" spans="1:6" s="1" customFormat="1" ht="12" customHeight="1" x14ac:dyDescent="0.2">
      <c r="A59" s="419" t="s">
        <v>242</v>
      </c>
      <c r="B59" s="414" t="s">
        <v>414</v>
      </c>
      <c r="C59" s="449">
        <f>+C60+C61+C62+C63+C64</f>
        <v>0</v>
      </c>
      <c r="D59" s="449"/>
      <c r="E59" s="449"/>
      <c r="F59" s="449"/>
    </row>
    <row r="60" spans="1:6" s="1" customFormat="1" ht="12" customHeight="1" x14ac:dyDescent="0.2">
      <c r="A60" s="418" t="s">
        <v>428</v>
      </c>
      <c r="B60" s="413" t="s">
        <v>415</v>
      </c>
      <c r="C60" s="444"/>
      <c r="D60" s="444"/>
      <c r="E60" s="444"/>
      <c r="F60" s="444"/>
    </row>
    <row r="61" spans="1:6" s="1" customFormat="1" ht="12" customHeight="1" x14ac:dyDescent="0.2">
      <c r="A61" s="418" t="s">
        <v>429</v>
      </c>
      <c r="B61" s="413" t="s">
        <v>416</v>
      </c>
      <c r="C61" s="444"/>
      <c r="D61" s="444"/>
      <c r="E61" s="444"/>
      <c r="F61" s="444"/>
    </row>
    <row r="62" spans="1:6" s="1" customFormat="1" ht="12" customHeight="1" x14ac:dyDescent="0.2">
      <c r="A62" s="418" t="s">
        <v>430</v>
      </c>
      <c r="B62" s="413" t="s">
        <v>417</v>
      </c>
      <c r="C62" s="444"/>
      <c r="D62" s="444"/>
      <c r="E62" s="444"/>
      <c r="F62" s="444"/>
    </row>
    <row r="63" spans="1:6" s="1" customFormat="1" ht="12" customHeight="1" x14ac:dyDescent="0.2">
      <c r="A63" s="418" t="s">
        <v>431</v>
      </c>
      <c r="B63" s="413" t="s">
        <v>418</v>
      </c>
      <c r="C63" s="444"/>
      <c r="D63" s="444"/>
      <c r="E63" s="444"/>
      <c r="F63" s="444"/>
    </row>
    <row r="64" spans="1:6" s="1" customFormat="1" ht="12" customHeight="1" thickBot="1" x14ac:dyDescent="0.25">
      <c r="A64" s="420" t="s">
        <v>432</v>
      </c>
      <c r="B64" s="421" t="s">
        <v>419</v>
      </c>
      <c r="C64" s="450"/>
      <c r="D64" s="450"/>
      <c r="E64" s="450"/>
      <c r="F64" s="450"/>
    </row>
    <row r="65" spans="1:6" s="1" customFormat="1" ht="12" customHeight="1" thickBot="1" x14ac:dyDescent="0.25">
      <c r="A65" s="422" t="s">
        <v>95</v>
      </c>
      <c r="B65" s="606" t="s">
        <v>420</v>
      </c>
      <c r="C65" s="447">
        <f>+C51+C52</f>
        <v>18633</v>
      </c>
      <c r="D65" s="447">
        <f>+D51+D52</f>
        <v>22127</v>
      </c>
      <c r="E65" s="447">
        <f>+E51+E52</f>
        <v>22910</v>
      </c>
      <c r="F65" s="447">
        <f>+F51+F52</f>
        <v>22764</v>
      </c>
    </row>
    <row r="66" spans="1:6" s="1" customFormat="1" ht="13.5" customHeight="1" thickBot="1" x14ac:dyDescent="0.25">
      <c r="A66" s="423" t="s">
        <v>96</v>
      </c>
      <c r="B66" s="607" t="s">
        <v>421</v>
      </c>
      <c r="C66" s="458"/>
      <c r="D66" s="458"/>
      <c r="E66" s="458"/>
      <c r="F66" s="458"/>
    </row>
    <row r="67" spans="1:6" s="1" customFormat="1" ht="12" customHeight="1" thickBot="1" x14ac:dyDescent="0.25">
      <c r="A67" s="422" t="s">
        <v>97</v>
      </c>
      <c r="B67" s="606" t="s">
        <v>422</v>
      </c>
      <c r="C67" s="459">
        <f>+C65+C66</f>
        <v>18633</v>
      </c>
      <c r="D67" s="459">
        <f>+D65+D66</f>
        <v>22127</v>
      </c>
      <c r="E67" s="459">
        <f>+E65+E66</f>
        <v>22910</v>
      </c>
      <c r="F67" s="459">
        <f>+F65+F66</f>
        <v>22764</v>
      </c>
    </row>
    <row r="68" spans="1:6" s="1" customFormat="1" ht="12.95" customHeight="1" x14ac:dyDescent="0.2">
      <c r="A68" s="6"/>
      <c r="B68" s="7"/>
      <c r="C68" s="451"/>
      <c r="D68" s="451"/>
    </row>
    <row r="69" spans="1:6" ht="16.5" customHeight="1" x14ac:dyDescent="0.25">
      <c r="A69" s="742" t="s">
        <v>113</v>
      </c>
      <c r="B69" s="742"/>
      <c r="C69" s="742"/>
    </row>
    <row r="70" spans="1:6" s="464" customFormat="1" ht="16.5" customHeight="1" thickBot="1" x14ac:dyDescent="0.3">
      <c r="A70" s="745" t="s">
        <v>249</v>
      </c>
      <c r="B70" s="745"/>
      <c r="C70" s="190" t="s">
        <v>455</v>
      </c>
    </row>
    <row r="71" spans="1:6" ht="38.1" customHeight="1" thickBot="1" x14ac:dyDescent="0.3">
      <c r="A71" s="28" t="s">
        <v>82</v>
      </c>
      <c r="B71" s="29" t="s">
        <v>114</v>
      </c>
      <c r="C71" s="50" t="s">
        <v>433</v>
      </c>
      <c r="D71" s="50" t="s">
        <v>727</v>
      </c>
      <c r="E71" s="50" t="s">
        <v>724</v>
      </c>
      <c r="F71" s="50" t="s">
        <v>741</v>
      </c>
    </row>
    <row r="72" spans="1:6" s="51" customFormat="1" ht="12" customHeight="1" thickBot="1" x14ac:dyDescent="0.25">
      <c r="A72" s="42">
        <v>1</v>
      </c>
      <c r="B72" s="43">
        <v>2</v>
      </c>
      <c r="C72" s="434">
        <v>3</v>
      </c>
      <c r="D72" s="434">
        <v>4</v>
      </c>
      <c r="E72" s="44">
        <v>5</v>
      </c>
      <c r="F72" s="44">
        <v>5</v>
      </c>
    </row>
    <row r="73" spans="1:6" ht="12" customHeight="1" thickBot="1" x14ac:dyDescent="0.3">
      <c r="A73" s="25" t="s">
        <v>84</v>
      </c>
      <c r="B73" s="36" t="s">
        <v>314</v>
      </c>
      <c r="C73" s="435">
        <f>+C74+C75+C76+C77+C78</f>
        <v>14382</v>
      </c>
      <c r="D73" s="435">
        <f>+D74+D75+D76+D77+D78</f>
        <v>15482</v>
      </c>
      <c r="E73" s="435">
        <f>+E74+E75+E76+E77+E78</f>
        <v>15767</v>
      </c>
      <c r="F73" s="435">
        <f>+F74+F75+F76+F77+F78</f>
        <v>15837</v>
      </c>
    </row>
    <row r="74" spans="1:6" ht="12" customHeight="1" x14ac:dyDescent="0.25">
      <c r="A74" s="20" t="s">
        <v>187</v>
      </c>
      <c r="B74" s="12" t="s">
        <v>115</v>
      </c>
      <c r="C74" s="437">
        <v>3945</v>
      </c>
      <c r="D74" s="437">
        <v>3690</v>
      </c>
      <c r="E74" s="437">
        <v>3757</v>
      </c>
      <c r="F74" s="437">
        <v>3757</v>
      </c>
    </row>
    <row r="75" spans="1:6" ht="12" customHeight="1" x14ac:dyDescent="0.25">
      <c r="A75" s="16" t="s">
        <v>188</v>
      </c>
      <c r="B75" s="9" t="s">
        <v>315</v>
      </c>
      <c r="C75" s="438">
        <v>1020</v>
      </c>
      <c r="D75" s="438">
        <v>875</v>
      </c>
      <c r="E75" s="438">
        <v>894</v>
      </c>
      <c r="F75" s="438">
        <v>894</v>
      </c>
    </row>
    <row r="76" spans="1:6" ht="12" customHeight="1" x14ac:dyDescent="0.25">
      <c r="A76" s="16" t="s">
        <v>189</v>
      </c>
      <c r="B76" s="9" t="s">
        <v>230</v>
      </c>
      <c r="C76" s="443">
        <v>4859</v>
      </c>
      <c r="D76" s="443">
        <v>5941</v>
      </c>
      <c r="E76" s="443">
        <v>5972</v>
      </c>
      <c r="F76" s="443">
        <v>5972</v>
      </c>
    </row>
    <row r="77" spans="1:6" ht="12" customHeight="1" x14ac:dyDescent="0.25">
      <c r="A77" s="16" t="s">
        <v>190</v>
      </c>
      <c r="B77" s="13" t="s">
        <v>316</v>
      </c>
      <c r="C77" s="443"/>
      <c r="D77" s="443"/>
      <c r="E77" s="443"/>
      <c r="F77" s="443"/>
    </row>
    <row r="78" spans="1:6" ht="12" customHeight="1" x14ac:dyDescent="0.25">
      <c r="A78" s="16" t="s">
        <v>201</v>
      </c>
      <c r="B78" s="22" t="s">
        <v>317</v>
      </c>
      <c r="C78" s="443">
        <v>4558</v>
      </c>
      <c r="D78" s="443">
        <v>4976</v>
      </c>
      <c r="E78" s="443">
        <v>5144</v>
      </c>
      <c r="F78" s="739">
        <v>5214</v>
      </c>
    </row>
    <row r="79" spans="1:6" ht="12" customHeight="1" x14ac:dyDescent="0.25">
      <c r="A79" s="16" t="s">
        <v>191</v>
      </c>
      <c r="B79" s="9" t="s">
        <v>339</v>
      </c>
      <c r="C79" s="443"/>
      <c r="D79" s="443"/>
      <c r="E79" s="443"/>
      <c r="F79" s="443"/>
    </row>
    <row r="80" spans="1:6" ht="12" customHeight="1" x14ac:dyDescent="0.25">
      <c r="A80" s="16" t="s">
        <v>192</v>
      </c>
      <c r="B80" s="194" t="s">
        <v>340</v>
      </c>
      <c r="C80" s="443">
        <v>2235</v>
      </c>
      <c r="D80" s="443">
        <v>2235</v>
      </c>
      <c r="E80" s="443">
        <v>2387</v>
      </c>
      <c r="F80" s="443">
        <v>2241</v>
      </c>
    </row>
    <row r="81" spans="1:6" ht="12" customHeight="1" x14ac:dyDescent="0.25">
      <c r="A81" s="16" t="s">
        <v>202</v>
      </c>
      <c r="B81" s="194" t="s">
        <v>434</v>
      </c>
      <c r="C81" s="443">
        <v>2149</v>
      </c>
      <c r="D81" s="443">
        <v>2567</v>
      </c>
      <c r="E81" s="443">
        <v>2583</v>
      </c>
      <c r="F81" s="739">
        <v>2674</v>
      </c>
    </row>
    <row r="82" spans="1:6" ht="12" customHeight="1" x14ac:dyDescent="0.25">
      <c r="A82" s="16" t="s">
        <v>203</v>
      </c>
      <c r="B82" s="195" t="s">
        <v>341</v>
      </c>
      <c r="C82" s="443">
        <v>174</v>
      </c>
      <c r="D82" s="443">
        <v>174</v>
      </c>
      <c r="E82" s="443">
        <v>174</v>
      </c>
      <c r="F82" s="739">
        <v>299</v>
      </c>
    </row>
    <row r="83" spans="1:6" ht="12" customHeight="1" x14ac:dyDescent="0.25">
      <c r="A83" s="15" t="s">
        <v>204</v>
      </c>
      <c r="B83" s="196" t="s">
        <v>342</v>
      </c>
      <c r="C83" s="443"/>
      <c r="D83" s="443"/>
      <c r="E83" s="443"/>
      <c r="F83" s="443"/>
    </row>
    <row r="84" spans="1:6" ht="12" customHeight="1" x14ac:dyDescent="0.25">
      <c r="A84" s="16" t="s">
        <v>205</v>
      </c>
      <c r="B84" s="196" t="s">
        <v>343</v>
      </c>
      <c r="C84" s="443"/>
      <c r="D84" s="443"/>
      <c r="E84" s="443"/>
      <c r="F84" s="443"/>
    </row>
    <row r="85" spans="1:6" ht="12" customHeight="1" thickBot="1" x14ac:dyDescent="0.3">
      <c r="A85" s="21" t="s">
        <v>207</v>
      </c>
      <c r="B85" s="197" t="s">
        <v>344</v>
      </c>
      <c r="C85" s="452"/>
      <c r="D85" s="452"/>
      <c r="E85" s="452"/>
      <c r="F85" s="452"/>
    </row>
    <row r="86" spans="1:6" ht="12" customHeight="1" thickBot="1" x14ac:dyDescent="0.3">
      <c r="A86" s="23" t="s">
        <v>85</v>
      </c>
      <c r="B86" s="35" t="s">
        <v>465</v>
      </c>
      <c r="C86" s="436">
        <f>+C87+C88+C89</f>
        <v>1670</v>
      </c>
      <c r="D86" s="436">
        <f>+D87+D88+D89</f>
        <v>1670</v>
      </c>
      <c r="E86" s="436">
        <f>+E87+E88+E89</f>
        <v>1670</v>
      </c>
      <c r="F86" s="436">
        <f>+F87+F88+F89</f>
        <v>1670</v>
      </c>
    </row>
    <row r="87" spans="1:6" ht="12" customHeight="1" x14ac:dyDescent="0.25">
      <c r="A87" s="18" t="s">
        <v>193</v>
      </c>
      <c r="B87" s="9" t="s">
        <v>435</v>
      </c>
      <c r="C87" s="442">
        <v>1670</v>
      </c>
      <c r="D87" s="442">
        <v>1670</v>
      </c>
      <c r="E87" s="442">
        <v>1670</v>
      </c>
      <c r="F87" s="442">
        <v>1670</v>
      </c>
    </row>
    <row r="88" spans="1:6" ht="12" customHeight="1" x14ac:dyDescent="0.25">
      <c r="A88" s="18" t="s">
        <v>194</v>
      </c>
      <c r="B88" s="14" t="s">
        <v>319</v>
      </c>
      <c r="C88" s="438"/>
      <c r="D88" s="438"/>
      <c r="E88" s="438"/>
      <c r="F88" s="438"/>
    </row>
    <row r="89" spans="1:6" ht="12" customHeight="1" x14ac:dyDescent="0.25">
      <c r="A89" s="18" t="s">
        <v>195</v>
      </c>
      <c r="B89" s="413" t="s">
        <v>466</v>
      </c>
      <c r="C89" s="371"/>
      <c r="D89" s="371"/>
      <c r="E89" s="371"/>
      <c r="F89" s="371"/>
    </row>
    <row r="90" spans="1:6" ht="12" customHeight="1" x14ac:dyDescent="0.25">
      <c r="A90" s="18" t="s">
        <v>196</v>
      </c>
      <c r="B90" s="413" t="s">
        <v>538</v>
      </c>
      <c r="C90" s="371"/>
      <c r="D90" s="371"/>
      <c r="E90" s="371"/>
      <c r="F90" s="371"/>
    </row>
    <row r="91" spans="1:6" ht="12" customHeight="1" x14ac:dyDescent="0.25">
      <c r="A91" s="18" t="s">
        <v>197</v>
      </c>
      <c r="B91" s="413" t="s">
        <v>467</v>
      </c>
      <c r="C91" s="371"/>
      <c r="D91" s="371"/>
      <c r="E91" s="371"/>
      <c r="F91" s="371"/>
    </row>
    <row r="92" spans="1:6" x14ac:dyDescent="0.25">
      <c r="A92" s="18" t="s">
        <v>206</v>
      </c>
      <c r="B92" s="413" t="s">
        <v>468</v>
      </c>
      <c r="C92" s="371"/>
      <c r="D92" s="371"/>
      <c r="E92" s="371"/>
      <c r="F92" s="371"/>
    </row>
    <row r="93" spans="1:6" ht="12" customHeight="1" x14ac:dyDescent="0.25">
      <c r="A93" s="18" t="s">
        <v>208</v>
      </c>
      <c r="B93" s="608" t="s">
        <v>439</v>
      </c>
      <c r="C93" s="371"/>
      <c r="D93" s="371"/>
      <c r="E93" s="371"/>
      <c r="F93" s="371"/>
    </row>
    <row r="94" spans="1:6" ht="12" customHeight="1" x14ac:dyDescent="0.25">
      <c r="A94" s="18" t="s">
        <v>320</v>
      </c>
      <c r="B94" s="608" t="s">
        <v>440</v>
      </c>
      <c r="C94" s="371"/>
      <c r="D94" s="371"/>
      <c r="E94" s="371"/>
      <c r="F94" s="371"/>
    </row>
    <row r="95" spans="1:6" ht="12" customHeight="1" x14ac:dyDescent="0.25">
      <c r="A95" s="18" t="s">
        <v>321</v>
      </c>
      <c r="B95" s="608" t="s">
        <v>438</v>
      </c>
      <c r="C95" s="371"/>
      <c r="D95" s="371"/>
      <c r="E95" s="371"/>
      <c r="F95" s="371"/>
    </row>
    <row r="96" spans="1:6" ht="24" customHeight="1" thickBot="1" x14ac:dyDescent="0.3">
      <c r="A96" s="15" t="s">
        <v>322</v>
      </c>
      <c r="B96" s="609" t="s">
        <v>437</v>
      </c>
      <c r="C96" s="374"/>
      <c r="D96" s="374"/>
      <c r="E96" s="374"/>
      <c r="F96" s="374"/>
    </row>
    <row r="97" spans="1:6" ht="12" customHeight="1" thickBot="1" x14ac:dyDescent="0.3">
      <c r="A97" s="23" t="s">
        <v>86</v>
      </c>
      <c r="B97" s="173" t="s">
        <v>469</v>
      </c>
      <c r="C97" s="436">
        <f>+C98+C99</f>
        <v>4251</v>
      </c>
      <c r="D97" s="436">
        <f>+D98+D99</f>
        <v>4975</v>
      </c>
      <c r="E97" s="436">
        <f>+E98+E99</f>
        <v>5473</v>
      </c>
      <c r="F97" s="436">
        <f>+F98+F99</f>
        <v>5257</v>
      </c>
    </row>
    <row r="98" spans="1:6" ht="12" customHeight="1" x14ac:dyDescent="0.25">
      <c r="A98" s="18" t="s">
        <v>167</v>
      </c>
      <c r="B98" s="11" t="s">
        <v>131</v>
      </c>
      <c r="C98" s="442"/>
      <c r="D98" s="442"/>
      <c r="E98" s="442"/>
      <c r="F98" s="442"/>
    </row>
    <row r="99" spans="1:6" ht="12" customHeight="1" thickBot="1" x14ac:dyDescent="0.3">
      <c r="A99" s="19" t="s">
        <v>168</v>
      </c>
      <c r="B99" s="14" t="s">
        <v>132</v>
      </c>
      <c r="C99" s="443">
        <v>4251</v>
      </c>
      <c r="D99" s="443">
        <v>4975</v>
      </c>
      <c r="E99" s="443">
        <v>5473</v>
      </c>
      <c r="F99" s="443">
        <v>5257</v>
      </c>
    </row>
    <row r="100" spans="1:6" s="411" customFormat="1" ht="12" customHeight="1" thickBot="1" x14ac:dyDescent="0.25">
      <c r="A100" s="417" t="s">
        <v>87</v>
      </c>
      <c r="B100" s="412" t="s">
        <v>441</v>
      </c>
      <c r="C100" s="620"/>
      <c r="D100" s="620"/>
      <c r="E100" s="620"/>
      <c r="F100" s="620"/>
    </row>
    <row r="101" spans="1:6" ht="12" customHeight="1" thickBot="1" x14ac:dyDescent="0.3">
      <c r="A101" s="409" t="s">
        <v>88</v>
      </c>
      <c r="B101" s="410" t="s">
        <v>254</v>
      </c>
      <c r="C101" s="435">
        <f>+C73+C86+C97+C100</f>
        <v>20303</v>
      </c>
      <c r="D101" s="435">
        <f>+D73+D86+D97+D100</f>
        <v>22127</v>
      </c>
      <c r="E101" s="435">
        <f>+E73+E86+E97+E100</f>
        <v>22910</v>
      </c>
      <c r="F101" s="435">
        <f>+F73+F86+F97+F100</f>
        <v>22764</v>
      </c>
    </row>
    <row r="102" spans="1:6" ht="12" customHeight="1" thickBot="1" x14ac:dyDescent="0.3">
      <c r="A102" s="417" t="s">
        <v>89</v>
      </c>
      <c r="B102" s="412" t="s">
        <v>539</v>
      </c>
      <c r="C102" s="436">
        <f>+C103+C111</f>
        <v>0</v>
      </c>
      <c r="D102" s="436">
        <f>+D103+D111</f>
        <v>0</v>
      </c>
      <c r="E102" s="436">
        <f>+E103+E111</f>
        <v>0</v>
      </c>
      <c r="F102" s="436">
        <f>+F103+F111</f>
        <v>0</v>
      </c>
    </row>
    <row r="103" spans="1:6" ht="12" customHeight="1" thickBot="1" x14ac:dyDescent="0.3">
      <c r="A103" s="433" t="s">
        <v>174</v>
      </c>
      <c r="B103" s="610" t="s">
        <v>546</v>
      </c>
      <c r="C103" s="640">
        <f>+C104+C105+C106+C107+C108+C109+C110</f>
        <v>0</v>
      </c>
      <c r="D103" s="640">
        <f>+D104+D105+D106+D107+D108+D109+D110</f>
        <v>0</v>
      </c>
      <c r="E103" s="639">
        <f>+E104+E105+E106+E107+E108+E109+E110</f>
        <v>0</v>
      </c>
      <c r="F103" s="639">
        <f>+F104+F105+F106+F107+F108+F109+F110</f>
        <v>0</v>
      </c>
    </row>
    <row r="104" spans="1:6" ht="12" customHeight="1" x14ac:dyDescent="0.25">
      <c r="A104" s="425" t="s">
        <v>177</v>
      </c>
      <c r="B104" s="426" t="s">
        <v>442</v>
      </c>
      <c r="C104" s="460"/>
      <c r="D104" s="460"/>
      <c r="E104" s="460"/>
      <c r="F104" s="460"/>
    </row>
    <row r="105" spans="1:6" ht="12" customHeight="1" x14ac:dyDescent="0.25">
      <c r="A105" s="418" t="s">
        <v>178</v>
      </c>
      <c r="B105" s="413" t="s">
        <v>443</v>
      </c>
      <c r="C105" s="461"/>
      <c r="D105" s="461"/>
      <c r="E105" s="461"/>
      <c r="F105" s="461"/>
    </row>
    <row r="106" spans="1:6" ht="12" customHeight="1" x14ac:dyDescent="0.25">
      <c r="A106" s="418" t="s">
        <v>179</v>
      </c>
      <c r="B106" s="413" t="s">
        <v>444</v>
      </c>
      <c r="C106" s="461"/>
      <c r="D106" s="461"/>
      <c r="E106" s="461"/>
      <c r="F106" s="461"/>
    </row>
    <row r="107" spans="1:6" ht="12" customHeight="1" x14ac:dyDescent="0.25">
      <c r="A107" s="418" t="s">
        <v>180</v>
      </c>
      <c r="B107" s="413" t="s">
        <v>445</v>
      </c>
      <c r="C107" s="461"/>
      <c r="D107" s="461"/>
      <c r="E107" s="461"/>
      <c r="F107" s="461"/>
    </row>
    <row r="108" spans="1:6" ht="12" customHeight="1" x14ac:dyDescent="0.25">
      <c r="A108" s="418" t="s">
        <v>305</v>
      </c>
      <c r="B108" s="413" t="s">
        <v>446</v>
      </c>
      <c r="C108" s="461"/>
      <c r="D108" s="461"/>
      <c r="E108" s="461"/>
      <c r="F108" s="461"/>
    </row>
    <row r="109" spans="1:6" ht="12" customHeight="1" x14ac:dyDescent="0.25">
      <c r="A109" s="418" t="s">
        <v>323</v>
      </c>
      <c r="B109" s="413" t="s">
        <v>447</v>
      </c>
      <c r="C109" s="461"/>
      <c r="D109" s="461"/>
      <c r="E109" s="461"/>
      <c r="F109" s="461"/>
    </row>
    <row r="110" spans="1:6" ht="12" customHeight="1" thickBot="1" x14ac:dyDescent="0.3">
      <c r="A110" s="427" t="s">
        <v>324</v>
      </c>
      <c r="B110" s="428" t="s">
        <v>448</v>
      </c>
      <c r="C110" s="462"/>
      <c r="D110" s="462"/>
      <c r="E110" s="462"/>
      <c r="F110" s="462"/>
    </row>
    <row r="111" spans="1:6" ht="12" customHeight="1" thickBot="1" x14ac:dyDescent="0.3">
      <c r="A111" s="433" t="s">
        <v>175</v>
      </c>
      <c r="B111" s="610" t="s">
        <v>547</v>
      </c>
      <c r="C111" s="640">
        <f>+C112+C113+C114+C115+C116+C117+C118+C119</f>
        <v>0</v>
      </c>
      <c r="D111" s="640">
        <f>+D112+D113+D114+D115+D116+D117+D118+D119</f>
        <v>0</v>
      </c>
      <c r="E111" s="639">
        <f>+E112+E113+E114+E115+E116+E117+E118+E119</f>
        <v>0</v>
      </c>
      <c r="F111" s="639">
        <f>+F112+F113+F114+F115+F116+F117+F118+F119</f>
        <v>0</v>
      </c>
    </row>
    <row r="112" spans="1:6" ht="12" customHeight="1" x14ac:dyDescent="0.25">
      <c r="A112" s="425" t="s">
        <v>183</v>
      </c>
      <c r="B112" s="426" t="s">
        <v>442</v>
      </c>
      <c r="C112" s="460"/>
      <c r="D112" s="460"/>
      <c r="E112" s="460"/>
      <c r="F112" s="460"/>
    </row>
    <row r="113" spans="1:9" ht="12" customHeight="1" x14ac:dyDescent="0.25">
      <c r="A113" s="418" t="s">
        <v>184</v>
      </c>
      <c r="B113" s="413" t="s">
        <v>449</v>
      </c>
      <c r="C113" s="461"/>
      <c r="D113" s="461"/>
      <c r="E113" s="461"/>
      <c r="F113" s="461"/>
    </row>
    <row r="114" spans="1:9" ht="12" customHeight="1" x14ac:dyDescent="0.25">
      <c r="A114" s="418" t="s">
        <v>185</v>
      </c>
      <c r="B114" s="413" t="s">
        <v>444</v>
      </c>
      <c r="C114" s="461"/>
      <c r="D114" s="461"/>
      <c r="E114" s="461"/>
      <c r="F114" s="461"/>
    </row>
    <row r="115" spans="1:9" ht="12" customHeight="1" x14ac:dyDescent="0.25">
      <c r="A115" s="418" t="s">
        <v>186</v>
      </c>
      <c r="B115" s="413" t="s">
        <v>445</v>
      </c>
      <c r="C115" s="461"/>
      <c r="D115" s="461"/>
      <c r="E115" s="461"/>
      <c r="F115" s="461"/>
    </row>
    <row r="116" spans="1:9" ht="12" customHeight="1" x14ac:dyDescent="0.25">
      <c r="A116" s="418" t="s">
        <v>306</v>
      </c>
      <c r="B116" s="413" t="s">
        <v>446</v>
      </c>
      <c r="C116" s="461"/>
      <c r="D116" s="461"/>
      <c r="E116" s="461"/>
      <c r="F116" s="461"/>
    </row>
    <row r="117" spans="1:9" ht="12" customHeight="1" x14ac:dyDescent="0.25">
      <c r="A117" s="418" t="s">
        <v>325</v>
      </c>
      <c r="B117" s="413" t="s">
        <v>450</v>
      </c>
      <c r="C117" s="461"/>
      <c r="D117" s="461"/>
      <c r="E117" s="461"/>
      <c r="F117" s="461"/>
    </row>
    <row r="118" spans="1:9" ht="12" customHeight="1" x14ac:dyDescent="0.25">
      <c r="A118" s="418" t="s">
        <v>326</v>
      </c>
      <c r="B118" s="413" t="s">
        <v>448</v>
      </c>
      <c r="C118" s="461"/>
      <c r="D118" s="461"/>
      <c r="E118" s="461"/>
      <c r="F118" s="461"/>
    </row>
    <row r="119" spans="1:9" ht="12" customHeight="1" thickBot="1" x14ac:dyDescent="0.3">
      <c r="A119" s="427" t="s">
        <v>327</v>
      </c>
      <c r="B119" s="428" t="s">
        <v>542</v>
      </c>
      <c r="C119" s="462"/>
      <c r="D119" s="462"/>
      <c r="E119" s="462"/>
      <c r="F119" s="462"/>
    </row>
    <row r="120" spans="1:9" ht="12" customHeight="1" thickBot="1" x14ac:dyDescent="0.3">
      <c r="A120" s="417" t="s">
        <v>90</v>
      </c>
      <c r="B120" s="606" t="s">
        <v>451</v>
      </c>
      <c r="C120" s="453">
        <f>+C101+C102</f>
        <v>20303</v>
      </c>
      <c r="D120" s="453">
        <f>+D101+D102</f>
        <v>22127</v>
      </c>
      <c r="E120" s="453">
        <f>+E101+E102</f>
        <v>22910</v>
      </c>
      <c r="F120" s="453">
        <f>+F101+F102</f>
        <v>22764</v>
      </c>
    </row>
    <row r="121" spans="1:9" ht="15" customHeight="1" thickBot="1" x14ac:dyDescent="0.3">
      <c r="A121" s="417" t="s">
        <v>91</v>
      </c>
      <c r="B121" s="606" t="s">
        <v>452</v>
      </c>
      <c r="C121" s="454"/>
      <c r="D121" s="454"/>
      <c r="E121" s="454"/>
      <c r="F121" s="454"/>
      <c r="G121" s="174"/>
      <c r="H121" s="174"/>
      <c r="I121" s="174"/>
    </row>
    <row r="122" spans="1:9" s="1" customFormat="1" ht="12.95" customHeight="1" thickBot="1" x14ac:dyDescent="0.25">
      <c r="A122" s="429" t="s">
        <v>92</v>
      </c>
      <c r="B122" s="607" t="s">
        <v>453</v>
      </c>
      <c r="C122" s="447">
        <f>+C120+C121</f>
        <v>20303</v>
      </c>
      <c r="D122" s="447">
        <f>+D120+D121</f>
        <v>22127</v>
      </c>
      <c r="E122" s="447">
        <f>+E120+E121</f>
        <v>22910</v>
      </c>
      <c r="F122" s="447">
        <f>+F120+F121</f>
        <v>22764</v>
      </c>
    </row>
    <row r="123" spans="1:9" ht="7.5" customHeight="1" x14ac:dyDescent="0.25">
      <c r="A123" s="611"/>
      <c r="B123" s="611"/>
      <c r="C123" s="612"/>
    </row>
    <row r="124" spans="1:9" x14ac:dyDescent="0.25">
      <c r="A124" s="746" t="s">
        <v>257</v>
      </c>
      <c r="B124" s="746"/>
      <c r="C124" s="746"/>
    </row>
    <row r="125" spans="1:9" ht="15" customHeight="1" thickBot="1" x14ac:dyDescent="0.3">
      <c r="A125" s="744" t="s">
        <v>250</v>
      </c>
      <c r="B125" s="744"/>
      <c r="C125" s="457" t="s">
        <v>455</v>
      </c>
    </row>
    <row r="126" spans="1:9" ht="13.5" customHeight="1" thickBot="1" x14ac:dyDescent="0.3">
      <c r="A126" s="23">
        <v>1</v>
      </c>
      <c r="B126" s="35" t="s">
        <v>334</v>
      </c>
      <c r="C126" s="455">
        <f>+C51-C101</f>
        <v>-9204</v>
      </c>
      <c r="D126" s="455">
        <f>+D51-D101</f>
        <v>-11258</v>
      </c>
      <c r="E126" s="455">
        <f>+E51-E101</f>
        <v>-11258</v>
      </c>
      <c r="F126" s="455">
        <f>+F51-F101</f>
        <v>-11258</v>
      </c>
    </row>
    <row r="127" spans="1:9" ht="7.5" customHeight="1" x14ac:dyDescent="0.25">
      <c r="A127" s="611"/>
      <c r="B127" s="611"/>
      <c r="C127" s="612"/>
    </row>
  </sheetData>
  <mergeCells count="6">
    <mergeCell ref="A125:B125"/>
    <mergeCell ref="A69:C69"/>
    <mergeCell ref="A1:C1"/>
    <mergeCell ref="A2:B2"/>
    <mergeCell ref="A70:B70"/>
    <mergeCell ref="A124:C124"/>
  </mergeCells>
  <phoneticPr fontId="0" type="noConversion"/>
  <printOptions horizontalCentered="1"/>
  <pageMargins left="0.78740157480314965" right="0.78740157480314965" top="1.4566929133858268" bottom="0.86614173228346458" header="0.78740157480314965" footer="0.59055118110236227"/>
  <pageSetup paperSize="9" scale="71" fitToWidth="3" fitToHeight="2" orientation="portrait" r:id="rId1"/>
  <headerFooter alignWithMargins="0">
    <oddHeader>&amp;C&amp;"Times New Roman CE,Félkövér"&amp;12
Vöröstó  Önkormányzat
2013. ÉVI KÖLTSÉGVETÉS
KÖTELEZŐ FELADATAINAK MÉRLEGE &amp;10
&amp;R&amp;"Times New Roman CE,Félkövér dőlt"&amp;11 1.2. melléklet a 3/2013. (III.5.) önkormányzati rendelethez</oddHeader>
  </headerFooter>
  <rowBreaks count="1" manualBreakCount="1">
    <brk id="68" max="16383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25"/>
  <dimension ref="A1:O83"/>
  <sheetViews>
    <sheetView view="pageLayout" zoomScaleNormal="100" workbookViewId="0">
      <selection activeCell="H20" sqref="H20:H23"/>
    </sheetView>
  </sheetViews>
  <sheetFormatPr defaultRowHeight="15.75" x14ac:dyDescent="0.25"/>
  <cols>
    <col min="1" max="1" width="4.83203125" style="143" customWidth="1"/>
    <col min="2" max="2" width="28.83203125" style="161" customWidth="1"/>
    <col min="3" max="4" width="9" style="161" customWidth="1"/>
    <col min="5" max="5" width="9.5" style="161" customWidth="1"/>
    <col min="6" max="6" width="8.83203125" style="161" customWidth="1"/>
    <col min="7" max="7" width="8.6640625" style="161" customWidth="1"/>
    <col min="8" max="8" width="8.83203125" style="161" customWidth="1"/>
    <col min="9" max="9" width="8.1640625" style="161" customWidth="1"/>
    <col min="10" max="14" width="9.5" style="161" customWidth="1"/>
    <col min="15" max="15" width="12.6640625" style="143" customWidth="1"/>
    <col min="16" max="16384" width="9.33203125" style="161"/>
  </cols>
  <sheetData>
    <row r="1" spans="1:15" ht="31.5" customHeight="1" x14ac:dyDescent="0.25">
      <c r="A1" s="809" t="s">
        <v>68</v>
      </c>
      <c r="B1" s="810"/>
      <c r="C1" s="810"/>
      <c r="D1" s="810"/>
      <c r="E1" s="810"/>
      <c r="F1" s="810"/>
      <c r="G1" s="810"/>
      <c r="H1" s="810"/>
      <c r="I1" s="810"/>
      <c r="J1" s="810"/>
      <c r="K1" s="810"/>
      <c r="L1" s="810"/>
      <c r="M1" s="810"/>
      <c r="N1" s="810"/>
      <c r="O1" s="810"/>
    </row>
    <row r="2" spans="1:15" ht="16.5" thickBot="1" x14ac:dyDescent="0.3">
      <c r="B2" s="161" t="s">
        <v>745</v>
      </c>
      <c r="C2" s="161" t="s">
        <v>738</v>
      </c>
      <c r="O2" s="5" t="s">
        <v>122</v>
      </c>
    </row>
    <row r="3" spans="1:15" s="143" customFormat="1" ht="26.1" customHeight="1" thickBot="1" x14ac:dyDescent="0.3">
      <c r="A3" s="140" t="s">
        <v>82</v>
      </c>
      <c r="B3" s="141" t="s">
        <v>138</v>
      </c>
      <c r="C3" s="141" t="s">
        <v>150</v>
      </c>
      <c r="D3" s="141" t="s">
        <v>151</v>
      </c>
      <c r="E3" s="141" t="s">
        <v>152</v>
      </c>
      <c r="F3" s="141" t="s">
        <v>153</v>
      </c>
      <c r="G3" s="141" t="s">
        <v>154</v>
      </c>
      <c r="H3" s="141" t="s">
        <v>155</v>
      </c>
      <c r="I3" s="141" t="s">
        <v>156</v>
      </c>
      <c r="J3" s="141" t="s">
        <v>157</v>
      </c>
      <c r="K3" s="141" t="s">
        <v>158</v>
      </c>
      <c r="L3" s="141" t="s">
        <v>159</v>
      </c>
      <c r="M3" s="141" t="s">
        <v>160</v>
      </c>
      <c r="N3" s="141" t="s">
        <v>161</v>
      </c>
      <c r="O3" s="142" t="s">
        <v>119</v>
      </c>
    </row>
    <row r="4" spans="1:15" s="145" customFormat="1" ht="15" customHeight="1" thickBot="1" x14ac:dyDescent="0.25">
      <c r="A4" s="144" t="s">
        <v>84</v>
      </c>
      <c r="B4" s="805" t="s">
        <v>125</v>
      </c>
      <c r="C4" s="806"/>
      <c r="D4" s="806"/>
      <c r="E4" s="806"/>
      <c r="F4" s="806"/>
      <c r="G4" s="806"/>
      <c r="H4" s="806"/>
      <c r="I4" s="806"/>
      <c r="J4" s="806"/>
      <c r="K4" s="806"/>
      <c r="L4" s="806"/>
      <c r="M4" s="806"/>
      <c r="N4" s="806"/>
      <c r="O4" s="807"/>
    </row>
    <row r="5" spans="1:15" s="145" customFormat="1" ht="15" customHeight="1" x14ac:dyDescent="0.2">
      <c r="A5" s="146" t="s">
        <v>85</v>
      </c>
      <c r="B5" s="147" t="s">
        <v>291</v>
      </c>
      <c r="C5" s="148"/>
      <c r="D5" s="148"/>
      <c r="E5" s="148">
        <v>280</v>
      </c>
      <c r="F5" s="148">
        <v>121</v>
      </c>
      <c r="G5" s="148"/>
      <c r="H5" s="148"/>
      <c r="I5" s="148"/>
      <c r="J5" s="148"/>
      <c r="K5" s="148">
        <v>300</v>
      </c>
      <c r="L5" s="148">
        <v>102</v>
      </c>
      <c r="M5" s="148"/>
      <c r="N5" s="148"/>
      <c r="O5" s="717">
        <f t="shared" ref="O5:O13" si="0">SUM(C5:N5)</f>
        <v>803</v>
      </c>
    </row>
    <row r="6" spans="1:15" s="152" customFormat="1" ht="14.1" customHeight="1" x14ac:dyDescent="0.2">
      <c r="A6" s="149" t="s">
        <v>86</v>
      </c>
      <c r="B6" s="396" t="s">
        <v>126</v>
      </c>
      <c r="C6" s="150"/>
      <c r="D6" s="150">
        <v>45</v>
      </c>
      <c r="E6" s="150"/>
      <c r="F6" s="150">
        <v>23</v>
      </c>
      <c r="G6" s="150">
        <v>5</v>
      </c>
      <c r="H6" s="150">
        <v>45</v>
      </c>
      <c r="I6" s="150"/>
      <c r="J6" s="150">
        <v>45</v>
      </c>
      <c r="K6" s="150"/>
      <c r="L6" s="150">
        <v>45</v>
      </c>
      <c r="M6" s="150"/>
      <c r="N6" s="150"/>
      <c r="O6" s="717">
        <f t="shared" si="0"/>
        <v>208</v>
      </c>
    </row>
    <row r="7" spans="1:15" s="152" customFormat="1" x14ac:dyDescent="0.2">
      <c r="A7" s="149" t="s">
        <v>87</v>
      </c>
      <c r="B7" s="397" t="s">
        <v>128</v>
      </c>
      <c r="C7" s="153"/>
      <c r="D7" s="153"/>
      <c r="E7" s="153">
        <v>90</v>
      </c>
      <c r="F7" s="153"/>
      <c r="G7" s="153"/>
      <c r="H7" s="153"/>
      <c r="I7" s="153"/>
      <c r="J7" s="153"/>
      <c r="K7" s="153">
        <v>91</v>
      </c>
      <c r="L7" s="153"/>
      <c r="M7" s="153"/>
      <c r="N7" s="153"/>
      <c r="O7" s="717">
        <f t="shared" si="0"/>
        <v>181</v>
      </c>
    </row>
    <row r="8" spans="1:15" s="152" customFormat="1" ht="14.1" customHeight="1" x14ac:dyDescent="0.2">
      <c r="A8" s="149" t="s">
        <v>88</v>
      </c>
      <c r="B8" s="396" t="s">
        <v>69</v>
      </c>
      <c r="C8" s="150">
        <v>748</v>
      </c>
      <c r="D8" s="150">
        <v>748</v>
      </c>
      <c r="E8" s="150">
        <v>748</v>
      </c>
      <c r="F8" s="150">
        <v>748</v>
      </c>
      <c r="G8" s="150">
        <v>748</v>
      </c>
      <c r="H8" s="150">
        <v>833</v>
      </c>
      <c r="I8" s="150">
        <v>748</v>
      </c>
      <c r="J8" s="150">
        <v>748</v>
      </c>
      <c r="K8" s="150">
        <v>833</v>
      </c>
      <c r="L8" s="150">
        <v>1016</v>
      </c>
      <c r="M8" s="150">
        <v>1016</v>
      </c>
      <c r="N8" s="150">
        <v>872</v>
      </c>
      <c r="O8" s="717">
        <f t="shared" si="0"/>
        <v>9806</v>
      </c>
    </row>
    <row r="9" spans="1:15" s="152" customFormat="1" ht="14.1" customHeight="1" x14ac:dyDescent="0.2">
      <c r="A9" s="149" t="s">
        <v>89</v>
      </c>
      <c r="B9" s="396" t="s">
        <v>70</v>
      </c>
      <c r="C9" s="150">
        <v>46</v>
      </c>
      <c r="D9" s="150">
        <v>44</v>
      </c>
      <c r="E9" s="150">
        <v>44</v>
      </c>
      <c r="F9" s="150">
        <v>44</v>
      </c>
      <c r="G9" s="150">
        <v>44</v>
      </c>
      <c r="H9" s="150">
        <v>44</v>
      </c>
      <c r="I9" s="150">
        <v>44</v>
      </c>
      <c r="J9" s="150">
        <v>44</v>
      </c>
      <c r="K9" s="150">
        <v>44</v>
      </c>
      <c r="L9" s="150">
        <v>44</v>
      </c>
      <c r="M9" s="150">
        <v>33</v>
      </c>
      <c r="N9" s="150">
        <v>33</v>
      </c>
      <c r="O9" s="717">
        <f t="shared" si="0"/>
        <v>508</v>
      </c>
    </row>
    <row r="10" spans="1:15" s="152" customFormat="1" ht="14.1" customHeight="1" x14ac:dyDescent="0.2">
      <c r="A10" s="149" t="s">
        <v>90</v>
      </c>
      <c r="B10" s="396" t="s">
        <v>71</v>
      </c>
      <c r="C10" s="150"/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0"/>
      <c r="O10" s="717">
        <f t="shared" si="0"/>
        <v>0</v>
      </c>
    </row>
    <row r="11" spans="1:15" s="152" customFormat="1" ht="14.1" customHeight="1" x14ac:dyDescent="0.2">
      <c r="A11" s="149" t="s">
        <v>91</v>
      </c>
      <c r="B11" s="396" t="s">
        <v>72</v>
      </c>
      <c r="C11" s="150"/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717">
        <f t="shared" si="0"/>
        <v>0</v>
      </c>
    </row>
    <row r="12" spans="1:15" s="152" customFormat="1" x14ac:dyDescent="0.2">
      <c r="A12" s="149" t="s">
        <v>92</v>
      </c>
      <c r="B12" s="398" t="s">
        <v>694</v>
      </c>
      <c r="C12" s="150">
        <v>356</v>
      </c>
      <c r="D12" s="150">
        <v>304</v>
      </c>
      <c r="E12" s="150"/>
      <c r="F12" s="150">
        <v>185</v>
      </c>
      <c r="G12" s="150">
        <v>344</v>
      </c>
      <c r="H12" s="150">
        <v>316</v>
      </c>
      <c r="I12" s="150">
        <v>360</v>
      </c>
      <c r="J12" s="150">
        <v>304</v>
      </c>
      <c r="K12" s="150">
        <v>1628</v>
      </c>
      <c r="L12" s="150">
        <v>1237</v>
      </c>
      <c r="M12" s="150">
        <v>1376</v>
      </c>
      <c r="N12" s="150">
        <v>4848</v>
      </c>
      <c r="O12" s="717">
        <f t="shared" si="0"/>
        <v>11258</v>
      </c>
    </row>
    <row r="13" spans="1:15" s="152" customFormat="1" ht="14.1" customHeight="1" thickBot="1" x14ac:dyDescent="0.25">
      <c r="A13" s="149" t="s">
        <v>93</v>
      </c>
      <c r="B13" s="396" t="s">
        <v>73</v>
      </c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717">
        <f t="shared" si="0"/>
        <v>0</v>
      </c>
    </row>
    <row r="14" spans="1:15" s="145" customFormat="1" ht="15.95" customHeight="1" thickBot="1" x14ac:dyDescent="0.25">
      <c r="A14" s="144" t="s">
        <v>94</v>
      </c>
      <c r="B14" s="48" t="s">
        <v>198</v>
      </c>
      <c r="C14" s="155">
        <f t="shared" ref="C14:N14" si="1">SUM(C5:C13)</f>
        <v>1150</v>
      </c>
      <c r="D14" s="155">
        <f t="shared" si="1"/>
        <v>1141</v>
      </c>
      <c r="E14" s="155">
        <f t="shared" si="1"/>
        <v>1162</v>
      </c>
      <c r="F14" s="155">
        <f t="shared" si="1"/>
        <v>1121</v>
      </c>
      <c r="G14" s="155">
        <f t="shared" si="1"/>
        <v>1141</v>
      </c>
      <c r="H14" s="155">
        <f t="shared" si="1"/>
        <v>1238</v>
      </c>
      <c r="I14" s="155">
        <f t="shared" si="1"/>
        <v>1152</v>
      </c>
      <c r="J14" s="155">
        <f t="shared" si="1"/>
        <v>1141</v>
      </c>
      <c r="K14" s="155">
        <f t="shared" si="1"/>
        <v>2896</v>
      </c>
      <c r="L14" s="155">
        <f t="shared" si="1"/>
        <v>2444</v>
      </c>
      <c r="M14" s="155">
        <f t="shared" si="1"/>
        <v>2425</v>
      </c>
      <c r="N14" s="155">
        <f t="shared" si="1"/>
        <v>5753</v>
      </c>
      <c r="O14" s="716">
        <f>SUM(C14:N14)</f>
        <v>22764</v>
      </c>
    </row>
    <row r="15" spans="1:15" s="145" customFormat="1" ht="15" customHeight="1" thickBot="1" x14ac:dyDescent="0.25">
      <c r="A15" s="144" t="s">
        <v>95</v>
      </c>
      <c r="B15" s="805" t="s">
        <v>129</v>
      </c>
      <c r="C15" s="806"/>
      <c r="D15" s="806"/>
      <c r="E15" s="806"/>
      <c r="F15" s="806"/>
      <c r="G15" s="806"/>
      <c r="H15" s="806"/>
      <c r="I15" s="806"/>
      <c r="J15" s="806"/>
      <c r="K15" s="806"/>
      <c r="L15" s="806"/>
      <c r="M15" s="806"/>
      <c r="N15" s="806"/>
      <c r="O15" s="808"/>
    </row>
    <row r="16" spans="1:15" s="152" customFormat="1" ht="14.1" customHeight="1" x14ac:dyDescent="0.2">
      <c r="A16" s="157" t="s">
        <v>96</v>
      </c>
      <c r="B16" s="399" t="s">
        <v>139</v>
      </c>
      <c r="C16" s="153">
        <v>313</v>
      </c>
      <c r="D16" s="153">
        <v>307</v>
      </c>
      <c r="E16" s="153">
        <v>307</v>
      </c>
      <c r="F16" s="153">
        <v>307</v>
      </c>
      <c r="G16" s="153">
        <v>307</v>
      </c>
      <c r="H16" s="153">
        <v>307</v>
      </c>
      <c r="I16" s="153">
        <v>307</v>
      </c>
      <c r="J16" s="153">
        <v>307</v>
      </c>
      <c r="K16" s="153">
        <v>307</v>
      </c>
      <c r="L16" s="153">
        <v>307</v>
      </c>
      <c r="M16" s="153">
        <v>307</v>
      </c>
      <c r="N16" s="153">
        <v>374</v>
      </c>
      <c r="O16" s="154">
        <f t="shared" ref="O16:O27" si="2">SUM(C16:N16)</f>
        <v>3757</v>
      </c>
    </row>
    <row r="17" spans="1:15" s="152" customFormat="1" ht="27" customHeight="1" x14ac:dyDescent="0.2">
      <c r="A17" s="149" t="s">
        <v>97</v>
      </c>
      <c r="B17" s="398" t="s">
        <v>315</v>
      </c>
      <c r="C17" s="150">
        <v>83</v>
      </c>
      <c r="D17" s="150">
        <v>72</v>
      </c>
      <c r="E17" s="150">
        <v>72</v>
      </c>
      <c r="F17" s="150">
        <v>72</v>
      </c>
      <c r="G17" s="150">
        <v>72</v>
      </c>
      <c r="H17" s="150">
        <v>72</v>
      </c>
      <c r="I17" s="150">
        <v>72</v>
      </c>
      <c r="J17" s="150">
        <v>72</v>
      </c>
      <c r="K17" s="150">
        <v>72</v>
      </c>
      <c r="L17" s="150">
        <v>72</v>
      </c>
      <c r="M17" s="150">
        <v>72</v>
      </c>
      <c r="N17" s="150">
        <v>91</v>
      </c>
      <c r="O17" s="151">
        <f t="shared" si="2"/>
        <v>894</v>
      </c>
    </row>
    <row r="18" spans="1:15" s="152" customFormat="1" ht="14.1" customHeight="1" x14ac:dyDescent="0.2">
      <c r="A18" s="149" t="s">
        <v>98</v>
      </c>
      <c r="B18" s="396" t="s">
        <v>230</v>
      </c>
      <c r="C18" s="150">
        <v>495</v>
      </c>
      <c r="D18" s="150">
        <v>495</v>
      </c>
      <c r="E18" s="150">
        <v>495</v>
      </c>
      <c r="F18" s="150">
        <v>495</v>
      </c>
      <c r="G18" s="150">
        <v>495</v>
      </c>
      <c r="H18" s="150">
        <v>495</v>
      </c>
      <c r="I18" s="150">
        <v>495</v>
      </c>
      <c r="J18" s="150">
        <v>495</v>
      </c>
      <c r="K18" s="150">
        <v>495</v>
      </c>
      <c r="L18" s="150">
        <v>495</v>
      </c>
      <c r="M18" s="150">
        <v>495</v>
      </c>
      <c r="N18" s="150">
        <v>527</v>
      </c>
      <c r="O18" s="151">
        <f t="shared" si="2"/>
        <v>5972</v>
      </c>
    </row>
    <row r="19" spans="1:15" s="152" customFormat="1" ht="14.1" customHeight="1" x14ac:dyDescent="0.2">
      <c r="A19" s="149" t="s">
        <v>99</v>
      </c>
      <c r="B19" s="396" t="s">
        <v>316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1">
        <f t="shared" si="2"/>
        <v>0</v>
      </c>
    </row>
    <row r="20" spans="1:15" s="152" customFormat="1" ht="14.1" customHeight="1" x14ac:dyDescent="0.2">
      <c r="A20" s="149" t="s">
        <v>100</v>
      </c>
      <c r="B20" s="396" t="s">
        <v>74</v>
      </c>
      <c r="C20" s="150">
        <v>380</v>
      </c>
      <c r="D20" s="150">
        <v>797</v>
      </c>
      <c r="E20" s="150">
        <v>380</v>
      </c>
      <c r="F20" s="150">
        <v>379</v>
      </c>
      <c r="G20" s="150">
        <v>379</v>
      </c>
      <c r="H20" s="150">
        <v>379</v>
      </c>
      <c r="I20" s="150">
        <v>379</v>
      </c>
      <c r="J20" s="150">
        <v>379</v>
      </c>
      <c r="K20" s="150">
        <v>379</v>
      </c>
      <c r="L20" s="150">
        <v>403</v>
      </c>
      <c r="M20" s="150">
        <v>379</v>
      </c>
      <c r="N20" s="150">
        <v>601</v>
      </c>
      <c r="O20" s="151">
        <f t="shared" si="2"/>
        <v>5214</v>
      </c>
    </row>
    <row r="21" spans="1:15" s="152" customFormat="1" ht="14.1" customHeight="1" x14ac:dyDescent="0.2">
      <c r="A21" s="149" t="s">
        <v>101</v>
      </c>
      <c r="B21" s="396" t="s">
        <v>435</v>
      </c>
      <c r="C21" s="150"/>
      <c r="D21" s="150"/>
      <c r="E21" s="150"/>
      <c r="F21" s="150"/>
      <c r="G21" s="150"/>
      <c r="H21" s="150"/>
      <c r="I21" s="150"/>
      <c r="J21" s="150"/>
      <c r="K21" s="150">
        <v>1670</v>
      </c>
      <c r="L21" s="150"/>
      <c r="M21" s="150"/>
      <c r="N21" s="150"/>
      <c r="O21" s="151">
        <f t="shared" si="2"/>
        <v>1670</v>
      </c>
    </row>
    <row r="22" spans="1:15" s="152" customFormat="1" x14ac:dyDescent="0.2">
      <c r="A22" s="149" t="s">
        <v>102</v>
      </c>
      <c r="B22" s="398" t="s">
        <v>319</v>
      </c>
      <c r="C22" s="150"/>
      <c r="D22" s="150"/>
      <c r="E22" s="150"/>
      <c r="F22" s="150"/>
      <c r="G22" s="150"/>
      <c r="H22" s="150"/>
      <c r="I22" s="150"/>
      <c r="J22" s="150"/>
      <c r="K22" s="150"/>
      <c r="L22" s="150"/>
      <c r="M22" s="150"/>
      <c r="N22" s="150"/>
      <c r="O22" s="151">
        <f t="shared" si="2"/>
        <v>0</v>
      </c>
    </row>
    <row r="23" spans="1:15" s="152" customFormat="1" ht="14.1" customHeight="1" x14ac:dyDescent="0.2">
      <c r="A23" s="149" t="s">
        <v>103</v>
      </c>
      <c r="B23" s="396" t="s">
        <v>466</v>
      </c>
      <c r="C23" s="150"/>
      <c r="D23" s="150"/>
      <c r="E23" s="150"/>
      <c r="F23" s="150"/>
      <c r="G23" s="150"/>
      <c r="H23" s="150"/>
      <c r="I23" s="150"/>
      <c r="J23" s="150"/>
      <c r="K23" s="150"/>
      <c r="L23" s="150"/>
      <c r="M23" s="150"/>
      <c r="N23" s="150"/>
      <c r="O23" s="151">
        <f t="shared" si="2"/>
        <v>0</v>
      </c>
    </row>
    <row r="24" spans="1:15" s="152" customFormat="1" ht="14.1" customHeight="1" x14ac:dyDescent="0.2">
      <c r="A24" s="149" t="s">
        <v>104</v>
      </c>
      <c r="B24" s="396" t="s">
        <v>116</v>
      </c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0">
        <v>5257</v>
      </c>
      <c r="O24" s="151">
        <f t="shared" si="2"/>
        <v>5257</v>
      </c>
    </row>
    <row r="25" spans="1:15" s="152" customFormat="1" ht="13.5" customHeight="1" x14ac:dyDescent="0.2">
      <c r="A25" s="149" t="s">
        <v>105</v>
      </c>
      <c r="B25" s="396" t="s">
        <v>75</v>
      </c>
      <c r="C25" s="150"/>
      <c r="D25" s="150"/>
      <c r="E25" s="150"/>
      <c r="F25" s="150"/>
      <c r="G25" s="150"/>
      <c r="H25" s="150"/>
      <c r="I25" s="150"/>
      <c r="J25" s="150"/>
      <c r="K25" s="150"/>
      <c r="L25" s="150"/>
      <c r="M25" s="150"/>
      <c r="N25" s="150"/>
      <c r="O25" s="151">
        <f t="shared" si="2"/>
        <v>0</v>
      </c>
    </row>
    <row r="26" spans="1:15" s="152" customFormat="1" ht="14.1" customHeight="1" thickBot="1" x14ac:dyDescent="0.25">
      <c r="A26" s="149" t="s">
        <v>106</v>
      </c>
      <c r="B26" s="396" t="s">
        <v>76</v>
      </c>
      <c r="C26" s="150"/>
      <c r="D26" s="150"/>
      <c r="E26" s="150"/>
      <c r="F26" s="150"/>
      <c r="G26" s="150"/>
      <c r="H26" s="150"/>
      <c r="I26" s="150"/>
      <c r="J26" s="150"/>
      <c r="K26" s="150"/>
      <c r="L26" s="150"/>
      <c r="M26" s="150"/>
      <c r="N26" s="150"/>
      <c r="O26" s="151">
        <f t="shared" si="2"/>
        <v>0</v>
      </c>
    </row>
    <row r="27" spans="1:15" s="145" customFormat="1" ht="15.95" customHeight="1" thickBot="1" x14ac:dyDescent="0.25">
      <c r="A27" s="158" t="s">
        <v>107</v>
      </c>
      <c r="B27" s="48" t="s">
        <v>199</v>
      </c>
      <c r="C27" s="155">
        <f t="shared" ref="C27:N27" si="3">SUM(C16:C26)</f>
        <v>1271</v>
      </c>
      <c r="D27" s="155">
        <f t="shared" si="3"/>
        <v>1671</v>
      </c>
      <c r="E27" s="155">
        <f t="shared" si="3"/>
        <v>1254</v>
      </c>
      <c r="F27" s="155">
        <f t="shared" si="3"/>
        <v>1253</v>
      </c>
      <c r="G27" s="155">
        <f t="shared" si="3"/>
        <v>1253</v>
      </c>
      <c r="H27" s="155">
        <f t="shared" si="3"/>
        <v>1253</v>
      </c>
      <c r="I27" s="155">
        <f t="shared" si="3"/>
        <v>1253</v>
      </c>
      <c r="J27" s="155">
        <f t="shared" si="3"/>
        <v>1253</v>
      </c>
      <c r="K27" s="155">
        <f t="shared" si="3"/>
        <v>2923</v>
      </c>
      <c r="L27" s="155">
        <f t="shared" si="3"/>
        <v>1277</v>
      </c>
      <c r="M27" s="155">
        <f t="shared" si="3"/>
        <v>1253</v>
      </c>
      <c r="N27" s="155">
        <f t="shared" si="3"/>
        <v>6850</v>
      </c>
      <c r="O27" s="156">
        <f t="shared" si="2"/>
        <v>22764</v>
      </c>
    </row>
    <row r="28" spans="1:15" ht="16.5" thickBot="1" x14ac:dyDescent="0.3">
      <c r="A28" s="158" t="s">
        <v>108</v>
      </c>
      <c r="B28" s="400" t="s">
        <v>200</v>
      </c>
      <c r="C28" s="159">
        <f t="shared" ref="C28:O28" si="4">C14-C27</f>
        <v>-121</v>
      </c>
      <c r="D28" s="159">
        <f t="shared" si="4"/>
        <v>-530</v>
      </c>
      <c r="E28" s="159">
        <f t="shared" si="4"/>
        <v>-92</v>
      </c>
      <c r="F28" s="159">
        <f t="shared" si="4"/>
        <v>-132</v>
      </c>
      <c r="G28" s="159">
        <f t="shared" si="4"/>
        <v>-112</v>
      </c>
      <c r="H28" s="159">
        <f t="shared" si="4"/>
        <v>-15</v>
      </c>
      <c r="I28" s="159">
        <f t="shared" si="4"/>
        <v>-101</v>
      </c>
      <c r="J28" s="159">
        <f t="shared" si="4"/>
        <v>-112</v>
      </c>
      <c r="K28" s="159">
        <f t="shared" si="4"/>
        <v>-27</v>
      </c>
      <c r="L28" s="159">
        <f t="shared" si="4"/>
        <v>1167</v>
      </c>
      <c r="M28" s="159">
        <f t="shared" si="4"/>
        <v>1172</v>
      </c>
      <c r="N28" s="159">
        <f t="shared" si="4"/>
        <v>-1097</v>
      </c>
      <c r="O28" s="160">
        <f t="shared" si="4"/>
        <v>0</v>
      </c>
    </row>
    <row r="29" spans="1:15" x14ac:dyDescent="0.25">
      <c r="A29" s="162"/>
    </row>
    <row r="30" spans="1:15" x14ac:dyDescent="0.25">
      <c r="B30" s="163"/>
      <c r="C30" s="164"/>
      <c r="D30" s="164"/>
      <c r="O30" s="161"/>
    </row>
    <row r="31" spans="1:15" x14ac:dyDescent="0.25">
      <c r="O31" s="161"/>
    </row>
    <row r="32" spans="1:15" x14ac:dyDescent="0.25">
      <c r="O32" s="161"/>
    </row>
    <row r="33" spans="15:15" x14ac:dyDescent="0.25">
      <c r="O33" s="161"/>
    </row>
    <row r="34" spans="15:15" x14ac:dyDescent="0.25">
      <c r="O34" s="161"/>
    </row>
    <row r="35" spans="15:15" x14ac:dyDescent="0.25">
      <c r="O35" s="161"/>
    </row>
    <row r="36" spans="15:15" x14ac:dyDescent="0.25">
      <c r="O36" s="161"/>
    </row>
    <row r="37" spans="15:15" x14ac:dyDescent="0.25">
      <c r="O37" s="161"/>
    </row>
    <row r="38" spans="15:15" x14ac:dyDescent="0.25">
      <c r="O38" s="161"/>
    </row>
    <row r="39" spans="15:15" x14ac:dyDescent="0.25">
      <c r="O39" s="161"/>
    </row>
    <row r="40" spans="15:15" x14ac:dyDescent="0.25">
      <c r="O40" s="161"/>
    </row>
    <row r="41" spans="15:15" x14ac:dyDescent="0.25">
      <c r="O41" s="161"/>
    </row>
    <row r="42" spans="15:15" x14ac:dyDescent="0.25">
      <c r="O42" s="161"/>
    </row>
    <row r="43" spans="15:15" x14ac:dyDescent="0.25">
      <c r="O43" s="161"/>
    </row>
    <row r="44" spans="15:15" x14ac:dyDescent="0.25">
      <c r="O44" s="161"/>
    </row>
    <row r="45" spans="15:15" x14ac:dyDescent="0.25">
      <c r="O45" s="161"/>
    </row>
    <row r="46" spans="15:15" x14ac:dyDescent="0.25">
      <c r="O46" s="161"/>
    </row>
    <row r="47" spans="15:15" x14ac:dyDescent="0.25">
      <c r="O47" s="161"/>
    </row>
    <row r="48" spans="15:15" x14ac:dyDescent="0.25">
      <c r="O48" s="161"/>
    </row>
    <row r="49" spans="15:15" x14ac:dyDescent="0.25">
      <c r="O49" s="161"/>
    </row>
    <row r="50" spans="15:15" x14ac:dyDescent="0.25">
      <c r="O50" s="161"/>
    </row>
    <row r="51" spans="15:15" x14ac:dyDescent="0.25">
      <c r="O51" s="161"/>
    </row>
    <row r="52" spans="15:15" x14ac:dyDescent="0.25">
      <c r="O52" s="161"/>
    </row>
    <row r="53" spans="15:15" x14ac:dyDescent="0.25">
      <c r="O53" s="161"/>
    </row>
    <row r="54" spans="15:15" x14ac:dyDescent="0.25">
      <c r="O54" s="161"/>
    </row>
    <row r="55" spans="15:15" x14ac:dyDescent="0.25">
      <c r="O55" s="161"/>
    </row>
    <row r="56" spans="15:15" x14ac:dyDescent="0.25">
      <c r="O56" s="161"/>
    </row>
    <row r="57" spans="15:15" x14ac:dyDescent="0.25">
      <c r="O57" s="161"/>
    </row>
    <row r="58" spans="15:15" x14ac:dyDescent="0.25">
      <c r="O58" s="161"/>
    </row>
    <row r="59" spans="15:15" x14ac:dyDescent="0.25">
      <c r="O59" s="161"/>
    </row>
    <row r="60" spans="15:15" x14ac:dyDescent="0.25">
      <c r="O60" s="161"/>
    </row>
    <row r="61" spans="15:15" x14ac:dyDescent="0.25">
      <c r="O61" s="161"/>
    </row>
    <row r="62" spans="15:15" x14ac:dyDescent="0.25">
      <c r="O62" s="161"/>
    </row>
    <row r="63" spans="15:15" x14ac:dyDescent="0.25">
      <c r="O63" s="161"/>
    </row>
    <row r="64" spans="15:15" x14ac:dyDescent="0.25">
      <c r="O64" s="161"/>
    </row>
    <row r="65" spans="15:15" x14ac:dyDescent="0.25">
      <c r="O65" s="161"/>
    </row>
    <row r="66" spans="15:15" x14ac:dyDescent="0.25">
      <c r="O66" s="161"/>
    </row>
    <row r="67" spans="15:15" x14ac:dyDescent="0.25">
      <c r="O67" s="161"/>
    </row>
    <row r="68" spans="15:15" x14ac:dyDescent="0.25">
      <c r="O68" s="161"/>
    </row>
    <row r="69" spans="15:15" x14ac:dyDescent="0.25">
      <c r="O69" s="161"/>
    </row>
    <row r="70" spans="15:15" x14ac:dyDescent="0.25">
      <c r="O70" s="161"/>
    </row>
    <row r="71" spans="15:15" x14ac:dyDescent="0.25">
      <c r="O71" s="161"/>
    </row>
    <row r="72" spans="15:15" x14ac:dyDescent="0.25">
      <c r="O72" s="161"/>
    </row>
    <row r="73" spans="15:15" x14ac:dyDescent="0.25">
      <c r="O73" s="161"/>
    </row>
    <row r="74" spans="15:15" x14ac:dyDescent="0.25">
      <c r="O74" s="161"/>
    </row>
    <row r="75" spans="15:15" x14ac:dyDescent="0.25">
      <c r="O75" s="161"/>
    </row>
    <row r="76" spans="15:15" x14ac:dyDescent="0.25">
      <c r="O76" s="161"/>
    </row>
    <row r="77" spans="15:15" x14ac:dyDescent="0.25">
      <c r="O77" s="161"/>
    </row>
    <row r="78" spans="15:15" x14ac:dyDescent="0.25">
      <c r="O78" s="161"/>
    </row>
    <row r="79" spans="15:15" x14ac:dyDescent="0.25">
      <c r="O79" s="161"/>
    </row>
    <row r="80" spans="15:15" x14ac:dyDescent="0.25">
      <c r="O80" s="161"/>
    </row>
    <row r="81" spans="15:15" x14ac:dyDescent="0.25">
      <c r="O81" s="161"/>
    </row>
    <row r="82" spans="15:15" x14ac:dyDescent="0.25">
      <c r="O82" s="161"/>
    </row>
    <row r="83" spans="15:15" x14ac:dyDescent="0.25">
      <c r="O83" s="161"/>
    </row>
  </sheetData>
  <mergeCells count="3">
    <mergeCell ref="B4:O4"/>
    <mergeCell ref="B15:O15"/>
    <mergeCell ref="A1:O1"/>
  </mergeCells>
  <phoneticPr fontId="0" type="noConversion"/>
  <printOptions horizontalCentered="1"/>
  <pageMargins left="0.78740157480314965" right="0.78740157480314965" top="1.0687500000000001" bottom="0.98425196850393704" header="0.78740157480314965" footer="0.78740157480314965"/>
  <pageSetup paperSize="9" scale="90" orientation="landscape" r:id="rId1"/>
  <headerFooter alignWithMargins="0">
    <oddHeader>&amp;R&amp;"Times New Roman CE,Félkövér dőlt"&amp;11 13. melléklet a 3/2013.(III.5.) rendelethez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3">
    <pageSetUpPr fitToPage="1"/>
  </sheetPr>
  <dimension ref="A1:F79"/>
  <sheetViews>
    <sheetView view="pageLayout" zoomScaleNormal="100" workbookViewId="0">
      <selection activeCell="B22" sqref="B22"/>
    </sheetView>
  </sheetViews>
  <sheetFormatPr defaultRowHeight="12.75" x14ac:dyDescent="0.2"/>
  <cols>
    <col min="1" max="1" width="88.6640625" style="58" customWidth="1"/>
    <col min="2" max="2" width="27.83203125" style="58" customWidth="1"/>
    <col min="3" max="8" width="9.33203125" style="58"/>
    <col min="9" max="10" width="9.33203125" style="58" customWidth="1"/>
    <col min="11" max="16384" width="9.33203125" style="58"/>
  </cols>
  <sheetData>
    <row r="1" spans="1:2" ht="47.25" customHeight="1" x14ac:dyDescent="0.2">
      <c r="A1" s="811" t="s">
        <v>78</v>
      </c>
      <c r="B1" s="811"/>
    </row>
    <row r="2" spans="1:2" ht="22.5" customHeight="1" thickBot="1" x14ac:dyDescent="0.25">
      <c r="A2" s="595"/>
      <c r="B2" s="596" t="s">
        <v>617</v>
      </c>
    </row>
    <row r="3" spans="1:2" s="59" customFormat="1" ht="24" customHeight="1" thickBot="1" x14ac:dyDescent="0.25">
      <c r="A3" s="404" t="s">
        <v>118</v>
      </c>
      <c r="B3" s="594" t="s">
        <v>79</v>
      </c>
    </row>
    <row r="4" spans="1:2" s="60" customFormat="1" ht="13.5" thickBot="1" x14ac:dyDescent="0.25">
      <c r="A4" s="259">
        <v>1</v>
      </c>
      <c r="B4" s="260">
        <v>2</v>
      </c>
    </row>
    <row r="5" spans="1:2" x14ac:dyDescent="0.2">
      <c r="A5" s="685" t="s">
        <v>605</v>
      </c>
      <c r="B5" s="684">
        <v>80</v>
      </c>
    </row>
    <row r="6" spans="1:2" ht="12.75" customHeight="1" x14ac:dyDescent="0.2">
      <c r="A6" s="683" t="s">
        <v>606</v>
      </c>
      <c r="B6" s="684">
        <v>2602</v>
      </c>
    </row>
    <row r="7" spans="1:2" ht="12.75" customHeight="1" x14ac:dyDescent="0.2">
      <c r="A7" s="683" t="s">
        <v>607</v>
      </c>
      <c r="B7" s="684">
        <v>100</v>
      </c>
    </row>
    <row r="8" spans="1:2" x14ac:dyDescent="0.2">
      <c r="A8" s="165" t="s">
        <v>608</v>
      </c>
      <c r="B8" s="684">
        <v>1159</v>
      </c>
    </row>
    <row r="9" spans="1:2" x14ac:dyDescent="0.2">
      <c r="A9" s="683" t="s">
        <v>609</v>
      </c>
      <c r="B9" s="684">
        <v>533</v>
      </c>
    </row>
    <row r="10" spans="1:2" x14ac:dyDescent="0.2">
      <c r="A10" s="683" t="s">
        <v>610</v>
      </c>
      <c r="B10" s="684">
        <v>70</v>
      </c>
    </row>
    <row r="11" spans="1:2" x14ac:dyDescent="0.2">
      <c r="A11" s="683" t="s">
        <v>616</v>
      </c>
      <c r="B11" s="684">
        <v>2492</v>
      </c>
    </row>
    <row r="12" spans="1:2" x14ac:dyDescent="0.2">
      <c r="A12" s="683" t="s">
        <v>691</v>
      </c>
      <c r="B12" s="684">
        <v>90</v>
      </c>
    </row>
    <row r="13" spans="1:2" x14ac:dyDescent="0.2">
      <c r="A13" s="683" t="s">
        <v>611</v>
      </c>
      <c r="B13" s="684">
        <v>25</v>
      </c>
    </row>
    <row r="14" spans="1:2" x14ac:dyDescent="0.2">
      <c r="A14" s="683" t="s">
        <v>690</v>
      </c>
      <c r="B14" s="684">
        <v>634</v>
      </c>
    </row>
    <row r="15" spans="1:2" x14ac:dyDescent="0.2">
      <c r="A15" s="683" t="s">
        <v>612</v>
      </c>
      <c r="B15" s="684">
        <v>1167</v>
      </c>
    </row>
    <row r="16" spans="1:2" x14ac:dyDescent="0.2">
      <c r="A16" s="683" t="s">
        <v>613</v>
      </c>
      <c r="B16" s="684">
        <v>1237</v>
      </c>
    </row>
    <row r="17" spans="1:2" x14ac:dyDescent="0.2">
      <c r="A17" s="683" t="s">
        <v>575</v>
      </c>
      <c r="B17" s="684">
        <v>597</v>
      </c>
    </row>
    <row r="18" spans="1:2" x14ac:dyDescent="0.2">
      <c r="A18" s="714" t="s">
        <v>692</v>
      </c>
      <c r="B18" s="715">
        <v>196</v>
      </c>
    </row>
    <row r="19" spans="1:2" x14ac:dyDescent="0.2">
      <c r="A19" s="714" t="s">
        <v>693</v>
      </c>
      <c r="B19" s="715">
        <v>2835</v>
      </c>
    </row>
    <row r="20" spans="1:2" x14ac:dyDescent="0.2">
      <c r="A20" s="166" t="s">
        <v>76</v>
      </c>
      <c r="B20" s="675"/>
    </row>
    <row r="21" spans="1:2" x14ac:dyDescent="0.2">
      <c r="A21" s="166" t="s">
        <v>615</v>
      </c>
      <c r="B21" s="675">
        <v>2235</v>
      </c>
    </row>
    <row r="22" spans="1:2" ht="13.5" thickBot="1" x14ac:dyDescent="0.25">
      <c r="A22" s="166" t="s">
        <v>614</v>
      </c>
      <c r="B22" s="675">
        <v>4251</v>
      </c>
    </row>
    <row r="23" spans="1:2" ht="13.5" thickBot="1" x14ac:dyDescent="0.25">
      <c r="A23" s="45" t="s">
        <v>119</v>
      </c>
      <c r="B23" s="61">
        <f>SUM(B5:B22)</f>
        <v>20303</v>
      </c>
    </row>
    <row r="24" spans="1:2" x14ac:dyDescent="0.2">
      <c r="B24" s="684"/>
    </row>
    <row r="25" spans="1:2" x14ac:dyDescent="0.2">
      <c r="B25" s="684"/>
    </row>
    <row r="29" spans="1:2" s="62" customFormat="1" ht="19.5" customHeight="1" x14ac:dyDescent="0.2"/>
    <row r="31" spans="1:2" ht="10.5" customHeight="1" thickBot="1" x14ac:dyDescent="0.25">
      <c r="A31" s="687"/>
    </row>
    <row r="32" spans="1:2" ht="15.75" thickBot="1" x14ac:dyDescent="0.25">
      <c r="A32" s="689" t="s">
        <v>621</v>
      </c>
      <c r="B32" s="594">
        <v>1328074</v>
      </c>
    </row>
    <row r="33" spans="1:6" ht="15.75" thickBot="1" x14ac:dyDescent="0.25">
      <c r="A33" s="690" t="s">
        <v>622</v>
      </c>
      <c r="B33" s="700">
        <v>1328074</v>
      </c>
    </row>
    <row r="34" spans="1:6" ht="15" x14ac:dyDescent="0.2">
      <c r="A34" s="690" t="s">
        <v>623</v>
      </c>
      <c r="B34" s="58">
        <v>0</v>
      </c>
    </row>
    <row r="35" spans="1:6" ht="15" x14ac:dyDescent="0.2">
      <c r="A35" s="690" t="s">
        <v>624</v>
      </c>
      <c r="B35" s="686">
        <v>1372104</v>
      </c>
    </row>
    <row r="36" spans="1:6" ht="15.75" thickBot="1" x14ac:dyDescent="0.25">
      <c r="A36" s="690" t="s">
        <v>625</v>
      </c>
      <c r="B36" s="680">
        <v>146030</v>
      </c>
    </row>
    <row r="37" spans="1:6" ht="15.75" thickBot="1" x14ac:dyDescent="0.25">
      <c r="A37" s="690" t="s">
        <v>626</v>
      </c>
      <c r="B37" s="681">
        <v>2554148</v>
      </c>
    </row>
    <row r="38" spans="1:6" ht="15.75" thickBot="1" x14ac:dyDescent="0.25">
      <c r="A38" s="690" t="s">
        <v>627</v>
      </c>
      <c r="B38" s="681">
        <v>3000000</v>
      </c>
    </row>
    <row r="39" spans="1:6" ht="15.75" thickBot="1" x14ac:dyDescent="0.25">
      <c r="A39" s="690" t="s">
        <v>628</v>
      </c>
      <c r="B39" s="681">
        <v>5554148</v>
      </c>
    </row>
    <row r="40" spans="1:6" ht="15.75" thickBot="1" x14ac:dyDescent="0.25">
      <c r="A40" s="690" t="s">
        <v>629</v>
      </c>
      <c r="B40" s="681"/>
    </row>
    <row r="41" spans="1:6" ht="15" thickBot="1" x14ac:dyDescent="0.25">
      <c r="A41" s="691" t="s">
        <v>630</v>
      </c>
      <c r="B41" s="680">
        <v>5554148</v>
      </c>
    </row>
    <row r="42" spans="1:6" ht="30.75" thickBot="1" x14ac:dyDescent="0.25">
      <c r="A42" s="699" t="s">
        <v>631</v>
      </c>
      <c r="B42" s="680">
        <v>0</v>
      </c>
    </row>
    <row r="43" spans="1:6" ht="15.75" thickBot="1" x14ac:dyDescent="0.3">
      <c r="A43" s="692" t="s">
        <v>632</v>
      </c>
      <c r="B43" s="681">
        <v>0</v>
      </c>
    </row>
    <row r="44" spans="1:6" ht="15.75" thickBot="1" x14ac:dyDescent="0.3">
      <c r="A44" s="692" t="s">
        <v>633</v>
      </c>
      <c r="B44" s="680">
        <v>0</v>
      </c>
    </row>
    <row r="45" spans="1:6" ht="15.75" thickBot="1" x14ac:dyDescent="0.3">
      <c r="A45" s="692" t="s">
        <v>634</v>
      </c>
      <c r="B45" s="681">
        <v>0</v>
      </c>
    </row>
    <row r="46" spans="1:6" ht="15.75" thickBot="1" x14ac:dyDescent="0.3">
      <c r="A46" s="692" t="s">
        <v>635</v>
      </c>
      <c r="B46" s="681">
        <v>0</v>
      </c>
      <c r="F46" s="260"/>
    </row>
    <row r="47" spans="1:6" ht="15.75" thickBot="1" x14ac:dyDescent="0.3">
      <c r="A47" s="692" t="s">
        <v>636</v>
      </c>
      <c r="B47" s="681">
        <v>0</v>
      </c>
    </row>
    <row r="48" spans="1:6" ht="15.75" thickBot="1" x14ac:dyDescent="0.3">
      <c r="A48" s="692" t="s">
        <v>637</v>
      </c>
      <c r="B48" s="681">
        <v>0</v>
      </c>
    </row>
    <row r="49" spans="1:2" ht="15.75" thickBot="1" x14ac:dyDescent="0.3">
      <c r="A49" s="692" t="s">
        <v>638</v>
      </c>
      <c r="B49" s="681">
        <v>0</v>
      </c>
    </row>
    <row r="50" spans="1:2" ht="15.75" thickBot="1" x14ac:dyDescent="0.3">
      <c r="A50" s="692" t="s">
        <v>639</v>
      </c>
      <c r="B50" s="681">
        <v>0</v>
      </c>
    </row>
    <row r="51" spans="1:2" ht="15.75" thickBot="1" x14ac:dyDescent="0.3">
      <c r="A51" s="692" t="s">
        <v>640</v>
      </c>
      <c r="B51" s="681">
        <v>0</v>
      </c>
    </row>
    <row r="52" spans="1:2" ht="15.75" thickBot="1" x14ac:dyDescent="0.25">
      <c r="A52" s="689" t="s">
        <v>641</v>
      </c>
      <c r="B52" s="681">
        <v>0</v>
      </c>
    </row>
    <row r="53" spans="1:2" ht="15.75" thickBot="1" x14ac:dyDescent="0.3">
      <c r="A53" s="692" t="s">
        <v>642</v>
      </c>
      <c r="B53" s="680">
        <v>0</v>
      </c>
    </row>
    <row r="54" spans="1:2" ht="15.75" thickBot="1" x14ac:dyDescent="0.3">
      <c r="A54" s="693" t="s">
        <v>643</v>
      </c>
      <c r="B54" s="681">
        <v>0</v>
      </c>
    </row>
    <row r="55" spans="1:2" ht="29.25" thickBot="1" x14ac:dyDescent="0.25">
      <c r="A55" s="694" t="s">
        <v>644</v>
      </c>
      <c r="B55" s="681">
        <v>0</v>
      </c>
    </row>
    <row r="56" spans="1:2" ht="15" thickBot="1" x14ac:dyDescent="0.25">
      <c r="A56" s="695" t="s">
        <v>645</v>
      </c>
      <c r="B56" s="681">
        <v>315960</v>
      </c>
    </row>
    <row r="57" spans="1:2" ht="15.75" thickBot="1" x14ac:dyDescent="0.3">
      <c r="A57" s="696" t="s">
        <v>646</v>
      </c>
      <c r="B57" s="680">
        <v>0</v>
      </c>
    </row>
    <row r="58" spans="1:2" ht="15.75" thickBot="1" x14ac:dyDescent="0.3">
      <c r="A58" s="697" t="s">
        <v>647</v>
      </c>
      <c r="B58" s="682">
        <v>0</v>
      </c>
    </row>
    <row r="59" spans="1:2" ht="15.75" thickBot="1" x14ac:dyDescent="0.25">
      <c r="A59" s="697" t="s">
        <v>648</v>
      </c>
      <c r="B59" s="680">
        <v>0</v>
      </c>
    </row>
    <row r="60" spans="1:2" ht="15.75" thickBot="1" x14ac:dyDescent="0.3">
      <c r="A60" s="701" t="s">
        <v>649</v>
      </c>
      <c r="B60" s="682">
        <v>0</v>
      </c>
    </row>
    <row r="61" spans="1:2" ht="15" x14ac:dyDescent="0.2">
      <c r="A61" s="697" t="s">
        <v>650</v>
      </c>
      <c r="B61" s="710">
        <v>1996550</v>
      </c>
    </row>
    <row r="62" spans="1:2" ht="15" x14ac:dyDescent="0.2">
      <c r="A62" s="702" t="s">
        <v>651</v>
      </c>
      <c r="B62" s="711">
        <v>0</v>
      </c>
    </row>
    <row r="63" spans="1:2" ht="15" x14ac:dyDescent="0.2">
      <c r="A63" s="702" t="s">
        <v>652</v>
      </c>
      <c r="B63" s="712">
        <v>0</v>
      </c>
    </row>
    <row r="64" spans="1:2" ht="15" x14ac:dyDescent="0.2">
      <c r="A64" s="702" t="s">
        <v>653</v>
      </c>
      <c r="B64" s="712">
        <v>0</v>
      </c>
    </row>
    <row r="65" spans="1:2" ht="15" x14ac:dyDescent="0.2">
      <c r="A65" s="702" t="s">
        <v>654</v>
      </c>
      <c r="B65" s="712">
        <v>0</v>
      </c>
    </row>
    <row r="66" spans="1:2" ht="15" x14ac:dyDescent="0.2">
      <c r="A66" s="702" t="s">
        <v>655</v>
      </c>
      <c r="B66" s="712">
        <v>0</v>
      </c>
    </row>
    <row r="67" spans="1:2" ht="15" x14ac:dyDescent="0.2">
      <c r="A67" s="702" t="s">
        <v>656</v>
      </c>
      <c r="B67" s="712">
        <v>0</v>
      </c>
    </row>
    <row r="68" spans="1:2" ht="15" x14ac:dyDescent="0.2">
      <c r="A68" s="702" t="s">
        <v>657</v>
      </c>
      <c r="B68" s="712">
        <v>0</v>
      </c>
    </row>
    <row r="69" spans="1:2" ht="15.75" x14ac:dyDescent="0.2">
      <c r="A69" s="703" t="s">
        <v>658</v>
      </c>
      <c r="B69" s="713">
        <v>1996550</v>
      </c>
    </row>
    <row r="70" spans="1:2" ht="45" x14ac:dyDescent="0.2">
      <c r="A70" s="702" t="s">
        <v>659</v>
      </c>
      <c r="B70" s="712">
        <v>0</v>
      </c>
    </row>
    <row r="71" spans="1:2" ht="30" x14ac:dyDescent="0.2">
      <c r="A71" s="702" t="s">
        <v>660</v>
      </c>
      <c r="B71" s="712">
        <v>0</v>
      </c>
    </row>
    <row r="72" spans="1:2" ht="42.75" x14ac:dyDescent="0.2">
      <c r="A72" s="704" t="s">
        <v>661</v>
      </c>
      <c r="B72" s="712"/>
    </row>
    <row r="73" spans="1:2" ht="28.5" x14ac:dyDescent="0.2">
      <c r="A73" s="705" t="s">
        <v>662</v>
      </c>
      <c r="B73" s="713">
        <v>2312510</v>
      </c>
    </row>
    <row r="74" spans="1:2" ht="15" x14ac:dyDescent="0.2">
      <c r="A74" s="706" t="s">
        <v>663</v>
      </c>
      <c r="B74" s="712">
        <v>110580</v>
      </c>
    </row>
    <row r="75" spans="1:2" ht="30" x14ac:dyDescent="0.2">
      <c r="A75" s="702" t="s">
        <v>664</v>
      </c>
      <c r="B75" s="712"/>
    </row>
    <row r="76" spans="1:2" ht="29.25" thickBot="1" x14ac:dyDescent="0.25">
      <c r="A76" s="707" t="s">
        <v>665</v>
      </c>
      <c r="B76" s="712">
        <v>110580</v>
      </c>
    </row>
    <row r="77" spans="1:2" ht="15" thickBot="1" x14ac:dyDescent="0.25">
      <c r="A77" s="698" t="s">
        <v>668</v>
      </c>
      <c r="B77" s="712">
        <v>10354</v>
      </c>
    </row>
    <row r="78" spans="1:2" ht="15" thickBot="1" x14ac:dyDescent="0.25">
      <c r="A78" s="708" t="s">
        <v>666</v>
      </c>
      <c r="B78" s="712">
        <v>0</v>
      </c>
    </row>
    <row r="79" spans="1:2" ht="43.5" thickBot="1" x14ac:dyDescent="0.25">
      <c r="A79" s="709" t="s">
        <v>667</v>
      </c>
      <c r="B79" s="712">
        <v>7987592</v>
      </c>
    </row>
  </sheetData>
  <mergeCells count="1">
    <mergeCell ref="A1:B1"/>
  </mergeCells>
  <phoneticPr fontId="0" type="noConversion"/>
  <printOptions horizontalCentered="1"/>
  <pageMargins left="0.78740157480314965" right="0.78740157480314965" top="0.98425196850393704" bottom="0.98425196850393704" header="0.78740157480314965" footer="0.78740157480314965"/>
  <pageSetup paperSize="9" scale="33" orientation="landscape" verticalDpi="300" r:id="rId1"/>
  <headerFooter alignWithMargins="0">
    <oddHeader>&amp;C14. melléklet a 3/2013.(III.5.) rendelethez&amp;R&amp;"Times New Roman CE,Félkövér dőlt"&amp;11 5. számú tájékoztató tábla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view="pageLayout" topLeftCell="A2" zoomScaleNormal="100" workbookViewId="0">
      <selection activeCell="J17" sqref="J17"/>
    </sheetView>
  </sheetViews>
  <sheetFormatPr defaultRowHeight="12.75" x14ac:dyDescent="0.2"/>
  <cols>
    <col min="1" max="1" width="6.6640625" customWidth="1"/>
    <col min="2" max="2" width="39.6640625" customWidth="1"/>
    <col min="3" max="3" width="17.5" customWidth="1"/>
    <col min="4" max="4" width="9.1640625" customWidth="1"/>
    <col min="5" max="5" width="8.1640625" customWidth="1"/>
  </cols>
  <sheetData>
    <row r="1" spans="1:9" ht="45" customHeight="1" x14ac:dyDescent="0.25">
      <c r="A1" s="815" t="s">
        <v>77</v>
      </c>
      <c r="B1" s="815"/>
      <c r="C1" s="815"/>
      <c r="D1" s="815"/>
    </row>
    <row r="2" spans="1:9" ht="17.25" customHeight="1" x14ac:dyDescent="0.25">
      <c r="A2" s="593"/>
      <c r="B2" s="734" t="s">
        <v>713</v>
      </c>
      <c r="C2" s="593"/>
      <c r="D2" s="593"/>
    </row>
    <row r="3" spans="1:9" ht="13.5" thickBot="1" x14ac:dyDescent="0.25">
      <c r="A3" s="281"/>
      <c r="B3" s="281"/>
      <c r="C3" s="812" t="s">
        <v>122</v>
      </c>
      <c r="D3" s="812"/>
    </row>
    <row r="4" spans="1:9" ht="42.75" customHeight="1" thickBot="1" x14ac:dyDescent="0.25">
      <c r="A4" s="597" t="s">
        <v>146</v>
      </c>
      <c r="B4" s="598" t="s">
        <v>214</v>
      </c>
      <c r="C4" s="598" t="s">
        <v>215</v>
      </c>
      <c r="D4" s="599" t="s">
        <v>80</v>
      </c>
      <c r="E4" s="599" t="s">
        <v>739</v>
      </c>
      <c r="F4" s="599" t="s">
        <v>740</v>
      </c>
      <c r="G4" s="599" t="s">
        <v>742</v>
      </c>
    </row>
    <row r="5" spans="1:9" ht="15.95" customHeight="1" x14ac:dyDescent="0.2">
      <c r="A5" s="282" t="s">
        <v>84</v>
      </c>
      <c r="B5" s="37" t="s">
        <v>674</v>
      </c>
      <c r="C5" s="37" t="s">
        <v>590</v>
      </c>
      <c r="D5" s="38">
        <v>2055</v>
      </c>
      <c r="E5" s="38">
        <v>2055</v>
      </c>
      <c r="F5" s="38">
        <v>2055</v>
      </c>
      <c r="G5" s="38">
        <v>2146</v>
      </c>
    </row>
    <row r="6" spans="1:9" ht="15.95" customHeight="1" x14ac:dyDescent="0.2">
      <c r="A6" s="283" t="s">
        <v>85</v>
      </c>
      <c r="B6" s="39" t="s">
        <v>591</v>
      </c>
      <c r="C6" s="39" t="s">
        <v>590</v>
      </c>
      <c r="D6" s="40">
        <v>4</v>
      </c>
      <c r="E6" s="40">
        <v>4</v>
      </c>
      <c r="F6" s="40">
        <v>4</v>
      </c>
      <c r="G6" s="40">
        <v>4</v>
      </c>
    </row>
    <row r="7" spans="1:9" ht="15.95" customHeight="1" x14ac:dyDescent="0.2">
      <c r="A7" s="283" t="s">
        <v>86</v>
      </c>
      <c r="B7" s="39" t="s">
        <v>592</v>
      </c>
      <c r="C7" s="39" t="s">
        <v>590</v>
      </c>
      <c r="D7" s="40">
        <v>90</v>
      </c>
      <c r="E7" s="40">
        <v>90</v>
      </c>
      <c r="F7" s="40">
        <v>90</v>
      </c>
      <c r="G7" s="40">
        <v>90</v>
      </c>
    </row>
    <row r="8" spans="1:9" ht="15.95" customHeight="1" x14ac:dyDescent="0.2">
      <c r="A8" s="283" t="s">
        <v>87</v>
      </c>
      <c r="B8" s="677" t="s">
        <v>675</v>
      </c>
      <c r="C8" s="39" t="s">
        <v>590</v>
      </c>
      <c r="D8" s="678">
        <v>174</v>
      </c>
      <c r="E8" s="678">
        <v>174</v>
      </c>
      <c r="F8" s="678">
        <v>174</v>
      </c>
      <c r="G8" s="678">
        <v>174</v>
      </c>
    </row>
    <row r="9" spans="1:9" ht="15.95" customHeight="1" x14ac:dyDescent="0.2">
      <c r="A9" s="283" t="s">
        <v>88</v>
      </c>
      <c r="B9" s="677" t="s">
        <v>717</v>
      </c>
      <c r="C9" s="677"/>
      <c r="D9" s="678"/>
      <c r="E9" s="678">
        <v>418</v>
      </c>
      <c r="F9" s="678">
        <v>418</v>
      </c>
      <c r="G9" s="678">
        <v>418</v>
      </c>
    </row>
    <row r="10" spans="1:9" ht="15.95" customHeight="1" x14ac:dyDescent="0.2">
      <c r="A10" s="283" t="s">
        <v>89</v>
      </c>
      <c r="B10" s="677" t="s">
        <v>721</v>
      </c>
      <c r="C10" s="677"/>
      <c r="D10" s="678"/>
      <c r="E10" s="40"/>
      <c r="F10" s="40">
        <v>16</v>
      </c>
      <c r="G10" s="40">
        <v>16</v>
      </c>
    </row>
    <row r="11" spans="1:9" ht="15.95" customHeight="1" x14ac:dyDescent="0.2">
      <c r="A11" s="283" t="s">
        <v>90</v>
      </c>
      <c r="B11" s="677" t="s">
        <v>743</v>
      </c>
      <c r="C11" s="677"/>
      <c r="D11" s="678"/>
      <c r="E11" s="40"/>
      <c r="F11" s="40"/>
      <c r="G11" s="40">
        <v>125</v>
      </c>
    </row>
    <row r="12" spans="1:9" ht="15.95" customHeight="1" x14ac:dyDescent="0.2">
      <c r="A12" s="283" t="s">
        <v>91</v>
      </c>
      <c r="B12" s="677" t="s">
        <v>593</v>
      </c>
      <c r="C12" s="677"/>
      <c r="D12" s="678">
        <v>2323</v>
      </c>
      <c r="E12" s="40">
        <f>SUM(E5:E11)</f>
        <v>2741</v>
      </c>
      <c r="F12" s="40">
        <f>SUM(F5:F11)</f>
        <v>2757</v>
      </c>
      <c r="G12" s="40">
        <f>SUM(G5:G11)</f>
        <v>2973</v>
      </c>
    </row>
    <row r="13" spans="1:9" ht="15.95" customHeight="1" x14ac:dyDescent="0.2">
      <c r="A13" s="283" t="s">
        <v>92</v>
      </c>
      <c r="B13" s="677" t="s">
        <v>594</v>
      </c>
      <c r="C13" s="39"/>
      <c r="D13" s="40"/>
      <c r="E13" s="40"/>
      <c r="F13" s="40"/>
      <c r="G13" s="40"/>
      <c r="I13" t="s">
        <v>671</v>
      </c>
    </row>
    <row r="14" spans="1:9" ht="15.95" customHeight="1" x14ac:dyDescent="0.2">
      <c r="A14" s="283" t="s">
        <v>93</v>
      </c>
      <c r="B14" s="39" t="s">
        <v>669</v>
      </c>
      <c r="C14" s="39"/>
      <c r="D14" s="40">
        <v>50</v>
      </c>
      <c r="E14" s="40">
        <v>50</v>
      </c>
      <c r="F14" s="40">
        <v>50</v>
      </c>
      <c r="G14" s="40">
        <v>50</v>
      </c>
    </row>
    <row r="15" spans="1:9" ht="15.95" customHeight="1" x14ac:dyDescent="0.2">
      <c r="A15" s="283" t="s">
        <v>94</v>
      </c>
      <c r="B15" s="39" t="s">
        <v>595</v>
      </c>
      <c r="C15" s="39" t="s">
        <v>670</v>
      </c>
      <c r="D15" s="40">
        <v>821</v>
      </c>
      <c r="E15" s="40">
        <v>821</v>
      </c>
      <c r="F15" s="40">
        <v>821</v>
      </c>
      <c r="G15" s="40">
        <v>675</v>
      </c>
    </row>
    <row r="16" spans="1:9" ht="15.95" customHeight="1" x14ac:dyDescent="0.2">
      <c r="A16" s="283" t="s">
        <v>95</v>
      </c>
      <c r="B16" s="39" t="s">
        <v>596</v>
      </c>
      <c r="C16" s="39"/>
      <c r="D16" s="40">
        <v>47</v>
      </c>
      <c r="E16" s="40">
        <v>47</v>
      </c>
      <c r="F16" s="40">
        <v>47</v>
      </c>
      <c r="G16" s="40">
        <v>47</v>
      </c>
    </row>
    <row r="17" spans="1:7" ht="15.95" customHeight="1" x14ac:dyDescent="0.2">
      <c r="A17" s="283" t="s">
        <v>96</v>
      </c>
      <c r="B17" s="39" t="s">
        <v>597</v>
      </c>
      <c r="C17" s="39"/>
      <c r="D17" s="40">
        <v>50</v>
      </c>
      <c r="E17" s="40">
        <v>50</v>
      </c>
      <c r="F17" s="40">
        <v>50</v>
      </c>
      <c r="G17" s="40">
        <v>50</v>
      </c>
    </row>
    <row r="18" spans="1:7" ht="15.95" customHeight="1" x14ac:dyDescent="0.2">
      <c r="A18" s="283" t="s">
        <v>97</v>
      </c>
      <c r="B18" s="39" t="s">
        <v>598</v>
      </c>
      <c r="C18" s="39"/>
      <c r="D18" s="40">
        <v>589</v>
      </c>
      <c r="E18" s="40">
        <v>589</v>
      </c>
      <c r="F18" s="40">
        <v>589</v>
      </c>
      <c r="G18" s="40">
        <v>589</v>
      </c>
    </row>
    <row r="19" spans="1:7" ht="15.95" customHeight="1" x14ac:dyDescent="0.2">
      <c r="A19" s="283" t="s">
        <v>98</v>
      </c>
      <c r="B19" s="39" t="s">
        <v>599</v>
      </c>
      <c r="C19" s="39" t="s">
        <v>672</v>
      </c>
      <c r="D19" s="40">
        <v>370</v>
      </c>
      <c r="E19" s="40">
        <v>370</v>
      </c>
      <c r="F19" s="40">
        <v>370</v>
      </c>
      <c r="G19" s="40">
        <v>370</v>
      </c>
    </row>
    <row r="20" spans="1:7" ht="15.95" customHeight="1" x14ac:dyDescent="0.2">
      <c r="A20" s="283" t="s">
        <v>99</v>
      </c>
      <c r="B20" s="39" t="s">
        <v>600</v>
      </c>
      <c r="C20" s="39"/>
      <c r="D20" s="40">
        <v>128</v>
      </c>
      <c r="E20" s="40">
        <v>128</v>
      </c>
      <c r="F20" s="40">
        <v>128</v>
      </c>
      <c r="G20" s="40">
        <v>128</v>
      </c>
    </row>
    <row r="21" spans="1:7" ht="15.95" customHeight="1" x14ac:dyDescent="0.2">
      <c r="A21" s="283" t="s">
        <v>100</v>
      </c>
      <c r="B21" s="39" t="s">
        <v>673</v>
      </c>
      <c r="C21" s="39"/>
      <c r="D21" s="40">
        <v>180</v>
      </c>
      <c r="E21" s="40">
        <v>180</v>
      </c>
      <c r="F21" s="40">
        <v>180</v>
      </c>
      <c r="G21" s="40">
        <v>180</v>
      </c>
    </row>
    <row r="22" spans="1:7" ht="15.95" customHeight="1" x14ac:dyDescent="0.2">
      <c r="A22" s="283" t="s">
        <v>101</v>
      </c>
      <c r="B22" s="677" t="s">
        <v>722</v>
      </c>
      <c r="C22" s="677"/>
      <c r="D22" s="678"/>
      <c r="E22" s="678"/>
      <c r="F22" s="678">
        <v>152</v>
      </c>
      <c r="G22" s="678">
        <v>152</v>
      </c>
    </row>
    <row r="23" spans="1:7" ht="15.95" customHeight="1" x14ac:dyDescent="0.2">
      <c r="A23" s="283" t="s">
        <v>102</v>
      </c>
      <c r="B23" s="677" t="s">
        <v>594</v>
      </c>
      <c r="C23" s="677" t="s">
        <v>601</v>
      </c>
      <c r="D23" s="678">
        <f>SUM(D13:D22)</f>
        <v>2235</v>
      </c>
      <c r="E23" s="678">
        <f>SUM(E13:E22)</f>
        <v>2235</v>
      </c>
      <c r="F23" s="678">
        <f>SUM(F13:F22)</f>
        <v>2387</v>
      </c>
      <c r="G23" s="678">
        <f>SUM(G13:G22)</f>
        <v>2241</v>
      </c>
    </row>
    <row r="24" spans="1:7" ht="15.95" customHeight="1" x14ac:dyDescent="0.2">
      <c r="A24" s="283" t="s">
        <v>103</v>
      </c>
      <c r="B24" s="677"/>
      <c r="C24" s="39"/>
      <c r="D24" s="40"/>
      <c r="E24" s="40"/>
      <c r="F24" s="40"/>
      <c r="G24" s="40"/>
    </row>
    <row r="25" spans="1:7" ht="15.95" customHeight="1" x14ac:dyDescent="0.2">
      <c r="A25" s="283" t="s">
        <v>104</v>
      </c>
      <c r="B25" s="39"/>
      <c r="C25" s="39"/>
      <c r="D25" s="40"/>
      <c r="E25" s="40"/>
      <c r="F25" s="40"/>
      <c r="G25" s="40"/>
    </row>
    <row r="26" spans="1:7" ht="15.95" customHeight="1" x14ac:dyDescent="0.2">
      <c r="A26" s="283" t="s">
        <v>105</v>
      </c>
      <c r="B26" s="39"/>
      <c r="C26" s="39"/>
      <c r="D26" s="40"/>
      <c r="E26" s="40"/>
      <c r="F26" s="40"/>
      <c r="G26" s="40"/>
    </row>
    <row r="27" spans="1:7" ht="15.95" customHeight="1" x14ac:dyDescent="0.2">
      <c r="A27" s="283" t="s">
        <v>106</v>
      </c>
      <c r="B27" s="39"/>
      <c r="C27" s="39"/>
      <c r="D27" s="40"/>
      <c r="E27" s="40"/>
      <c r="F27" s="40"/>
      <c r="G27" s="40"/>
    </row>
    <row r="28" spans="1:7" ht="15.95" customHeight="1" x14ac:dyDescent="0.2">
      <c r="A28" s="283" t="s">
        <v>107</v>
      </c>
      <c r="B28" s="39"/>
      <c r="C28" s="39"/>
      <c r="D28" s="40"/>
      <c r="E28" s="40"/>
      <c r="F28" s="40"/>
      <c r="G28" s="40"/>
    </row>
    <row r="29" spans="1:7" ht="15.95" customHeight="1" x14ac:dyDescent="0.2">
      <c r="A29" s="283" t="s">
        <v>108</v>
      </c>
      <c r="B29" s="39"/>
      <c r="C29" s="39"/>
      <c r="D29" s="40"/>
      <c r="E29" s="40"/>
      <c r="F29" s="40"/>
      <c r="G29" s="40"/>
    </row>
    <row r="30" spans="1:7" ht="15.95" customHeight="1" x14ac:dyDescent="0.2">
      <c r="A30" s="283" t="s">
        <v>109</v>
      </c>
      <c r="B30" s="39"/>
      <c r="C30" s="39"/>
      <c r="D30" s="40"/>
      <c r="E30" s="40"/>
      <c r="F30" s="40"/>
      <c r="G30" s="40"/>
    </row>
    <row r="31" spans="1:7" ht="15.95" customHeight="1" x14ac:dyDescent="0.2">
      <c r="A31" s="283" t="s">
        <v>110</v>
      </c>
      <c r="B31" s="39"/>
      <c r="C31" s="39"/>
      <c r="D31" s="40"/>
      <c r="E31" s="40"/>
      <c r="F31" s="40"/>
      <c r="G31" s="40"/>
    </row>
    <row r="32" spans="1:7" ht="15.95" customHeight="1" x14ac:dyDescent="0.2">
      <c r="A32" s="283" t="s">
        <v>111</v>
      </c>
      <c r="B32" s="39"/>
      <c r="C32" s="39"/>
      <c r="D32" s="40"/>
      <c r="E32" s="40"/>
      <c r="F32" s="40"/>
      <c r="G32" s="40"/>
    </row>
    <row r="33" spans="1:7" ht="15.95" customHeight="1" x14ac:dyDescent="0.2">
      <c r="A33" s="283" t="s">
        <v>112</v>
      </c>
      <c r="B33" s="677"/>
      <c r="C33" s="677"/>
      <c r="D33" s="678"/>
      <c r="E33" s="678"/>
      <c r="F33" s="678"/>
      <c r="G33" s="678"/>
    </row>
    <row r="34" spans="1:7" ht="15.95" customHeight="1" x14ac:dyDescent="0.2">
      <c r="A34" s="283" t="s">
        <v>216</v>
      </c>
      <c r="B34" s="677"/>
      <c r="C34" s="677"/>
      <c r="D34" s="678"/>
      <c r="E34" s="678"/>
      <c r="F34" s="678"/>
      <c r="G34" s="678"/>
    </row>
    <row r="35" spans="1:7" ht="15.95" customHeight="1" x14ac:dyDescent="0.2">
      <c r="A35" s="283" t="s">
        <v>217</v>
      </c>
      <c r="B35" s="39"/>
      <c r="C35" s="39"/>
      <c r="D35" s="126"/>
      <c r="E35" s="126"/>
      <c r="F35" s="126"/>
      <c r="G35" s="126"/>
    </row>
    <row r="36" spans="1:7" ht="15.95" customHeight="1" x14ac:dyDescent="0.2">
      <c r="A36" s="283" t="s">
        <v>218</v>
      </c>
      <c r="B36" s="39"/>
      <c r="C36" s="39"/>
      <c r="D36" s="126"/>
      <c r="E36" s="126"/>
      <c r="F36" s="126"/>
      <c r="G36" s="126"/>
    </row>
    <row r="37" spans="1:7" ht="15.95" customHeight="1" thickBot="1" x14ac:dyDescent="0.25">
      <c r="A37" s="284" t="s">
        <v>219</v>
      </c>
      <c r="B37" s="41"/>
      <c r="C37" s="41"/>
      <c r="D37" s="127"/>
      <c r="E37" s="127"/>
      <c r="F37" s="127"/>
      <c r="G37" s="127"/>
    </row>
    <row r="38" spans="1:7" ht="15.95" customHeight="1" thickBot="1" x14ac:dyDescent="0.25">
      <c r="A38" s="813" t="s">
        <v>119</v>
      </c>
      <c r="B38" s="814"/>
      <c r="C38" s="285"/>
      <c r="D38" s="286"/>
      <c r="E38" s="286"/>
      <c r="F38" s="286"/>
      <c r="G38" s="286"/>
    </row>
    <row r="39" spans="1:7" x14ac:dyDescent="0.2">
      <c r="A39" t="s">
        <v>356</v>
      </c>
    </row>
  </sheetData>
  <mergeCells count="3">
    <mergeCell ref="C3:D3"/>
    <mergeCell ref="A38:B38"/>
    <mergeCell ref="A1:D1"/>
  </mergeCells>
  <phoneticPr fontId="30" type="noConversion"/>
  <conditionalFormatting sqref="D38:G38">
    <cfRule type="cellIs" dxfId="0" priority="4" stopIfTrue="1" operator="equal">
      <formula>0</formula>
    </cfRule>
  </conditionalFormatting>
  <printOptions horizontalCentered="1"/>
  <pageMargins left="0.78740157480314965" right="0.78740157480314965" top="1.06" bottom="0.98425196850393704" header="0.78740157480314965" footer="0.78740157480314965"/>
  <pageSetup paperSize="9" scale="95" orientation="portrait" r:id="rId1"/>
  <headerFooter alignWithMargins="0">
    <oddHeader>&amp;R&amp;"Times New Roman CE,Félkövér dőlt"&amp;11 15. melléklet a 3/2013.(III.5.) rendelethez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3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7"/>
  <sheetViews>
    <sheetView view="pageLayout" topLeftCell="A4" zoomScaleNormal="120" zoomScaleSheetLayoutView="100" workbookViewId="0">
      <selection activeCell="C59" sqref="C59:C67"/>
    </sheetView>
  </sheetViews>
  <sheetFormatPr defaultRowHeight="15.75" x14ac:dyDescent="0.25"/>
  <cols>
    <col min="1" max="1" width="9" style="618" customWidth="1"/>
    <col min="2" max="2" width="91.6640625" style="618" customWidth="1"/>
    <col min="3" max="3" width="21.6640625" style="619" customWidth="1"/>
    <col min="4" max="4" width="9" style="49" customWidth="1"/>
    <col min="5" max="16384" width="9.33203125" style="49"/>
  </cols>
  <sheetData>
    <row r="1" spans="1:3" ht="15.95" customHeight="1" x14ac:dyDescent="0.25">
      <c r="A1" s="742" t="s">
        <v>81</v>
      </c>
      <c r="B1" s="742"/>
      <c r="C1" s="742"/>
    </row>
    <row r="2" spans="1:3" ht="15.95" customHeight="1" thickBot="1" x14ac:dyDescent="0.3">
      <c r="A2" s="744" t="s">
        <v>248</v>
      </c>
      <c r="B2" s="744"/>
      <c r="C2" s="457" t="s">
        <v>455</v>
      </c>
    </row>
    <row r="3" spans="1:3" ht="38.1" customHeight="1" thickBot="1" x14ac:dyDescent="0.3">
      <c r="A3" s="28" t="s">
        <v>146</v>
      </c>
      <c r="B3" s="29" t="s">
        <v>83</v>
      </c>
      <c r="C3" s="50" t="s">
        <v>433</v>
      </c>
    </row>
    <row r="4" spans="1:3" s="51" customFormat="1" ht="12" customHeight="1" thickBot="1" x14ac:dyDescent="0.25">
      <c r="A4" s="42">
        <v>1</v>
      </c>
      <c r="B4" s="43">
        <v>2</v>
      </c>
      <c r="C4" s="44">
        <v>3</v>
      </c>
    </row>
    <row r="5" spans="1:3" s="1" customFormat="1" ht="12" customHeight="1" thickBot="1" x14ac:dyDescent="0.25">
      <c r="A5" s="25" t="s">
        <v>84</v>
      </c>
      <c r="B5" s="24" t="s">
        <v>274</v>
      </c>
      <c r="C5" s="435">
        <f>+C6+C11+C20</f>
        <v>0</v>
      </c>
    </row>
    <row r="6" spans="1:3" s="1" customFormat="1" ht="12" customHeight="1" thickBot="1" x14ac:dyDescent="0.25">
      <c r="A6" s="23" t="s">
        <v>85</v>
      </c>
      <c r="B6" s="412" t="s">
        <v>532</v>
      </c>
      <c r="C6" s="370">
        <f>+C7+C8+C9+C10</f>
        <v>0</v>
      </c>
    </row>
    <row r="7" spans="1:3" s="1" customFormat="1" ht="12" customHeight="1" x14ac:dyDescent="0.2">
      <c r="A7" s="16" t="s">
        <v>193</v>
      </c>
      <c r="B7" s="600" t="s">
        <v>127</v>
      </c>
      <c r="C7" s="371"/>
    </row>
    <row r="8" spans="1:3" s="1" customFormat="1" ht="12" customHeight="1" x14ac:dyDescent="0.2">
      <c r="A8" s="16" t="s">
        <v>194</v>
      </c>
      <c r="B8" s="426" t="s">
        <v>162</v>
      </c>
      <c r="C8" s="371"/>
    </row>
    <row r="9" spans="1:3" s="1" customFormat="1" ht="12" customHeight="1" x14ac:dyDescent="0.2">
      <c r="A9" s="16" t="s">
        <v>195</v>
      </c>
      <c r="B9" s="426" t="s">
        <v>275</v>
      </c>
      <c r="C9" s="371"/>
    </row>
    <row r="10" spans="1:3" s="1" customFormat="1" ht="12" customHeight="1" thickBot="1" x14ac:dyDescent="0.25">
      <c r="A10" s="16" t="s">
        <v>196</v>
      </c>
      <c r="B10" s="601" t="s">
        <v>276</v>
      </c>
      <c r="C10" s="371"/>
    </row>
    <row r="11" spans="1:3" s="1" customFormat="1" ht="12" customHeight="1" thickBot="1" x14ac:dyDescent="0.25">
      <c r="A11" s="23" t="s">
        <v>86</v>
      </c>
      <c r="B11" s="24" t="s">
        <v>277</v>
      </c>
      <c r="C11" s="436">
        <f>+C12+C13+C14+C15+C16+C17+C18+C19</f>
        <v>0</v>
      </c>
    </row>
    <row r="12" spans="1:3" s="1" customFormat="1" ht="12" customHeight="1" x14ac:dyDescent="0.2">
      <c r="A12" s="20" t="s">
        <v>167</v>
      </c>
      <c r="B12" s="12" t="s">
        <v>282</v>
      </c>
      <c r="C12" s="437"/>
    </row>
    <row r="13" spans="1:3" s="1" customFormat="1" ht="12" customHeight="1" x14ac:dyDescent="0.2">
      <c r="A13" s="16" t="s">
        <v>168</v>
      </c>
      <c r="B13" s="9" t="s">
        <v>283</v>
      </c>
      <c r="C13" s="438"/>
    </row>
    <row r="14" spans="1:3" s="1" customFormat="1" ht="12" customHeight="1" x14ac:dyDescent="0.2">
      <c r="A14" s="16" t="s">
        <v>169</v>
      </c>
      <c r="B14" s="9" t="s">
        <v>284</v>
      </c>
      <c r="C14" s="438"/>
    </row>
    <row r="15" spans="1:3" s="1" customFormat="1" ht="12" customHeight="1" x14ac:dyDescent="0.2">
      <c r="A15" s="16" t="s">
        <v>170</v>
      </c>
      <c r="B15" s="9" t="s">
        <v>285</v>
      </c>
      <c r="C15" s="438"/>
    </row>
    <row r="16" spans="1:3" s="1" customFormat="1" ht="12" customHeight="1" x14ac:dyDescent="0.2">
      <c r="A16" s="15" t="s">
        <v>278</v>
      </c>
      <c r="B16" s="8" t="s">
        <v>286</v>
      </c>
      <c r="C16" s="439"/>
    </row>
    <row r="17" spans="1:3" s="1" customFormat="1" ht="12" customHeight="1" x14ac:dyDescent="0.2">
      <c r="A17" s="16" t="s">
        <v>279</v>
      </c>
      <c r="B17" s="9" t="s">
        <v>394</v>
      </c>
      <c r="C17" s="438"/>
    </row>
    <row r="18" spans="1:3" s="1" customFormat="1" ht="12" customHeight="1" x14ac:dyDescent="0.2">
      <c r="A18" s="16" t="s">
        <v>280</v>
      </c>
      <c r="B18" s="9" t="s">
        <v>288</v>
      </c>
      <c r="C18" s="438"/>
    </row>
    <row r="19" spans="1:3" s="1" customFormat="1" ht="12" customHeight="1" thickBot="1" x14ac:dyDescent="0.25">
      <c r="A19" s="17" t="s">
        <v>281</v>
      </c>
      <c r="B19" s="10" t="s">
        <v>289</v>
      </c>
      <c r="C19" s="440"/>
    </row>
    <row r="20" spans="1:3" s="1" customFormat="1" ht="12" customHeight="1" thickBot="1" x14ac:dyDescent="0.25">
      <c r="A20" s="23" t="s">
        <v>290</v>
      </c>
      <c r="B20" s="24" t="s">
        <v>395</v>
      </c>
      <c r="C20" s="441"/>
    </row>
    <row r="21" spans="1:3" s="1" customFormat="1" ht="12" customHeight="1" thickBot="1" x14ac:dyDescent="0.25">
      <c r="A21" s="23" t="s">
        <v>88</v>
      </c>
      <c r="B21" s="24" t="s">
        <v>292</v>
      </c>
      <c r="C21" s="436">
        <f>+C22+C23+C24+C25+C26+C27+C28+C29</f>
        <v>0</v>
      </c>
    </row>
    <row r="22" spans="1:3" s="1" customFormat="1" ht="12" customHeight="1" x14ac:dyDescent="0.2">
      <c r="A22" s="18" t="s">
        <v>171</v>
      </c>
      <c r="B22" s="11" t="s">
        <v>298</v>
      </c>
      <c r="C22" s="442"/>
    </row>
    <row r="23" spans="1:3" s="1" customFormat="1" ht="12" customHeight="1" x14ac:dyDescent="0.2">
      <c r="A23" s="16" t="s">
        <v>172</v>
      </c>
      <c r="B23" s="9" t="s">
        <v>299</v>
      </c>
      <c r="C23" s="438"/>
    </row>
    <row r="24" spans="1:3" s="1" customFormat="1" ht="12" customHeight="1" x14ac:dyDescent="0.2">
      <c r="A24" s="16" t="s">
        <v>173</v>
      </c>
      <c r="B24" s="9" t="s">
        <v>300</v>
      </c>
      <c r="C24" s="438"/>
    </row>
    <row r="25" spans="1:3" s="1" customFormat="1" ht="12" customHeight="1" x14ac:dyDescent="0.2">
      <c r="A25" s="19" t="s">
        <v>293</v>
      </c>
      <c r="B25" s="9" t="s">
        <v>176</v>
      </c>
      <c r="C25" s="443"/>
    </row>
    <row r="26" spans="1:3" s="1" customFormat="1" ht="12" customHeight="1" x14ac:dyDescent="0.2">
      <c r="A26" s="19" t="s">
        <v>294</v>
      </c>
      <c r="B26" s="9" t="s">
        <v>301</v>
      </c>
      <c r="C26" s="443"/>
    </row>
    <row r="27" spans="1:3" s="1" customFormat="1" ht="12" customHeight="1" x14ac:dyDescent="0.2">
      <c r="A27" s="16" t="s">
        <v>295</v>
      </c>
      <c r="B27" s="9" t="s">
        <v>302</v>
      </c>
      <c r="C27" s="438"/>
    </row>
    <row r="28" spans="1:3" s="1" customFormat="1" ht="12" customHeight="1" x14ac:dyDescent="0.2">
      <c r="A28" s="16" t="s">
        <v>296</v>
      </c>
      <c r="B28" s="9" t="s">
        <v>396</v>
      </c>
      <c r="C28" s="444"/>
    </row>
    <row r="29" spans="1:3" s="1" customFormat="1" ht="12" customHeight="1" thickBot="1" x14ac:dyDescent="0.25">
      <c r="A29" s="16" t="s">
        <v>297</v>
      </c>
      <c r="B29" s="14" t="s">
        <v>304</v>
      </c>
      <c r="C29" s="444"/>
    </row>
    <row r="30" spans="1:3" s="1" customFormat="1" ht="12" customHeight="1" thickBot="1" x14ac:dyDescent="0.25">
      <c r="A30" s="405" t="s">
        <v>89</v>
      </c>
      <c r="B30" s="24" t="s">
        <v>533</v>
      </c>
      <c r="C30" s="370">
        <f>+C31+C37</f>
        <v>0</v>
      </c>
    </row>
    <row r="31" spans="1:3" s="1" customFormat="1" ht="12" customHeight="1" x14ac:dyDescent="0.2">
      <c r="A31" s="406" t="s">
        <v>174</v>
      </c>
      <c r="B31" s="602" t="s">
        <v>534</v>
      </c>
      <c r="C31" s="402">
        <f>+C32+C33+C34+C35+C36</f>
        <v>0</v>
      </c>
    </row>
    <row r="32" spans="1:3" s="1" customFormat="1" ht="12" customHeight="1" x14ac:dyDescent="0.2">
      <c r="A32" s="407" t="s">
        <v>177</v>
      </c>
      <c r="B32" s="413" t="s">
        <v>397</v>
      </c>
      <c r="C32" s="375"/>
    </row>
    <row r="33" spans="1:3" s="1" customFormat="1" ht="12" customHeight="1" x14ac:dyDescent="0.2">
      <c r="A33" s="407" t="s">
        <v>178</v>
      </c>
      <c r="B33" s="413" t="s">
        <v>398</v>
      </c>
      <c r="C33" s="375"/>
    </row>
    <row r="34" spans="1:3" s="1" customFormat="1" ht="12" customHeight="1" x14ac:dyDescent="0.2">
      <c r="A34" s="407" t="s">
        <v>179</v>
      </c>
      <c r="B34" s="413" t="s">
        <v>399</v>
      </c>
      <c r="C34" s="375"/>
    </row>
    <row r="35" spans="1:3" s="1" customFormat="1" ht="12" customHeight="1" x14ac:dyDescent="0.2">
      <c r="A35" s="407" t="s">
        <v>180</v>
      </c>
      <c r="B35" s="413" t="s">
        <v>400</v>
      </c>
      <c r="C35" s="375"/>
    </row>
    <row r="36" spans="1:3" s="1" customFormat="1" ht="12" customHeight="1" x14ac:dyDescent="0.2">
      <c r="A36" s="407" t="s">
        <v>305</v>
      </c>
      <c r="B36" s="413" t="s">
        <v>535</v>
      </c>
      <c r="C36" s="375"/>
    </row>
    <row r="37" spans="1:3" s="1" customFormat="1" ht="12" customHeight="1" x14ac:dyDescent="0.2">
      <c r="A37" s="407" t="s">
        <v>175</v>
      </c>
      <c r="B37" s="414" t="s">
        <v>536</v>
      </c>
      <c r="C37" s="401">
        <f>+C38+C39+C40+C41+C42</f>
        <v>0</v>
      </c>
    </row>
    <row r="38" spans="1:3" s="1" customFormat="1" ht="12" customHeight="1" x14ac:dyDescent="0.2">
      <c r="A38" s="407" t="s">
        <v>183</v>
      </c>
      <c r="B38" s="413" t="s">
        <v>397</v>
      </c>
      <c r="C38" s="375"/>
    </row>
    <row r="39" spans="1:3" s="1" customFormat="1" ht="12" customHeight="1" x14ac:dyDescent="0.2">
      <c r="A39" s="407" t="s">
        <v>184</v>
      </c>
      <c r="B39" s="413" t="s">
        <v>398</v>
      </c>
      <c r="C39" s="375"/>
    </row>
    <row r="40" spans="1:3" s="1" customFormat="1" ht="12" customHeight="1" x14ac:dyDescent="0.2">
      <c r="A40" s="407" t="s">
        <v>185</v>
      </c>
      <c r="B40" s="413" t="s">
        <v>399</v>
      </c>
      <c r="C40" s="375"/>
    </row>
    <row r="41" spans="1:3" s="1" customFormat="1" ht="12" customHeight="1" x14ac:dyDescent="0.2">
      <c r="A41" s="407" t="s">
        <v>186</v>
      </c>
      <c r="B41" s="415" t="s">
        <v>400</v>
      </c>
      <c r="C41" s="375"/>
    </row>
    <row r="42" spans="1:3" s="1" customFormat="1" ht="12" customHeight="1" thickBot="1" x14ac:dyDescent="0.25">
      <c r="A42" s="408" t="s">
        <v>306</v>
      </c>
      <c r="B42" s="416" t="s">
        <v>537</v>
      </c>
      <c r="C42" s="376"/>
    </row>
    <row r="43" spans="1:3" s="1" customFormat="1" ht="12" customHeight="1" thickBot="1" x14ac:dyDescent="0.25">
      <c r="A43" s="23" t="s">
        <v>307</v>
      </c>
      <c r="B43" s="603" t="s">
        <v>401</v>
      </c>
      <c r="C43" s="370">
        <f>+C44+C45</f>
        <v>0</v>
      </c>
    </row>
    <row r="44" spans="1:3" s="1" customFormat="1" ht="12" customHeight="1" x14ac:dyDescent="0.2">
      <c r="A44" s="18" t="s">
        <v>181</v>
      </c>
      <c r="B44" s="426" t="s">
        <v>402</v>
      </c>
      <c r="C44" s="373"/>
    </row>
    <row r="45" spans="1:3" s="1" customFormat="1" ht="12" customHeight="1" thickBot="1" x14ac:dyDescent="0.25">
      <c r="A45" s="15" t="s">
        <v>182</v>
      </c>
      <c r="B45" s="421" t="s">
        <v>406</v>
      </c>
      <c r="C45" s="372"/>
    </row>
    <row r="46" spans="1:3" s="1" customFormat="1" ht="12" customHeight="1" thickBot="1" x14ac:dyDescent="0.25">
      <c r="A46" s="23" t="s">
        <v>91</v>
      </c>
      <c r="B46" s="603" t="s">
        <v>405</v>
      </c>
      <c r="C46" s="370">
        <f>+C47+C48+C49</f>
        <v>0</v>
      </c>
    </row>
    <row r="47" spans="1:3" s="1" customFormat="1" ht="12" customHeight="1" x14ac:dyDescent="0.2">
      <c r="A47" s="18" t="s">
        <v>310</v>
      </c>
      <c r="B47" s="426" t="s">
        <v>308</v>
      </c>
      <c r="C47" s="403"/>
    </row>
    <row r="48" spans="1:3" s="1" customFormat="1" ht="12" customHeight="1" x14ac:dyDescent="0.2">
      <c r="A48" s="16" t="s">
        <v>311</v>
      </c>
      <c r="B48" s="413" t="s">
        <v>309</v>
      </c>
      <c r="C48" s="444"/>
    </row>
    <row r="49" spans="1:5" s="1" customFormat="1" ht="12" customHeight="1" thickBot="1" x14ac:dyDescent="0.25">
      <c r="A49" s="15" t="s">
        <v>464</v>
      </c>
      <c r="B49" s="421" t="s">
        <v>403</v>
      </c>
      <c r="C49" s="377"/>
    </row>
    <row r="50" spans="1:5" s="1" customFormat="1" ht="17.25" customHeight="1" thickBot="1" x14ac:dyDescent="0.3">
      <c r="A50" s="23" t="s">
        <v>312</v>
      </c>
      <c r="B50" s="604" t="s">
        <v>404</v>
      </c>
      <c r="C50" s="445"/>
      <c r="E50" s="52"/>
    </row>
    <row r="51" spans="1:5" s="1" customFormat="1" ht="12" customHeight="1" thickBot="1" x14ac:dyDescent="0.25">
      <c r="A51" s="23" t="s">
        <v>93</v>
      </c>
      <c r="B51" s="27" t="s">
        <v>313</v>
      </c>
      <c r="C51" s="446">
        <f>+C6+C11+C20+C21+C30+C43+C46+C50</f>
        <v>0</v>
      </c>
    </row>
    <row r="52" spans="1:5" s="1" customFormat="1" ht="12" customHeight="1" thickBot="1" x14ac:dyDescent="0.25">
      <c r="A52" s="417" t="s">
        <v>94</v>
      </c>
      <c r="B52" s="412" t="s">
        <v>407</v>
      </c>
      <c r="C52" s="447">
        <f>+C53+C59</f>
        <v>1670</v>
      </c>
    </row>
    <row r="53" spans="1:5" s="1" customFormat="1" ht="12" customHeight="1" x14ac:dyDescent="0.2">
      <c r="A53" s="605" t="s">
        <v>241</v>
      </c>
      <c r="B53" s="602" t="s">
        <v>408</v>
      </c>
      <c r="C53" s="448">
        <f>+C54+C55+C56+C57+C58</f>
        <v>1670</v>
      </c>
    </row>
    <row r="54" spans="1:5" s="1" customFormat="1" ht="12" customHeight="1" x14ac:dyDescent="0.2">
      <c r="A54" s="418" t="s">
        <v>423</v>
      </c>
      <c r="B54" s="413" t="s">
        <v>409</v>
      </c>
      <c r="C54" s="444">
        <v>1670</v>
      </c>
    </row>
    <row r="55" spans="1:5" s="1" customFormat="1" ht="12" customHeight="1" x14ac:dyDescent="0.2">
      <c r="A55" s="418" t="s">
        <v>424</v>
      </c>
      <c r="B55" s="413" t="s">
        <v>410</v>
      </c>
      <c r="C55" s="444"/>
    </row>
    <row r="56" spans="1:5" s="1" customFormat="1" ht="12" customHeight="1" x14ac:dyDescent="0.2">
      <c r="A56" s="418" t="s">
        <v>425</v>
      </c>
      <c r="B56" s="413" t="s">
        <v>411</v>
      </c>
      <c r="C56" s="444"/>
    </row>
    <row r="57" spans="1:5" s="1" customFormat="1" ht="12" customHeight="1" x14ac:dyDescent="0.2">
      <c r="A57" s="418" t="s">
        <v>426</v>
      </c>
      <c r="B57" s="413" t="s">
        <v>412</v>
      </c>
      <c r="C57" s="444"/>
    </row>
    <row r="58" spans="1:5" s="1" customFormat="1" ht="12" customHeight="1" x14ac:dyDescent="0.2">
      <c r="A58" s="418" t="s">
        <v>427</v>
      </c>
      <c r="B58" s="413" t="s">
        <v>413</v>
      </c>
      <c r="C58" s="444"/>
    </row>
    <row r="59" spans="1:5" s="1" customFormat="1" ht="12" customHeight="1" x14ac:dyDescent="0.2">
      <c r="A59" s="419" t="s">
        <v>242</v>
      </c>
      <c r="B59" s="414" t="s">
        <v>414</v>
      </c>
      <c r="C59" s="449">
        <f>+C60+C61+C62+C63+C64</f>
        <v>0</v>
      </c>
    </row>
    <row r="60" spans="1:5" s="1" customFormat="1" ht="12" customHeight="1" x14ac:dyDescent="0.2">
      <c r="A60" s="418" t="s">
        <v>428</v>
      </c>
      <c r="B60" s="413" t="s">
        <v>415</v>
      </c>
      <c r="C60" s="444"/>
    </row>
    <row r="61" spans="1:5" s="1" customFormat="1" ht="12" customHeight="1" x14ac:dyDescent="0.2">
      <c r="A61" s="418" t="s">
        <v>429</v>
      </c>
      <c r="B61" s="413" t="s">
        <v>416</v>
      </c>
      <c r="C61" s="444"/>
    </row>
    <row r="62" spans="1:5" s="1" customFormat="1" ht="12" customHeight="1" x14ac:dyDescent="0.2">
      <c r="A62" s="418" t="s">
        <v>430</v>
      </c>
      <c r="B62" s="413" t="s">
        <v>417</v>
      </c>
      <c r="C62" s="444"/>
    </row>
    <row r="63" spans="1:5" s="1" customFormat="1" ht="12" customHeight="1" x14ac:dyDescent="0.2">
      <c r="A63" s="418" t="s">
        <v>431</v>
      </c>
      <c r="B63" s="413" t="s">
        <v>418</v>
      </c>
      <c r="C63" s="444"/>
    </row>
    <row r="64" spans="1:5" s="1" customFormat="1" ht="12" customHeight="1" thickBot="1" x14ac:dyDescent="0.25">
      <c r="A64" s="420" t="s">
        <v>432</v>
      </c>
      <c r="B64" s="421" t="s">
        <v>419</v>
      </c>
      <c r="C64" s="450"/>
    </row>
    <row r="65" spans="1:3" s="1" customFormat="1" ht="12" customHeight="1" thickBot="1" x14ac:dyDescent="0.25">
      <c r="A65" s="422" t="s">
        <v>95</v>
      </c>
      <c r="B65" s="606" t="s">
        <v>420</v>
      </c>
      <c r="C65" s="447">
        <f>+C51+C52</f>
        <v>1670</v>
      </c>
    </row>
    <row r="66" spans="1:3" s="1" customFormat="1" ht="13.5" customHeight="1" thickBot="1" x14ac:dyDescent="0.25">
      <c r="A66" s="423" t="s">
        <v>96</v>
      </c>
      <c r="B66" s="607" t="s">
        <v>421</v>
      </c>
      <c r="C66" s="458"/>
    </row>
    <row r="67" spans="1:3" s="1" customFormat="1" ht="12" customHeight="1" thickBot="1" x14ac:dyDescent="0.25">
      <c r="A67" s="422" t="s">
        <v>97</v>
      </c>
      <c r="B67" s="606" t="s">
        <v>422</v>
      </c>
      <c r="C67" s="459">
        <f>+C65+C66</f>
        <v>1670</v>
      </c>
    </row>
    <row r="68" spans="1:3" s="1" customFormat="1" ht="12.95" customHeight="1" x14ac:dyDescent="0.2">
      <c r="A68" s="6"/>
      <c r="B68" s="7"/>
      <c r="C68" s="451"/>
    </row>
    <row r="69" spans="1:3" ht="16.5" customHeight="1" x14ac:dyDescent="0.25">
      <c r="A69" s="742" t="s">
        <v>113</v>
      </c>
      <c r="B69" s="742"/>
      <c r="C69" s="742"/>
    </row>
    <row r="70" spans="1:3" s="464" customFormat="1" ht="16.5" customHeight="1" thickBot="1" x14ac:dyDescent="0.3">
      <c r="A70" s="745" t="s">
        <v>249</v>
      </c>
      <c r="B70" s="745"/>
      <c r="C70" s="190" t="s">
        <v>455</v>
      </c>
    </row>
    <row r="71" spans="1:3" ht="38.1" customHeight="1" thickBot="1" x14ac:dyDescent="0.3">
      <c r="A71" s="28" t="s">
        <v>82</v>
      </c>
      <c r="B71" s="29" t="s">
        <v>114</v>
      </c>
      <c r="C71" s="50" t="s">
        <v>433</v>
      </c>
    </row>
    <row r="72" spans="1:3" s="51" customFormat="1" ht="12" customHeight="1" thickBot="1" x14ac:dyDescent="0.25">
      <c r="A72" s="42">
        <v>1</v>
      </c>
      <c r="B72" s="43">
        <v>2</v>
      </c>
      <c r="C72" s="434">
        <v>3</v>
      </c>
    </row>
    <row r="73" spans="1:3" ht="12" customHeight="1" thickBot="1" x14ac:dyDescent="0.3">
      <c r="A73" s="25" t="s">
        <v>84</v>
      </c>
      <c r="B73" s="36" t="s">
        <v>314</v>
      </c>
      <c r="C73" s="435">
        <f>+C74+C75+C76+C77+C78</f>
        <v>0</v>
      </c>
    </row>
    <row r="74" spans="1:3" ht="12" customHeight="1" x14ac:dyDescent="0.25">
      <c r="A74" s="20" t="s">
        <v>187</v>
      </c>
      <c r="B74" s="12" t="s">
        <v>115</v>
      </c>
      <c r="C74" s="437"/>
    </row>
    <row r="75" spans="1:3" ht="12" customHeight="1" x14ac:dyDescent="0.25">
      <c r="A75" s="16" t="s">
        <v>188</v>
      </c>
      <c r="B75" s="9" t="s">
        <v>315</v>
      </c>
      <c r="C75" s="438"/>
    </row>
    <row r="76" spans="1:3" ht="12" customHeight="1" x14ac:dyDescent="0.25">
      <c r="A76" s="16" t="s">
        <v>189</v>
      </c>
      <c r="B76" s="9" t="s">
        <v>230</v>
      </c>
      <c r="C76" s="443"/>
    </row>
    <row r="77" spans="1:3" ht="12" customHeight="1" x14ac:dyDescent="0.25">
      <c r="A77" s="16" t="s">
        <v>190</v>
      </c>
      <c r="B77" s="13" t="s">
        <v>316</v>
      </c>
      <c r="C77" s="443"/>
    </row>
    <row r="78" spans="1:3" ht="12" customHeight="1" x14ac:dyDescent="0.25">
      <c r="A78" s="16" t="s">
        <v>201</v>
      </c>
      <c r="B78" s="22" t="s">
        <v>317</v>
      </c>
      <c r="C78" s="443"/>
    </row>
    <row r="79" spans="1:3" ht="12" customHeight="1" x14ac:dyDescent="0.25">
      <c r="A79" s="16" t="s">
        <v>191</v>
      </c>
      <c r="B79" s="9" t="s">
        <v>339</v>
      </c>
      <c r="C79" s="443"/>
    </row>
    <row r="80" spans="1:3" ht="12" customHeight="1" x14ac:dyDescent="0.25">
      <c r="A80" s="16" t="s">
        <v>192</v>
      </c>
      <c r="B80" s="194" t="s">
        <v>340</v>
      </c>
      <c r="C80" s="443"/>
    </row>
    <row r="81" spans="1:3" ht="12" customHeight="1" x14ac:dyDescent="0.25">
      <c r="A81" s="16" t="s">
        <v>202</v>
      </c>
      <c r="B81" s="194" t="s">
        <v>434</v>
      </c>
      <c r="C81" s="443"/>
    </row>
    <row r="82" spans="1:3" ht="12" customHeight="1" x14ac:dyDescent="0.25">
      <c r="A82" s="16" t="s">
        <v>203</v>
      </c>
      <c r="B82" s="195" t="s">
        <v>341</v>
      </c>
      <c r="C82" s="443"/>
    </row>
    <row r="83" spans="1:3" ht="12" customHeight="1" x14ac:dyDescent="0.25">
      <c r="A83" s="15" t="s">
        <v>204</v>
      </c>
      <c r="B83" s="196" t="s">
        <v>342</v>
      </c>
      <c r="C83" s="443"/>
    </row>
    <row r="84" spans="1:3" ht="12" customHeight="1" x14ac:dyDescent="0.25">
      <c r="A84" s="16" t="s">
        <v>205</v>
      </c>
      <c r="B84" s="196" t="s">
        <v>343</v>
      </c>
      <c r="C84" s="443"/>
    </row>
    <row r="85" spans="1:3" ht="12" customHeight="1" thickBot="1" x14ac:dyDescent="0.3">
      <c r="A85" s="21" t="s">
        <v>207</v>
      </c>
      <c r="B85" s="197" t="s">
        <v>344</v>
      </c>
      <c r="C85" s="452"/>
    </row>
    <row r="86" spans="1:3" ht="12" customHeight="1" thickBot="1" x14ac:dyDescent="0.3">
      <c r="A86" s="23" t="s">
        <v>85</v>
      </c>
      <c r="B86" s="35" t="s">
        <v>465</v>
      </c>
      <c r="C86" s="436">
        <f>+C87+C88+C89</f>
        <v>1670</v>
      </c>
    </row>
    <row r="87" spans="1:3" ht="12" customHeight="1" x14ac:dyDescent="0.25">
      <c r="A87" s="18" t="s">
        <v>193</v>
      </c>
      <c r="B87" s="9" t="s">
        <v>435</v>
      </c>
      <c r="C87" s="442">
        <v>1670</v>
      </c>
    </row>
    <row r="88" spans="1:3" ht="12" customHeight="1" x14ac:dyDescent="0.25">
      <c r="A88" s="18" t="s">
        <v>194</v>
      </c>
      <c r="B88" s="14" t="s">
        <v>319</v>
      </c>
      <c r="C88" s="438"/>
    </row>
    <row r="89" spans="1:3" ht="12" customHeight="1" x14ac:dyDescent="0.25">
      <c r="A89" s="18" t="s">
        <v>195</v>
      </c>
      <c r="B89" s="413" t="s">
        <v>466</v>
      </c>
      <c r="C89" s="371"/>
    </row>
    <row r="90" spans="1:3" ht="12" customHeight="1" x14ac:dyDescent="0.25">
      <c r="A90" s="18" t="s">
        <v>196</v>
      </c>
      <c r="B90" s="413" t="s">
        <v>538</v>
      </c>
      <c r="C90" s="371"/>
    </row>
    <row r="91" spans="1:3" ht="12" customHeight="1" x14ac:dyDescent="0.25">
      <c r="A91" s="18" t="s">
        <v>197</v>
      </c>
      <c r="B91" s="413" t="s">
        <v>467</v>
      </c>
      <c r="C91" s="371"/>
    </row>
    <row r="92" spans="1:3" x14ac:dyDescent="0.25">
      <c r="A92" s="18" t="s">
        <v>206</v>
      </c>
      <c r="B92" s="413" t="s">
        <v>468</v>
      </c>
      <c r="C92" s="371"/>
    </row>
    <row r="93" spans="1:3" ht="12" customHeight="1" x14ac:dyDescent="0.25">
      <c r="A93" s="18" t="s">
        <v>208</v>
      </c>
      <c r="B93" s="608" t="s">
        <v>439</v>
      </c>
      <c r="C93" s="371"/>
    </row>
    <row r="94" spans="1:3" ht="12" customHeight="1" x14ac:dyDescent="0.25">
      <c r="A94" s="18" t="s">
        <v>320</v>
      </c>
      <c r="B94" s="608" t="s">
        <v>440</v>
      </c>
      <c r="C94" s="371"/>
    </row>
    <row r="95" spans="1:3" ht="12" customHeight="1" x14ac:dyDescent="0.25">
      <c r="A95" s="18" t="s">
        <v>321</v>
      </c>
      <c r="B95" s="608" t="s">
        <v>438</v>
      </c>
      <c r="C95" s="371"/>
    </row>
    <row r="96" spans="1:3" ht="24" customHeight="1" thickBot="1" x14ac:dyDescent="0.3">
      <c r="A96" s="15" t="s">
        <v>322</v>
      </c>
      <c r="B96" s="609" t="s">
        <v>437</v>
      </c>
      <c r="C96" s="374"/>
    </row>
    <row r="97" spans="1:3" ht="12" customHeight="1" thickBot="1" x14ac:dyDescent="0.3">
      <c r="A97" s="23" t="s">
        <v>86</v>
      </c>
      <c r="B97" s="173" t="s">
        <v>469</v>
      </c>
      <c r="C97" s="436">
        <f>+C98+C99</f>
        <v>0</v>
      </c>
    </row>
    <row r="98" spans="1:3" ht="12" customHeight="1" x14ac:dyDescent="0.25">
      <c r="A98" s="18" t="s">
        <v>167</v>
      </c>
      <c r="B98" s="11" t="s">
        <v>131</v>
      </c>
      <c r="C98" s="442"/>
    </row>
    <row r="99" spans="1:3" ht="12" customHeight="1" thickBot="1" x14ac:dyDescent="0.3">
      <c r="A99" s="19" t="s">
        <v>168</v>
      </c>
      <c r="B99" s="14" t="s">
        <v>132</v>
      </c>
      <c r="C99" s="443"/>
    </row>
    <row r="100" spans="1:3" s="411" customFormat="1" ht="12" customHeight="1" thickBot="1" x14ac:dyDescent="0.25">
      <c r="A100" s="417" t="s">
        <v>87</v>
      </c>
      <c r="B100" s="412" t="s">
        <v>441</v>
      </c>
      <c r="C100" s="620"/>
    </row>
    <row r="101" spans="1:3" ht="12" customHeight="1" thickBot="1" x14ac:dyDescent="0.3">
      <c r="A101" s="409" t="s">
        <v>88</v>
      </c>
      <c r="B101" s="410" t="s">
        <v>254</v>
      </c>
      <c r="C101" s="435">
        <f>+C73+C86+C97+C100</f>
        <v>1670</v>
      </c>
    </row>
    <row r="102" spans="1:3" ht="12" customHeight="1" thickBot="1" x14ac:dyDescent="0.3">
      <c r="A102" s="417" t="s">
        <v>89</v>
      </c>
      <c r="B102" s="412" t="s">
        <v>539</v>
      </c>
      <c r="C102" s="436">
        <f>+C103+C111</f>
        <v>0</v>
      </c>
    </row>
    <row r="103" spans="1:3" ht="12" customHeight="1" thickBot="1" x14ac:dyDescent="0.3">
      <c r="A103" s="424" t="s">
        <v>174</v>
      </c>
      <c r="B103" s="610" t="s">
        <v>546</v>
      </c>
      <c r="C103" s="436">
        <f>+C104+C105+C106+C107+C108+C109+C110</f>
        <v>0</v>
      </c>
    </row>
    <row r="104" spans="1:3" ht="12" customHeight="1" x14ac:dyDescent="0.25">
      <c r="A104" s="425" t="s">
        <v>177</v>
      </c>
      <c r="B104" s="426" t="s">
        <v>442</v>
      </c>
      <c r="C104" s="460"/>
    </row>
    <row r="105" spans="1:3" ht="12" customHeight="1" x14ac:dyDescent="0.25">
      <c r="A105" s="418" t="s">
        <v>178</v>
      </c>
      <c r="B105" s="413" t="s">
        <v>443</v>
      </c>
      <c r="C105" s="461"/>
    </row>
    <row r="106" spans="1:3" ht="12" customHeight="1" x14ac:dyDescent="0.25">
      <c r="A106" s="418" t="s">
        <v>179</v>
      </c>
      <c r="B106" s="413" t="s">
        <v>444</v>
      </c>
      <c r="C106" s="461"/>
    </row>
    <row r="107" spans="1:3" ht="12" customHeight="1" x14ac:dyDescent="0.25">
      <c r="A107" s="418" t="s">
        <v>180</v>
      </c>
      <c r="B107" s="413" t="s">
        <v>445</v>
      </c>
      <c r="C107" s="461"/>
    </row>
    <row r="108" spans="1:3" ht="12" customHeight="1" x14ac:dyDescent="0.25">
      <c r="A108" s="418" t="s">
        <v>305</v>
      </c>
      <c r="B108" s="413" t="s">
        <v>446</v>
      </c>
      <c r="C108" s="461"/>
    </row>
    <row r="109" spans="1:3" ht="12" customHeight="1" x14ac:dyDescent="0.25">
      <c r="A109" s="418" t="s">
        <v>323</v>
      </c>
      <c r="B109" s="413" t="s">
        <v>447</v>
      </c>
      <c r="C109" s="461"/>
    </row>
    <row r="110" spans="1:3" ht="12" customHeight="1" thickBot="1" x14ac:dyDescent="0.3">
      <c r="A110" s="427" t="s">
        <v>324</v>
      </c>
      <c r="B110" s="428" t="s">
        <v>448</v>
      </c>
      <c r="C110" s="462"/>
    </row>
    <row r="111" spans="1:3" ht="12" customHeight="1" thickBot="1" x14ac:dyDescent="0.3">
      <c r="A111" s="424" t="s">
        <v>175</v>
      </c>
      <c r="B111" s="610" t="s">
        <v>547</v>
      </c>
      <c r="C111" s="436">
        <f>+C112+C113+C114+C115+C116+C117+C118+C119</f>
        <v>0</v>
      </c>
    </row>
    <row r="112" spans="1:3" ht="12" customHeight="1" x14ac:dyDescent="0.25">
      <c r="A112" s="425" t="s">
        <v>183</v>
      </c>
      <c r="B112" s="426" t="s">
        <v>442</v>
      </c>
      <c r="C112" s="460"/>
    </row>
    <row r="113" spans="1:9" ht="12" customHeight="1" x14ac:dyDescent="0.25">
      <c r="A113" s="418" t="s">
        <v>184</v>
      </c>
      <c r="B113" s="413" t="s">
        <v>449</v>
      </c>
      <c r="C113" s="461"/>
    </row>
    <row r="114" spans="1:9" ht="12" customHeight="1" x14ac:dyDescent="0.25">
      <c r="A114" s="418" t="s">
        <v>185</v>
      </c>
      <c r="B114" s="413" t="s">
        <v>444</v>
      </c>
      <c r="C114" s="461"/>
    </row>
    <row r="115" spans="1:9" ht="12" customHeight="1" x14ac:dyDescent="0.25">
      <c r="A115" s="418" t="s">
        <v>186</v>
      </c>
      <c r="B115" s="413" t="s">
        <v>445</v>
      </c>
      <c r="C115" s="461"/>
    </row>
    <row r="116" spans="1:9" ht="12" customHeight="1" x14ac:dyDescent="0.25">
      <c r="A116" s="418" t="s">
        <v>306</v>
      </c>
      <c r="B116" s="413" t="s">
        <v>446</v>
      </c>
      <c r="C116" s="461"/>
    </row>
    <row r="117" spans="1:9" ht="12" customHeight="1" x14ac:dyDescent="0.25">
      <c r="A117" s="418" t="s">
        <v>325</v>
      </c>
      <c r="B117" s="413" t="s">
        <v>450</v>
      </c>
      <c r="C117" s="461"/>
    </row>
    <row r="118" spans="1:9" ht="12" customHeight="1" x14ac:dyDescent="0.25">
      <c r="A118" s="418" t="s">
        <v>326</v>
      </c>
      <c r="B118" s="413" t="s">
        <v>448</v>
      </c>
      <c r="C118" s="461"/>
    </row>
    <row r="119" spans="1:9" ht="12" customHeight="1" thickBot="1" x14ac:dyDescent="0.3">
      <c r="A119" s="427" t="s">
        <v>327</v>
      </c>
      <c r="B119" s="428" t="s">
        <v>542</v>
      </c>
      <c r="C119" s="462"/>
    </row>
    <row r="120" spans="1:9" ht="12" customHeight="1" thickBot="1" x14ac:dyDescent="0.3">
      <c r="A120" s="417" t="s">
        <v>90</v>
      </c>
      <c r="B120" s="606" t="s">
        <v>451</v>
      </c>
      <c r="C120" s="453">
        <f>+C101+C102</f>
        <v>1670</v>
      </c>
    </row>
    <row r="121" spans="1:9" ht="15" customHeight="1" thickBot="1" x14ac:dyDescent="0.3">
      <c r="A121" s="417" t="s">
        <v>91</v>
      </c>
      <c r="B121" s="606" t="s">
        <v>452</v>
      </c>
      <c r="C121" s="454"/>
      <c r="F121" s="52"/>
      <c r="G121" s="174"/>
      <c r="H121" s="174"/>
      <c r="I121" s="174"/>
    </row>
    <row r="122" spans="1:9" s="1" customFormat="1" ht="12.95" customHeight="1" thickBot="1" x14ac:dyDescent="0.25">
      <c r="A122" s="429" t="s">
        <v>92</v>
      </c>
      <c r="B122" s="607" t="s">
        <v>453</v>
      </c>
      <c r="C122" s="447">
        <f>+C120+C121</f>
        <v>1670</v>
      </c>
    </row>
    <row r="123" spans="1:9" ht="7.5" customHeight="1" x14ac:dyDescent="0.25">
      <c r="A123" s="611"/>
      <c r="B123" s="611"/>
      <c r="C123" s="612"/>
    </row>
    <row r="124" spans="1:9" x14ac:dyDescent="0.25">
      <c r="A124" s="746" t="s">
        <v>257</v>
      </c>
      <c r="B124" s="746"/>
      <c r="C124" s="746"/>
    </row>
    <row r="125" spans="1:9" ht="15" customHeight="1" thickBot="1" x14ac:dyDescent="0.3">
      <c r="A125" s="744" t="s">
        <v>250</v>
      </c>
      <c r="B125" s="744"/>
      <c r="C125" s="457" t="s">
        <v>455</v>
      </c>
    </row>
    <row r="126" spans="1:9" ht="13.5" customHeight="1" thickBot="1" x14ac:dyDescent="0.3">
      <c r="A126" s="23">
        <v>1</v>
      </c>
      <c r="B126" s="35" t="s">
        <v>334</v>
      </c>
      <c r="C126" s="455">
        <f>+C51-C101</f>
        <v>-1670</v>
      </c>
      <c r="D126" s="180"/>
    </row>
    <row r="127" spans="1:9" ht="7.5" customHeight="1" x14ac:dyDescent="0.25">
      <c r="A127" s="611"/>
      <c r="B127" s="611"/>
      <c r="C127" s="612"/>
    </row>
  </sheetData>
  <sheetProtection sheet="1" objects="1" scenarios="1"/>
  <mergeCells count="6">
    <mergeCell ref="A125:B125"/>
    <mergeCell ref="A69:C69"/>
    <mergeCell ref="A1:C1"/>
    <mergeCell ref="A2:B2"/>
    <mergeCell ref="A70:B70"/>
    <mergeCell ref="A124:C124"/>
  </mergeCells>
  <phoneticPr fontId="0" type="noConversion"/>
  <printOptions horizontalCentered="1"/>
  <pageMargins left="0.78740157480314965" right="0.78740157480314965" top="1.4566929133858268" bottom="0.86614173228346458" header="0.78740157480314965" footer="0.59055118110236227"/>
  <pageSetup paperSize="9" scale="71" fitToWidth="3" fitToHeight="2" orientation="portrait" r:id="rId1"/>
  <headerFooter alignWithMargins="0">
    <oddHeader>&amp;C&amp;"Times New Roman CE,Félkövér"&amp;12
Vöröstó Önkormányzat
2013. ÉVI KÖLTSÉGVETÉS
ÖNKÉNT VÁLLALT FELADATAINAK MÉRLEGE&amp;10
&amp;R&amp;"Times New Roman CE,Félkövér dőlt"&amp;11 1.3. melléklet a  3/2013. (III.5.) önkormányzati rendelethez</oddHeader>
  </headerFooter>
  <rowBreaks count="1" manualBreakCount="1">
    <brk id="68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7"/>
  <sheetViews>
    <sheetView zoomScale="120" zoomScaleNormal="120" zoomScaleSheetLayoutView="130" workbookViewId="0">
      <selection sqref="A1:D1"/>
    </sheetView>
  </sheetViews>
  <sheetFormatPr defaultRowHeight="15.75" x14ac:dyDescent="0.25"/>
  <cols>
    <col min="1" max="1" width="9" style="618" customWidth="1"/>
    <col min="2" max="2" width="91.6640625" style="618" customWidth="1"/>
    <col min="3" max="3" width="21.6640625" style="619" customWidth="1"/>
    <col min="4" max="4" width="9" style="49" customWidth="1"/>
    <col min="5" max="16384" width="9.33203125" style="49"/>
  </cols>
  <sheetData>
    <row r="1" spans="1:3" ht="15.95" customHeight="1" x14ac:dyDescent="0.25">
      <c r="A1" s="742" t="s">
        <v>81</v>
      </c>
      <c r="B1" s="742"/>
      <c r="C1" s="742"/>
    </row>
    <row r="2" spans="1:3" ht="15.95" customHeight="1" thickBot="1" x14ac:dyDescent="0.3">
      <c r="A2" s="744" t="s">
        <v>248</v>
      </c>
      <c r="B2" s="744"/>
      <c r="C2" s="457" t="s">
        <v>455</v>
      </c>
    </row>
    <row r="3" spans="1:3" ht="38.1" customHeight="1" thickBot="1" x14ac:dyDescent="0.3">
      <c r="A3" s="28" t="s">
        <v>146</v>
      </c>
      <c r="B3" s="29" t="s">
        <v>83</v>
      </c>
      <c r="C3" s="50" t="s">
        <v>433</v>
      </c>
    </row>
    <row r="4" spans="1:3" s="51" customFormat="1" ht="12" customHeight="1" thickBot="1" x14ac:dyDescent="0.25">
      <c r="A4" s="42">
        <v>1</v>
      </c>
      <c r="B4" s="43">
        <v>2</v>
      </c>
      <c r="C4" s="44">
        <v>3</v>
      </c>
    </row>
    <row r="5" spans="1:3" s="1" customFormat="1" ht="12" customHeight="1" thickBot="1" x14ac:dyDescent="0.25">
      <c r="A5" s="25" t="s">
        <v>84</v>
      </c>
      <c r="B5" s="24" t="s">
        <v>274</v>
      </c>
      <c r="C5" s="435">
        <f>+C6+C11+C20</f>
        <v>0</v>
      </c>
    </row>
    <row r="6" spans="1:3" s="1" customFormat="1" ht="12" customHeight="1" thickBot="1" x14ac:dyDescent="0.25">
      <c r="A6" s="23" t="s">
        <v>85</v>
      </c>
      <c r="B6" s="412" t="s">
        <v>532</v>
      </c>
      <c r="C6" s="370">
        <f>+C7+C8+C9+C10</f>
        <v>0</v>
      </c>
    </row>
    <row r="7" spans="1:3" s="1" customFormat="1" ht="12" customHeight="1" x14ac:dyDescent="0.2">
      <c r="A7" s="16" t="s">
        <v>193</v>
      </c>
      <c r="B7" s="600" t="s">
        <v>127</v>
      </c>
      <c r="C7" s="371"/>
    </row>
    <row r="8" spans="1:3" s="1" customFormat="1" ht="12" customHeight="1" x14ac:dyDescent="0.2">
      <c r="A8" s="16" t="s">
        <v>194</v>
      </c>
      <c r="B8" s="426" t="s">
        <v>162</v>
      </c>
      <c r="C8" s="371"/>
    </row>
    <row r="9" spans="1:3" s="1" customFormat="1" ht="12" customHeight="1" x14ac:dyDescent="0.2">
      <c r="A9" s="16" t="s">
        <v>195</v>
      </c>
      <c r="B9" s="426" t="s">
        <v>275</v>
      </c>
      <c r="C9" s="371"/>
    </row>
    <row r="10" spans="1:3" s="1" customFormat="1" ht="12" customHeight="1" thickBot="1" x14ac:dyDescent="0.25">
      <c r="A10" s="16" t="s">
        <v>196</v>
      </c>
      <c r="B10" s="601" t="s">
        <v>276</v>
      </c>
      <c r="C10" s="371"/>
    </row>
    <row r="11" spans="1:3" s="1" customFormat="1" ht="12" customHeight="1" thickBot="1" x14ac:dyDescent="0.25">
      <c r="A11" s="23" t="s">
        <v>86</v>
      </c>
      <c r="B11" s="24" t="s">
        <v>277</v>
      </c>
      <c r="C11" s="436">
        <f>+C12+C13+C14+C15+C16+C17+C18+C19</f>
        <v>0</v>
      </c>
    </row>
    <row r="12" spans="1:3" s="1" customFormat="1" ht="12" customHeight="1" x14ac:dyDescent="0.2">
      <c r="A12" s="20" t="s">
        <v>167</v>
      </c>
      <c r="B12" s="12" t="s">
        <v>282</v>
      </c>
      <c r="C12" s="437"/>
    </row>
    <row r="13" spans="1:3" s="1" customFormat="1" ht="12" customHeight="1" x14ac:dyDescent="0.2">
      <c r="A13" s="16" t="s">
        <v>168</v>
      </c>
      <c r="B13" s="9" t="s">
        <v>283</v>
      </c>
      <c r="C13" s="438"/>
    </row>
    <row r="14" spans="1:3" s="1" customFormat="1" ht="12" customHeight="1" x14ac:dyDescent="0.2">
      <c r="A14" s="16" t="s">
        <v>169</v>
      </c>
      <c r="B14" s="9" t="s">
        <v>284</v>
      </c>
      <c r="C14" s="438"/>
    </row>
    <row r="15" spans="1:3" s="1" customFormat="1" ht="12" customHeight="1" x14ac:dyDescent="0.2">
      <c r="A15" s="16" t="s">
        <v>170</v>
      </c>
      <c r="B15" s="9" t="s">
        <v>285</v>
      </c>
      <c r="C15" s="438"/>
    </row>
    <row r="16" spans="1:3" s="1" customFormat="1" ht="12" customHeight="1" x14ac:dyDescent="0.2">
      <c r="A16" s="15" t="s">
        <v>278</v>
      </c>
      <c r="B16" s="8" t="s">
        <v>286</v>
      </c>
      <c r="C16" s="439"/>
    </row>
    <row r="17" spans="1:3" s="1" customFormat="1" ht="12" customHeight="1" x14ac:dyDescent="0.2">
      <c r="A17" s="16" t="s">
        <v>279</v>
      </c>
      <c r="B17" s="9" t="s">
        <v>394</v>
      </c>
      <c r="C17" s="438"/>
    </row>
    <row r="18" spans="1:3" s="1" customFormat="1" ht="12" customHeight="1" x14ac:dyDescent="0.2">
      <c r="A18" s="16" t="s">
        <v>280</v>
      </c>
      <c r="B18" s="9" t="s">
        <v>288</v>
      </c>
      <c r="C18" s="438"/>
    </row>
    <row r="19" spans="1:3" s="1" customFormat="1" ht="12" customHeight="1" thickBot="1" x14ac:dyDescent="0.25">
      <c r="A19" s="17" t="s">
        <v>281</v>
      </c>
      <c r="B19" s="10" t="s">
        <v>289</v>
      </c>
      <c r="C19" s="440"/>
    </row>
    <row r="20" spans="1:3" s="1" customFormat="1" ht="12" customHeight="1" thickBot="1" x14ac:dyDescent="0.25">
      <c r="A20" s="23" t="s">
        <v>290</v>
      </c>
      <c r="B20" s="24" t="s">
        <v>395</v>
      </c>
      <c r="C20" s="441"/>
    </row>
    <row r="21" spans="1:3" s="1" customFormat="1" ht="12" customHeight="1" thickBot="1" x14ac:dyDescent="0.25">
      <c r="A21" s="23" t="s">
        <v>88</v>
      </c>
      <c r="B21" s="24" t="s">
        <v>292</v>
      </c>
      <c r="C21" s="436">
        <f>+C22+C23+C24+C25+C26+C27+C28+C29</f>
        <v>0</v>
      </c>
    </row>
    <row r="22" spans="1:3" s="1" customFormat="1" ht="12" customHeight="1" x14ac:dyDescent="0.2">
      <c r="A22" s="18" t="s">
        <v>171</v>
      </c>
      <c r="B22" s="11" t="s">
        <v>298</v>
      </c>
      <c r="C22" s="442"/>
    </row>
    <row r="23" spans="1:3" s="1" customFormat="1" ht="12" customHeight="1" x14ac:dyDescent="0.2">
      <c r="A23" s="16" t="s">
        <v>172</v>
      </c>
      <c r="B23" s="9" t="s">
        <v>299</v>
      </c>
      <c r="C23" s="438"/>
    </row>
    <row r="24" spans="1:3" s="1" customFormat="1" ht="12" customHeight="1" x14ac:dyDescent="0.2">
      <c r="A24" s="16" t="s">
        <v>173</v>
      </c>
      <c r="B24" s="9" t="s">
        <v>300</v>
      </c>
      <c r="C24" s="438"/>
    </row>
    <row r="25" spans="1:3" s="1" customFormat="1" ht="12" customHeight="1" x14ac:dyDescent="0.2">
      <c r="A25" s="19" t="s">
        <v>293</v>
      </c>
      <c r="B25" s="9" t="s">
        <v>176</v>
      </c>
      <c r="C25" s="443"/>
    </row>
    <row r="26" spans="1:3" s="1" customFormat="1" ht="12" customHeight="1" x14ac:dyDescent="0.2">
      <c r="A26" s="19" t="s">
        <v>294</v>
      </c>
      <c r="B26" s="9" t="s">
        <v>301</v>
      </c>
      <c r="C26" s="443"/>
    </row>
    <row r="27" spans="1:3" s="1" customFormat="1" ht="12" customHeight="1" x14ac:dyDescent="0.2">
      <c r="A27" s="16" t="s">
        <v>295</v>
      </c>
      <c r="B27" s="9" t="s">
        <v>302</v>
      </c>
      <c r="C27" s="438"/>
    </row>
    <row r="28" spans="1:3" s="1" customFormat="1" ht="12" customHeight="1" x14ac:dyDescent="0.2">
      <c r="A28" s="16" t="s">
        <v>296</v>
      </c>
      <c r="B28" s="9" t="s">
        <v>396</v>
      </c>
      <c r="C28" s="444"/>
    </row>
    <row r="29" spans="1:3" s="1" customFormat="1" ht="12" customHeight="1" thickBot="1" x14ac:dyDescent="0.25">
      <c r="A29" s="16" t="s">
        <v>297</v>
      </c>
      <c r="B29" s="14" t="s">
        <v>304</v>
      </c>
      <c r="C29" s="444"/>
    </row>
    <row r="30" spans="1:3" s="1" customFormat="1" ht="12" customHeight="1" thickBot="1" x14ac:dyDescent="0.25">
      <c r="A30" s="405" t="s">
        <v>89</v>
      </c>
      <c r="B30" s="24" t="s">
        <v>533</v>
      </c>
      <c r="C30" s="370">
        <f>+C31+C37</f>
        <v>0</v>
      </c>
    </row>
    <row r="31" spans="1:3" s="1" customFormat="1" ht="12" customHeight="1" x14ac:dyDescent="0.2">
      <c r="A31" s="406" t="s">
        <v>174</v>
      </c>
      <c r="B31" s="602" t="s">
        <v>534</v>
      </c>
      <c r="C31" s="402">
        <f>+C32+C33+C34+C35+C36</f>
        <v>0</v>
      </c>
    </row>
    <row r="32" spans="1:3" s="1" customFormat="1" ht="12" customHeight="1" x14ac:dyDescent="0.2">
      <c r="A32" s="407" t="s">
        <v>177</v>
      </c>
      <c r="B32" s="413" t="s">
        <v>397</v>
      </c>
      <c r="C32" s="375"/>
    </row>
    <row r="33" spans="1:3" s="1" customFormat="1" ht="12" customHeight="1" x14ac:dyDescent="0.2">
      <c r="A33" s="407" t="s">
        <v>178</v>
      </c>
      <c r="B33" s="413" t="s">
        <v>398</v>
      </c>
      <c r="C33" s="375"/>
    </row>
    <row r="34" spans="1:3" s="1" customFormat="1" ht="12" customHeight="1" x14ac:dyDescent="0.2">
      <c r="A34" s="407" t="s">
        <v>179</v>
      </c>
      <c r="B34" s="413" t="s">
        <v>399</v>
      </c>
      <c r="C34" s="375"/>
    </row>
    <row r="35" spans="1:3" s="1" customFormat="1" ht="12" customHeight="1" x14ac:dyDescent="0.2">
      <c r="A35" s="407" t="s">
        <v>180</v>
      </c>
      <c r="B35" s="413" t="s">
        <v>400</v>
      </c>
      <c r="C35" s="375"/>
    </row>
    <row r="36" spans="1:3" s="1" customFormat="1" ht="12" customHeight="1" x14ac:dyDescent="0.2">
      <c r="A36" s="407" t="s">
        <v>305</v>
      </c>
      <c r="B36" s="413" t="s">
        <v>535</v>
      </c>
      <c r="C36" s="375"/>
    </row>
    <row r="37" spans="1:3" s="1" customFormat="1" ht="12" customHeight="1" x14ac:dyDescent="0.2">
      <c r="A37" s="407" t="s">
        <v>175</v>
      </c>
      <c r="B37" s="414" t="s">
        <v>536</v>
      </c>
      <c r="C37" s="401">
        <f>+C38+C39+C40+C41+C42</f>
        <v>0</v>
      </c>
    </row>
    <row r="38" spans="1:3" s="1" customFormat="1" ht="12" customHeight="1" x14ac:dyDescent="0.2">
      <c r="A38" s="407" t="s">
        <v>183</v>
      </c>
      <c r="B38" s="413" t="s">
        <v>397</v>
      </c>
      <c r="C38" s="375"/>
    </row>
    <row r="39" spans="1:3" s="1" customFormat="1" ht="12" customHeight="1" x14ac:dyDescent="0.2">
      <c r="A39" s="407" t="s">
        <v>184</v>
      </c>
      <c r="B39" s="413" t="s">
        <v>398</v>
      </c>
      <c r="C39" s="375"/>
    </row>
    <row r="40" spans="1:3" s="1" customFormat="1" ht="12" customHeight="1" x14ac:dyDescent="0.2">
      <c r="A40" s="407" t="s">
        <v>185</v>
      </c>
      <c r="B40" s="413" t="s">
        <v>399</v>
      </c>
      <c r="C40" s="375"/>
    </row>
    <row r="41" spans="1:3" s="1" customFormat="1" ht="12" customHeight="1" x14ac:dyDescent="0.2">
      <c r="A41" s="407" t="s">
        <v>186</v>
      </c>
      <c r="B41" s="415" t="s">
        <v>400</v>
      </c>
      <c r="C41" s="375"/>
    </row>
    <row r="42" spans="1:3" s="1" customFormat="1" ht="12" customHeight="1" thickBot="1" x14ac:dyDescent="0.25">
      <c r="A42" s="408" t="s">
        <v>306</v>
      </c>
      <c r="B42" s="416" t="s">
        <v>537</v>
      </c>
      <c r="C42" s="376"/>
    </row>
    <row r="43" spans="1:3" s="1" customFormat="1" ht="12" customHeight="1" thickBot="1" x14ac:dyDescent="0.25">
      <c r="A43" s="23" t="s">
        <v>307</v>
      </c>
      <c r="B43" s="603" t="s">
        <v>401</v>
      </c>
      <c r="C43" s="370">
        <f>+C44+C45</f>
        <v>0</v>
      </c>
    </row>
    <row r="44" spans="1:3" s="1" customFormat="1" ht="12" customHeight="1" x14ac:dyDescent="0.2">
      <c r="A44" s="18" t="s">
        <v>181</v>
      </c>
      <c r="B44" s="426" t="s">
        <v>402</v>
      </c>
      <c r="C44" s="373"/>
    </row>
    <row r="45" spans="1:3" s="1" customFormat="1" ht="12" customHeight="1" thickBot="1" x14ac:dyDescent="0.25">
      <c r="A45" s="15" t="s">
        <v>182</v>
      </c>
      <c r="B45" s="421" t="s">
        <v>406</v>
      </c>
      <c r="C45" s="372"/>
    </row>
    <row r="46" spans="1:3" s="1" customFormat="1" ht="12" customHeight="1" thickBot="1" x14ac:dyDescent="0.25">
      <c r="A46" s="23" t="s">
        <v>91</v>
      </c>
      <c r="B46" s="603" t="s">
        <v>405</v>
      </c>
      <c r="C46" s="370">
        <f>+C47+C48+C49</f>
        <v>0</v>
      </c>
    </row>
    <row r="47" spans="1:3" s="1" customFormat="1" ht="12" customHeight="1" x14ac:dyDescent="0.2">
      <c r="A47" s="18" t="s">
        <v>310</v>
      </c>
      <c r="B47" s="426" t="s">
        <v>308</v>
      </c>
      <c r="C47" s="403"/>
    </row>
    <row r="48" spans="1:3" s="1" customFormat="1" ht="12" customHeight="1" x14ac:dyDescent="0.2">
      <c r="A48" s="16" t="s">
        <v>311</v>
      </c>
      <c r="B48" s="413" t="s">
        <v>309</v>
      </c>
      <c r="C48" s="444"/>
    </row>
    <row r="49" spans="1:5" s="1" customFormat="1" ht="12" customHeight="1" thickBot="1" x14ac:dyDescent="0.25">
      <c r="A49" s="15" t="s">
        <v>464</v>
      </c>
      <c r="B49" s="421" t="s">
        <v>403</v>
      </c>
      <c r="C49" s="377"/>
    </row>
    <row r="50" spans="1:5" s="1" customFormat="1" ht="17.25" customHeight="1" thickBot="1" x14ac:dyDescent="0.3">
      <c r="A50" s="23" t="s">
        <v>312</v>
      </c>
      <c r="B50" s="604" t="s">
        <v>404</v>
      </c>
      <c r="C50" s="445"/>
      <c r="E50" s="52"/>
    </row>
    <row r="51" spans="1:5" s="1" customFormat="1" ht="12" customHeight="1" thickBot="1" x14ac:dyDescent="0.25">
      <c r="A51" s="23" t="s">
        <v>93</v>
      </c>
      <c r="B51" s="27" t="s">
        <v>313</v>
      </c>
      <c r="C51" s="446">
        <f>+C6+C11+C20+C21+C30+C43+C46+C50</f>
        <v>0</v>
      </c>
    </row>
    <row r="52" spans="1:5" s="1" customFormat="1" ht="12" customHeight="1" thickBot="1" x14ac:dyDescent="0.25">
      <c r="A52" s="417" t="s">
        <v>94</v>
      </c>
      <c r="B52" s="412" t="s">
        <v>407</v>
      </c>
      <c r="C52" s="447">
        <f>+C53+C59</f>
        <v>0</v>
      </c>
    </row>
    <row r="53" spans="1:5" s="1" customFormat="1" ht="12" customHeight="1" x14ac:dyDescent="0.2">
      <c r="A53" s="605" t="s">
        <v>241</v>
      </c>
      <c r="B53" s="602" t="s">
        <v>408</v>
      </c>
      <c r="C53" s="448">
        <f>+C54+C55+C56+C57+C58</f>
        <v>0</v>
      </c>
    </row>
    <row r="54" spans="1:5" s="1" customFormat="1" ht="12" customHeight="1" x14ac:dyDescent="0.2">
      <c r="A54" s="418" t="s">
        <v>423</v>
      </c>
      <c r="B54" s="413" t="s">
        <v>409</v>
      </c>
      <c r="C54" s="444"/>
    </row>
    <row r="55" spans="1:5" s="1" customFormat="1" ht="12" customHeight="1" x14ac:dyDescent="0.2">
      <c r="A55" s="418" t="s">
        <v>424</v>
      </c>
      <c r="B55" s="413" t="s">
        <v>410</v>
      </c>
      <c r="C55" s="444"/>
    </row>
    <row r="56" spans="1:5" s="1" customFormat="1" ht="12" customHeight="1" x14ac:dyDescent="0.2">
      <c r="A56" s="418" t="s">
        <v>425</v>
      </c>
      <c r="B56" s="413" t="s">
        <v>411</v>
      </c>
      <c r="C56" s="444"/>
    </row>
    <row r="57" spans="1:5" s="1" customFormat="1" ht="12" customHeight="1" x14ac:dyDescent="0.2">
      <c r="A57" s="418" t="s">
        <v>426</v>
      </c>
      <c r="B57" s="413" t="s">
        <v>412</v>
      </c>
      <c r="C57" s="444"/>
    </row>
    <row r="58" spans="1:5" s="1" customFormat="1" ht="12" customHeight="1" x14ac:dyDescent="0.2">
      <c r="A58" s="418" t="s">
        <v>427</v>
      </c>
      <c r="B58" s="413" t="s">
        <v>413</v>
      </c>
      <c r="C58" s="444"/>
    </row>
    <row r="59" spans="1:5" s="1" customFormat="1" ht="12" customHeight="1" x14ac:dyDescent="0.2">
      <c r="A59" s="419" t="s">
        <v>242</v>
      </c>
      <c r="B59" s="414" t="s">
        <v>414</v>
      </c>
      <c r="C59" s="449">
        <f>+C60+C61+C62+C63+C64</f>
        <v>0</v>
      </c>
    </row>
    <row r="60" spans="1:5" s="1" customFormat="1" ht="12" customHeight="1" x14ac:dyDescent="0.2">
      <c r="A60" s="418" t="s">
        <v>428</v>
      </c>
      <c r="B60" s="413" t="s">
        <v>415</v>
      </c>
      <c r="C60" s="444"/>
    </row>
    <row r="61" spans="1:5" s="1" customFormat="1" ht="12" customHeight="1" x14ac:dyDescent="0.2">
      <c r="A61" s="418" t="s">
        <v>429</v>
      </c>
      <c r="B61" s="413" t="s">
        <v>416</v>
      </c>
      <c r="C61" s="444"/>
    </row>
    <row r="62" spans="1:5" s="1" customFormat="1" ht="12" customHeight="1" x14ac:dyDescent="0.2">
      <c r="A62" s="418" t="s">
        <v>430</v>
      </c>
      <c r="B62" s="413" t="s">
        <v>417</v>
      </c>
      <c r="C62" s="444"/>
    </row>
    <row r="63" spans="1:5" s="1" customFormat="1" ht="12" customHeight="1" x14ac:dyDescent="0.2">
      <c r="A63" s="418" t="s">
        <v>431</v>
      </c>
      <c r="B63" s="413" t="s">
        <v>418</v>
      </c>
      <c r="C63" s="444"/>
    </row>
    <row r="64" spans="1:5" s="1" customFormat="1" ht="12" customHeight="1" thickBot="1" x14ac:dyDescent="0.25">
      <c r="A64" s="420" t="s">
        <v>432</v>
      </c>
      <c r="B64" s="421" t="s">
        <v>419</v>
      </c>
      <c r="C64" s="450"/>
    </row>
    <row r="65" spans="1:3" s="1" customFormat="1" ht="12" customHeight="1" thickBot="1" x14ac:dyDescent="0.25">
      <c r="A65" s="422" t="s">
        <v>95</v>
      </c>
      <c r="B65" s="606" t="s">
        <v>420</v>
      </c>
      <c r="C65" s="447">
        <f>+C51+C52</f>
        <v>0</v>
      </c>
    </row>
    <row r="66" spans="1:3" s="1" customFormat="1" ht="13.5" customHeight="1" thickBot="1" x14ac:dyDescent="0.25">
      <c r="A66" s="423" t="s">
        <v>96</v>
      </c>
      <c r="B66" s="607" t="s">
        <v>421</v>
      </c>
      <c r="C66" s="458"/>
    </row>
    <row r="67" spans="1:3" s="1" customFormat="1" ht="12" customHeight="1" thickBot="1" x14ac:dyDescent="0.25">
      <c r="A67" s="422" t="s">
        <v>97</v>
      </c>
      <c r="B67" s="606" t="s">
        <v>422</v>
      </c>
      <c r="C67" s="459">
        <f>+C65+C66</f>
        <v>0</v>
      </c>
    </row>
    <row r="68" spans="1:3" s="1" customFormat="1" ht="12.95" customHeight="1" x14ac:dyDescent="0.2">
      <c r="A68" s="6"/>
      <c r="B68" s="7"/>
      <c r="C68" s="451"/>
    </row>
    <row r="69" spans="1:3" ht="16.5" customHeight="1" x14ac:dyDescent="0.25">
      <c r="A69" s="742" t="s">
        <v>113</v>
      </c>
      <c r="B69" s="742"/>
      <c r="C69" s="742"/>
    </row>
    <row r="70" spans="1:3" s="464" customFormat="1" ht="16.5" customHeight="1" thickBot="1" x14ac:dyDescent="0.3">
      <c r="A70" s="745" t="s">
        <v>249</v>
      </c>
      <c r="B70" s="745"/>
      <c r="C70" s="190" t="s">
        <v>455</v>
      </c>
    </row>
    <row r="71" spans="1:3" ht="38.1" customHeight="1" thickBot="1" x14ac:dyDescent="0.3">
      <c r="A71" s="28" t="s">
        <v>82</v>
      </c>
      <c r="B71" s="29" t="s">
        <v>114</v>
      </c>
      <c r="C71" s="50" t="s">
        <v>433</v>
      </c>
    </row>
    <row r="72" spans="1:3" s="51" customFormat="1" ht="12" customHeight="1" thickBot="1" x14ac:dyDescent="0.25">
      <c r="A72" s="42">
        <v>1</v>
      </c>
      <c r="B72" s="43">
        <v>2</v>
      </c>
      <c r="C72" s="434">
        <v>3</v>
      </c>
    </row>
    <row r="73" spans="1:3" ht="12" customHeight="1" thickBot="1" x14ac:dyDescent="0.3">
      <c r="A73" s="25" t="s">
        <v>84</v>
      </c>
      <c r="B73" s="36" t="s">
        <v>314</v>
      </c>
      <c r="C73" s="435">
        <f>+C74+C75+C76+C77+C78</f>
        <v>0</v>
      </c>
    </row>
    <row r="74" spans="1:3" ht="12" customHeight="1" x14ac:dyDescent="0.25">
      <c r="A74" s="20" t="s">
        <v>187</v>
      </c>
      <c r="B74" s="12" t="s">
        <v>115</v>
      </c>
      <c r="C74" s="437"/>
    </row>
    <row r="75" spans="1:3" ht="12" customHeight="1" x14ac:dyDescent="0.25">
      <c r="A75" s="16" t="s">
        <v>188</v>
      </c>
      <c r="B75" s="9" t="s">
        <v>315</v>
      </c>
      <c r="C75" s="438"/>
    </row>
    <row r="76" spans="1:3" ht="12" customHeight="1" x14ac:dyDescent="0.25">
      <c r="A76" s="16" t="s">
        <v>189</v>
      </c>
      <c r="B76" s="9" t="s">
        <v>230</v>
      </c>
      <c r="C76" s="443"/>
    </row>
    <row r="77" spans="1:3" ht="12" customHeight="1" x14ac:dyDescent="0.25">
      <c r="A77" s="16" t="s">
        <v>190</v>
      </c>
      <c r="B77" s="13" t="s">
        <v>316</v>
      </c>
      <c r="C77" s="443"/>
    </row>
    <row r="78" spans="1:3" ht="12" customHeight="1" x14ac:dyDescent="0.25">
      <c r="A78" s="16" t="s">
        <v>201</v>
      </c>
      <c r="B78" s="22" t="s">
        <v>317</v>
      </c>
      <c r="C78" s="443"/>
    </row>
    <row r="79" spans="1:3" ht="12" customHeight="1" x14ac:dyDescent="0.25">
      <c r="A79" s="16" t="s">
        <v>191</v>
      </c>
      <c r="B79" s="9" t="s">
        <v>339</v>
      </c>
      <c r="C79" s="443"/>
    </row>
    <row r="80" spans="1:3" ht="12" customHeight="1" x14ac:dyDescent="0.25">
      <c r="A80" s="16" t="s">
        <v>192</v>
      </c>
      <c r="B80" s="194" t="s">
        <v>340</v>
      </c>
      <c r="C80" s="443"/>
    </row>
    <row r="81" spans="1:3" ht="12" customHeight="1" x14ac:dyDescent="0.25">
      <c r="A81" s="16" t="s">
        <v>202</v>
      </c>
      <c r="B81" s="194" t="s">
        <v>434</v>
      </c>
      <c r="C81" s="443"/>
    </row>
    <row r="82" spans="1:3" ht="12" customHeight="1" x14ac:dyDescent="0.25">
      <c r="A82" s="16" t="s">
        <v>203</v>
      </c>
      <c r="B82" s="195" t="s">
        <v>341</v>
      </c>
      <c r="C82" s="443"/>
    </row>
    <row r="83" spans="1:3" ht="12" customHeight="1" x14ac:dyDescent="0.25">
      <c r="A83" s="15" t="s">
        <v>204</v>
      </c>
      <c r="B83" s="196" t="s">
        <v>342</v>
      </c>
      <c r="C83" s="443"/>
    </row>
    <row r="84" spans="1:3" ht="12" customHeight="1" x14ac:dyDescent="0.25">
      <c r="A84" s="16" t="s">
        <v>205</v>
      </c>
      <c r="B84" s="196" t="s">
        <v>343</v>
      </c>
      <c r="C84" s="443"/>
    </row>
    <row r="85" spans="1:3" ht="12" customHeight="1" thickBot="1" x14ac:dyDescent="0.3">
      <c r="A85" s="21" t="s">
        <v>207</v>
      </c>
      <c r="B85" s="197" t="s">
        <v>344</v>
      </c>
      <c r="C85" s="452"/>
    </row>
    <row r="86" spans="1:3" ht="12" customHeight="1" thickBot="1" x14ac:dyDescent="0.3">
      <c r="A86" s="23" t="s">
        <v>85</v>
      </c>
      <c r="B86" s="35" t="s">
        <v>465</v>
      </c>
      <c r="C86" s="436">
        <f>+C87+C88+C89</f>
        <v>0</v>
      </c>
    </row>
    <row r="87" spans="1:3" ht="12" customHeight="1" x14ac:dyDescent="0.25">
      <c r="A87" s="18" t="s">
        <v>193</v>
      </c>
      <c r="B87" s="9" t="s">
        <v>435</v>
      </c>
      <c r="C87" s="442"/>
    </row>
    <row r="88" spans="1:3" ht="12" customHeight="1" x14ac:dyDescent="0.25">
      <c r="A88" s="18" t="s">
        <v>194</v>
      </c>
      <c r="B88" s="14" t="s">
        <v>319</v>
      </c>
      <c r="C88" s="438"/>
    </row>
    <row r="89" spans="1:3" ht="12" customHeight="1" x14ac:dyDescent="0.25">
      <c r="A89" s="18" t="s">
        <v>195</v>
      </c>
      <c r="B89" s="413" t="s">
        <v>466</v>
      </c>
      <c r="C89" s="371"/>
    </row>
    <row r="90" spans="1:3" ht="12" customHeight="1" x14ac:dyDescent="0.25">
      <c r="A90" s="18" t="s">
        <v>196</v>
      </c>
      <c r="B90" s="413" t="s">
        <v>538</v>
      </c>
      <c r="C90" s="371"/>
    </row>
    <row r="91" spans="1:3" ht="12" customHeight="1" x14ac:dyDescent="0.25">
      <c r="A91" s="18" t="s">
        <v>197</v>
      </c>
      <c r="B91" s="413" t="s">
        <v>467</v>
      </c>
      <c r="C91" s="371"/>
    </row>
    <row r="92" spans="1:3" x14ac:dyDescent="0.25">
      <c r="A92" s="18" t="s">
        <v>206</v>
      </c>
      <c r="B92" s="413" t="s">
        <v>468</v>
      </c>
      <c r="C92" s="371"/>
    </row>
    <row r="93" spans="1:3" ht="12" customHeight="1" x14ac:dyDescent="0.25">
      <c r="A93" s="18" t="s">
        <v>208</v>
      </c>
      <c r="B93" s="608" t="s">
        <v>439</v>
      </c>
      <c r="C93" s="371"/>
    </row>
    <row r="94" spans="1:3" ht="12" customHeight="1" x14ac:dyDescent="0.25">
      <c r="A94" s="18" t="s">
        <v>320</v>
      </c>
      <c r="B94" s="608" t="s">
        <v>440</v>
      </c>
      <c r="C94" s="371"/>
    </row>
    <row r="95" spans="1:3" ht="12" customHeight="1" x14ac:dyDescent="0.25">
      <c r="A95" s="18" t="s">
        <v>321</v>
      </c>
      <c r="B95" s="608" t="s">
        <v>438</v>
      </c>
      <c r="C95" s="371"/>
    </row>
    <row r="96" spans="1:3" ht="24" customHeight="1" thickBot="1" x14ac:dyDescent="0.3">
      <c r="A96" s="15" t="s">
        <v>322</v>
      </c>
      <c r="B96" s="609" t="s">
        <v>437</v>
      </c>
      <c r="C96" s="374"/>
    </row>
    <row r="97" spans="1:3" ht="12" customHeight="1" thickBot="1" x14ac:dyDescent="0.3">
      <c r="A97" s="23" t="s">
        <v>86</v>
      </c>
      <c r="B97" s="173" t="s">
        <v>469</v>
      </c>
      <c r="C97" s="436">
        <f>+C98+C99</f>
        <v>0</v>
      </c>
    </row>
    <row r="98" spans="1:3" ht="12" customHeight="1" x14ac:dyDescent="0.25">
      <c r="A98" s="18" t="s">
        <v>167</v>
      </c>
      <c r="B98" s="11" t="s">
        <v>131</v>
      </c>
      <c r="C98" s="442"/>
    </row>
    <row r="99" spans="1:3" ht="12" customHeight="1" thickBot="1" x14ac:dyDescent="0.3">
      <c r="A99" s="19" t="s">
        <v>168</v>
      </c>
      <c r="B99" s="14" t="s">
        <v>132</v>
      </c>
      <c r="C99" s="443"/>
    </row>
    <row r="100" spans="1:3" s="411" customFormat="1" ht="12" customHeight="1" thickBot="1" x14ac:dyDescent="0.25">
      <c r="A100" s="417" t="s">
        <v>87</v>
      </c>
      <c r="B100" s="412" t="s">
        <v>441</v>
      </c>
      <c r="C100" s="620"/>
    </row>
    <row r="101" spans="1:3" ht="12" customHeight="1" thickBot="1" x14ac:dyDescent="0.3">
      <c r="A101" s="409" t="s">
        <v>88</v>
      </c>
      <c r="B101" s="410" t="s">
        <v>254</v>
      </c>
      <c r="C101" s="435">
        <f>+C73+C86+C97+C100</f>
        <v>0</v>
      </c>
    </row>
    <row r="102" spans="1:3" ht="12" customHeight="1" thickBot="1" x14ac:dyDescent="0.3">
      <c r="A102" s="417" t="s">
        <v>89</v>
      </c>
      <c r="B102" s="412" t="s">
        <v>539</v>
      </c>
      <c r="C102" s="436">
        <f>+C103+C111</f>
        <v>0</v>
      </c>
    </row>
    <row r="103" spans="1:3" ht="12" customHeight="1" thickBot="1" x14ac:dyDescent="0.3">
      <c r="A103" s="424" t="s">
        <v>174</v>
      </c>
      <c r="B103" s="610" t="s">
        <v>546</v>
      </c>
      <c r="C103" s="436">
        <f>+C104+C105+C106+C107+C108+C109+C110</f>
        <v>0</v>
      </c>
    </row>
    <row r="104" spans="1:3" ht="12" customHeight="1" x14ac:dyDescent="0.25">
      <c r="A104" s="425" t="s">
        <v>177</v>
      </c>
      <c r="B104" s="426" t="s">
        <v>442</v>
      </c>
      <c r="C104" s="460"/>
    </row>
    <row r="105" spans="1:3" ht="12" customHeight="1" x14ac:dyDescent="0.25">
      <c r="A105" s="418" t="s">
        <v>178</v>
      </c>
      <c r="B105" s="413" t="s">
        <v>443</v>
      </c>
      <c r="C105" s="461"/>
    </row>
    <row r="106" spans="1:3" ht="12" customHeight="1" x14ac:dyDescent="0.25">
      <c r="A106" s="418" t="s">
        <v>179</v>
      </c>
      <c r="B106" s="413" t="s">
        <v>444</v>
      </c>
      <c r="C106" s="461"/>
    </row>
    <row r="107" spans="1:3" ht="12" customHeight="1" x14ac:dyDescent="0.25">
      <c r="A107" s="418" t="s">
        <v>180</v>
      </c>
      <c r="B107" s="413" t="s">
        <v>445</v>
      </c>
      <c r="C107" s="461"/>
    </row>
    <row r="108" spans="1:3" ht="12" customHeight="1" x14ac:dyDescent="0.25">
      <c r="A108" s="418" t="s">
        <v>305</v>
      </c>
      <c r="B108" s="413" t="s">
        <v>446</v>
      </c>
      <c r="C108" s="461"/>
    </row>
    <row r="109" spans="1:3" ht="12" customHeight="1" x14ac:dyDescent="0.25">
      <c r="A109" s="418" t="s">
        <v>323</v>
      </c>
      <c r="B109" s="413" t="s">
        <v>447</v>
      </c>
      <c r="C109" s="461"/>
    </row>
    <row r="110" spans="1:3" ht="12" customHeight="1" thickBot="1" x14ac:dyDescent="0.3">
      <c r="A110" s="427" t="s">
        <v>324</v>
      </c>
      <c r="B110" s="428" t="s">
        <v>448</v>
      </c>
      <c r="C110" s="462"/>
    </row>
    <row r="111" spans="1:3" ht="12" customHeight="1" thickBot="1" x14ac:dyDescent="0.3">
      <c r="A111" s="424" t="s">
        <v>175</v>
      </c>
      <c r="B111" s="610" t="s">
        <v>547</v>
      </c>
      <c r="C111" s="436">
        <f>+C112+C113+C114+C115+C116+C117+C118+C119</f>
        <v>0</v>
      </c>
    </row>
    <row r="112" spans="1:3" ht="12" customHeight="1" x14ac:dyDescent="0.25">
      <c r="A112" s="425" t="s">
        <v>183</v>
      </c>
      <c r="B112" s="426" t="s">
        <v>442</v>
      </c>
      <c r="C112" s="460"/>
    </row>
    <row r="113" spans="1:9" ht="12" customHeight="1" x14ac:dyDescent="0.25">
      <c r="A113" s="418" t="s">
        <v>184</v>
      </c>
      <c r="B113" s="413" t="s">
        <v>449</v>
      </c>
      <c r="C113" s="461"/>
    </row>
    <row r="114" spans="1:9" ht="12" customHeight="1" x14ac:dyDescent="0.25">
      <c r="A114" s="418" t="s">
        <v>185</v>
      </c>
      <c r="B114" s="413" t="s">
        <v>444</v>
      </c>
      <c r="C114" s="461"/>
    </row>
    <row r="115" spans="1:9" ht="12" customHeight="1" x14ac:dyDescent="0.25">
      <c r="A115" s="418" t="s">
        <v>186</v>
      </c>
      <c r="B115" s="413" t="s">
        <v>445</v>
      </c>
      <c r="C115" s="461"/>
    </row>
    <row r="116" spans="1:9" ht="12" customHeight="1" x14ac:dyDescent="0.25">
      <c r="A116" s="418" t="s">
        <v>306</v>
      </c>
      <c r="B116" s="413" t="s">
        <v>446</v>
      </c>
      <c r="C116" s="461"/>
    </row>
    <row r="117" spans="1:9" ht="12" customHeight="1" x14ac:dyDescent="0.25">
      <c r="A117" s="418" t="s">
        <v>325</v>
      </c>
      <c r="B117" s="413" t="s">
        <v>450</v>
      </c>
      <c r="C117" s="461"/>
    </row>
    <row r="118" spans="1:9" ht="12" customHeight="1" x14ac:dyDescent="0.25">
      <c r="A118" s="418" t="s">
        <v>326</v>
      </c>
      <c r="B118" s="413" t="s">
        <v>448</v>
      </c>
      <c r="C118" s="461"/>
    </row>
    <row r="119" spans="1:9" ht="12" customHeight="1" thickBot="1" x14ac:dyDescent="0.3">
      <c r="A119" s="427" t="s">
        <v>327</v>
      </c>
      <c r="B119" s="428" t="s">
        <v>542</v>
      </c>
      <c r="C119" s="462"/>
    </row>
    <row r="120" spans="1:9" ht="12" customHeight="1" thickBot="1" x14ac:dyDescent="0.3">
      <c r="A120" s="417" t="s">
        <v>90</v>
      </c>
      <c r="B120" s="606" t="s">
        <v>451</v>
      </c>
      <c r="C120" s="453">
        <f>+C101+C102</f>
        <v>0</v>
      </c>
    </row>
    <row r="121" spans="1:9" ht="15" customHeight="1" thickBot="1" x14ac:dyDescent="0.3">
      <c r="A121" s="417" t="s">
        <v>91</v>
      </c>
      <c r="B121" s="606" t="s">
        <v>452</v>
      </c>
      <c r="C121" s="454"/>
      <c r="F121" s="52"/>
      <c r="G121" s="174"/>
      <c r="H121" s="174"/>
      <c r="I121" s="174"/>
    </row>
    <row r="122" spans="1:9" s="1" customFormat="1" ht="12.95" customHeight="1" thickBot="1" x14ac:dyDescent="0.25">
      <c r="A122" s="429" t="s">
        <v>92</v>
      </c>
      <c r="B122" s="607" t="s">
        <v>453</v>
      </c>
      <c r="C122" s="447">
        <f>+C120+C121</f>
        <v>0</v>
      </c>
    </row>
    <row r="123" spans="1:9" ht="7.5" customHeight="1" x14ac:dyDescent="0.25">
      <c r="A123" s="611"/>
      <c r="B123" s="611"/>
      <c r="C123" s="612"/>
    </row>
    <row r="124" spans="1:9" x14ac:dyDescent="0.25">
      <c r="A124" s="746" t="s">
        <v>257</v>
      </c>
      <c r="B124" s="746"/>
      <c r="C124" s="746"/>
    </row>
    <row r="125" spans="1:9" ht="15" customHeight="1" thickBot="1" x14ac:dyDescent="0.3">
      <c r="A125" s="744" t="s">
        <v>250</v>
      </c>
      <c r="B125" s="744"/>
      <c r="C125" s="457" t="s">
        <v>455</v>
      </c>
    </row>
    <row r="126" spans="1:9" ht="13.5" customHeight="1" thickBot="1" x14ac:dyDescent="0.3">
      <c r="A126" s="23">
        <v>1</v>
      </c>
      <c r="B126" s="35" t="s">
        <v>334</v>
      </c>
      <c r="C126" s="455">
        <f>+C51-C101</f>
        <v>0</v>
      </c>
      <c r="D126" s="180"/>
    </row>
    <row r="127" spans="1:9" ht="7.5" customHeight="1" x14ac:dyDescent="0.25">
      <c r="A127" s="611"/>
      <c r="B127" s="611"/>
      <c r="C127" s="612"/>
    </row>
  </sheetData>
  <sheetProtection sheet="1" objects="1" scenarios="1"/>
  <mergeCells count="6">
    <mergeCell ref="A125:B125"/>
    <mergeCell ref="A69:C69"/>
    <mergeCell ref="A1:C1"/>
    <mergeCell ref="A2:B2"/>
    <mergeCell ref="A70:B70"/>
    <mergeCell ref="A124:C124"/>
  </mergeCells>
  <phoneticPr fontId="0" type="noConversion"/>
  <printOptions horizontalCentered="1"/>
  <pageMargins left="0.78740157480314965" right="0.78740157480314965" top="1.4566929133858268" bottom="0.86614173228346458" header="0.78740157480314965" footer="0.59055118110236227"/>
  <pageSetup paperSize="9" scale="71" fitToWidth="3" fitToHeight="2" orientation="portrait" r:id="rId1"/>
  <headerFooter alignWithMargins="0">
    <oddHeader>&amp;C&amp;"Times New Roman CE,Félkövér"&amp;12
.......................Önkormányzat
2013. ÉVI KÖLTSÉGVETÉS
ÁLLAMI (ÁLLAMIGAZGATÁSI) FELADATOK MÉRLEGE&amp;10
&amp;R&amp;"Times New Roman CE,Félkövér dőlt"&amp;11 1.4. melléklet a ........./2013. (.......) önkormányzati rendelethez</oddHeader>
  </headerFooter>
  <rowBreaks count="1" manualBreakCount="1">
    <brk id="68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zoomScaleNormal="100" zoomScaleSheetLayoutView="100" workbookViewId="0">
      <selection activeCell="M10" sqref="M10"/>
    </sheetView>
  </sheetViews>
  <sheetFormatPr defaultRowHeight="12.75" x14ac:dyDescent="0.2"/>
  <cols>
    <col min="1" max="1" width="4.6640625" style="68" customWidth="1"/>
    <col min="2" max="2" width="40.6640625" style="261" customWidth="1"/>
    <col min="3" max="3" width="10" style="261" customWidth="1"/>
    <col min="4" max="4" width="9.83203125" style="68" customWidth="1"/>
    <col min="5" max="5" width="39.6640625" style="68" customWidth="1"/>
    <col min="6" max="6" width="10.6640625" style="68" customWidth="1"/>
    <col min="7" max="7" width="10.33203125" style="68" customWidth="1"/>
    <col min="8" max="8" width="4.83203125" style="68" customWidth="1"/>
    <col min="9" max="16384" width="9.33203125" style="68"/>
  </cols>
  <sheetData>
    <row r="1" spans="1:8" ht="39.75" customHeight="1" x14ac:dyDescent="0.2">
      <c r="B1" s="476" t="s">
        <v>258</v>
      </c>
      <c r="C1" s="476"/>
      <c r="D1" s="477"/>
      <c r="E1" s="477"/>
      <c r="F1" s="477"/>
      <c r="G1" s="477"/>
      <c r="H1" s="749" t="s">
        <v>697</v>
      </c>
    </row>
    <row r="2" spans="1:8" ht="14.25" thickBot="1" x14ac:dyDescent="0.25">
      <c r="G2" s="478" t="s">
        <v>137</v>
      </c>
      <c r="H2" s="749"/>
    </row>
    <row r="3" spans="1:8" ht="18" customHeight="1" thickBot="1" x14ac:dyDescent="0.25">
      <c r="A3" s="747" t="s">
        <v>146</v>
      </c>
      <c r="B3" s="479" t="s">
        <v>125</v>
      </c>
      <c r="C3" s="718"/>
      <c r="D3" s="480"/>
      <c r="E3" s="479" t="s">
        <v>129</v>
      </c>
      <c r="F3" s="722"/>
      <c r="G3" s="481"/>
      <c r="H3" s="749"/>
    </row>
    <row r="4" spans="1:8" s="482" customFormat="1" ht="35.25" customHeight="1" thickBot="1" x14ac:dyDescent="0.25">
      <c r="A4" s="748"/>
      <c r="B4" s="262" t="s">
        <v>138</v>
      </c>
      <c r="C4" s="263" t="s">
        <v>433</v>
      </c>
      <c r="D4" s="263" t="s">
        <v>747</v>
      </c>
      <c r="E4" s="262" t="s">
        <v>138</v>
      </c>
      <c r="F4" s="64" t="s">
        <v>433</v>
      </c>
      <c r="G4" s="263" t="s">
        <v>747</v>
      </c>
      <c r="H4" s="749"/>
    </row>
    <row r="5" spans="1:8" s="487" customFormat="1" ht="12" customHeight="1" thickBot="1" x14ac:dyDescent="0.25">
      <c r="A5" s="483">
        <v>1</v>
      </c>
      <c r="B5" s="484">
        <v>2</v>
      </c>
      <c r="C5" s="485" t="s">
        <v>86</v>
      </c>
      <c r="D5" s="485">
        <v>4</v>
      </c>
      <c r="E5" s="484" t="s">
        <v>87</v>
      </c>
      <c r="F5" s="486" t="s">
        <v>88</v>
      </c>
      <c r="G5" s="486">
        <v>6</v>
      </c>
      <c r="H5" s="749"/>
    </row>
    <row r="6" spans="1:8" ht="12.95" customHeight="1" x14ac:dyDescent="0.2">
      <c r="A6" s="488" t="s">
        <v>84</v>
      </c>
      <c r="B6" s="489" t="s">
        <v>291</v>
      </c>
      <c r="C6" s="465">
        <v>803</v>
      </c>
      <c r="D6" s="465">
        <v>803</v>
      </c>
      <c r="E6" s="489" t="s">
        <v>139</v>
      </c>
      <c r="F6" s="471">
        <v>3945</v>
      </c>
      <c r="G6" s="471">
        <v>3757</v>
      </c>
      <c r="H6" s="749"/>
    </row>
    <row r="7" spans="1:8" ht="12.95" customHeight="1" x14ac:dyDescent="0.2">
      <c r="A7" s="490" t="s">
        <v>85</v>
      </c>
      <c r="B7" s="491" t="s">
        <v>126</v>
      </c>
      <c r="C7" s="466">
        <v>208</v>
      </c>
      <c r="D7" s="466">
        <v>208</v>
      </c>
      <c r="E7" s="491" t="s">
        <v>315</v>
      </c>
      <c r="F7" s="472">
        <v>1020</v>
      </c>
      <c r="G7" s="472">
        <v>894</v>
      </c>
      <c r="H7" s="749"/>
    </row>
    <row r="8" spans="1:8" ht="12.95" customHeight="1" x14ac:dyDescent="0.2">
      <c r="A8" s="490" t="s">
        <v>86</v>
      </c>
      <c r="B8" s="491" t="s">
        <v>128</v>
      </c>
      <c r="C8" s="466">
        <v>181</v>
      </c>
      <c r="D8" s="466">
        <v>181</v>
      </c>
      <c r="E8" s="491" t="s">
        <v>484</v>
      </c>
      <c r="F8" s="472">
        <v>4859</v>
      </c>
      <c r="G8" s="472">
        <v>5972</v>
      </c>
      <c r="H8" s="749"/>
    </row>
    <row r="9" spans="1:8" ht="12.95" customHeight="1" x14ac:dyDescent="0.2">
      <c r="A9" s="490" t="s">
        <v>87</v>
      </c>
      <c r="B9" s="492" t="s">
        <v>471</v>
      </c>
      <c r="C9" s="466">
        <v>8977</v>
      </c>
      <c r="D9" s="466">
        <v>9806</v>
      </c>
      <c r="E9" s="491" t="s">
        <v>316</v>
      </c>
      <c r="F9" s="472"/>
      <c r="G9" s="472"/>
      <c r="H9" s="749"/>
    </row>
    <row r="10" spans="1:8" ht="12.95" customHeight="1" x14ac:dyDescent="0.2">
      <c r="A10" s="490" t="s">
        <v>88</v>
      </c>
      <c r="B10" s="491" t="s">
        <v>472</v>
      </c>
      <c r="C10" s="466">
        <v>930</v>
      </c>
      <c r="D10" s="466">
        <v>508</v>
      </c>
      <c r="E10" s="491" t="s">
        <v>317</v>
      </c>
      <c r="F10" s="472">
        <v>4558</v>
      </c>
      <c r="G10" s="472">
        <v>5214</v>
      </c>
      <c r="H10" s="749"/>
    </row>
    <row r="11" spans="1:8" ht="12.95" customHeight="1" x14ac:dyDescent="0.2">
      <c r="A11" s="490" t="s">
        <v>89</v>
      </c>
      <c r="B11" s="491" t="s">
        <v>505</v>
      </c>
      <c r="C11" s="467"/>
      <c r="D11" s="467"/>
      <c r="E11" s="491" t="s">
        <v>116</v>
      </c>
      <c r="F11" s="472">
        <v>1217</v>
      </c>
      <c r="G11" s="472">
        <v>1572</v>
      </c>
      <c r="H11" s="749"/>
    </row>
    <row r="12" spans="1:8" ht="12.95" customHeight="1" x14ac:dyDescent="0.2">
      <c r="A12" s="490" t="s">
        <v>90</v>
      </c>
      <c r="B12" s="491" t="s">
        <v>473</v>
      </c>
      <c r="C12" s="466"/>
      <c r="D12" s="466"/>
      <c r="E12" s="491" t="s">
        <v>75</v>
      </c>
      <c r="F12" s="472"/>
      <c r="G12" s="472"/>
      <c r="H12" s="749"/>
    </row>
    <row r="13" spans="1:8" ht="12.95" customHeight="1" x14ac:dyDescent="0.2">
      <c r="A13" s="490" t="s">
        <v>91</v>
      </c>
      <c r="B13" s="491" t="s">
        <v>474</v>
      </c>
      <c r="C13" s="466"/>
      <c r="D13" s="466"/>
      <c r="E13" s="57"/>
      <c r="F13" s="472"/>
      <c r="G13" s="472"/>
      <c r="H13" s="749"/>
    </row>
    <row r="14" spans="1:8" ht="12.95" customHeight="1" x14ac:dyDescent="0.2">
      <c r="A14" s="490" t="s">
        <v>92</v>
      </c>
      <c r="B14" s="493" t="s">
        <v>475</v>
      </c>
      <c r="C14" s="467"/>
      <c r="D14" s="467"/>
      <c r="E14" s="57"/>
      <c r="F14" s="472"/>
      <c r="G14" s="472"/>
      <c r="H14" s="749"/>
    </row>
    <row r="15" spans="1:8" ht="12.95" customHeight="1" x14ac:dyDescent="0.2">
      <c r="A15" s="490" t="s">
        <v>93</v>
      </c>
      <c r="B15" s="57"/>
      <c r="C15" s="466"/>
      <c r="D15" s="466"/>
      <c r="E15" s="57"/>
      <c r="F15" s="472"/>
      <c r="G15" s="472"/>
      <c r="H15" s="749"/>
    </row>
    <row r="16" spans="1:8" ht="12.95" customHeight="1" x14ac:dyDescent="0.2">
      <c r="A16" s="490" t="s">
        <v>94</v>
      </c>
      <c r="B16" s="57"/>
      <c r="C16" s="466"/>
      <c r="D16" s="466"/>
      <c r="E16" s="57"/>
      <c r="F16" s="472"/>
      <c r="G16" s="472"/>
      <c r="H16" s="749"/>
    </row>
    <row r="17" spans="1:8" ht="12.95" customHeight="1" thickBot="1" x14ac:dyDescent="0.25">
      <c r="A17" s="490" t="s">
        <v>95</v>
      </c>
      <c r="B17" s="72"/>
      <c r="C17" s="468"/>
      <c r="D17" s="468"/>
      <c r="E17" s="57"/>
      <c r="F17" s="473"/>
      <c r="G17" s="473"/>
      <c r="H17" s="749"/>
    </row>
    <row r="18" spans="1:8" ht="15.95" customHeight="1" thickBot="1" x14ac:dyDescent="0.25">
      <c r="A18" s="494" t="s">
        <v>96</v>
      </c>
      <c r="B18" s="175" t="s">
        <v>498</v>
      </c>
      <c r="C18" s="469">
        <f>+C6+C7+C8+C9+C10+C12+C13+C14+C15+C16+C17</f>
        <v>11099</v>
      </c>
      <c r="D18" s="469">
        <f>+D6+D7+D8+D9+D10+D12+D13+D14+D15+D16+D17</f>
        <v>11506</v>
      </c>
      <c r="E18" s="175" t="s">
        <v>497</v>
      </c>
      <c r="F18" s="474">
        <f>SUM(F6:F17)</f>
        <v>15599</v>
      </c>
      <c r="G18" s="474">
        <f>SUM(G6:G17)</f>
        <v>17409</v>
      </c>
      <c r="H18" s="749"/>
    </row>
    <row r="19" spans="1:8" ht="12.95" customHeight="1" x14ac:dyDescent="0.2">
      <c r="A19" s="495" t="s">
        <v>97</v>
      </c>
      <c r="B19" s="496" t="s">
        <v>476</v>
      </c>
      <c r="C19" s="497">
        <f>+C20+C21+C22+C23</f>
        <v>4500</v>
      </c>
      <c r="D19" s="497">
        <v>5903</v>
      </c>
      <c r="E19" s="498" t="s">
        <v>328</v>
      </c>
      <c r="F19" s="475"/>
      <c r="G19" s="475"/>
      <c r="H19" s="749"/>
    </row>
    <row r="20" spans="1:8" ht="12.95" customHeight="1" x14ac:dyDescent="0.2">
      <c r="A20" s="499" t="s">
        <v>98</v>
      </c>
      <c r="B20" s="498" t="s">
        <v>409</v>
      </c>
      <c r="C20" s="118">
        <v>4500</v>
      </c>
      <c r="D20" s="118">
        <v>5903</v>
      </c>
      <c r="E20" s="498" t="s">
        <v>329</v>
      </c>
      <c r="F20" s="119"/>
      <c r="G20" s="119"/>
      <c r="H20" s="749"/>
    </row>
    <row r="21" spans="1:8" ht="12.95" customHeight="1" x14ac:dyDescent="0.2">
      <c r="A21" s="499" t="s">
        <v>99</v>
      </c>
      <c r="B21" s="498" t="s">
        <v>410</v>
      </c>
      <c r="C21" s="118"/>
      <c r="D21" s="118"/>
      <c r="E21" s="498" t="s">
        <v>255</v>
      </c>
      <c r="F21" s="119"/>
      <c r="G21" s="119"/>
      <c r="H21" s="749"/>
    </row>
    <row r="22" spans="1:8" ht="12.95" customHeight="1" x14ac:dyDescent="0.2">
      <c r="A22" s="499" t="s">
        <v>100</v>
      </c>
      <c r="B22" s="498" t="s">
        <v>477</v>
      </c>
      <c r="C22" s="118"/>
      <c r="D22" s="118"/>
      <c r="E22" s="498" t="s">
        <v>256</v>
      </c>
      <c r="F22" s="119"/>
      <c r="G22" s="119"/>
      <c r="H22" s="749"/>
    </row>
    <row r="23" spans="1:8" ht="12.95" customHeight="1" x14ac:dyDescent="0.2">
      <c r="A23" s="499" t="s">
        <v>101</v>
      </c>
      <c r="B23" s="498" t="s">
        <v>478</v>
      </c>
      <c r="C23" s="118"/>
      <c r="D23" s="118"/>
      <c r="E23" s="496" t="s">
        <v>485</v>
      </c>
      <c r="F23" s="119"/>
      <c r="G23" s="119"/>
      <c r="H23" s="749"/>
    </row>
    <row r="24" spans="1:8" ht="12.95" customHeight="1" x14ac:dyDescent="0.2">
      <c r="A24" s="499" t="s">
        <v>102</v>
      </c>
      <c r="B24" s="498" t="s">
        <v>479</v>
      </c>
      <c r="C24" s="500">
        <f>+C25+C26</f>
        <v>0</v>
      </c>
      <c r="D24" s="500">
        <f>+D25+D26</f>
        <v>0</v>
      </c>
      <c r="E24" s="498" t="s">
        <v>330</v>
      </c>
      <c r="F24" s="119"/>
      <c r="G24" s="119"/>
      <c r="H24" s="749"/>
    </row>
    <row r="25" spans="1:8" ht="12.95" customHeight="1" x14ac:dyDescent="0.2">
      <c r="A25" s="495" t="s">
        <v>103</v>
      </c>
      <c r="B25" s="496" t="s">
        <v>480</v>
      </c>
      <c r="C25" s="470"/>
      <c r="D25" s="470"/>
      <c r="E25" s="489" t="s">
        <v>331</v>
      </c>
      <c r="F25" s="475"/>
      <c r="G25" s="475"/>
      <c r="H25" s="749"/>
    </row>
    <row r="26" spans="1:8" ht="12.95" customHeight="1" thickBot="1" x14ac:dyDescent="0.25">
      <c r="A26" s="499" t="s">
        <v>104</v>
      </c>
      <c r="B26" s="498" t="s">
        <v>419</v>
      </c>
      <c r="C26" s="118"/>
      <c r="D26" s="118"/>
      <c r="E26" s="57"/>
      <c r="F26" s="119"/>
      <c r="G26" s="119"/>
      <c r="H26" s="749"/>
    </row>
    <row r="27" spans="1:8" ht="15.95" customHeight="1" thickBot="1" x14ac:dyDescent="0.25">
      <c r="A27" s="494" t="s">
        <v>105</v>
      </c>
      <c r="B27" s="175" t="s">
        <v>495</v>
      </c>
      <c r="C27" s="469">
        <f>+C19+C24</f>
        <v>4500</v>
      </c>
      <c r="D27" s="469">
        <f>+D19+D24</f>
        <v>5903</v>
      </c>
      <c r="E27" s="175" t="s">
        <v>496</v>
      </c>
      <c r="F27" s="474">
        <f>SUM(F19:F26)</f>
        <v>0</v>
      </c>
      <c r="G27" s="474">
        <f>SUM(G19:G26)</f>
        <v>0</v>
      </c>
      <c r="H27" s="749"/>
    </row>
    <row r="28" spans="1:8" ht="18" customHeight="1" thickBot="1" x14ac:dyDescent="0.25">
      <c r="A28" s="494" t="s">
        <v>106</v>
      </c>
      <c r="B28" s="501" t="s">
        <v>483</v>
      </c>
      <c r="C28" s="469">
        <f>+C18+C27</f>
        <v>15599</v>
      </c>
      <c r="D28" s="469">
        <f>+D18+D27</f>
        <v>17409</v>
      </c>
      <c r="E28" s="501" t="s">
        <v>486</v>
      </c>
      <c r="F28" s="474">
        <f>+F18+F27</f>
        <v>15599</v>
      </c>
      <c r="G28" s="474">
        <f>+G18+G27</f>
        <v>17409</v>
      </c>
      <c r="H28" s="749"/>
    </row>
    <row r="29" spans="1:8" ht="18" customHeight="1" thickBot="1" x14ac:dyDescent="0.25">
      <c r="A29" s="494" t="s">
        <v>107</v>
      </c>
      <c r="B29" s="175" t="s">
        <v>481</v>
      </c>
      <c r="C29" s="505"/>
      <c r="D29" s="505"/>
      <c r="E29" s="175" t="s">
        <v>487</v>
      </c>
      <c r="F29" s="504"/>
      <c r="G29" s="504"/>
      <c r="H29" s="749"/>
    </row>
    <row r="30" spans="1:8" ht="26.25" thickBot="1" x14ac:dyDescent="0.25">
      <c r="A30" s="494" t="s">
        <v>108</v>
      </c>
      <c r="B30" s="502" t="s">
        <v>482</v>
      </c>
      <c r="C30" s="503">
        <f>+C28+C29</f>
        <v>15599</v>
      </c>
      <c r="D30" s="503">
        <f>+D28+D29</f>
        <v>17409</v>
      </c>
      <c r="E30" s="502" t="s">
        <v>488</v>
      </c>
      <c r="F30" s="503">
        <f>+F28+F29</f>
        <v>15599</v>
      </c>
      <c r="G30" s="503">
        <f>+G28+G29</f>
        <v>17409</v>
      </c>
      <c r="H30" s="749"/>
    </row>
    <row r="31" spans="1:8" ht="9.75" customHeight="1" thickBot="1" x14ac:dyDescent="0.25">
      <c r="A31" s="494" t="s">
        <v>109</v>
      </c>
      <c r="B31" s="502" t="s">
        <v>271</v>
      </c>
      <c r="C31" s="503">
        <v>4500</v>
      </c>
      <c r="D31" s="503">
        <f>IF(D18-G18&lt;0,G18-D18,"-")</f>
        <v>5903</v>
      </c>
      <c r="E31" s="502" t="s">
        <v>272</v>
      </c>
      <c r="F31" s="503" t="str">
        <f>IF(C18-F18&gt;0,C18-F18,"-")</f>
        <v>-</v>
      </c>
      <c r="G31" s="503" t="str">
        <f>IF(D18-G18&gt;0,D18-G18,"-")</f>
        <v>-</v>
      </c>
      <c r="H31" s="749"/>
    </row>
    <row r="32" spans="1:8" ht="12" customHeight="1" thickBot="1" x14ac:dyDescent="0.25">
      <c r="A32" s="494" t="s">
        <v>110</v>
      </c>
      <c r="B32" s="502" t="s">
        <v>489</v>
      </c>
      <c r="C32" s="503">
        <v>0</v>
      </c>
      <c r="D32" s="503" t="str">
        <f>IF(D18+D19-G28&lt;0,G28-(D18+D19),"-")</f>
        <v>-</v>
      </c>
      <c r="E32" s="502" t="s">
        <v>490</v>
      </c>
      <c r="F32" s="503" t="str">
        <f>IF(C18+C19-F28&gt;0,C18+C19-F28,"-")</f>
        <v>-</v>
      </c>
      <c r="G32" s="503" t="str">
        <f>IF(D18+D19-G28&gt;0,D18+D19-G28,"-")</f>
        <v>-</v>
      </c>
      <c r="H32" s="749"/>
    </row>
  </sheetData>
  <mergeCells count="2">
    <mergeCell ref="A3:A4"/>
    <mergeCell ref="H1:H32"/>
  </mergeCells>
  <phoneticPr fontId="0" type="noConversion"/>
  <printOptions horizontalCentered="1"/>
  <pageMargins left="0.33" right="0.48" top="0.9055118110236221" bottom="0.5" header="0.6692913385826772" footer="0.28000000000000003"/>
  <pageSetup paperSize="9" orientation="landscape" verticalDpi="300" r:id="rId1"/>
  <headerFooter alignWithMargins="0">
    <oddHeader xml:space="preserve">&amp;R&amp;"Times New Roman CE,Félkövér dőlt"&amp;11 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zoomScaleNormal="100" zoomScaleSheetLayoutView="115" workbookViewId="0">
      <selection activeCell="G4" sqref="G4"/>
    </sheetView>
  </sheetViews>
  <sheetFormatPr defaultRowHeight="12.75" x14ac:dyDescent="0.2"/>
  <cols>
    <col min="1" max="1" width="4.6640625" style="68" customWidth="1"/>
    <col min="2" max="2" width="44.5" style="261" customWidth="1"/>
    <col min="3" max="3" width="13.5" style="261" customWidth="1"/>
    <col min="4" max="4" width="12" style="68" customWidth="1"/>
    <col min="5" max="5" width="46.33203125" style="68" customWidth="1"/>
    <col min="6" max="6" width="15.1640625" style="68" customWidth="1"/>
    <col min="7" max="7" width="12.1640625" style="68" customWidth="1"/>
    <col min="8" max="8" width="4.83203125" style="68" customWidth="1"/>
    <col min="9" max="16384" width="9.33203125" style="68"/>
  </cols>
  <sheetData>
    <row r="1" spans="1:10" ht="31.5" x14ac:dyDescent="0.2">
      <c r="B1" s="476" t="s">
        <v>259</v>
      </c>
      <c r="C1" s="476"/>
      <c r="D1" s="477"/>
      <c r="E1" s="477"/>
      <c r="F1" s="477"/>
      <c r="G1" s="477"/>
      <c r="H1" s="749" t="s">
        <v>698</v>
      </c>
    </row>
    <row r="2" spans="1:10" ht="14.25" thickBot="1" x14ac:dyDescent="0.25">
      <c r="G2" s="478" t="s">
        <v>137</v>
      </c>
      <c r="H2" s="749"/>
    </row>
    <row r="3" spans="1:10" ht="13.5" thickBot="1" x14ac:dyDescent="0.25">
      <c r="A3" s="750" t="s">
        <v>146</v>
      </c>
      <c r="B3" s="479" t="s">
        <v>125</v>
      </c>
      <c r="C3" s="718"/>
      <c r="D3" s="480"/>
      <c r="E3" s="479" t="s">
        <v>129</v>
      </c>
      <c r="F3" s="722"/>
      <c r="G3" s="481"/>
      <c r="H3" s="749"/>
    </row>
    <row r="4" spans="1:10" s="482" customFormat="1" ht="48.75" thickBot="1" x14ac:dyDescent="0.25">
      <c r="A4" s="751"/>
      <c r="B4" s="262" t="s">
        <v>138</v>
      </c>
      <c r="C4" s="263" t="s">
        <v>433</v>
      </c>
      <c r="D4" s="263" t="s">
        <v>728</v>
      </c>
      <c r="E4" s="262" t="s">
        <v>138</v>
      </c>
      <c r="F4" s="64" t="s">
        <v>433</v>
      </c>
      <c r="G4" s="263" t="s">
        <v>729</v>
      </c>
      <c r="H4" s="749"/>
    </row>
    <row r="5" spans="1:10" s="482" customFormat="1" ht="13.5" thickBot="1" x14ac:dyDescent="0.25">
      <c r="A5" s="483">
        <v>1</v>
      </c>
      <c r="B5" s="484">
        <v>2</v>
      </c>
      <c r="C5" s="485">
        <v>3</v>
      </c>
      <c r="D5" s="485">
        <v>4</v>
      </c>
      <c r="E5" s="484">
        <v>5</v>
      </c>
      <c r="F5" s="723">
        <v>6</v>
      </c>
      <c r="G5" s="486">
        <v>7</v>
      </c>
      <c r="H5" s="749"/>
    </row>
    <row r="6" spans="1:10" ht="12.95" customHeight="1" x14ac:dyDescent="0.2">
      <c r="A6" s="488" t="s">
        <v>84</v>
      </c>
      <c r="B6" s="489" t="s">
        <v>525</v>
      </c>
      <c r="C6" s="465"/>
      <c r="D6" s="465"/>
      <c r="E6" s="489" t="s">
        <v>435</v>
      </c>
      <c r="F6" s="724">
        <v>1670</v>
      </c>
      <c r="G6" s="471">
        <v>1670</v>
      </c>
      <c r="H6" s="749"/>
    </row>
    <row r="7" spans="1:10" ht="22.5" customHeight="1" x14ac:dyDescent="0.2">
      <c r="A7" s="490" t="s">
        <v>85</v>
      </c>
      <c r="B7" s="491" t="s">
        <v>499</v>
      </c>
      <c r="C7" s="466"/>
      <c r="D7" s="466"/>
      <c r="E7" s="491" t="s">
        <v>319</v>
      </c>
      <c r="F7" s="720"/>
      <c r="G7" s="472"/>
      <c r="H7" s="749"/>
    </row>
    <row r="8" spans="1:10" ht="12.95" customHeight="1" x14ac:dyDescent="0.2">
      <c r="A8" s="490" t="s">
        <v>86</v>
      </c>
      <c r="B8" s="491" t="s">
        <v>253</v>
      </c>
      <c r="C8" s="466"/>
      <c r="D8" s="466"/>
      <c r="E8" s="491" t="s">
        <v>466</v>
      </c>
      <c r="F8" s="720"/>
      <c r="G8" s="472"/>
      <c r="H8" s="749"/>
    </row>
    <row r="9" spans="1:10" ht="12.95" customHeight="1" x14ac:dyDescent="0.2">
      <c r="A9" s="490" t="s">
        <v>87</v>
      </c>
      <c r="B9" s="491" t="s">
        <v>302</v>
      </c>
      <c r="C9" s="466"/>
      <c r="D9" s="466"/>
      <c r="E9" s="491" t="s">
        <v>506</v>
      </c>
      <c r="F9" s="720"/>
      <c r="G9" s="472"/>
      <c r="H9" s="749"/>
    </row>
    <row r="10" spans="1:10" ht="12.75" customHeight="1" x14ac:dyDescent="0.2">
      <c r="A10" s="490" t="s">
        <v>88</v>
      </c>
      <c r="B10" s="491" t="s">
        <v>396</v>
      </c>
      <c r="C10" s="466"/>
      <c r="D10" s="466"/>
      <c r="E10" s="491" t="s">
        <v>507</v>
      </c>
      <c r="F10" s="720"/>
      <c r="G10" s="472"/>
      <c r="H10" s="749"/>
    </row>
    <row r="11" spans="1:10" ht="12.95" customHeight="1" x14ac:dyDescent="0.2">
      <c r="A11" s="490" t="s">
        <v>89</v>
      </c>
      <c r="B11" s="491" t="s">
        <v>500</v>
      </c>
      <c r="C11" s="467"/>
      <c r="D11" s="467"/>
      <c r="E11" s="507" t="s">
        <v>508</v>
      </c>
      <c r="F11" s="729"/>
      <c r="G11" s="472"/>
      <c r="H11" s="749"/>
    </row>
    <row r="12" spans="1:10" ht="12.95" customHeight="1" x14ac:dyDescent="0.2">
      <c r="A12" s="490" t="s">
        <v>90</v>
      </c>
      <c r="B12" s="491" t="s">
        <v>501</v>
      </c>
      <c r="C12" s="466"/>
      <c r="D12" s="466"/>
      <c r="E12" s="507" t="s">
        <v>439</v>
      </c>
      <c r="F12" s="729"/>
      <c r="G12" s="472"/>
      <c r="H12" s="749"/>
      <c r="J12" s="68">
        <v>4</v>
      </c>
    </row>
    <row r="13" spans="1:10" ht="12.95" customHeight="1" x14ac:dyDescent="0.2">
      <c r="A13" s="490" t="s">
        <v>91</v>
      </c>
      <c r="B13" s="491" t="s">
        <v>504</v>
      </c>
      <c r="C13" s="466"/>
      <c r="D13" s="466"/>
      <c r="E13" s="508" t="s">
        <v>440</v>
      </c>
      <c r="F13" s="730"/>
      <c r="G13" s="472"/>
      <c r="H13" s="749"/>
    </row>
    <row r="14" spans="1:10" ht="12.95" customHeight="1" x14ac:dyDescent="0.2">
      <c r="A14" s="490" t="s">
        <v>92</v>
      </c>
      <c r="B14" s="509" t="s">
        <v>523</v>
      </c>
      <c r="C14" s="467"/>
      <c r="D14" s="467"/>
      <c r="E14" s="507" t="s">
        <v>509</v>
      </c>
      <c r="F14" s="729"/>
      <c r="G14" s="472"/>
      <c r="H14" s="749"/>
    </row>
    <row r="15" spans="1:10" ht="22.5" customHeight="1" x14ac:dyDescent="0.2">
      <c r="A15" s="490" t="s">
        <v>93</v>
      </c>
      <c r="B15" s="491" t="s">
        <v>502</v>
      </c>
      <c r="C15" s="467"/>
      <c r="D15" s="467"/>
      <c r="E15" s="507" t="s">
        <v>510</v>
      </c>
      <c r="F15" s="729"/>
      <c r="G15" s="472"/>
      <c r="H15" s="749"/>
    </row>
    <row r="16" spans="1:10" ht="12.95" customHeight="1" x14ac:dyDescent="0.2">
      <c r="A16" s="490" t="s">
        <v>94</v>
      </c>
      <c r="B16" s="491" t="s">
        <v>503</v>
      </c>
      <c r="C16" s="472"/>
      <c r="D16" s="472"/>
      <c r="E16" s="491" t="s">
        <v>116</v>
      </c>
      <c r="F16" s="720">
        <v>3034</v>
      </c>
      <c r="G16" s="472">
        <v>3685</v>
      </c>
      <c r="H16" s="749"/>
    </row>
    <row r="17" spans="1:8" ht="12.95" customHeight="1" thickBot="1" x14ac:dyDescent="0.25">
      <c r="A17" s="641" t="s">
        <v>95</v>
      </c>
      <c r="B17" s="642"/>
      <c r="C17" s="643"/>
      <c r="D17" s="643"/>
      <c r="E17" s="642" t="s">
        <v>75</v>
      </c>
      <c r="F17" s="719"/>
      <c r="G17" s="552"/>
      <c r="H17" s="749"/>
    </row>
    <row r="18" spans="1:8" ht="15.95" customHeight="1" thickBot="1" x14ac:dyDescent="0.25">
      <c r="A18" s="494" t="s">
        <v>96</v>
      </c>
      <c r="B18" s="175" t="s">
        <v>243</v>
      </c>
      <c r="C18" s="469">
        <f>+C6+C7+C8+C9+C10+C11+C12+C13+C15+C16+C17</f>
        <v>0</v>
      </c>
      <c r="D18" s="469">
        <f>+D6+D7+D8+D9+D10+D11+D12+D13+D15+D16+D17</f>
        <v>0</v>
      </c>
      <c r="E18" s="175" t="s">
        <v>244</v>
      </c>
      <c r="F18" s="726"/>
      <c r="G18" s="474">
        <f>+G6+G7+G8+G16+G17</f>
        <v>5355</v>
      </c>
      <c r="H18" s="749"/>
    </row>
    <row r="19" spans="1:8" ht="12.95" customHeight="1" x14ac:dyDescent="0.2">
      <c r="A19" s="510" t="s">
        <v>97</v>
      </c>
      <c r="B19" s="511" t="s">
        <v>522</v>
      </c>
      <c r="C19" s="518">
        <f>+C20+C21+C22+C23+C24</f>
        <v>4704</v>
      </c>
      <c r="D19" s="518">
        <f>+D20+D21+D22+D23+D24</f>
        <v>5355</v>
      </c>
      <c r="E19" s="498" t="s">
        <v>328</v>
      </c>
      <c r="F19" s="731"/>
      <c r="G19" s="116"/>
      <c r="H19" s="749"/>
    </row>
    <row r="20" spans="1:8" ht="12.95" customHeight="1" x14ac:dyDescent="0.2">
      <c r="A20" s="490" t="s">
        <v>98</v>
      </c>
      <c r="B20" s="512" t="s">
        <v>511</v>
      </c>
      <c r="C20" s="118">
        <v>4704</v>
      </c>
      <c r="D20" s="118">
        <v>5355</v>
      </c>
      <c r="E20" s="498" t="s">
        <v>332</v>
      </c>
      <c r="F20" s="727"/>
      <c r="G20" s="119"/>
      <c r="H20" s="749"/>
    </row>
    <row r="21" spans="1:8" ht="12.95" customHeight="1" x14ac:dyDescent="0.2">
      <c r="A21" s="510" t="s">
        <v>99</v>
      </c>
      <c r="B21" s="512" t="s">
        <v>512</v>
      </c>
      <c r="C21" s="118"/>
      <c r="D21" s="118"/>
      <c r="E21" s="498" t="s">
        <v>255</v>
      </c>
      <c r="F21" s="727"/>
      <c r="G21" s="119"/>
      <c r="H21" s="749"/>
    </row>
    <row r="22" spans="1:8" ht="12.95" customHeight="1" x14ac:dyDescent="0.2">
      <c r="A22" s="490" t="s">
        <v>100</v>
      </c>
      <c r="B22" s="512" t="s">
        <v>513</v>
      </c>
      <c r="C22" s="118"/>
      <c r="D22" s="118"/>
      <c r="E22" s="498" t="s">
        <v>256</v>
      </c>
      <c r="F22" s="727"/>
      <c r="G22" s="119"/>
      <c r="H22" s="749"/>
    </row>
    <row r="23" spans="1:8" ht="12.95" customHeight="1" x14ac:dyDescent="0.2">
      <c r="A23" s="510" t="s">
        <v>101</v>
      </c>
      <c r="B23" s="512" t="s">
        <v>514</v>
      </c>
      <c r="C23" s="118"/>
      <c r="D23" s="118"/>
      <c r="E23" s="496" t="s">
        <v>485</v>
      </c>
      <c r="F23" s="493"/>
      <c r="G23" s="119"/>
      <c r="H23" s="749"/>
    </row>
    <row r="24" spans="1:8" ht="12.95" customHeight="1" x14ac:dyDescent="0.2">
      <c r="A24" s="490" t="s">
        <v>102</v>
      </c>
      <c r="B24" s="513" t="s">
        <v>515</v>
      </c>
      <c r="C24" s="118"/>
      <c r="D24" s="118"/>
      <c r="E24" s="498" t="s">
        <v>333</v>
      </c>
      <c r="F24" s="727"/>
      <c r="G24" s="119"/>
      <c r="H24" s="749"/>
    </row>
    <row r="25" spans="1:8" ht="12.95" customHeight="1" x14ac:dyDescent="0.2">
      <c r="A25" s="510" t="s">
        <v>103</v>
      </c>
      <c r="B25" s="514" t="s">
        <v>516</v>
      </c>
      <c r="C25" s="500">
        <f>+C26+C27+C28+C29+C30</f>
        <v>0</v>
      </c>
      <c r="D25" s="500">
        <f>+D26+D27+D28+D29+D30</f>
        <v>0</v>
      </c>
      <c r="E25" s="515" t="s">
        <v>331</v>
      </c>
      <c r="F25" s="731"/>
      <c r="G25" s="119"/>
      <c r="H25" s="749"/>
    </row>
    <row r="26" spans="1:8" ht="12.95" customHeight="1" x14ac:dyDescent="0.2">
      <c r="A26" s="490" t="s">
        <v>104</v>
      </c>
      <c r="B26" s="513" t="s">
        <v>517</v>
      </c>
      <c r="C26" s="118"/>
      <c r="D26" s="118"/>
      <c r="E26" s="515" t="s">
        <v>524</v>
      </c>
      <c r="F26" s="731"/>
      <c r="G26" s="119"/>
      <c r="H26" s="749"/>
    </row>
    <row r="27" spans="1:8" ht="12.95" customHeight="1" x14ac:dyDescent="0.2">
      <c r="A27" s="510" t="s">
        <v>105</v>
      </c>
      <c r="B27" s="513" t="s">
        <v>518</v>
      </c>
      <c r="C27" s="118"/>
      <c r="D27" s="118"/>
      <c r="E27" s="506"/>
      <c r="F27" s="732"/>
      <c r="G27" s="119"/>
      <c r="H27" s="749"/>
    </row>
    <row r="28" spans="1:8" ht="12.95" customHeight="1" x14ac:dyDescent="0.2">
      <c r="A28" s="490" t="s">
        <v>106</v>
      </c>
      <c r="B28" s="512" t="s">
        <v>519</v>
      </c>
      <c r="C28" s="118"/>
      <c r="D28" s="118"/>
      <c r="E28" s="171"/>
      <c r="F28" s="733"/>
      <c r="G28" s="119"/>
      <c r="H28" s="749"/>
    </row>
    <row r="29" spans="1:8" ht="12.95" customHeight="1" x14ac:dyDescent="0.2">
      <c r="A29" s="510" t="s">
        <v>107</v>
      </c>
      <c r="B29" s="516" t="s">
        <v>520</v>
      </c>
      <c r="C29" s="118"/>
      <c r="D29" s="118"/>
      <c r="E29" s="57"/>
      <c r="F29" s="725"/>
      <c r="G29" s="119"/>
      <c r="H29" s="749"/>
    </row>
    <row r="30" spans="1:8" ht="12.95" customHeight="1" thickBot="1" x14ac:dyDescent="0.25">
      <c r="A30" s="490" t="s">
        <v>108</v>
      </c>
      <c r="B30" s="517" t="s">
        <v>521</v>
      </c>
      <c r="C30" s="118"/>
      <c r="D30" s="118"/>
      <c r="E30" s="171"/>
      <c r="F30" s="733"/>
      <c r="G30" s="119"/>
      <c r="H30" s="749"/>
    </row>
    <row r="31" spans="1:8" ht="21.75" customHeight="1" thickBot="1" x14ac:dyDescent="0.25">
      <c r="A31" s="494" t="s">
        <v>109</v>
      </c>
      <c r="B31" s="175" t="s">
        <v>566</v>
      </c>
      <c r="C31" s="469">
        <f>+C19+C25</f>
        <v>4704</v>
      </c>
      <c r="D31" s="469">
        <f>+D19+D25</f>
        <v>5355</v>
      </c>
      <c r="E31" s="175" t="s">
        <v>567</v>
      </c>
      <c r="F31" s="726"/>
      <c r="G31" s="474">
        <f>SUM(G19:G30)</f>
        <v>0</v>
      </c>
      <c r="H31" s="749"/>
    </row>
    <row r="32" spans="1:8" ht="18" customHeight="1" thickBot="1" x14ac:dyDescent="0.25">
      <c r="A32" s="494" t="s">
        <v>110</v>
      </c>
      <c r="B32" s="501" t="s">
        <v>564</v>
      </c>
      <c r="C32" s="469">
        <f>+C18+C31</f>
        <v>4704</v>
      </c>
      <c r="D32" s="469">
        <f>+D18+D31</f>
        <v>5355</v>
      </c>
      <c r="E32" s="501" t="s">
        <v>568</v>
      </c>
      <c r="F32" s="728">
        <v>4704</v>
      </c>
      <c r="G32" s="474">
        <f>+G18+G31</f>
        <v>5355</v>
      </c>
      <c r="H32" s="749"/>
    </row>
    <row r="33" spans="1:8" ht="18" customHeight="1" thickBot="1" x14ac:dyDescent="0.25">
      <c r="A33" s="494" t="s">
        <v>111</v>
      </c>
      <c r="B33" s="175" t="s">
        <v>481</v>
      </c>
      <c r="C33" s="505"/>
      <c r="D33" s="505"/>
      <c r="E33" s="175" t="s">
        <v>487</v>
      </c>
      <c r="F33" s="726"/>
      <c r="G33" s="504"/>
      <c r="H33" s="749"/>
    </row>
    <row r="34" spans="1:8" ht="26.25" thickBot="1" x14ac:dyDescent="0.25">
      <c r="A34" s="494" t="s">
        <v>112</v>
      </c>
      <c r="B34" s="502" t="s">
        <v>565</v>
      </c>
      <c r="C34" s="503">
        <f>+C32+C33</f>
        <v>4704</v>
      </c>
      <c r="D34" s="503">
        <f>+D32+D33</f>
        <v>5355</v>
      </c>
      <c r="E34" s="502" t="s">
        <v>569</v>
      </c>
      <c r="F34" s="721">
        <v>4704</v>
      </c>
      <c r="G34" s="503">
        <f>+G32+G33</f>
        <v>5355</v>
      </c>
      <c r="H34" s="749"/>
    </row>
    <row r="35" spans="1:8" ht="26.25" thickBot="1" x14ac:dyDescent="0.25">
      <c r="A35" s="494" t="s">
        <v>216</v>
      </c>
      <c r="B35" s="502" t="s">
        <v>271</v>
      </c>
      <c r="C35" s="503" t="str">
        <f>IF(C18-F18&lt;0,F18-C18,"-")</f>
        <v>-</v>
      </c>
      <c r="D35" s="503">
        <f>IF(D18-G18&lt;0,G18-D18,"-")</f>
        <v>5355</v>
      </c>
      <c r="E35" s="502" t="s">
        <v>272</v>
      </c>
      <c r="F35" s="721"/>
      <c r="G35" s="503" t="str">
        <f>IF(D18-G18&gt;0,D18-G18,"-")</f>
        <v>-</v>
      </c>
      <c r="H35" s="749"/>
    </row>
    <row r="36" spans="1:8" ht="26.25" thickBot="1" x14ac:dyDescent="0.25">
      <c r="A36" s="494" t="s">
        <v>217</v>
      </c>
      <c r="B36" s="502" t="s">
        <v>489</v>
      </c>
      <c r="C36" s="503" t="str">
        <f>IF(C18+C19-F32&lt;0,F32-(C18+C19),"-")</f>
        <v>-</v>
      </c>
      <c r="D36" s="503" t="str">
        <f>IF(D18+D19-G32&lt;0,G32-(D18+D19),"-")</f>
        <v>-</v>
      </c>
      <c r="E36" s="502" t="s">
        <v>490</v>
      </c>
      <c r="F36" s="721"/>
      <c r="G36" s="503" t="str">
        <f>IF(D18+D19-G32&gt;0,D18+D19-G32,"-")</f>
        <v>-</v>
      </c>
      <c r="H36" s="749"/>
    </row>
  </sheetData>
  <mergeCells count="2">
    <mergeCell ref="A3:A4"/>
    <mergeCell ref="H1:H36"/>
  </mergeCells>
  <phoneticPr fontId="0" type="noConversion"/>
  <printOptions horizontalCentered="1"/>
  <pageMargins left="0.78740157480314965" right="0.78740157480314965" top="0.49" bottom="0.79" header="0.49" footer="0.78740157480314965"/>
  <pageSetup paperSize="9" scale="93" orientation="landscape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9"/>
  <sheetViews>
    <sheetView workbookViewId="0">
      <selection activeCell="E38" sqref="E38"/>
    </sheetView>
  </sheetViews>
  <sheetFormatPr defaultRowHeight="12.75" x14ac:dyDescent="0.2"/>
  <cols>
    <col min="1" max="1" width="46.33203125" customWidth="1"/>
    <col min="2" max="2" width="13.83203125" customWidth="1"/>
    <col min="3" max="3" width="66.1640625" customWidth="1"/>
    <col min="4" max="5" width="13.83203125" customWidth="1"/>
  </cols>
  <sheetData>
    <row r="1" spans="1:5" ht="18.75" x14ac:dyDescent="0.3">
      <c r="A1" s="176" t="s">
        <v>245</v>
      </c>
      <c r="E1" s="179" t="s">
        <v>252</v>
      </c>
    </row>
    <row r="3" spans="1:5" x14ac:dyDescent="0.2">
      <c r="A3" s="186"/>
      <c r="B3" s="187"/>
      <c r="C3" s="186"/>
      <c r="D3" s="189"/>
      <c r="E3" s="187"/>
    </row>
    <row r="4" spans="1:5" ht="15.75" x14ac:dyDescent="0.25">
      <c r="A4" s="128" t="s">
        <v>554</v>
      </c>
      <c r="B4" s="188"/>
      <c r="C4" s="198"/>
      <c r="D4" s="189"/>
      <c r="E4" s="187"/>
    </row>
    <row r="5" spans="1:5" x14ac:dyDescent="0.2">
      <c r="A5" s="186"/>
      <c r="B5" s="187"/>
      <c r="C5" s="186"/>
      <c r="D5" s="189"/>
      <c r="E5" s="187"/>
    </row>
    <row r="6" spans="1:5" x14ac:dyDescent="0.2">
      <c r="A6" s="186" t="s">
        <v>345</v>
      </c>
      <c r="B6" s="187">
        <f>+'1.1.sz.mell.'!C51</f>
        <v>11099</v>
      </c>
      <c r="C6" s="186" t="s">
        <v>558</v>
      </c>
      <c r="D6" s="189">
        <f>+'2.1.sz.mell  '!D18+'2.2.sz.mell  '!D18</f>
        <v>11506</v>
      </c>
      <c r="E6" s="187">
        <f t="shared" ref="E6:E15" si="0">+B6-D6</f>
        <v>-407</v>
      </c>
    </row>
    <row r="7" spans="1:5" x14ac:dyDescent="0.2">
      <c r="A7" s="186" t="s">
        <v>246</v>
      </c>
      <c r="B7" s="187">
        <f>+'1.1.sz.mell.'!C65</f>
        <v>20303</v>
      </c>
      <c r="C7" s="186" t="s">
        <v>559</v>
      </c>
      <c r="D7" s="189">
        <f>+'2.1.sz.mell  '!D28+'2.2.sz.mell  '!D32</f>
        <v>22764</v>
      </c>
      <c r="E7" s="187">
        <f t="shared" si="0"/>
        <v>-2461</v>
      </c>
    </row>
    <row r="8" spans="1:5" x14ac:dyDescent="0.2">
      <c r="A8" s="186" t="s">
        <v>552</v>
      </c>
      <c r="B8" s="187">
        <f>+'1.1.sz.mell.'!C67</f>
        <v>20303</v>
      </c>
      <c r="C8" s="186" t="s">
        <v>560</v>
      </c>
      <c r="D8" s="189">
        <f>+'2.1.sz.mell  '!D30+'2.2.sz.mell  '!D34</f>
        <v>22764</v>
      </c>
      <c r="E8" s="187">
        <f t="shared" si="0"/>
        <v>-2461</v>
      </c>
    </row>
    <row r="9" spans="1:5" x14ac:dyDescent="0.2">
      <c r="A9" s="186"/>
      <c r="B9" s="187"/>
      <c r="C9" s="186"/>
      <c r="D9" s="189"/>
      <c r="E9" s="187"/>
    </row>
    <row r="10" spans="1:5" x14ac:dyDescent="0.2">
      <c r="A10" s="186"/>
      <c r="B10" s="187"/>
      <c r="C10" s="186"/>
      <c r="D10" s="189"/>
      <c r="E10" s="187"/>
    </row>
    <row r="11" spans="1:5" ht="15.75" x14ac:dyDescent="0.25">
      <c r="A11" s="128" t="s">
        <v>555</v>
      </c>
      <c r="B11" s="188"/>
      <c r="C11" s="198"/>
      <c r="D11" s="189"/>
      <c r="E11" s="187"/>
    </row>
    <row r="12" spans="1:5" x14ac:dyDescent="0.2">
      <c r="A12" s="186"/>
      <c r="B12" s="187"/>
      <c r="C12" s="186"/>
      <c r="D12" s="189"/>
      <c r="E12" s="187"/>
    </row>
    <row r="13" spans="1:5" x14ac:dyDescent="0.2">
      <c r="A13" s="186" t="s">
        <v>270</v>
      </c>
      <c r="B13" s="187">
        <f>+'1.1.sz.mell.'!C101</f>
        <v>20303</v>
      </c>
      <c r="C13" s="186" t="s">
        <v>561</v>
      </c>
      <c r="D13" s="189">
        <f>+'2.1.sz.mell  '!G18+'2.2.sz.mell  '!G18</f>
        <v>22764</v>
      </c>
      <c r="E13" s="187">
        <f t="shared" si="0"/>
        <v>-2461</v>
      </c>
    </row>
    <row r="14" spans="1:5" x14ac:dyDescent="0.2">
      <c r="A14" s="186" t="s">
        <v>247</v>
      </c>
      <c r="B14" s="187">
        <f>+'1.1.sz.mell.'!C120</f>
        <v>20303</v>
      </c>
      <c r="C14" s="186" t="s">
        <v>562</v>
      </c>
      <c r="D14" s="189">
        <f>+'2.1.sz.mell  '!G28+'2.2.sz.mell  '!G32</f>
        <v>22764</v>
      </c>
      <c r="E14" s="187">
        <f t="shared" si="0"/>
        <v>-2461</v>
      </c>
    </row>
    <row r="15" spans="1:5" x14ac:dyDescent="0.2">
      <c r="A15" s="186" t="s">
        <v>553</v>
      </c>
      <c r="B15" s="187">
        <f>+'1.1.sz.mell.'!C122</f>
        <v>20303</v>
      </c>
      <c r="C15" s="186" t="s">
        <v>563</v>
      </c>
      <c r="D15" s="189">
        <f>+'2.1.sz.mell  '!G30+'2.2.sz.mell  '!G34</f>
        <v>22764</v>
      </c>
      <c r="E15" s="187">
        <f t="shared" si="0"/>
        <v>-2461</v>
      </c>
    </row>
    <row r="16" spans="1:5" x14ac:dyDescent="0.2">
      <c r="A16" s="177"/>
      <c r="B16" s="177"/>
      <c r="C16" s="186"/>
      <c r="D16" s="189"/>
      <c r="E16" s="178"/>
    </row>
    <row r="17" spans="1:5" x14ac:dyDescent="0.2">
      <c r="A17" s="177"/>
      <c r="B17" s="177"/>
      <c r="C17" s="177"/>
      <c r="D17" s="177"/>
      <c r="E17" s="177"/>
    </row>
    <row r="18" spans="1:5" x14ac:dyDescent="0.2">
      <c r="A18" s="177"/>
      <c r="B18" s="177"/>
      <c r="C18" s="177"/>
      <c r="D18" s="177"/>
      <c r="E18" s="177"/>
    </row>
    <row r="19" spans="1:5" x14ac:dyDescent="0.2">
      <c r="A19" s="177"/>
      <c r="B19" s="177"/>
      <c r="C19" s="177"/>
      <c r="D19" s="177"/>
      <c r="E19" s="177"/>
    </row>
  </sheetData>
  <sheetProtection sheet="1"/>
  <phoneticPr fontId="30" type="noConversion"/>
  <conditionalFormatting sqref="E3:E15">
    <cfRule type="cellIs" dxfId="2" priority="1" stopIfTrue="1" operator="notEqual">
      <formula>0</formula>
    </cfRule>
  </conditionalFormatting>
  <pageMargins left="0.79" right="0.56999999999999995" top="0.88" bottom="0.66" header="0.5" footer="0.5"/>
  <pageSetup paperSize="9" scale="9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view="pageLayout" zoomScaleNormal="120" workbookViewId="0">
      <selection activeCell="B20" sqref="B20"/>
    </sheetView>
  </sheetViews>
  <sheetFormatPr defaultRowHeight="15" x14ac:dyDescent="0.25"/>
  <cols>
    <col min="1" max="1" width="5.6640625" style="202" customWidth="1"/>
    <col min="2" max="2" width="38.6640625" style="202" customWidth="1"/>
    <col min="3" max="6" width="14" style="202" customWidth="1"/>
    <col min="7" max="16384" width="9.33203125" style="202"/>
  </cols>
  <sheetData>
    <row r="1" spans="1:7" ht="33" customHeight="1" x14ac:dyDescent="0.25">
      <c r="A1" s="752" t="s">
        <v>699</v>
      </c>
      <c r="B1" s="752"/>
      <c r="C1" s="752"/>
      <c r="D1" s="752"/>
      <c r="E1" s="752"/>
      <c r="F1" s="752"/>
    </row>
    <row r="2" spans="1:7" ht="15.95" customHeight="1" thickBot="1" x14ac:dyDescent="0.3">
      <c r="A2" s="203"/>
      <c r="B2" s="203"/>
      <c r="C2" s="753"/>
      <c r="D2" s="753"/>
      <c r="E2" s="760" t="s">
        <v>122</v>
      </c>
      <c r="F2" s="760"/>
      <c r="G2" s="210"/>
    </row>
    <row r="3" spans="1:7" ht="63" customHeight="1" x14ac:dyDescent="0.25">
      <c r="A3" s="756" t="s">
        <v>82</v>
      </c>
      <c r="B3" s="758" t="s">
        <v>349</v>
      </c>
      <c r="C3" s="758" t="s">
        <v>556</v>
      </c>
      <c r="D3" s="758"/>
      <c r="E3" s="758"/>
      <c r="F3" s="754" t="s">
        <v>528</v>
      </c>
    </row>
    <row r="4" spans="1:7" ht="15.75" thickBot="1" x14ac:dyDescent="0.3">
      <c r="A4" s="757"/>
      <c r="B4" s="759"/>
      <c r="C4" s="205" t="s">
        <v>350</v>
      </c>
      <c r="D4" s="205" t="s">
        <v>526</v>
      </c>
      <c r="E4" s="205" t="s">
        <v>527</v>
      </c>
      <c r="F4" s="755"/>
    </row>
    <row r="5" spans="1:7" ht="15.75" thickBot="1" x14ac:dyDescent="0.3">
      <c r="A5" s="207">
        <v>1</v>
      </c>
      <c r="B5" s="208">
        <v>2</v>
      </c>
      <c r="C5" s="208">
        <v>3</v>
      </c>
      <c r="D5" s="208">
        <v>4</v>
      </c>
      <c r="E5" s="208">
        <v>5</v>
      </c>
      <c r="F5" s="209">
        <v>6</v>
      </c>
    </row>
    <row r="6" spans="1:7" x14ac:dyDescent="0.25">
      <c r="A6" s="206" t="s">
        <v>84</v>
      </c>
      <c r="B6" s="236"/>
      <c r="C6" s="237"/>
      <c r="D6" s="237"/>
      <c r="E6" s="237"/>
      <c r="F6" s="213">
        <f>SUM(C6:E6)</f>
        <v>0</v>
      </c>
    </row>
    <row r="7" spans="1:7" x14ac:dyDescent="0.25">
      <c r="A7" s="204" t="s">
        <v>85</v>
      </c>
      <c r="B7" s="238"/>
      <c r="C7" s="239"/>
      <c r="D7" s="239"/>
      <c r="E7" s="239"/>
      <c r="F7" s="214">
        <f>SUM(C7:E7)</f>
        <v>0</v>
      </c>
    </row>
    <row r="8" spans="1:7" x14ac:dyDescent="0.25">
      <c r="A8" s="204" t="s">
        <v>86</v>
      </c>
      <c r="B8" s="238"/>
      <c r="C8" s="239"/>
      <c r="D8" s="239"/>
      <c r="E8" s="239"/>
      <c r="F8" s="214">
        <f>SUM(C8:E8)</f>
        <v>0</v>
      </c>
    </row>
    <row r="9" spans="1:7" x14ac:dyDescent="0.25">
      <c r="A9" s="204" t="s">
        <v>87</v>
      </c>
      <c r="B9" s="238"/>
      <c r="C9" s="239"/>
      <c r="D9" s="239"/>
      <c r="E9" s="239"/>
      <c r="F9" s="214">
        <f>SUM(C9:E9)</f>
        <v>0</v>
      </c>
    </row>
    <row r="10" spans="1:7" ht="15.75" thickBot="1" x14ac:dyDescent="0.3">
      <c r="A10" s="211" t="s">
        <v>88</v>
      </c>
      <c r="B10" s="240"/>
      <c r="C10" s="241"/>
      <c r="D10" s="241"/>
      <c r="E10" s="241"/>
      <c r="F10" s="214">
        <f>SUM(C10:E10)</f>
        <v>0</v>
      </c>
    </row>
    <row r="11" spans="1:7" ht="15.75" thickBot="1" x14ac:dyDescent="0.3">
      <c r="A11" s="207" t="s">
        <v>89</v>
      </c>
      <c r="B11" s="212" t="s">
        <v>351</v>
      </c>
      <c r="C11" s="215">
        <f>SUM(C6:C10)</f>
        <v>0</v>
      </c>
      <c r="D11" s="215">
        <f>SUM(D6:D10)</f>
        <v>0</v>
      </c>
      <c r="E11" s="215">
        <f>SUM(E6:E10)</f>
        <v>0</v>
      </c>
      <c r="F11" s="216">
        <f>SUM(F6:F10)</f>
        <v>0</v>
      </c>
    </row>
  </sheetData>
  <mergeCells count="7">
    <mergeCell ref="A1:F1"/>
    <mergeCell ref="C2:D2"/>
    <mergeCell ref="F3:F4"/>
    <mergeCell ref="A3:A4"/>
    <mergeCell ref="B3:B4"/>
    <mergeCell ref="C3:E3"/>
    <mergeCell ref="E2:F2"/>
  </mergeCells>
  <phoneticPr fontId="0" type="noConversion"/>
  <printOptions horizontalCentered="1"/>
  <pageMargins left="0.78740157480314965" right="0.78740157480314965" top="1.3779527559055118" bottom="0.98425196850393704" header="0.78740157480314965" footer="0.78740157480314965"/>
  <pageSetup paperSize="9" scale="95" orientation="portrait" r:id="rId1"/>
  <headerFooter alignWithMargins="0">
    <oddHeader>&amp;R&amp;"Times New Roman CE,Félkövér dőlt"&amp;11 3. melléklet a 3/2013. (III.5.) önkormányzati rendelethez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33</vt:i4>
      </vt:variant>
      <vt:variant>
        <vt:lpstr>Névvel ellátott tartományok</vt:lpstr>
      </vt:variant>
      <vt:variant>
        <vt:i4>16</vt:i4>
      </vt:variant>
    </vt:vector>
  </HeadingPairs>
  <TitlesOfParts>
    <vt:vector size="49" baseType="lpstr">
      <vt:lpstr>ÖSSZEFÜGGÉSEK</vt:lpstr>
      <vt:lpstr>1.1.sz.mell.</vt:lpstr>
      <vt:lpstr>1.2.sz.mell. </vt:lpstr>
      <vt:lpstr>1.3.sz.mell.</vt:lpstr>
      <vt:lpstr>1.4.sz.mell.</vt:lpstr>
      <vt:lpstr>2.1.sz.mell  </vt:lpstr>
      <vt:lpstr>2.2.sz.mell  </vt:lpstr>
      <vt:lpstr>ELLENŐRZÉS-1.sz.2.a.sz.2.b.sz.</vt:lpstr>
      <vt:lpstr>3.sz.mell.  </vt:lpstr>
      <vt:lpstr>4.sz.mell.</vt:lpstr>
      <vt:lpstr>5.sz.mell.</vt:lpstr>
      <vt:lpstr>6.sz.mell.</vt:lpstr>
      <vt:lpstr>7.sz.mell.</vt:lpstr>
      <vt:lpstr>8. sz. mell. </vt:lpstr>
      <vt:lpstr>9.1 sz. elszámolások</vt:lpstr>
      <vt:lpstr>9. 2 falugondnoki szolgálat</vt:lpstr>
      <vt:lpstr>9.3községgazd</vt:lpstr>
      <vt:lpstr>9.4.közf.köz.vil)</vt:lpstr>
      <vt:lpstr>9.5 köztemető </vt:lpstr>
      <vt:lpstr>9.6 önk.ig</vt:lpstr>
      <vt:lpstr>9.7. nevelési fel és étkeztetés</vt:lpstr>
      <vt:lpstr>9.8.2Fogorvosi szolgálat</vt:lpstr>
      <vt:lpstr>9.9.háziorvosi ügyelet</vt:lpstr>
      <vt:lpstr>9.10.műv.ház</vt:lpstr>
      <vt:lpstr>9.11könyvtár</vt:lpstr>
      <vt:lpstr>üres 2</vt:lpstr>
      <vt:lpstr>10. mell.</vt:lpstr>
      <vt:lpstr>11. mell.</vt:lpstr>
      <vt:lpstr>12. mell</vt:lpstr>
      <vt:lpstr>13. mell</vt:lpstr>
      <vt:lpstr>14. mell</vt:lpstr>
      <vt:lpstr>15. mell</vt:lpstr>
      <vt:lpstr>Munka1</vt:lpstr>
      <vt:lpstr>'9. 2 falugondnoki szolgálat'!Nyomtatási_cím</vt:lpstr>
      <vt:lpstr>'9.1 sz. elszámolások'!Nyomtatási_cím</vt:lpstr>
      <vt:lpstr>'9.10.műv.ház'!Nyomtatási_cím</vt:lpstr>
      <vt:lpstr>'9.11könyvtár'!Nyomtatási_cím</vt:lpstr>
      <vt:lpstr>'9.3községgazd'!Nyomtatási_cím</vt:lpstr>
      <vt:lpstr>'9.4.közf.köz.vil)'!Nyomtatási_cím</vt:lpstr>
      <vt:lpstr>'9.5 köztemető '!Nyomtatási_cím</vt:lpstr>
      <vt:lpstr>'9.6 önk.ig'!Nyomtatási_cím</vt:lpstr>
      <vt:lpstr>'9.7. nevelési fel és étkeztetés'!Nyomtatási_cím</vt:lpstr>
      <vt:lpstr>'9.8.2Fogorvosi szolgálat'!Nyomtatási_cím</vt:lpstr>
      <vt:lpstr>'9.9.háziorvosi ügyelet'!Nyomtatási_cím</vt:lpstr>
      <vt:lpstr>'1.1.sz.mell.'!Nyomtatási_terület</vt:lpstr>
      <vt:lpstr>'1.2.sz.mell. '!Nyomtatási_terület</vt:lpstr>
      <vt:lpstr>'1.3.sz.mell.'!Nyomtatási_terület</vt:lpstr>
      <vt:lpstr>'1.4.sz.mell.'!Nyomtatási_terület</vt:lpstr>
      <vt:lpstr>'10. mell.'!Nyomtatási_terület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Makranczi László</dc:creator>
  <cp:lastModifiedBy>jegyzo</cp:lastModifiedBy>
  <cp:lastPrinted>2014-01-24T09:43:37Z</cp:lastPrinted>
  <dcterms:created xsi:type="dcterms:W3CDTF">1999-10-30T10:30:45Z</dcterms:created>
  <dcterms:modified xsi:type="dcterms:W3CDTF">2014-01-27T15:40:49Z</dcterms:modified>
</cp:coreProperties>
</file>