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. m. Összevon 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 localSheetId="0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M37" i="1" s="1"/>
  <c r="K37" i="1"/>
  <c r="K38" i="1" s="1"/>
  <c r="J37" i="1"/>
  <c r="F37" i="1"/>
  <c r="G37" i="1" s="1"/>
  <c r="E37" i="1"/>
  <c r="D37" i="1"/>
  <c r="M29" i="1"/>
  <c r="M28" i="1"/>
  <c r="G28" i="1"/>
  <c r="L24" i="1"/>
  <c r="M24" i="1" s="1"/>
  <c r="K24" i="1"/>
  <c r="K25" i="1" s="1"/>
  <c r="J24" i="1"/>
  <c r="F24" i="1"/>
  <c r="G24" i="1" s="1"/>
  <c r="E24" i="1"/>
  <c r="D24" i="1"/>
  <c r="M23" i="1"/>
  <c r="G23" i="1"/>
  <c r="M22" i="1"/>
  <c r="G22" i="1"/>
  <c r="G21" i="1"/>
  <c r="L18" i="1"/>
  <c r="M18" i="1" s="1"/>
  <c r="K18" i="1"/>
  <c r="J18" i="1"/>
  <c r="J25" i="1" s="1"/>
  <c r="G17" i="1"/>
  <c r="G16" i="1"/>
  <c r="M15" i="1"/>
  <c r="G15" i="1"/>
  <c r="M13" i="1"/>
  <c r="M12" i="1"/>
  <c r="M11" i="1"/>
  <c r="M10" i="1"/>
  <c r="G10" i="1"/>
  <c r="M9" i="1"/>
  <c r="G9" i="1"/>
  <c r="M8" i="1"/>
  <c r="F8" i="1"/>
  <c r="F18" i="1" s="1"/>
  <c r="E8" i="1"/>
  <c r="E18" i="1" s="1"/>
  <c r="E25" i="1" s="1"/>
  <c r="E38" i="1" s="1"/>
  <c r="D8" i="1"/>
  <c r="D18" i="1" s="1"/>
  <c r="D25" i="1" s="1"/>
  <c r="D38" i="1" s="1"/>
  <c r="G18" i="1" l="1"/>
  <c r="F25" i="1"/>
  <c r="J38" i="1"/>
  <c r="G8" i="1"/>
  <c r="L25" i="1"/>
  <c r="M25" i="1" s="1"/>
  <c r="L38" i="1"/>
  <c r="M38" i="1" s="1"/>
  <c r="F38" i="1" l="1"/>
  <c r="G38" i="1" s="1"/>
  <c r="G25" i="1"/>
</calcChain>
</file>

<file path=xl/sharedStrings.xml><?xml version="1.0" encoding="utf-8"?>
<sst xmlns="http://schemas.openxmlformats.org/spreadsheetml/2006/main" count="70" uniqueCount="63">
  <si>
    <t>1. melléklet a 6/2019.(V.29.)  önkormányzati rendelethez</t>
  </si>
  <si>
    <t>TÉS  KÖZSÉG  ÖNKORMÁNYZATA  BEVÉTELEINEK  ÉS KIADÁSAINAK</t>
  </si>
  <si>
    <t>ÖSSZEVONT  KÖLTSÉGVETÉSI MÉRLEGE 2018.dec.31-én</t>
  </si>
  <si>
    <t>Sor-szám</t>
  </si>
  <si>
    <t xml:space="preserve">BEVÉTELEK </t>
  </si>
  <si>
    <t>2018. évi eredeti előirányzat</t>
  </si>
  <si>
    <t>Módosított előirányzat</t>
  </si>
  <si>
    <t>Teljesítés   dec. 31.</t>
  </si>
  <si>
    <t>Teljesí-tés          %-a</t>
  </si>
  <si>
    <t>KIADÁSOK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</si>
  <si>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</si>
  <si>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</si>
  <si>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</si>
  <si>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</si>
  <si>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</si>
  <si>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</si>
  <si>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</si>
  <si>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</si>
  <si>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</si>
  <si>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</si>
  <si>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</si>
  <si>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</si>
  <si>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</si>
  <si>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</si>
  <si>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</si>
  <si>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</si>
  <si>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</si>
  <si>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</si>
  <si>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</si>
  <si>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</t>
  </si>
  <si>
    <t>4. Működési célú átvett pénzeszköz</t>
  </si>
  <si>
    <t xml:space="preserve">       Működési bevételek összesen</t>
  </si>
  <si>
    <t xml:space="preserve">    Működési kiadások összesen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</si>
  <si>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</si>
  <si>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</si>
  <si>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</si>
  <si>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</si>
  <si>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 xml:space="preserve">  Intézményfinanszírozás</t>
  </si>
  <si>
    <t xml:space="preserve">  Forgatási célú értékpapír vásárlás</t>
  </si>
  <si>
    <t>- előző évi maradvány igénybevétele</t>
  </si>
  <si>
    <t>ÁHT-n belüli megelőlegezések</t>
  </si>
  <si>
    <t>ÁHT-n belüli megelőlegezések visszafiz.</t>
  </si>
  <si>
    <t xml:space="preserve">    Finanszírozási bevételek összesen</t>
  </si>
  <si>
    <t>Finanszírozási kiadások összesen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</si>
  <si>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</si>
  <si>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</si>
  <si>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</si>
  <si>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</si>
  <si>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</si>
  <si>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</si>
  <si>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</si>
  <si>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</si>
  <si>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intézményfinanszírozás</t>
  </si>
  <si>
    <t xml:space="preserve">  - Nemzetiségi Önk.és költségvetési szerveittől</t>
  </si>
  <si>
    <t>5.) Fejlesztési tartalék</t>
  </si>
  <si>
    <t xml:space="preserve">  - Fejezeti kezelési előirányzatoktól EU-s mprogr.</t>
  </si>
  <si>
    <t>2.Felhalmozási célú intézményfinanszírozás.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</si>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</sst>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80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3" fontId="3" fillId="0" borderId="0" xfId="2" applyNumberFormat="1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/>
    </xf>
    <xf numFmtId="3" fontId="7" fillId="0" borderId="4" xfId="2" applyNumberFormat="1" applyFont="1" applyBorder="1" applyAlignment="1"/>
    <xf numFmtId="3" fontId="7" fillId="0" borderId="4" xfId="2" applyNumberFormat="1" applyFont="1" applyBorder="1" applyAlignment="1"/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/>
    <xf numFmtId="3" fontId="8" fillId="0" borderId="4" xfId="2" applyNumberFormat="1" applyFont="1" applyBorder="1" applyAlignment="1"/>
    <xf numFmtId="3" fontId="8" fillId="0" borderId="4" xfId="2" applyNumberFormat="1" applyFont="1" applyBorder="1" applyAlignment="1"/>
    <xf numFmtId="9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horizontal="right"/>
    </xf>
    <xf numFmtId="0" fontId="8" fillId="0" borderId="11" xfId="2" applyNumberFormat="1" applyFont="1" applyBorder="1" applyAlignment="1"/>
    <xf numFmtId="0" fontId="8" fillId="0" borderId="12" xfId="2" applyNumberFormat="1" applyFont="1" applyBorder="1" applyAlignment="1"/>
    <xf numFmtId="3" fontId="8" fillId="0" borderId="11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right"/>
    </xf>
    <xf numFmtId="3" fontId="8" fillId="0" borderId="12" xfId="2" applyNumberFormat="1" applyFont="1" applyBorder="1" applyAlignment="1"/>
    <xf numFmtId="3" fontId="8" fillId="0" borderId="11" xfId="2" applyNumberFormat="1" applyFont="1" applyFill="1" applyBorder="1" applyAlignment="1">
      <alignment horizontal="left"/>
    </xf>
    <xf numFmtId="3" fontId="8" fillId="0" borderId="12" xfId="2" applyNumberFormat="1" applyFont="1" applyFill="1" applyBorder="1" applyAlignment="1">
      <alignment horizontal="left"/>
    </xf>
    <xf numFmtId="3" fontId="8" fillId="0" borderId="12" xfId="2" applyNumberFormat="1" applyFont="1" applyFill="1" applyBorder="1" applyAlignment="1">
      <alignment horizontal="right"/>
    </xf>
    <xf numFmtId="0" fontId="8" fillId="0" borderId="11" xfId="2" applyFont="1" applyBorder="1" applyAlignment="1">
      <alignment horizontal="left"/>
    </xf>
    <xf numFmtId="0" fontId="8" fillId="0" borderId="12" xfId="2" applyFont="1" applyBorder="1" applyAlignment="1">
      <alignment horizontal="left"/>
    </xf>
    <xf numFmtId="3" fontId="8" fillId="0" borderId="11" xfId="2" applyNumberFormat="1" applyFont="1" applyBorder="1" applyAlignment="1">
      <alignment horizontal="left"/>
    </xf>
    <xf numFmtId="3" fontId="8" fillId="0" borderId="12" xfId="2" applyNumberFormat="1" applyFont="1" applyBorder="1" applyAlignment="1">
      <alignment horizontal="left"/>
    </xf>
    <xf numFmtId="0" fontId="7" fillId="0" borderId="11" xfId="2" applyFont="1" applyBorder="1" applyAlignment="1">
      <alignment horizontal="left"/>
    </xf>
    <xf numFmtId="0" fontId="7" fillId="0" borderId="12" xfId="2" applyFont="1" applyBorder="1" applyAlignment="1">
      <alignment horizontal="left"/>
    </xf>
    <xf numFmtId="3" fontId="7" fillId="0" borderId="12" xfId="2" applyNumberFormat="1" applyFont="1" applyBorder="1" applyAlignment="1">
      <alignment horizontal="right"/>
    </xf>
    <xf numFmtId="3" fontId="7" fillId="0" borderId="11" xfId="2" applyNumberFormat="1" applyFont="1" applyBorder="1" applyAlignment="1">
      <alignment horizontal="center"/>
    </xf>
    <xf numFmtId="3" fontId="8" fillId="0" borderId="12" xfId="2" applyNumberFormat="1" applyFont="1" applyBorder="1" applyAlignment="1">
      <alignment horizontal="center"/>
    </xf>
    <xf numFmtId="0" fontId="10" fillId="0" borderId="4" xfId="3" applyFont="1" applyFill="1" applyBorder="1"/>
    <xf numFmtId="3" fontId="11" fillId="0" borderId="4" xfId="3" applyNumberFormat="1" applyFont="1" applyBorder="1"/>
    <xf numFmtId="3" fontId="7" fillId="0" borderId="11" xfId="2" applyNumberFormat="1" applyFont="1" applyBorder="1" applyAlignment="1">
      <alignment horizontal="left"/>
    </xf>
    <xf numFmtId="0" fontId="8" fillId="0" borderId="4" xfId="3" applyFont="1" applyFill="1" applyBorder="1"/>
    <xf numFmtId="3" fontId="8" fillId="0" borderId="4" xfId="3" applyNumberFormat="1" applyFont="1" applyBorder="1"/>
    <xf numFmtId="3" fontId="7" fillId="0" borderId="11" xfId="2" applyNumberFormat="1" applyFont="1" applyFill="1" applyBorder="1" applyAlignment="1">
      <alignment horizontal="left"/>
    </xf>
    <xf numFmtId="3" fontId="7" fillId="0" borderId="12" xfId="2" applyNumberFormat="1" applyFont="1" applyFill="1" applyBorder="1" applyAlignment="1">
      <alignment horizontal="left"/>
    </xf>
    <xf numFmtId="3" fontId="7" fillId="0" borderId="12" xfId="2" applyNumberFormat="1" applyFont="1" applyBorder="1"/>
    <xf numFmtId="3" fontId="7" fillId="0" borderId="4" xfId="2" applyNumberFormat="1" applyFont="1" applyBorder="1"/>
    <xf numFmtId="3" fontId="7" fillId="0" borderId="11" xfId="2" applyNumberFormat="1" applyFont="1" applyFill="1" applyBorder="1" applyAlignment="1">
      <alignment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0" fontId="6" fillId="0" borderId="4" xfId="2" applyFont="1" applyBorder="1" applyAlignment="1">
      <alignment horizontal="center" vertical="center"/>
    </xf>
    <xf numFmtId="3" fontId="7" fillId="0" borderId="4" xfId="2" applyNumberFormat="1" applyFont="1" applyFill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11" xfId="2" applyNumberFormat="1" applyFont="1" applyBorder="1" applyAlignment="1"/>
    <xf numFmtId="3" fontId="7" fillId="0" borderId="12" xfId="2" applyNumberFormat="1" applyFont="1" applyBorder="1" applyAlignment="1"/>
    <xf numFmtId="3" fontId="7" fillId="0" borderId="4" xfId="2" applyNumberFormat="1" applyFont="1" applyBorder="1" applyAlignment="1">
      <alignment horizontal="right"/>
    </xf>
    <xf numFmtId="3" fontId="8" fillId="0" borderId="11" xfId="2" applyNumberFormat="1" applyFont="1" applyBorder="1" applyAlignment="1"/>
    <xf numFmtId="3" fontId="8" fillId="0" borderId="12" xfId="2" applyNumberFormat="1" applyFont="1" applyBorder="1" applyAlignment="1"/>
    <xf numFmtId="3" fontId="8" fillId="0" borderId="4" xfId="2" applyNumberFormat="1" applyFont="1" applyFill="1" applyBorder="1" applyAlignment="1"/>
    <xf numFmtId="0" fontId="1" fillId="0" borderId="0" xfId="1" applyFill="1"/>
    <xf numFmtId="0" fontId="12" fillId="0" borderId="4" xfId="3" applyFont="1" applyBorder="1"/>
    <xf numFmtId="0" fontId="13" fillId="0" borderId="4" xfId="3" applyFont="1" applyBorder="1"/>
    <xf numFmtId="3" fontId="8" fillId="0" borderId="11" xfId="2" applyNumberFormat="1" applyFont="1" applyBorder="1" applyAlignment="1">
      <alignment horizontal="center"/>
    </xf>
    <xf numFmtId="3" fontId="7" fillId="0" borderId="11" xfId="2" applyNumberFormat="1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center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11" xfId="2" applyNumberFormat="1" applyFont="1" applyFill="1" applyBorder="1" applyAlignment="1"/>
    <xf numFmtId="3" fontId="7" fillId="0" borderId="12" xfId="2" applyNumberFormat="1" applyFont="1" applyFill="1" applyBorder="1" applyAlignment="1"/>
    <xf numFmtId="3" fontId="7" fillId="0" borderId="4" xfId="2" applyNumberFormat="1" applyFont="1" applyFill="1" applyBorder="1" applyAlignment="1"/>
    <xf numFmtId="3" fontId="7" fillId="0" borderId="4" xfId="2" applyNumberFormat="1" applyFont="1" applyFill="1" applyBorder="1" applyAlignment="1">
      <alignment horizontal="right"/>
    </xf>
    <xf numFmtId="3" fontId="1" fillId="0" borderId="0" xfId="1" applyNumberFormat="1"/>
    <xf numFmtId="3" fontId="14" fillId="0" borderId="0" xfId="1" applyNumberFormat="1" applyFont="1"/>
  </cellXfs>
  <cellStyles count="4">
    <cellStyle name="Normál" xfId="0" builtinId="0"/>
    <cellStyle name="Normál 2" xfId="1"/>
    <cellStyle name="Normál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workbookViewId="0">
      <selection sqref="A1:M1"/>
    </sheetView>
  </sheetViews>
  <sheetFormatPr defaultColWidth="9.140625" defaultRowHeight="12.75" x14ac:dyDescent="0.2"/>
  <cols>
    <col min="1" max="1" width="5" style="2" customWidth="1"/>
    <col min="2" max="2" width="9.140625" style="2"/>
    <col min="3" max="3" width="22.5703125" style="2" customWidth="1"/>
    <col min="4" max="6" width="9.7109375" style="2" customWidth="1"/>
    <col min="7" max="7" width="8" style="2" customWidth="1"/>
    <col min="8" max="8" width="9.140625" style="2"/>
    <col min="9" max="9" width="19.140625" style="2" customWidth="1"/>
    <col min="10" max="10" width="10.140625" style="2" customWidth="1"/>
    <col min="11" max="11" width="9.7109375" style="2" customWidth="1"/>
    <col min="12" max="12" width="10.85546875" style="2" customWidth="1"/>
    <col min="13" max="13" width="7" style="2" customWidth="1"/>
    <col min="14" max="16384" width="9.140625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 x14ac:dyDescent="0.2">
      <c r="A4" s="4" t="s">
        <v>3</v>
      </c>
      <c r="B4" s="5" t="s">
        <v>4</v>
      </c>
      <c r="C4" s="6"/>
      <c r="D4" s="7" t="s">
        <v>5</v>
      </c>
      <c r="E4" s="8" t="s">
        <v>6</v>
      </c>
      <c r="F4" s="8" t="s">
        <v>7</v>
      </c>
      <c r="G4" s="8" t="s">
        <v>8</v>
      </c>
      <c r="H4" s="5" t="s">
        <v>9</v>
      </c>
      <c r="I4" s="6"/>
      <c r="J4" s="7" t="s">
        <v>5</v>
      </c>
      <c r="K4" s="8" t="s">
        <v>6</v>
      </c>
      <c r="L4" s="8" t="s">
        <v>7</v>
      </c>
      <c r="M4" s="8" t="s">
        <v>10</v>
      </c>
    </row>
    <row r="5" spans="1:13" x14ac:dyDescent="0.2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3.5" customHeight="1" x14ac:dyDescent="0.2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 x14ac:dyDescent="0.2">
      <c r="A7" s="17">
        <v>1</v>
      </c>
      <c r="B7" s="18" t="s">
        <v>11</v>
      </c>
      <c r="C7" s="18"/>
      <c r="D7" s="19"/>
      <c r="E7" s="19"/>
      <c r="F7" s="19"/>
      <c r="G7" s="20"/>
      <c r="H7" s="18" t="s">
        <v>12</v>
      </c>
      <c r="I7" s="18"/>
      <c r="J7" s="19"/>
      <c r="K7" s="19"/>
      <c r="L7" s="19"/>
      <c r="M7" s="21"/>
    </row>
    <row r="8" spans="1:13" ht="13.5" customHeight="1" x14ac:dyDescent="0.2">
      <c r="A8" s="17">
        <v>2</v>
      </c>
      <c r="B8" s="22" t="s">
        <v>13</v>
      </c>
      <c r="C8" s="22"/>
      <c r="D8" s="23">
        <f>D9+D10+D11+D12+D13+D14</f>
        <v>48813610</v>
      </c>
      <c r="E8" s="23">
        <f>E9+E10+E11+E12+E13+E14</f>
        <v>58774387</v>
      </c>
      <c r="F8" s="23">
        <f>F9+F10+F11+F12+F13+F14</f>
        <v>58774387</v>
      </c>
      <c r="G8" s="24">
        <f>F8/E8</f>
        <v>1</v>
      </c>
      <c r="H8" s="22" t="s">
        <v>14</v>
      </c>
      <c r="I8" s="22"/>
      <c r="J8" s="23">
        <v>29901035</v>
      </c>
      <c r="K8" s="23">
        <v>37733616</v>
      </c>
      <c r="L8" s="25">
        <v>36579544</v>
      </c>
      <c r="M8" s="24">
        <f>L8/K8</f>
        <v>0.96941528211873462</v>
      </c>
    </row>
    <row r="9" spans="1:13" ht="13.5" customHeight="1" x14ac:dyDescent="0.2">
      <c r="A9" s="17">
        <v>3</v>
      </c>
      <c r="B9" s="26" t="s">
        <v>15</v>
      </c>
      <c r="C9" s="27"/>
      <c r="D9" s="23">
        <v>44913610</v>
      </c>
      <c r="E9" s="23">
        <v>51073721</v>
      </c>
      <c r="F9" s="23">
        <v>51073721</v>
      </c>
      <c r="G9" s="24">
        <f t="shared" ref="G9:G38" si="0">F9/E9</f>
        <v>1</v>
      </c>
      <c r="H9" s="22" t="s">
        <v>16</v>
      </c>
      <c r="I9" s="22"/>
      <c r="J9" s="23">
        <v>5398239</v>
      </c>
      <c r="K9" s="23">
        <v>7271991</v>
      </c>
      <c r="L9" s="25">
        <v>7216372</v>
      </c>
      <c r="M9" s="24">
        <f t="shared" ref="M9:M38" si="1">L9/K9</f>
        <v>0.99235161319644094</v>
      </c>
    </row>
    <row r="10" spans="1:13" x14ac:dyDescent="0.2">
      <c r="A10" s="17">
        <v>4</v>
      </c>
      <c r="B10" s="28" t="s">
        <v>17</v>
      </c>
      <c r="C10" s="29"/>
      <c r="D10" s="23">
        <v>3900000</v>
      </c>
      <c r="E10" s="23">
        <v>7700666</v>
      </c>
      <c r="F10" s="23">
        <v>7700666</v>
      </c>
      <c r="G10" s="24">
        <f t="shared" si="0"/>
        <v>1</v>
      </c>
      <c r="H10" s="22" t="s">
        <v>18</v>
      </c>
      <c r="I10" s="22"/>
      <c r="J10" s="23">
        <v>22573549</v>
      </c>
      <c r="K10" s="23">
        <v>34829317</v>
      </c>
      <c r="L10" s="25">
        <v>25130378</v>
      </c>
      <c r="M10" s="24">
        <f t="shared" si="1"/>
        <v>0.72152945175468131</v>
      </c>
    </row>
    <row r="11" spans="1:13" x14ac:dyDescent="0.2">
      <c r="A11" s="17">
        <v>5</v>
      </c>
      <c r="B11" s="28" t="s">
        <v>19</v>
      </c>
      <c r="C11" s="29"/>
      <c r="D11" s="23">
        <v>0</v>
      </c>
      <c r="E11" s="23">
        <v>0</v>
      </c>
      <c r="F11" s="23">
        <v>0</v>
      </c>
      <c r="G11" s="24">
        <v>0</v>
      </c>
      <c r="H11" s="22" t="s">
        <v>20</v>
      </c>
      <c r="I11" s="22"/>
      <c r="J11" s="30">
        <v>6069000</v>
      </c>
      <c r="K11" s="30">
        <v>9397060</v>
      </c>
      <c r="L11" s="30">
        <v>5537930</v>
      </c>
      <c r="M11" s="24">
        <f t="shared" si="1"/>
        <v>0.5893258104130441</v>
      </c>
    </row>
    <row r="12" spans="1:13" x14ac:dyDescent="0.2">
      <c r="A12" s="17">
        <v>6</v>
      </c>
      <c r="B12" s="28" t="s">
        <v>21</v>
      </c>
      <c r="C12" s="29"/>
      <c r="D12" s="23">
        <v>0</v>
      </c>
      <c r="E12" s="23">
        <v>0</v>
      </c>
      <c r="F12" s="23">
        <v>0</v>
      </c>
      <c r="G12" s="24">
        <v>0</v>
      </c>
      <c r="H12" s="22" t="s">
        <v>22</v>
      </c>
      <c r="I12" s="22"/>
      <c r="J12" s="23">
        <v>1193048</v>
      </c>
      <c r="K12" s="23">
        <v>2280141</v>
      </c>
      <c r="L12" s="25">
        <v>2163233</v>
      </c>
      <c r="M12" s="24">
        <f t="shared" si="1"/>
        <v>0.94872773218849182</v>
      </c>
    </row>
    <row r="13" spans="1:13" x14ac:dyDescent="0.2">
      <c r="A13" s="17">
        <v>7</v>
      </c>
      <c r="B13" s="28" t="s">
        <v>23</v>
      </c>
      <c r="C13" s="29"/>
      <c r="D13" s="23">
        <v>0</v>
      </c>
      <c r="E13" s="23">
        <v>0</v>
      </c>
      <c r="F13" s="23">
        <v>0</v>
      </c>
      <c r="G13" s="24">
        <v>0</v>
      </c>
      <c r="H13" s="28" t="s">
        <v>24</v>
      </c>
      <c r="I13" s="29"/>
      <c r="J13" s="23">
        <v>829950</v>
      </c>
      <c r="K13" s="23">
        <v>2249250</v>
      </c>
      <c r="L13" s="25">
        <v>2171400</v>
      </c>
      <c r="M13" s="24">
        <f t="shared" si="1"/>
        <v>0.96538846282094026</v>
      </c>
    </row>
    <row r="14" spans="1:13" x14ac:dyDescent="0.2">
      <c r="A14" s="17">
        <v>8</v>
      </c>
      <c r="B14" s="28" t="s">
        <v>25</v>
      </c>
      <c r="C14" s="29"/>
      <c r="D14" s="23">
        <v>0</v>
      </c>
      <c r="E14" s="31">
        <v>0</v>
      </c>
      <c r="F14" s="25">
        <v>0</v>
      </c>
      <c r="G14" s="24">
        <v>0</v>
      </c>
      <c r="H14" s="32" t="s">
        <v>26</v>
      </c>
      <c r="I14" s="33"/>
      <c r="J14" s="34">
        <v>0</v>
      </c>
      <c r="K14" s="34">
        <v>0</v>
      </c>
      <c r="L14" s="34">
        <v>0</v>
      </c>
      <c r="M14" s="24">
        <v>0</v>
      </c>
    </row>
    <row r="15" spans="1:13" x14ac:dyDescent="0.2">
      <c r="A15" s="17">
        <v>9</v>
      </c>
      <c r="B15" s="35" t="s">
        <v>27</v>
      </c>
      <c r="C15" s="36"/>
      <c r="D15" s="30">
        <v>9720000</v>
      </c>
      <c r="E15" s="30">
        <v>11484843</v>
      </c>
      <c r="F15" s="30">
        <v>9161425</v>
      </c>
      <c r="G15" s="24">
        <f t="shared" si="0"/>
        <v>0.79769701684211092</v>
      </c>
      <c r="H15" s="28" t="s">
        <v>28</v>
      </c>
      <c r="I15" s="29"/>
      <c r="J15" s="34">
        <v>2326483</v>
      </c>
      <c r="K15" s="34">
        <v>44937733</v>
      </c>
      <c r="L15" s="30">
        <v>0</v>
      </c>
      <c r="M15" s="24">
        <f t="shared" si="1"/>
        <v>0</v>
      </c>
    </row>
    <row r="16" spans="1:13" x14ac:dyDescent="0.2">
      <c r="A16" s="17">
        <v>10</v>
      </c>
      <c r="B16" s="35" t="s">
        <v>29</v>
      </c>
      <c r="C16" s="36"/>
      <c r="D16" s="30">
        <v>8826063</v>
      </c>
      <c r="E16" s="30">
        <v>12263769</v>
      </c>
      <c r="F16" s="30">
        <v>11390627</v>
      </c>
      <c r="G16" s="24">
        <f t="shared" si="0"/>
        <v>0.92880312732570225</v>
      </c>
      <c r="H16" s="37"/>
      <c r="I16" s="38"/>
      <c r="J16" s="30"/>
      <c r="K16" s="30"/>
      <c r="L16" s="30"/>
      <c r="M16" s="24"/>
    </row>
    <row r="17" spans="1:17" x14ac:dyDescent="0.2">
      <c r="A17" s="17">
        <v>11</v>
      </c>
      <c r="B17" s="35" t="s">
        <v>30</v>
      </c>
      <c r="C17" s="36"/>
      <c r="D17" s="30">
        <v>0</v>
      </c>
      <c r="E17" s="30">
        <v>925000</v>
      </c>
      <c r="F17" s="30">
        <v>925000</v>
      </c>
      <c r="G17" s="24">
        <f t="shared" si="0"/>
        <v>1</v>
      </c>
      <c r="H17" s="37"/>
      <c r="I17" s="38"/>
      <c r="J17" s="30"/>
      <c r="K17" s="30"/>
      <c r="L17" s="30"/>
      <c r="M17" s="24"/>
    </row>
    <row r="18" spans="1:17" x14ac:dyDescent="0.2">
      <c r="A18" s="17">
        <v>12</v>
      </c>
      <c r="B18" s="39" t="s">
        <v>31</v>
      </c>
      <c r="C18" s="40"/>
      <c r="D18" s="41">
        <f>D8+D15+D16+D17</f>
        <v>67359673</v>
      </c>
      <c r="E18" s="41">
        <f t="shared" ref="E18:F18" si="2">E8+E15+E16+E17</f>
        <v>83447999</v>
      </c>
      <c r="F18" s="41">
        <f t="shared" si="2"/>
        <v>80251439</v>
      </c>
      <c r="G18" s="24">
        <f t="shared" si="0"/>
        <v>0.96169398861199773</v>
      </c>
      <c r="H18" s="42" t="s">
        <v>32</v>
      </c>
      <c r="I18" s="43"/>
      <c r="J18" s="41">
        <f>SUM(J8:J17)</f>
        <v>68291304</v>
      </c>
      <c r="K18" s="41">
        <f>SUM(K8:K17)</f>
        <v>138699108</v>
      </c>
      <c r="L18" s="41">
        <f>SUM(L8:L17)</f>
        <v>78798857</v>
      </c>
      <c r="M18" s="24">
        <f t="shared" si="1"/>
        <v>0.56812807332546078</v>
      </c>
    </row>
    <row r="19" spans="1:17" x14ac:dyDescent="0.2">
      <c r="A19" s="17">
        <v>12</v>
      </c>
      <c r="B19" s="44" t="s">
        <v>33</v>
      </c>
      <c r="C19" s="45"/>
      <c r="D19" s="30"/>
      <c r="E19" s="30"/>
      <c r="F19" s="30"/>
      <c r="G19" s="24"/>
      <c r="H19" s="46" t="s">
        <v>34</v>
      </c>
      <c r="I19" s="38"/>
      <c r="J19" s="30"/>
      <c r="K19" s="30"/>
      <c r="L19" s="30"/>
      <c r="M19" s="24"/>
    </row>
    <row r="20" spans="1:17" x14ac:dyDescent="0.2">
      <c r="A20" s="17">
        <v>13</v>
      </c>
      <c r="B20" s="47" t="s">
        <v>35</v>
      </c>
      <c r="C20" s="48"/>
      <c r="D20" s="30"/>
      <c r="E20" s="30"/>
      <c r="F20" s="30"/>
      <c r="G20" s="24"/>
      <c r="H20" s="37" t="s">
        <v>36</v>
      </c>
      <c r="I20" s="38"/>
      <c r="J20" s="30"/>
      <c r="K20" s="30"/>
      <c r="L20" s="30"/>
      <c r="M20" s="24"/>
    </row>
    <row r="21" spans="1:17" x14ac:dyDescent="0.2">
      <c r="A21" s="17">
        <v>14</v>
      </c>
      <c r="B21" s="37" t="s">
        <v>37</v>
      </c>
      <c r="C21" s="48"/>
      <c r="D21" s="30">
        <v>21497800</v>
      </c>
      <c r="E21" s="30">
        <v>20578516</v>
      </c>
      <c r="F21" s="30">
        <v>20578516</v>
      </c>
      <c r="G21" s="24">
        <f t="shared" si="0"/>
        <v>1</v>
      </c>
      <c r="H21" s="37" t="s">
        <v>38</v>
      </c>
      <c r="I21" s="38"/>
      <c r="J21" s="30"/>
      <c r="K21" s="30"/>
      <c r="L21" s="30"/>
      <c r="M21" s="24"/>
    </row>
    <row r="22" spans="1:17" x14ac:dyDescent="0.2">
      <c r="A22" s="17">
        <v>15</v>
      </c>
      <c r="B22" s="47" t="s">
        <v>39</v>
      </c>
      <c r="C22" s="48"/>
      <c r="D22" s="34">
        <v>2519439</v>
      </c>
      <c r="E22" s="34">
        <v>3721311</v>
      </c>
      <c r="F22" s="34">
        <v>3721311</v>
      </c>
      <c r="G22" s="24">
        <f t="shared" si="0"/>
        <v>1</v>
      </c>
      <c r="H22" s="37" t="s">
        <v>37</v>
      </c>
      <c r="I22" s="38"/>
      <c r="J22" s="30">
        <v>21497800</v>
      </c>
      <c r="K22" s="30">
        <v>20578516</v>
      </c>
      <c r="L22" s="30">
        <v>20578516</v>
      </c>
      <c r="M22" s="24">
        <f t="shared" si="1"/>
        <v>1</v>
      </c>
    </row>
    <row r="23" spans="1:17" x14ac:dyDescent="0.2">
      <c r="A23" s="17">
        <v>16</v>
      </c>
      <c r="B23" s="32" t="s">
        <v>40</v>
      </c>
      <c r="C23" s="33"/>
      <c r="D23" s="21">
        <v>0</v>
      </c>
      <c r="E23" s="21">
        <v>5199466</v>
      </c>
      <c r="F23" s="21">
        <v>5199466</v>
      </c>
      <c r="G23" s="24">
        <f t="shared" si="0"/>
        <v>1</v>
      </c>
      <c r="H23" s="32" t="s">
        <v>41</v>
      </c>
      <c r="I23" s="33"/>
      <c r="J23" s="21">
        <v>1587808</v>
      </c>
      <c r="K23" s="21">
        <v>5152602</v>
      </c>
      <c r="L23" s="25">
        <v>5152602</v>
      </c>
      <c r="M23" s="24">
        <f t="shared" si="1"/>
        <v>1</v>
      </c>
    </row>
    <row r="24" spans="1:17" x14ac:dyDescent="0.2">
      <c r="A24" s="17">
        <v>17</v>
      </c>
      <c r="B24" s="49" t="s">
        <v>42</v>
      </c>
      <c r="C24" s="50"/>
      <c r="D24" s="51">
        <f>SUM(D20:D23)</f>
        <v>24017239</v>
      </c>
      <c r="E24" s="51">
        <f>SUM(E20:E23)</f>
        <v>29499293</v>
      </c>
      <c r="F24" s="51">
        <f>SUM(F20:F23)</f>
        <v>29499293</v>
      </c>
      <c r="G24" s="24">
        <f t="shared" si="0"/>
        <v>1</v>
      </c>
      <c r="H24" s="49" t="s">
        <v>43</v>
      </c>
      <c r="I24" s="50"/>
      <c r="J24" s="52">
        <f>SUM(J20:J23)</f>
        <v>23085608</v>
      </c>
      <c r="K24" s="52">
        <f>SUM(K20:K23)</f>
        <v>25731118</v>
      </c>
      <c r="L24" s="52">
        <f>SUM(L20:L23)</f>
        <v>25731118</v>
      </c>
      <c r="M24" s="24">
        <f t="shared" si="1"/>
        <v>1</v>
      </c>
    </row>
    <row r="25" spans="1:17" x14ac:dyDescent="0.2">
      <c r="A25" s="17">
        <v>18</v>
      </c>
      <c r="B25" s="53" t="s">
        <v>44</v>
      </c>
      <c r="C25" s="54"/>
      <c r="D25" s="41">
        <f>D18+D24</f>
        <v>91376912</v>
      </c>
      <c r="E25" s="41">
        <f t="shared" ref="E25:F25" si="3">E18+E24</f>
        <v>112947292</v>
      </c>
      <c r="F25" s="41">
        <f t="shared" si="3"/>
        <v>109750732</v>
      </c>
      <c r="G25" s="24">
        <f t="shared" si="0"/>
        <v>0.97169865745873751</v>
      </c>
      <c r="H25" s="55" t="s">
        <v>45</v>
      </c>
      <c r="I25" s="55"/>
      <c r="J25" s="56">
        <f>J18+J24</f>
        <v>91376912</v>
      </c>
      <c r="K25" s="56">
        <f>K18+K24</f>
        <v>164430226</v>
      </c>
      <c r="L25" s="56">
        <f>L18+L24</f>
        <v>104529975</v>
      </c>
      <c r="M25" s="24">
        <f t="shared" si="1"/>
        <v>0.6357102191174997</v>
      </c>
    </row>
    <row r="26" spans="1:17" x14ac:dyDescent="0.2">
      <c r="A26" s="57">
        <v>19</v>
      </c>
      <c r="B26" s="53"/>
      <c r="C26" s="54"/>
      <c r="D26" s="58"/>
      <c r="E26" s="58"/>
      <c r="F26" s="58"/>
      <c r="G26" s="24"/>
      <c r="H26" s="55"/>
      <c r="I26" s="55"/>
      <c r="J26" s="56"/>
      <c r="K26" s="56"/>
      <c r="L26" s="59"/>
      <c r="M26" s="24"/>
    </row>
    <row r="27" spans="1:17" x14ac:dyDescent="0.2">
      <c r="A27" s="17">
        <v>20</v>
      </c>
      <c r="B27" s="60" t="s">
        <v>46</v>
      </c>
      <c r="C27" s="61"/>
      <c r="D27" s="19"/>
      <c r="E27" s="19"/>
      <c r="F27" s="19"/>
      <c r="G27" s="24"/>
      <c r="H27" s="18" t="s">
        <v>47</v>
      </c>
      <c r="I27" s="18"/>
      <c r="J27" s="19"/>
      <c r="K27" s="19"/>
      <c r="L27" s="62"/>
      <c r="M27" s="24"/>
    </row>
    <row r="28" spans="1:17" x14ac:dyDescent="0.2">
      <c r="A28" s="17">
        <v>21</v>
      </c>
      <c r="B28" s="22" t="s">
        <v>48</v>
      </c>
      <c r="C28" s="22"/>
      <c r="D28" s="23">
        <v>0</v>
      </c>
      <c r="E28" s="23">
        <v>16005152</v>
      </c>
      <c r="F28" s="23">
        <v>16005162</v>
      </c>
      <c r="G28" s="24">
        <f t="shared" si="0"/>
        <v>1.0000006247988147</v>
      </c>
      <c r="H28" s="22" t="s">
        <v>49</v>
      </c>
      <c r="I28" s="22"/>
      <c r="J28" s="23">
        <v>58720273</v>
      </c>
      <c r="K28" s="23">
        <v>68661888</v>
      </c>
      <c r="L28" s="25">
        <v>32374319</v>
      </c>
      <c r="M28" s="24">
        <f t="shared" si="1"/>
        <v>0.47150347802845155</v>
      </c>
    </row>
    <row r="29" spans="1:17" x14ac:dyDescent="0.2">
      <c r="A29" s="17">
        <v>22</v>
      </c>
      <c r="B29" s="63" t="s">
        <v>17</v>
      </c>
      <c r="C29" s="64"/>
      <c r="D29" s="23"/>
      <c r="E29" s="23"/>
      <c r="F29" s="23"/>
      <c r="G29" s="24"/>
      <c r="H29" s="28" t="s">
        <v>50</v>
      </c>
      <c r="I29" s="29"/>
      <c r="J29" s="25">
        <v>106362690</v>
      </c>
      <c r="K29" s="25">
        <v>176800009</v>
      </c>
      <c r="L29" s="25">
        <v>144273166</v>
      </c>
      <c r="M29" s="24">
        <f t="shared" si="1"/>
        <v>0.81602465303041927</v>
      </c>
    </row>
    <row r="30" spans="1:17" x14ac:dyDescent="0.2">
      <c r="A30" s="17">
        <v>23</v>
      </c>
      <c r="B30" s="63" t="s">
        <v>19</v>
      </c>
      <c r="C30" s="64"/>
      <c r="D30" s="23"/>
      <c r="E30" s="23"/>
      <c r="F30" s="23"/>
      <c r="G30" s="24"/>
      <c r="H30" s="22" t="s">
        <v>51</v>
      </c>
      <c r="I30" s="22"/>
      <c r="J30" s="23">
        <v>0</v>
      </c>
      <c r="K30" s="23">
        <v>0</v>
      </c>
      <c r="L30" s="25">
        <v>0</v>
      </c>
      <c r="M30" s="24">
        <v>0</v>
      </c>
    </row>
    <row r="31" spans="1:17" x14ac:dyDescent="0.2">
      <c r="A31" s="17">
        <v>24</v>
      </c>
      <c r="B31" s="63" t="s">
        <v>21</v>
      </c>
      <c r="C31" s="64"/>
      <c r="D31" s="23"/>
      <c r="E31" s="23"/>
      <c r="F31" s="23"/>
      <c r="G31" s="24"/>
      <c r="H31" s="28" t="s">
        <v>52</v>
      </c>
      <c r="I31" s="29"/>
      <c r="J31" s="23">
        <v>330200</v>
      </c>
      <c r="K31" s="23"/>
      <c r="L31" s="25"/>
      <c r="M31" s="24"/>
    </row>
    <row r="32" spans="1:17" x14ac:dyDescent="0.2">
      <c r="A32" s="17">
        <v>25</v>
      </c>
      <c r="B32" s="28" t="s">
        <v>53</v>
      </c>
      <c r="C32" s="29"/>
      <c r="D32" s="23"/>
      <c r="E32" s="23"/>
      <c r="F32" s="23"/>
      <c r="G32" s="24"/>
      <c r="H32" s="28" t="s">
        <v>54</v>
      </c>
      <c r="I32" s="29"/>
      <c r="J32" s="65">
        <v>23136656</v>
      </c>
      <c r="K32" s="65"/>
      <c r="L32" s="25">
        <v>0</v>
      </c>
      <c r="M32" s="24"/>
      <c r="Q32" s="66"/>
    </row>
    <row r="33" spans="1:13" x14ac:dyDescent="0.2">
      <c r="A33" s="17">
        <v>26</v>
      </c>
      <c r="B33" s="28" t="s">
        <v>55</v>
      </c>
      <c r="C33" s="29"/>
      <c r="D33" s="23">
        <v>16429656</v>
      </c>
      <c r="E33" s="23">
        <v>110351588</v>
      </c>
      <c r="F33" s="23">
        <v>110351588</v>
      </c>
      <c r="G33" s="24"/>
      <c r="H33" s="37"/>
      <c r="I33" s="38"/>
      <c r="J33" s="23">
        <v>0</v>
      </c>
      <c r="K33" s="23"/>
      <c r="L33" s="25"/>
      <c r="M33" s="24"/>
    </row>
    <row r="34" spans="1:13" x14ac:dyDescent="0.2">
      <c r="A34" s="17">
        <v>27</v>
      </c>
      <c r="B34" s="67" t="s">
        <v>56</v>
      </c>
      <c r="C34" s="38"/>
      <c r="D34" s="23">
        <v>330200</v>
      </c>
      <c r="E34" s="23"/>
      <c r="F34" s="23"/>
      <c r="G34" s="24"/>
      <c r="H34" s="37"/>
      <c r="I34" s="38"/>
      <c r="J34" s="23"/>
      <c r="K34" s="23"/>
      <c r="L34" s="25"/>
      <c r="M34" s="24"/>
    </row>
    <row r="35" spans="1:13" x14ac:dyDescent="0.2">
      <c r="A35" s="17">
        <v>28</v>
      </c>
      <c r="B35" s="68" t="s">
        <v>57</v>
      </c>
      <c r="C35" s="38"/>
      <c r="D35" s="23"/>
      <c r="E35" s="23"/>
      <c r="F35" s="23"/>
      <c r="G35" s="24"/>
      <c r="H35" s="37"/>
      <c r="I35" s="38"/>
      <c r="J35" s="23"/>
      <c r="K35" s="23"/>
      <c r="L35" s="25"/>
      <c r="M35" s="24"/>
    </row>
    <row r="36" spans="1:13" x14ac:dyDescent="0.2">
      <c r="A36" s="17">
        <v>29</v>
      </c>
      <c r="B36" s="63" t="s">
        <v>58</v>
      </c>
      <c r="C36" s="64"/>
      <c r="D36" s="65">
        <v>171789963</v>
      </c>
      <c r="E36" s="65">
        <v>170588091</v>
      </c>
      <c r="F36" s="65">
        <v>170588091</v>
      </c>
      <c r="G36" s="24"/>
      <c r="H36" s="69"/>
      <c r="I36" s="43"/>
      <c r="J36" s="21"/>
      <c r="K36" s="21"/>
      <c r="L36" s="25"/>
      <c r="M36" s="24"/>
    </row>
    <row r="37" spans="1:13" x14ac:dyDescent="0.2">
      <c r="A37" s="17">
        <v>30</v>
      </c>
      <c r="B37" s="70" t="s">
        <v>59</v>
      </c>
      <c r="C37" s="71"/>
      <c r="D37" s="59">
        <f>SUM(D28:D36)</f>
        <v>188549819</v>
      </c>
      <c r="E37" s="59">
        <f t="shared" ref="E37:F37" si="4">SUM(E28:E36)</f>
        <v>296944831</v>
      </c>
      <c r="F37" s="59">
        <f t="shared" si="4"/>
        <v>296944841</v>
      </c>
      <c r="G37" s="24">
        <f t="shared" si="0"/>
        <v>1.0000000336762891</v>
      </c>
      <c r="H37" s="72" t="s">
        <v>60</v>
      </c>
      <c r="I37" s="73"/>
      <c r="J37" s="56">
        <f>SUM(J28:J33)</f>
        <v>188549819</v>
      </c>
      <c r="K37" s="56">
        <f>SUM(K28:K33)</f>
        <v>245461897</v>
      </c>
      <c r="L37" s="56">
        <f>SUM(L28:L33)</f>
        <v>176647485</v>
      </c>
      <c r="M37" s="24">
        <f t="shared" si="1"/>
        <v>0.71965338473693941</v>
      </c>
    </row>
    <row r="38" spans="1:13" x14ac:dyDescent="0.2">
      <c r="A38" s="17">
        <v>31</v>
      </c>
      <c r="B38" s="74" t="s">
        <v>61</v>
      </c>
      <c r="C38" s="75"/>
      <c r="D38" s="76">
        <f>D25+D37</f>
        <v>279926731</v>
      </c>
      <c r="E38" s="76">
        <f>E25+E37</f>
        <v>409892123</v>
      </c>
      <c r="F38" s="76">
        <f>F25+F37</f>
        <v>406695573</v>
      </c>
      <c r="G38" s="24">
        <f t="shared" si="0"/>
        <v>0.99220148468186109</v>
      </c>
      <c r="H38" s="18" t="s">
        <v>62</v>
      </c>
      <c r="I38" s="18"/>
      <c r="J38" s="77">
        <f>J37+J25</f>
        <v>279926731</v>
      </c>
      <c r="K38" s="77">
        <f>K37+K25</f>
        <v>409892123</v>
      </c>
      <c r="L38" s="77">
        <f>L37+L25</f>
        <v>281177460</v>
      </c>
      <c r="M38" s="24">
        <f t="shared" si="1"/>
        <v>0.68597917408625098</v>
      </c>
    </row>
    <row r="39" spans="1:13" x14ac:dyDescent="0.2">
      <c r="D39" s="78"/>
      <c r="E39" s="79"/>
      <c r="F39" s="79"/>
      <c r="G39" s="78"/>
      <c r="H39" s="78"/>
      <c r="I39" s="78"/>
      <c r="J39" s="79"/>
      <c r="K39" s="79"/>
      <c r="L39" s="79"/>
      <c r="M39" s="78"/>
    </row>
    <row r="40" spans="1:13" x14ac:dyDescent="0.2">
      <c r="E40" s="78"/>
    </row>
  </sheetData>
  <mergeCells count="60">
    <mergeCell ref="B33:C33"/>
    <mergeCell ref="B36:C36"/>
    <mergeCell ref="H36:I36"/>
    <mergeCell ref="B37:C37"/>
    <mergeCell ref="H37:I37"/>
    <mergeCell ref="B38:C38"/>
    <mergeCell ref="H38:I38"/>
    <mergeCell ref="B30:C30"/>
    <mergeCell ref="H30:I30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H18:I18"/>
    <mergeCell ref="B23:C23"/>
    <mergeCell ref="H23:I23"/>
    <mergeCell ref="B25:C25"/>
    <mergeCell ref="H25:I25"/>
    <mergeCell ref="B26:C26"/>
    <mergeCell ref="H26:I26"/>
    <mergeCell ref="B14:C14"/>
    <mergeCell ref="H14:I14"/>
    <mergeCell ref="B15:C15"/>
    <mergeCell ref="H15:I15"/>
    <mergeCell ref="B16:C16"/>
    <mergeCell ref="B17:C17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m. Összevon 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2019-05-29T10:35:42Z</dcterms:created>
  <dcterms:modified xsi:type="dcterms:W3CDTF">2019-05-29T10:35:52Z</dcterms:modified>
</cp:coreProperties>
</file>