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8" i="1" l="1"/>
  <c r="C69" i="1" s="1"/>
  <c r="F67" i="1"/>
  <c r="E66" i="1"/>
  <c r="E68" i="1" s="1"/>
  <c r="D66" i="1"/>
  <c r="D68" i="1" s="1"/>
  <c r="D69" i="1" s="1"/>
  <c r="C66" i="1"/>
  <c r="F65" i="1"/>
  <c r="D63" i="1"/>
  <c r="C63" i="1"/>
  <c r="E61" i="1"/>
  <c r="E63" i="1" s="1"/>
  <c r="F63" i="1" s="1"/>
  <c r="E59" i="1"/>
  <c r="F59" i="1" s="1"/>
  <c r="E58" i="1"/>
  <c r="F58" i="1" s="1"/>
  <c r="D58" i="1"/>
  <c r="C58" i="1"/>
  <c r="F55" i="1"/>
  <c r="F54" i="1"/>
  <c r="E54" i="1"/>
  <c r="D54" i="1"/>
  <c r="C54" i="1"/>
  <c r="F53" i="1"/>
  <c r="F52" i="1"/>
  <c r="E51" i="1"/>
  <c r="D51" i="1"/>
  <c r="F51" i="1" s="1"/>
  <c r="C51" i="1"/>
  <c r="F50" i="1"/>
  <c r="F49" i="1"/>
  <c r="F48" i="1"/>
  <c r="F47" i="1"/>
  <c r="F46" i="1"/>
  <c r="F45" i="1"/>
  <c r="F44" i="1"/>
  <c r="F43" i="1"/>
  <c r="C35" i="1"/>
  <c r="F34" i="1"/>
  <c r="D33" i="1"/>
  <c r="D35" i="1" s="1"/>
  <c r="C33" i="1"/>
  <c r="F31" i="1"/>
  <c r="E31" i="1"/>
  <c r="F29" i="1"/>
  <c r="E29" i="1"/>
  <c r="F27" i="1"/>
  <c r="E27" i="1"/>
  <c r="E33" i="1" s="1"/>
  <c r="F23" i="1"/>
  <c r="E23" i="1"/>
  <c r="E22" i="1"/>
  <c r="D22" i="1"/>
  <c r="C22" i="1"/>
  <c r="E15" i="1"/>
  <c r="F15" i="1" s="1"/>
  <c r="E14" i="1"/>
  <c r="F14" i="1" s="1"/>
  <c r="D14" i="1"/>
  <c r="D19" i="1" s="1"/>
  <c r="D64" i="1" s="1"/>
  <c r="D70" i="1" s="1"/>
  <c r="C14" i="1"/>
  <c r="C19" i="1" s="1"/>
  <c r="C64" i="1" s="1"/>
  <c r="C70" i="1" s="1"/>
  <c r="F13" i="1"/>
  <c r="F12" i="1"/>
  <c r="F11" i="1"/>
  <c r="F10" i="1"/>
  <c r="F9" i="1"/>
  <c r="F8" i="1"/>
  <c r="F2" i="1"/>
  <c r="F38" i="1" s="1"/>
  <c r="F68" i="1" l="1"/>
  <c r="E69" i="1"/>
  <c r="F69" i="1" s="1"/>
  <c r="E35" i="1"/>
  <c r="F35" i="1" s="1"/>
  <c r="F33" i="1"/>
  <c r="E19" i="1"/>
  <c r="F61" i="1"/>
  <c r="F66" i="1"/>
  <c r="E64" i="1" l="1"/>
  <c r="F19" i="1"/>
  <c r="E70" i="1" l="1"/>
  <c r="F70" i="1" s="1"/>
  <c r="F64" i="1"/>
</calcChain>
</file>

<file path=xl/sharedStrings.xml><?xml version="1.0" encoding="utf-8"?>
<sst xmlns="http://schemas.openxmlformats.org/spreadsheetml/2006/main" count="99" uniqueCount="86">
  <si>
    <t>5. melléklet</t>
  </si>
  <si>
    <t>Balatonakali Önkormányzat 2016. évi bevételei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</si>
  <si>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</si>
  <si>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</si>
  <si>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</si>
  <si>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</si>
  <si>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</si>
  <si>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</si>
  <si>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</si>
  <si>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</si>
  <si>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>B</t>
  </si>
  <si>
    <t>C</t>
  </si>
  <si>
    <t>D</t>
  </si>
  <si>
    <t>E</t>
  </si>
  <si>
    <t>F</t>
  </si>
  <si>
    <t>01</t>
  </si>
  <si>
    <t>Helyi önkormányzatok működésének általános támogatása (B111)</t>
  </si>
  <si>
    <t>02</t>
  </si>
  <si>
    <t>Települési önkormányzatok egyes köznevelési feladatainak támogatása (B112)</t>
  </si>
  <si>
    <t>03</t>
  </si>
  <si>
    <t>Települési önkormányzatok szociális, gyermekjóléti és gyermekétkeztetési feladatainak támogatása (B113)</t>
  </si>
  <si>
    <t>04</t>
  </si>
  <si>
    <t>Települési önkormányzatok kulturális feladatainak támogatása (B114)</t>
  </si>
  <si>
    <t>05</t>
  </si>
  <si>
    <t>Működési célú költségvetési támogatások és kiegészítő támogatások (B115)</t>
  </si>
  <si>
    <t>06</t>
  </si>
  <si>
    <t>Elszámolásból származó bevételek (B116)</t>
  </si>
  <si>
    <t>07</t>
  </si>
  <si>
    <t>Önkormányzatok működési támogatásai (=01+…+06)        (B11)</t>
  </si>
  <si>
    <t>08</t>
  </si>
  <si>
    <t>Egyéb működési célú támogatások bevételei államháztartáson belülről (B16)</t>
  </si>
  <si>
    <t>09</t>
  </si>
  <si>
    <t>ebből: központi költségvetési szervek (B16)</t>
  </si>
  <si>
    <t>10</t>
  </si>
  <si>
    <t>ebből: elkülönített állami pénzalapok (B16)</t>
  </si>
  <si>
    <t>11</t>
  </si>
  <si>
    <t>ebből: helyi önkormányzatok és költségvetési szerveik (B16)</t>
  </si>
  <si>
    <t>12</t>
  </si>
  <si>
    <t>Működési célú támogatások államháztartáson belülről (=07+08) (B1)</t>
  </si>
  <si>
    <t>13</t>
  </si>
  <si>
    <t>Felhalmozási célú önkormányzati támogatások (B21)</t>
  </si>
  <si>
    <t>14</t>
  </si>
  <si>
    <t>Egyéb felhalmozási célú támogatások bevételei államháztartáson belülről (B25)</t>
  </si>
  <si>
    <t>Felhalmozási célú támogatások államháztartáson belülről (=13+14) (B2)</t>
  </si>
  <si>
    <t>Vagyoni tipusú adók (B34)</t>
  </si>
  <si>
    <t>ebből: építményadó</t>
  </si>
  <si>
    <t xml:space="preserve">ebből: épület után fizetett idegenforgalmi adó </t>
  </si>
  <si>
    <t>ebből: telekadó</t>
  </si>
  <si>
    <t>Értékesítési és forgalmi adók  (B351)</t>
  </si>
  <si>
    <t>ebből: állandó jeleggel végzett iparűzési tevékenység után fizetett helyi iparűzési adó</t>
  </si>
  <si>
    <t>Gépjárműadók (B354)</t>
  </si>
  <si>
    <t>ebből: belföldi gépjárművek adójának a helyi önkormányzatot megillető része</t>
  </si>
  <si>
    <t>Egyéb áruhasználati és szolgáltatási adók (B355)</t>
  </si>
  <si>
    <t xml:space="preserve">ebből: tartózkodás után fizetett idegenforgalmi adó        </t>
  </si>
  <si>
    <t>Termékek és szolgáltatások adói  (B35)</t>
  </si>
  <si>
    <t>Egyéb közhatalmi bevételek (B36)</t>
  </si>
  <si>
    <t>Közhatalmi bevételek (16+26+27) (B3)</t>
  </si>
  <si>
    <t>5. melléklet folytatása</t>
  </si>
  <si>
    <t>Készletértékesítés ellenértéke (B401)</t>
  </si>
  <si>
    <t>Szolgáltatások ellenértéke (B402)</t>
  </si>
  <si>
    <t>Közvetített szolgáltatások ellenértéke  (B403)</t>
  </si>
  <si>
    <t>Tulajdonosi bevételek (B404)</t>
  </si>
  <si>
    <t>Kiszámlázott általános forgalmi adó (B406)</t>
  </si>
  <si>
    <t>Kamatbevételek és más nyereségjellegű bevételek (B408)</t>
  </si>
  <si>
    <t>Biztosító által fizetett kártérítés (B410)</t>
  </si>
  <si>
    <t>Egyéb működési bevételek (B411)</t>
  </si>
  <si>
    <t>Működési bevételek (=29+…+36) (B4)</t>
  </si>
  <si>
    <t>Ingatlanok értékesítése (B52)</t>
  </si>
  <si>
    <t>Egyéb tárgyi eszközök értékesítése (B53)</t>
  </si>
  <si>
    <t>Felhalmozási bevételek (=38+39) (B5)</t>
  </si>
  <si>
    <t>Egyéb működési célú átvett pénzeszközök (B63)</t>
  </si>
  <si>
    <t xml:space="preserve">ebből: háztartások   </t>
  </si>
  <si>
    <t xml:space="preserve">ebből: egyéb vállalkozások   </t>
  </si>
  <si>
    <t>Működési célú átvett pénzeszközök (=41)  (B6)</t>
  </si>
  <si>
    <t>Felhalmozási célú visszatérítendő támogatások, kölcsönök visszatérülése államháztartáson kívülről  (B72)</t>
  </si>
  <si>
    <t xml:space="preserve">ebből: egyéb civil szervezetek </t>
  </si>
  <si>
    <t>Egyéb felhalmozási célú átvett pénzeszközök  (B73)</t>
  </si>
  <si>
    <t>ebből: háztartások</t>
  </si>
  <si>
    <t>Felhalmozási célú átvett pénzeszközök (=45+47)  (B7)</t>
  </si>
  <si>
    <t>Költségvetési bevételek (=12+15+28+37+40+44+49)        (B1-B7)</t>
  </si>
  <si>
    <t>Előző év költségvetési maradványának igénybevétele (B8131)</t>
  </si>
  <si>
    <t>Maradvány igénybevétele (=51)  (B813)</t>
  </si>
  <si>
    <t>Államháztartáson belüli megelőlegezések (B814)</t>
  </si>
  <si>
    <t>Belföldi finanszírozás bevételei (=52+53)  (B81)</t>
  </si>
  <si>
    <t>Finanszírozási bevételek (=54) (B8)</t>
  </si>
  <si>
    <t>Bevételek összesen (=50+54)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</si>
</sst>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10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10" fontId="1" fillId="0" borderId="14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10" fontId="3" fillId="0" borderId="14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10" fontId="2" fillId="0" borderId="14" xfId="0" applyNumberFormat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0" fontId="2" fillId="0" borderId="1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10" fontId="4" fillId="0" borderId="14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10" fontId="2" fillId="0" borderId="22" xfId="0" applyNumberFormat="1" applyFont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10" fontId="1" fillId="0" borderId="23" xfId="0" applyNumberFormat="1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0" fontId="2" fillId="0" borderId="23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vertical="center"/>
    </xf>
    <xf numFmtId="10" fontId="4" fillId="0" borderId="23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10" fontId="2" fillId="2" borderId="23" xfId="0" applyNumberFormat="1" applyFont="1" applyFill="1" applyBorder="1" applyAlignment="1">
      <alignment horizontal="righ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10" fontId="1" fillId="0" borderId="23" xfId="0" applyNumberFormat="1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 wrapText="1"/>
    </xf>
    <xf numFmtId="10" fontId="3" fillId="0" borderId="23" xfId="0" applyNumberFormat="1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10" fontId="2" fillId="0" borderId="23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3" fontId="2" fillId="2" borderId="29" xfId="0" applyNumberFormat="1" applyFont="1" applyFill="1" applyBorder="1" applyAlignment="1">
      <alignment horizontal="right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3" fontId="2" fillId="2" borderId="31" xfId="0" applyNumberFormat="1" applyFont="1" applyFill="1" applyBorder="1" applyAlignment="1">
      <alignment horizontal="right" vertical="center" wrapText="1"/>
    </xf>
    <xf numFmtId="10" fontId="2" fillId="2" borderId="3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Normal="100" workbookViewId="0"/>
  </sheetViews>
  <sheetFormatPr defaultRowHeight="12.6" x14ac:dyDescent="0.25"/>
  <cols>
    <col min="1" max="1" width="5.6640625" style="48" customWidth="1"/>
    <col min="2" max="2" width="42.6640625" style="48" customWidth="1"/>
    <col min="3" max="5" width="10.6640625" style="48" customWidth="1"/>
    <col min="6" max="6" width="9.6640625" style="48" customWidth="1"/>
  </cols>
  <sheetData>
    <row r="1" spans="1:6" s="4" customFormat="1" ht="15" customHeight="1" x14ac:dyDescent="0.25">
      <c r="A1" s="1"/>
      <c r="B1" s="1"/>
      <c r="C1" s="2"/>
      <c r="D1" s="2"/>
      <c r="E1" s="2"/>
      <c r="F1" s="3" t="s">
        <v>0</v>
      </c>
    </row>
    <row r="2" spans="1:6" s="4" customFormat="1" ht="15" customHeight="1" x14ac:dyDescent="0.25">
      <c r="A2" s="1"/>
      <c r="B2" s="1"/>
      <c r="C2" s="2"/>
      <c r="D2" s="2"/>
      <c r="E2" s="2"/>
      <c r="F2" s="3" t="str">
        <f>'[1]1.d sz. melléklet'!F2</f>
        <v>a   4/2017. (V.31.) önkormányzati rendelethez</v>
      </c>
    </row>
    <row r="3" spans="1:6" s="4" customFormat="1" ht="15" customHeight="1" x14ac:dyDescent="0.25">
      <c r="A3" s="1"/>
      <c r="B3" s="1"/>
      <c r="C3" s="5"/>
      <c r="D3" s="5"/>
      <c r="E3" s="5"/>
      <c r="F3" s="5"/>
    </row>
    <row r="4" spans="1:6" s="4" customFormat="1" ht="15" customHeight="1" x14ac:dyDescent="0.25">
      <c r="A4" s="79" t="s">
        <v>1</v>
      </c>
      <c r="B4" s="79"/>
      <c r="C4" s="79"/>
      <c r="D4" s="79"/>
      <c r="E4" s="79"/>
      <c r="F4" s="79"/>
    </row>
    <row r="5" spans="1:6" s="4" customFormat="1" ht="15" customHeight="1" thickBot="1" x14ac:dyDescent="0.3">
      <c r="A5" s="1"/>
      <c r="B5" s="1"/>
      <c r="C5" s="6"/>
      <c r="D5" s="6"/>
      <c r="E5" s="6"/>
      <c r="F5" s="3" t="s">
        <v>2</v>
      </c>
    </row>
    <row r="6" spans="1:6" s="10" customFormat="1" ht="24.6" thickTop="1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10" customFormat="1" ht="15" customHeight="1" thickBot="1" x14ac:dyDescent="0.3">
      <c r="A7" s="11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</row>
    <row r="8" spans="1:6" s="4" customFormat="1" ht="24.6" thickTop="1" x14ac:dyDescent="0.25">
      <c r="A8" s="14" t="s">
        <v>15</v>
      </c>
      <c r="B8" s="15" t="s">
        <v>16</v>
      </c>
      <c r="C8" s="16">
        <v>44100796</v>
      </c>
      <c r="D8" s="16">
        <v>44784947</v>
      </c>
      <c r="E8" s="16">
        <v>44784947</v>
      </c>
      <c r="F8" s="17">
        <f>E8/D8</f>
        <v>1</v>
      </c>
    </row>
    <row r="9" spans="1:6" s="4" customFormat="1" ht="24" x14ac:dyDescent="0.25">
      <c r="A9" s="18" t="s">
        <v>17</v>
      </c>
      <c r="B9" s="19" t="s">
        <v>18</v>
      </c>
      <c r="C9" s="20">
        <v>12824300</v>
      </c>
      <c r="D9" s="20">
        <v>12824300</v>
      </c>
      <c r="E9" s="20">
        <v>12824300</v>
      </c>
      <c r="F9" s="21">
        <f>E9/D9</f>
        <v>1</v>
      </c>
    </row>
    <row r="10" spans="1:6" s="4" customFormat="1" ht="24" x14ac:dyDescent="0.25">
      <c r="A10" s="18" t="s">
        <v>19</v>
      </c>
      <c r="B10" s="19" t="s">
        <v>20</v>
      </c>
      <c r="C10" s="20">
        <v>5626751</v>
      </c>
      <c r="D10" s="20">
        <v>5626751</v>
      </c>
      <c r="E10" s="20">
        <v>5626751</v>
      </c>
      <c r="F10" s="21">
        <f>E10/D10</f>
        <v>1</v>
      </c>
    </row>
    <row r="11" spans="1:6" s="4" customFormat="1" ht="24" x14ac:dyDescent="0.25">
      <c r="A11" s="18" t="s">
        <v>21</v>
      </c>
      <c r="B11" s="22" t="s">
        <v>22</v>
      </c>
      <c r="C11" s="20">
        <v>1200000</v>
      </c>
      <c r="D11" s="20">
        <v>1200000</v>
      </c>
      <c r="E11" s="20">
        <v>1200000</v>
      </c>
      <c r="F11" s="21">
        <f>E11/D11</f>
        <v>1</v>
      </c>
    </row>
    <row r="12" spans="1:6" s="4" customFormat="1" ht="24" x14ac:dyDescent="0.25">
      <c r="A12" s="18" t="s">
        <v>23</v>
      </c>
      <c r="B12" s="23" t="s">
        <v>24</v>
      </c>
      <c r="C12" s="20">
        <v>0</v>
      </c>
      <c r="D12" s="20">
        <v>13845979</v>
      </c>
      <c r="E12" s="20">
        <v>13845979</v>
      </c>
      <c r="F12" s="21">
        <f t="shared" ref="F12:F34" si="0">E12/D12</f>
        <v>1</v>
      </c>
    </row>
    <row r="13" spans="1:6" s="4" customFormat="1" ht="15" customHeight="1" x14ac:dyDescent="0.25">
      <c r="A13" s="18" t="s">
        <v>25</v>
      </c>
      <c r="B13" s="23" t="s">
        <v>26</v>
      </c>
      <c r="C13" s="20">
        <v>0</v>
      </c>
      <c r="D13" s="20">
        <v>155840</v>
      </c>
      <c r="E13" s="20">
        <v>155840</v>
      </c>
      <c r="F13" s="21">
        <f t="shared" si="0"/>
        <v>1</v>
      </c>
    </row>
    <row r="14" spans="1:6" s="4" customFormat="1" ht="24" x14ac:dyDescent="0.25">
      <c r="A14" s="24" t="s">
        <v>27</v>
      </c>
      <c r="B14" s="25" t="s">
        <v>28</v>
      </c>
      <c r="C14" s="26">
        <f>SUM(C8:C13)</f>
        <v>63751847</v>
      </c>
      <c r="D14" s="26">
        <f t="shared" ref="D14:E14" si="1">SUM(D8:D13)</f>
        <v>78437817</v>
      </c>
      <c r="E14" s="26">
        <f t="shared" si="1"/>
        <v>78437817</v>
      </c>
      <c r="F14" s="27">
        <f t="shared" si="0"/>
        <v>1</v>
      </c>
    </row>
    <row r="15" spans="1:6" s="4" customFormat="1" ht="24" x14ac:dyDescent="0.25">
      <c r="A15" s="24" t="s">
        <v>29</v>
      </c>
      <c r="B15" s="28" t="s">
        <v>30</v>
      </c>
      <c r="C15" s="26">
        <v>734153</v>
      </c>
      <c r="D15" s="26">
        <v>3513380</v>
      </c>
      <c r="E15" s="26">
        <f>SUM(E16:E18)</f>
        <v>3513380</v>
      </c>
      <c r="F15" s="27">
        <f t="shared" si="0"/>
        <v>1</v>
      </c>
    </row>
    <row r="16" spans="1:6" s="4" customFormat="1" ht="15" customHeight="1" x14ac:dyDescent="0.25">
      <c r="A16" s="29" t="s">
        <v>31</v>
      </c>
      <c r="B16" s="30" t="s">
        <v>32</v>
      </c>
      <c r="C16" s="20">
        <v>0</v>
      </c>
      <c r="D16" s="20">
        <v>0</v>
      </c>
      <c r="E16" s="20">
        <v>541129</v>
      </c>
      <c r="F16" s="21"/>
    </row>
    <row r="17" spans="1:6" s="4" customFormat="1" ht="15" customHeight="1" x14ac:dyDescent="0.25">
      <c r="A17" s="29" t="s">
        <v>33</v>
      </c>
      <c r="B17" s="30" t="s">
        <v>34</v>
      </c>
      <c r="C17" s="20">
        <v>0</v>
      </c>
      <c r="D17" s="20">
        <v>0</v>
      </c>
      <c r="E17" s="20">
        <v>1847515</v>
      </c>
      <c r="F17" s="21"/>
    </row>
    <row r="18" spans="1:6" s="4" customFormat="1" ht="15" customHeight="1" x14ac:dyDescent="0.25">
      <c r="A18" s="29" t="s">
        <v>35</v>
      </c>
      <c r="B18" s="30" t="s">
        <v>36</v>
      </c>
      <c r="C18" s="20">
        <v>0</v>
      </c>
      <c r="D18" s="20">
        <v>0</v>
      </c>
      <c r="E18" s="20">
        <v>1124736</v>
      </c>
      <c r="F18" s="27"/>
    </row>
    <row r="19" spans="1:6" s="4" customFormat="1" ht="22.8" x14ac:dyDescent="0.25">
      <c r="A19" s="31" t="s">
        <v>37</v>
      </c>
      <c r="B19" s="32" t="s">
        <v>38</v>
      </c>
      <c r="C19" s="33">
        <f>C14+C15</f>
        <v>64486000</v>
      </c>
      <c r="D19" s="33">
        <f t="shared" ref="D19:E19" si="2">D14+D15</f>
        <v>81951197</v>
      </c>
      <c r="E19" s="33">
        <f t="shared" si="2"/>
        <v>81951197</v>
      </c>
      <c r="F19" s="34">
        <f t="shared" si="0"/>
        <v>1</v>
      </c>
    </row>
    <row r="20" spans="1:6" s="4" customFormat="1" ht="15" customHeight="1" x14ac:dyDescent="0.25">
      <c r="A20" s="24" t="s">
        <v>39</v>
      </c>
      <c r="B20" s="35" t="s">
        <v>40</v>
      </c>
      <c r="C20" s="26">
        <v>0</v>
      </c>
      <c r="D20" s="26">
        <v>0</v>
      </c>
      <c r="E20" s="26">
        <v>0</v>
      </c>
      <c r="F20" s="27"/>
    </row>
    <row r="21" spans="1:6" s="4" customFormat="1" ht="24" x14ac:dyDescent="0.25">
      <c r="A21" s="24" t="s">
        <v>41</v>
      </c>
      <c r="B21" s="35" t="s">
        <v>42</v>
      </c>
      <c r="C21" s="26">
        <v>0</v>
      </c>
      <c r="D21" s="26">
        <v>0</v>
      </c>
      <c r="E21" s="26">
        <v>0</v>
      </c>
      <c r="F21" s="27"/>
    </row>
    <row r="22" spans="1:6" s="4" customFormat="1" ht="22.8" x14ac:dyDescent="0.25">
      <c r="A22" s="31">
        <v>15</v>
      </c>
      <c r="B22" s="36" t="s">
        <v>43</v>
      </c>
      <c r="C22" s="33">
        <f>C20+C21</f>
        <v>0</v>
      </c>
      <c r="D22" s="33">
        <f>D20+D21</f>
        <v>0</v>
      </c>
      <c r="E22" s="33">
        <f>E20+E21</f>
        <v>0</v>
      </c>
      <c r="F22" s="37"/>
    </row>
    <row r="23" spans="1:6" s="4" customFormat="1" ht="15" customHeight="1" x14ac:dyDescent="0.25">
      <c r="A23" s="24">
        <v>16</v>
      </c>
      <c r="B23" s="35" t="s">
        <v>44</v>
      </c>
      <c r="C23" s="26">
        <v>48050000</v>
      </c>
      <c r="D23" s="26">
        <v>48028510</v>
      </c>
      <c r="E23" s="26">
        <f>SUM(E24:E26)</f>
        <v>52613334</v>
      </c>
      <c r="F23" s="27">
        <f t="shared" si="0"/>
        <v>1.095460467126713</v>
      </c>
    </row>
    <row r="24" spans="1:6" s="4" customFormat="1" ht="15" customHeight="1" x14ac:dyDescent="0.25">
      <c r="A24" s="18">
        <v>17</v>
      </c>
      <c r="B24" s="19" t="s">
        <v>45</v>
      </c>
      <c r="C24" s="20">
        <v>0</v>
      </c>
      <c r="D24" s="20">
        <v>0</v>
      </c>
      <c r="E24" s="20">
        <v>40609033</v>
      </c>
      <c r="F24" s="21"/>
    </row>
    <row r="25" spans="1:6" s="4" customFormat="1" ht="15" customHeight="1" x14ac:dyDescent="0.25">
      <c r="A25" s="18">
        <v>18</v>
      </c>
      <c r="B25" s="38" t="s">
        <v>46</v>
      </c>
      <c r="C25" s="20">
        <v>0</v>
      </c>
      <c r="D25" s="20">
        <v>0</v>
      </c>
      <c r="E25" s="20">
        <v>28510</v>
      </c>
      <c r="F25" s="21"/>
    </row>
    <row r="26" spans="1:6" s="4" customFormat="1" ht="15" customHeight="1" x14ac:dyDescent="0.25">
      <c r="A26" s="18">
        <v>19</v>
      </c>
      <c r="B26" s="19" t="s">
        <v>47</v>
      </c>
      <c r="C26" s="20">
        <v>0</v>
      </c>
      <c r="D26" s="20">
        <v>0</v>
      </c>
      <c r="E26" s="20">
        <v>11975791</v>
      </c>
      <c r="F26" s="21"/>
    </row>
    <row r="27" spans="1:6" s="4" customFormat="1" ht="15" customHeight="1" x14ac:dyDescent="0.25">
      <c r="A27" s="18">
        <v>20</v>
      </c>
      <c r="B27" s="19" t="s">
        <v>48</v>
      </c>
      <c r="C27" s="20">
        <v>13000000</v>
      </c>
      <c r="D27" s="20">
        <v>13000000</v>
      </c>
      <c r="E27" s="20">
        <f>SUM(E28)</f>
        <v>17239744</v>
      </c>
      <c r="F27" s="21">
        <f t="shared" si="0"/>
        <v>1.3261341538461537</v>
      </c>
    </row>
    <row r="28" spans="1:6" s="4" customFormat="1" ht="24" x14ac:dyDescent="0.25">
      <c r="A28" s="39">
        <v>21</v>
      </c>
      <c r="B28" s="40" t="s">
        <v>49</v>
      </c>
      <c r="C28" s="41">
        <v>0</v>
      </c>
      <c r="D28" s="41">
        <v>0</v>
      </c>
      <c r="E28" s="41">
        <v>17239744</v>
      </c>
      <c r="F28" s="42"/>
    </row>
    <row r="29" spans="1:6" s="4" customFormat="1" ht="15" customHeight="1" x14ac:dyDescent="0.25">
      <c r="A29" s="18">
        <v>22</v>
      </c>
      <c r="B29" s="19" t="s">
        <v>50</v>
      </c>
      <c r="C29" s="20">
        <v>1600000</v>
      </c>
      <c r="D29" s="20">
        <v>1600000</v>
      </c>
      <c r="E29" s="20">
        <f>E30</f>
        <v>1946892</v>
      </c>
      <c r="F29" s="21">
        <f t="shared" si="0"/>
        <v>1.2168075</v>
      </c>
    </row>
    <row r="30" spans="1:6" s="4" customFormat="1" ht="24" x14ac:dyDescent="0.25">
      <c r="A30" s="39">
        <v>23</v>
      </c>
      <c r="B30" s="40" t="s">
        <v>51</v>
      </c>
      <c r="C30" s="41">
        <v>0</v>
      </c>
      <c r="D30" s="41">
        <v>0</v>
      </c>
      <c r="E30" s="41">
        <v>1946892</v>
      </c>
      <c r="F30" s="42"/>
    </row>
    <row r="31" spans="1:6" s="4" customFormat="1" ht="15" customHeight="1" x14ac:dyDescent="0.25">
      <c r="A31" s="18">
        <v>24</v>
      </c>
      <c r="B31" s="19" t="s">
        <v>52</v>
      </c>
      <c r="C31" s="20">
        <v>14550000</v>
      </c>
      <c r="D31" s="20">
        <v>14500000</v>
      </c>
      <c r="E31" s="20">
        <f>SUM(E32:E32)</f>
        <v>19468580</v>
      </c>
      <c r="F31" s="21">
        <f t="shared" si="0"/>
        <v>1.3426606896551725</v>
      </c>
    </row>
    <row r="32" spans="1:6" s="4" customFormat="1" ht="15" customHeight="1" x14ac:dyDescent="0.25">
      <c r="A32" s="39">
        <v>25</v>
      </c>
      <c r="B32" s="40" t="s">
        <v>53</v>
      </c>
      <c r="C32" s="41">
        <v>0</v>
      </c>
      <c r="D32" s="41">
        <v>0</v>
      </c>
      <c r="E32" s="41">
        <v>19468580</v>
      </c>
      <c r="F32" s="42"/>
    </row>
    <row r="33" spans="1:6" s="4" customFormat="1" ht="15" customHeight="1" x14ac:dyDescent="0.25">
      <c r="A33" s="24">
        <v>26</v>
      </c>
      <c r="B33" s="35" t="s">
        <v>54</v>
      </c>
      <c r="C33" s="26">
        <f>C27+C29+C31</f>
        <v>29150000</v>
      </c>
      <c r="D33" s="26">
        <f>D27+D29+D31</f>
        <v>29100000</v>
      </c>
      <c r="E33" s="26">
        <f>E27+E29+E31</f>
        <v>38655216</v>
      </c>
      <c r="F33" s="27">
        <f t="shared" si="0"/>
        <v>1.3283579381443298</v>
      </c>
    </row>
    <row r="34" spans="1:6" s="4" customFormat="1" ht="15" customHeight="1" x14ac:dyDescent="0.25">
      <c r="A34" s="24">
        <v>27</v>
      </c>
      <c r="B34" s="35" t="s">
        <v>55</v>
      </c>
      <c r="C34" s="26">
        <v>300000</v>
      </c>
      <c r="D34" s="26">
        <v>208000</v>
      </c>
      <c r="E34" s="26">
        <v>235195</v>
      </c>
      <c r="F34" s="27">
        <f t="shared" si="0"/>
        <v>1.1307451923076923</v>
      </c>
    </row>
    <row r="35" spans="1:6" s="47" customFormat="1" ht="18" customHeight="1" thickBot="1" x14ac:dyDescent="0.3">
      <c r="A35" s="43">
        <v>28</v>
      </c>
      <c r="B35" s="44" t="s">
        <v>56</v>
      </c>
      <c r="C35" s="45">
        <f>C23+C33+C34</f>
        <v>77500000</v>
      </c>
      <c r="D35" s="45">
        <f>D23+D33+D34</f>
        <v>77336510</v>
      </c>
      <c r="E35" s="45">
        <f>E23+E33+E34</f>
        <v>91503745</v>
      </c>
      <c r="F35" s="46">
        <f>E35/D35</f>
        <v>1.1831894793287154</v>
      </c>
    </row>
    <row r="36" spans="1:6" ht="13.2" thickTop="1" x14ac:dyDescent="0.25"/>
    <row r="37" spans="1:6" s="47" customFormat="1" ht="15" customHeight="1" x14ac:dyDescent="0.25">
      <c r="A37" s="49"/>
      <c r="B37" s="38"/>
      <c r="C37" s="50"/>
      <c r="D37" s="50"/>
      <c r="E37" s="50"/>
      <c r="F37" s="3" t="s">
        <v>57</v>
      </c>
    </row>
    <row r="38" spans="1:6" s="47" customFormat="1" ht="15" customHeight="1" x14ac:dyDescent="0.25">
      <c r="A38" s="49"/>
      <c r="B38" s="38"/>
      <c r="C38" s="50"/>
      <c r="D38" s="50"/>
      <c r="E38" s="50"/>
      <c r="F38" s="3" t="str">
        <f>F2</f>
        <v>a   4/2017. (V.31.) önkormányzati rendelethez</v>
      </c>
    </row>
    <row r="39" spans="1:6" s="47" customFormat="1" ht="15" customHeight="1" x14ac:dyDescent="0.25">
      <c r="A39" s="49"/>
      <c r="B39" s="38"/>
      <c r="C39" s="50"/>
      <c r="D39" s="50"/>
      <c r="E39" s="50"/>
      <c r="F39" s="3"/>
    </row>
    <row r="40" spans="1:6" s="47" customFormat="1" ht="15" customHeight="1" thickBot="1" x14ac:dyDescent="0.3">
      <c r="A40" s="49"/>
      <c r="B40" s="38"/>
      <c r="C40" s="50"/>
      <c r="D40" s="50"/>
      <c r="E40" s="50"/>
      <c r="F40" s="3" t="s">
        <v>2</v>
      </c>
    </row>
    <row r="41" spans="1:6" s="47" customFormat="1" ht="24.6" thickTop="1" x14ac:dyDescent="0.25">
      <c r="A41" s="7" t="s">
        <v>3</v>
      </c>
      <c r="B41" s="8" t="s">
        <v>4</v>
      </c>
      <c r="C41" s="8" t="s">
        <v>5</v>
      </c>
      <c r="D41" s="8" t="s">
        <v>6</v>
      </c>
      <c r="E41" s="8" t="s">
        <v>7</v>
      </c>
      <c r="F41" s="9" t="s">
        <v>8</v>
      </c>
    </row>
    <row r="42" spans="1:6" s="47" customFormat="1" ht="15" customHeight="1" thickBot="1" x14ac:dyDescent="0.3">
      <c r="A42" s="11" t="s">
        <v>9</v>
      </c>
      <c r="B42" s="12" t="s">
        <v>10</v>
      </c>
      <c r="C42" s="12" t="s">
        <v>11</v>
      </c>
      <c r="D42" s="12" t="s">
        <v>12</v>
      </c>
      <c r="E42" s="12" t="s">
        <v>13</v>
      </c>
      <c r="F42" s="13" t="s">
        <v>14</v>
      </c>
    </row>
    <row r="43" spans="1:6" s="47" customFormat="1" ht="15" customHeight="1" thickTop="1" x14ac:dyDescent="0.25">
      <c r="A43" s="14">
        <v>29</v>
      </c>
      <c r="B43" s="15" t="s">
        <v>58</v>
      </c>
      <c r="C43" s="16">
        <v>300000</v>
      </c>
      <c r="D43" s="16">
        <v>315000</v>
      </c>
      <c r="E43" s="16">
        <v>323071</v>
      </c>
      <c r="F43" s="51">
        <f>E43/D43</f>
        <v>1.0256222222222222</v>
      </c>
    </row>
    <row r="44" spans="1:6" s="47" customFormat="1" ht="15" customHeight="1" x14ac:dyDescent="0.25">
      <c r="A44" s="52">
        <v>30</v>
      </c>
      <c r="B44" s="19" t="s">
        <v>59</v>
      </c>
      <c r="C44" s="20">
        <v>33353000</v>
      </c>
      <c r="D44" s="20">
        <v>41942000</v>
      </c>
      <c r="E44" s="20">
        <v>42041895</v>
      </c>
      <c r="F44" s="51">
        <f t="shared" ref="F44:F69" si="3">E44/D44</f>
        <v>1.002381741452482</v>
      </c>
    </row>
    <row r="45" spans="1:6" s="47" customFormat="1" ht="15" customHeight="1" x14ac:dyDescent="0.25">
      <c r="A45" s="53">
        <v>31</v>
      </c>
      <c r="B45" s="19" t="s">
        <v>60</v>
      </c>
      <c r="C45" s="20">
        <v>4700000</v>
      </c>
      <c r="D45" s="20">
        <v>4760000</v>
      </c>
      <c r="E45" s="20">
        <v>4908581</v>
      </c>
      <c r="F45" s="51">
        <f t="shared" si="3"/>
        <v>1.0312144957983194</v>
      </c>
    </row>
    <row r="46" spans="1:6" s="4" customFormat="1" ht="15" customHeight="1" x14ac:dyDescent="0.25">
      <c r="A46" s="52">
        <v>32</v>
      </c>
      <c r="B46" s="19" t="s">
        <v>61</v>
      </c>
      <c r="C46" s="20">
        <v>6000000</v>
      </c>
      <c r="D46" s="20">
        <v>7780000</v>
      </c>
      <c r="E46" s="20">
        <v>7780422</v>
      </c>
      <c r="F46" s="51">
        <f t="shared" si="3"/>
        <v>1.0000542416452443</v>
      </c>
    </row>
    <row r="47" spans="1:6" s="4" customFormat="1" ht="15" customHeight="1" x14ac:dyDescent="0.25">
      <c r="A47" s="53">
        <v>33</v>
      </c>
      <c r="B47" s="19" t="s">
        <v>62</v>
      </c>
      <c r="C47" s="20">
        <v>12677000</v>
      </c>
      <c r="D47" s="20">
        <v>16353079</v>
      </c>
      <c r="E47" s="20">
        <v>16437066</v>
      </c>
      <c r="F47" s="51">
        <f t="shared" si="3"/>
        <v>1.0051358523981937</v>
      </c>
    </row>
    <row r="48" spans="1:6" s="4" customFormat="1" ht="15" customHeight="1" x14ac:dyDescent="0.25">
      <c r="A48" s="52">
        <v>34</v>
      </c>
      <c r="B48" s="19" t="s">
        <v>63</v>
      </c>
      <c r="C48" s="20">
        <v>1450000</v>
      </c>
      <c r="D48" s="20">
        <v>1257418</v>
      </c>
      <c r="E48" s="20">
        <v>1268169</v>
      </c>
      <c r="F48" s="51">
        <f t="shared" si="3"/>
        <v>1.0085500605208451</v>
      </c>
    </row>
    <row r="49" spans="1:8" s="4" customFormat="1" ht="15" customHeight="1" x14ac:dyDescent="0.25">
      <c r="A49" s="53">
        <v>35</v>
      </c>
      <c r="B49" s="38" t="s">
        <v>64</v>
      </c>
      <c r="C49" s="20">
        <v>0</v>
      </c>
      <c r="D49" s="20">
        <v>741000</v>
      </c>
      <c r="E49" s="20">
        <v>741100</v>
      </c>
      <c r="F49" s="51">
        <f t="shared" si="3"/>
        <v>1.0001349527665317</v>
      </c>
    </row>
    <row r="50" spans="1:8" s="4" customFormat="1" ht="15" customHeight="1" x14ac:dyDescent="0.25">
      <c r="A50" s="52">
        <v>36</v>
      </c>
      <c r="B50" s="19" t="s">
        <v>65</v>
      </c>
      <c r="C50" s="20">
        <v>0</v>
      </c>
      <c r="D50" s="20">
        <v>459000</v>
      </c>
      <c r="E50" s="20">
        <v>535288</v>
      </c>
      <c r="F50" s="51">
        <f t="shared" si="3"/>
        <v>1.1662047930283224</v>
      </c>
    </row>
    <row r="51" spans="1:8" s="4" customFormat="1" ht="18" customHeight="1" x14ac:dyDescent="0.25">
      <c r="A51" s="31">
        <v>37</v>
      </c>
      <c r="B51" s="36" t="s">
        <v>66</v>
      </c>
      <c r="C51" s="33">
        <f>SUM(C43:C50)</f>
        <v>58480000</v>
      </c>
      <c r="D51" s="33">
        <f>SUM(D43:D50)</f>
        <v>73607497</v>
      </c>
      <c r="E51" s="33">
        <f>SUM(E43:E50)</f>
        <v>74035592</v>
      </c>
      <c r="F51" s="54">
        <f t="shared" si="3"/>
        <v>1.005815915734779</v>
      </c>
    </row>
    <row r="52" spans="1:8" s="4" customFormat="1" ht="15" customHeight="1" x14ac:dyDescent="0.25">
      <c r="A52" s="18">
        <v>38</v>
      </c>
      <c r="B52" s="38" t="s">
        <v>67</v>
      </c>
      <c r="C52" s="20">
        <v>2800000</v>
      </c>
      <c r="D52" s="20">
        <v>5799999</v>
      </c>
      <c r="E52" s="20">
        <v>5799999</v>
      </c>
      <c r="F52" s="51">
        <f t="shared" si="3"/>
        <v>1</v>
      </c>
    </row>
    <row r="53" spans="1:8" s="4" customFormat="1" ht="15" customHeight="1" x14ac:dyDescent="0.25">
      <c r="A53" s="18">
        <v>39</v>
      </c>
      <c r="B53" s="19" t="s">
        <v>68</v>
      </c>
      <c r="C53" s="20">
        <v>0</v>
      </c>
      <c r="D53" s="20">
        <v>629921</v>
      </c>
      <c r="E53" s="20">
        <v>641732</v>
      </c>
      <c r="F53" s="51">
        <f t="shared" si="3"/>
        <v>1.0187499702343628</v>
      </c>
    </row>
    <row r="54" spans="1:8" s="4" customFormat="1" ht="18" customHeight="1" x14ac:dyDescent="0.25">
      <c r="A54" s="31">
        <v>40</v>
      </c>
      <c r="B54" s="36" t="s">
        <v>69</v>
      </c>
      <c r="C54" s="33">
        <f>SUM(C52:C53)</f>
        <v>2800000</v>
      </c>
      <c r="D54" s="33">
        <f>SUM(D52:D53)</f>
        <v>6429920</v>
      </c>
      <c r="E54" s="33">
        <f>SUM(E52:E53)</f>
        <v>6441731</v>
      </c>
      <c r="F54" s="54">
        <f t="shared" si="3"/>
        <v>1.0018368813297833</v>
      </c>
      <c r="H54" s="55"/>
    </row>
    <row r="55" spans="1:8" s="4" customFormat="1" ht="15" customHeight="1" x14ac:dyDescent="0.25">
      <c r="A55" s="18">
        <v>41</v>
      </c>
      <c r="B55" s="19" t="s">
        <v>70</v>
      </c>
      <c r="C55" s="20">
        <v>0</v>
      </c>
      <c r="D55" s="20">
        <v>1100345</v>
      </c>
      <c r="E55" s="20">
        <v>1210345</v>
      </c>
      <c r="F55" s="51">
        <f t="shared" si="3"/>
        <v>1.099968646197329</v>
      </c>
    </row>
    <row r="56" spans="1:8" s="4" customFormat="1" ht="15" customHeight="1" x14ac:dyDescent="0.25">
      <c r="A56" s="39">
        <v>42</v>
      </c>
      <c r="B56" s="40" t="s">
        <v>71</v>
      </c>
      <c r="C56" s="20">
        <v>0</v>
      </c>
      <c r="D56" s="20">
        <v>0</v>
      </c>
      <c r="E56" s="20">
        <v>219745</v>
      </c>
      <c r="F56" s="56"/>
    </row>
    <row r="57" spans="1:8" s="4" customFormat="1" ht="15" customHeight="1" x14ac:dyDescent="0.25">
      <c r="A57" s="39">
        <v>43</v>
      </c>
      <c r="B57" s="40" t="s">
        <v>72</v>
      </c>
      <c r="C57" s="20">
        <v>0</v>
      </c>
      <c r="D57" s="20">
        <v>0</v>
      </c>
      <c r="E57" s="20">
        <v>990600</v>
      </c>
      <c r="F57" s="56"/>
    </row>
    <row r="58" spans="1:8" s="4" customFormat="1" ht="18" customHeight="1" x14ac:dyDescent="0.25">
      <c r="A58" s="31">
        <v>44</v>
      </c>
      <c r="B58" s="36" t="s">
        <v>73</v>
      </c>
      <c r="C58" s="33">
        <f>C55</f>
        <v>0</v>
      </c>
      <c r="D58" s="33">
        <f t="shared" ref="D58:E58" si="4">D55</f>
        <v>1100345</v>
      </c>
      <c r="E58" s="33">
        <f t="shared" si="4"/>
        <v>1210345</v>
      </c>
      <c r="F58" s="54">
        <f t="shared" si="3"/>
        <v>1.099968646197329</v>
      </c>
    </row>
    <row r="59" spans="1:8" s="4" customFormat="1" ht="24" x14ac:dyDescent="0.25">
      <c r="A59" s="18">
        <v>45</v>
      </c>
      <c r="B59" s="19" t="s">
        <v>74</v>
      </c>
      <c r="C59" s="20">
        <v>3661000</v>
      </c>
      <c r="D59" s="20">
        <v>3660745</v>
      </c>
      <c r="E59" s="20">
        <f t="shared" ref="E59" si="5">SUM(E60)</f>
        <v>3660745</v>
      </c>
      <c r="F59" s="51">
        <f t="shared" si="3"/>
        <v>1</v>
      </c>
      <c r="H59" s="55"/>
    </row>
    <row r="60" spans="1:8" s="57" customFormat="1" ht="15" customHeight="1" x14ac:dyDescent="0.25">
      <c r="A60" s="39">
        <v>46</v>
      </c>
      <c r="B60" s="40" t="s">
        <v>75</v>
      </c>
      <c r="C60" s="41"/>
      <c r="D60" s="41"/>
      <c r="E60" s="41">
        <v>3660745</v>
      </c>
      <c r="F60" s="56"/>
      <c r="H60" s="58"/>
    </row>
    <row r="61" spans="1:8" s="4" customFormat="1" ht="15" customHeight="1" x14ac:dyDescent="0.25">
      <c r="A61" s="18">
        <v>47</v>
      </c>
      <c r="B61" s="19" t="s">
        <v>76</v>
      </c>
      <c r="C61" s="20">
        <v>132000</v>
      </c>
      <c r="D61" s="20">
        <v>121000</v>
      </c>
      <c r="E61" s="20">
        <f>E62</f>
        <v>121020</v>
      </c>
      <c r="F61" s="51">
        <f t="shared" si="3"/>
        <v>1.0001652892561983</v>
      </c>
    </row>
    <row r="62" spans="1:8" s="4" customFormat="1" ht="15" customHeight="1" x14ac:dyDescent="0.25">
      <c r="A62" s="39">
        <v>48</v>
      </c>
      <c r="B62" s="40" t="s">
        <v>77</v>
      </c>
      <c r="C62" s="41">
        <v>0</v>
      </c>
      <c r="D62" s="41">
        <v>0</v>
      </c>
      <c r="E62" s="41">
        <v>121020</v>
      </c>
      <c r="F62" s="56"/>
    </row>
    <row r="63" spans="1:8" s="4" customFormat="1" ht="18" customHeight="1" x14ac:dyDescent="0.25">
      <c r="A63" s="31">
        <v>49</v>
      </c>
      <c r="B63" s="36" t="s">
        <v>78</v>
      </c>
      <c r="C63" s="33">
        <f>C59+C61</f>
        <v>3793000</v>
      </c>
      <c r="D63" s="33">
        <f t="shared" ref="D63:E63" si="6">D59+D61</f>
        <v>3781745</v>
      </c>
      <c r="E63" s="33">
        <f t="shared" si="6"/>
        <v>3781765</v>
      </c>
      <c r="F63" s="54">
        <f t="shared" si="3"/>
        <v>1.0000052885638773</v>
      </c>
    </row>
    <row r="64" spans="1:8" s="4" customFormat="1" ht="22.8" x14ac:dyDescent="0.25">
      <c r="A64" s="59">
        <v>50</v>
      </c>
      <c r="B64" s="60" t="s">
        <v>79</v>
      </c>
      <c r="C64" s="61">
        <f>C19+C22+C35+C51+C54+C58+C63</f>
        <v>207059000</v>
      </c>
      <c r="D64" s="61">
        <f>D19+D22+D35+D51+D54+D58+D63</f>
        <v>244207214</v>
      </c>
      <c r="E64" s="61">
        <f>E19+E22+E35+E51+E54+E58+E63</f>
        <v>258924375</v>
      </c>
      <c r="F64" s="62">
        <f t="shared" si="3"/>
        <v>1.0602650542501992</v>
      </c>
    </row>
    <row r="65" spans="1:6" s="4" customFormat="1" x14ac:dyDescent="0.25">
      <c r="A65" s="63">
        <v>51</v>
      </c>
      <c r="B65" s="64" t="s">
        <v>80</v>
      </c>
      <c r="C65" s="20">
        <v>218127000</v>
      </c>
      <c r="D65" s="20">
        <v>218127166</v>
      </c>
      <c r="E65" s="20">
        <v>218127166</v>
      </c>
      <c r="F65" s="65">
        <f t="shared" si="3"/>
        <v>1</v>
      </c>
    </row>
    <row r="66" spans="1:6" s="4" customFormat="1" ht="15" customHeight="1" x14ac:dyDescent="0.25">
      <c r="A66" s="66">
        <v>52</v>
      </c>
      <c r="B66" s="35" t="s">
        <v>81</v>
      </c>
      <c r="C66" s="26">
        <f>SUM(C65)</f>
        <v>218127000</v>
      </c>
      <c r="D66" s="26">
        <f t="shared" ref="D66:E66" si="7">SUM(D65)</f>
        <v>218127166</v>
      </c>
      <c r="E66" s="26">
        <f t="shared" si="7"/>
        <v>218127166</v>
      </c>
      <c r="F66" s="67">
        <f t="shared" si="3"/>
        <v>1</v>
      </c>
    </row>
    <row r="67" spans="1:6" s="4" customFormat="1" ht="15" customHeight="1" x14ac:dyDescent="0.25">
      <c r="A67" s="68">
        <v>53</v>
      </c>
      <c r="B67" s="35" t="s">
        <v>82</v>
      </c>
      <c r="C67" s="26">
        <v>0</v>
      </c>
      <c r="D67" s="26">
        <v>2539871</v>
      </c>
      <c r="E67" s="26">
        <v>2539871</v>
      </c>
      <c r="F67" s="67">
        <f t="shared" si="3"/>
        <v>1</v>
      </c>
    </row>
    <row r="68" spans="1:6" s="4" customFormat="1" ht="18" customHeight="1" x14ac:dyDescent="0.25">
      <c r="A68" s="69">
        <v>54</v>
      </c>
      <c r="B68" s="36" t="s">
        <v>83</v>
      </c>
      <c r="C68" s="20">
        <f>SUM(C66:C67)</f>
        <v>218127000</v>
      </c>
      <c r="D68" s="20">
        <f t="shared" ref="D68:E68" si="8">SUM(D66:D67)</f>
        <v>220667037</v>
      </c>
      <c r="E68" s="20">
        <f t="shared" si="8"/>
        <v>220667037</v>
      </c>
      <c r="F68" s="70">
        <f t="shared" si="3"/>
        <v>1</v>
      </c>
    </row>
    <row r="69" spans="1:6" s="4" customFormat="1" ht="18" customHeight="1" thickBot="1" x14ac:dyDescent="0.3">
      <c r="A69" s="71">
        <v>55</v>
      </c>
      <c r="B69" s="72" t="s">
        <v>84</v>
      </c>
      <c r="C69" s="73">
        <f>C68</f>
        <v>218127000</v>
      </c>
      <c r="D69" s="73">
        <f t="shared" ref="D69:E69" si="9">D68</f>
        <v>220667037</v>
      </c>
      <c r="E69" s="73">
        <f t="shared" si="9"/>
        <v>220667037</v>
      </c>
      <c r="F69" s="62">
        <f t="shared" si="3"/>
        <v>1</v>
      </c>
    </row>
    <row r="70" spans="1:6" s="4" customFormat="1" ht="19.5" customHeight="1" thickTop="1" thickBot="1" x14ac:dyDescent="0.3">
      <c r="A70" s="74">
        <v>56</v>
      </c>
      <c r="B70" s="75" t="s">
        <v>85</v>
      </c>
      <c r="C70" s="76">
        <f>C64+C69</f>
        <v>425186000</v>
      </c>
      <c r="D70" s="76">
        <f>D64+D69</f>
        <v>464874251</v>
      </c>
      <c r="E70" s="76">
        <f>E64+E69</f>
        <v>479591412</v>
      </c>
      <c r="F70" s="77">
        <f>E70/D70</f>
        <v>1.0316583699104471</v>
      </c>
    </row>
    <row r="71" spans="1:6" s="4" customFormat="1" ht="15" customHeight="1" thickTop="1" x14ac:dyDescent="0.25">
      <c r="A71" s="78"/>
      <c r="B71" s="48"/>
      <c r="C71" s="48"/>
      <c r="D71" s="48"/>
      <c r="E71" s="48"/>
      <c r="F71" s="48"/>
    </row>
    <row r="72" spans="1:6" s="4" customFormat="1" ht="15" customHeight="1" x14ac:dyDescent="0.25">
      <c r="A72" s="78"/>
      <c r="B72" s="48"/>
      <c r="C72" s="48"/>
      <c r="D72" s="48"/>
      <c r="E72" s="48"/>
      <c r="F72" s="48"/>
    </row>
    <row r="73" spans="1:6" s="4" customFormat="1" ht="20.100000000000001" customHeight="1" x14ac:dyDescent="0.25">
      <c r="A73" s="48"/>
      <c r="B73" s="48"/>
      <c r="C73" s="48"/>
      <c r="D73" s="48"/>
      <c r="E73" s="48"/>
      <c r="F73" s="48"/>
    </row>
    <row r="74" spans="1:6" s="4" customFormat="1" ht="20.100000000000001" customHeight="1" x14ac:dyDescent="0.25">
      <c r="A74" s="48"/>
      <c r="B74" s="48"/>
      <c r="C74" s="48"/>
      <c r="D74" s="48"/>
      <c r="E74" s="48"/>
      <c r="F74" s="48"/>
    </row>
    <row r="75" spans="1:6" s="4" customFormat="1" ht="15" customHeight="1" x14ac:dyDescent="0.25">
      <c r="A75" s="48"/>
      <c r="B75" s="48"/>
      <c r="C75" s="48"/>
      <c r="D75" s="48"/>
      <c r="E75" s="48"/>
      <c r="F75" s="48"/>
    </row>
    <row r="76" spans="1:6" s="4" customFormat="1" ht="15" customHeight="1" x14ac:dyDescent="0.25">
      <c r="A76" s="48"/>
      <c r="B76" s="48"/>
      <c r="C76" s="48"/>
      <c r="D76" s="48"/>
      <c r="E76" s="48"/>
      <c r="F76" s="48"/>
    </row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2017-06-02T07:10:06Z</dcterms:created>
  <dcterms:modified xsi:type="dcterms:W3CDTF">2017-06-06T15:04:00Z</dcterms:modified>
</cp:coreProperties>
</file>