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/>
  <mc:AlternateContent xmlns:mc="http://schemas.openxmlformats.org/markup-compatibility/2006">
    <mc:Choice Requires="x15">
      <x15ac:absPath xmlns:x15ac="http://schemas.microsoft.com/office/spreadsheetml/2010/11/ac" url="\\Server\adat\Kiss\2018\Badacsonytördemic\Rendeletek\"/>
    </mc:Choice>
  </mc:AlternateContent>
  <xr:revisionPtr revIDLastSave="0" documentId="10_ncr:8100000_{B637CCDF-EC3E-4AC7-8F90-9924BFF6E490}" xr6:coauthVersionLast="33" xr6:coauthVersionMax="33" xr10:uidLastSave="{00000000-0000-0000-0000-000000000000}"/>
  <bookViews>
    <workbookView xWindow="0" yWindow="0" windowWidth="15345" windowHeight="4635" firstSheet="1" activeTab="8" xr2:uid="{00000000-000D-0000-FFFF-FFFF00000000}"/>
  </bookViews>
  <sheets>
    <sheet name="1.Mérleg" sheetId="1" r:id="rId1"/>
    <sheet name="2. Bevétel funkció" sheetId="2" r:id="rId2"/>
    <sheet name="3.Bevétel jogcím" sheetId="3" r:id="rId3"/>
    <sheet name="4.Bevétel feladat" sheetId="4" r:id="rId4"/>
    <sheet name="5.kiadás" sheetId="5" r:id="rId5"/>
    <sheet name="6.Kiadás feladat" sheetId="6" r:id="rId6"/>
    <sheet name="7.Felhalmozási kiadások" sheetId="7" r:id="rId7"/>
    <sheet name="8. gördülő" sheetId="11" r:id="rId8"/>
    <sheet name="9.ei. felh. " sheetId="10" r:id="rId9"/>
  </sheets>
  <definedNames>
    <definedName name="Excel_BuiltIn_Print_Area_3_1">'5.kiadás'!$B$3:$F$204</definedName>
  </definedNames>
  <calcPr calcId="162913"/>
</workbook>
</file>

<file path=xl/calcChain.xml><?xml version="1.0" encoding="utf-8"?>
<calcChain xmlns="http://schemas.openxmlformats.org/spreadsheetml/2006/main">
  <c r="J378" i="5" l="1"/>
  <c r="J116" i="5"/>
  <c r="I116" i="5"/>
  <c r="J292" i="5"/>
  <c r="J102" i="5"/>
  <c r="I102" i="5"/>
  <c r="I52" i="5"/>
  <c r="I291" i="5"/>
  <c r="I287" i="5"/>
  <c r="O20" i="10"/>
  <c r="O8" i="10"/>
  <c r="H21" i="11"/>
  <c r="H33" i="11"/>
  <c r="H27" i="11"/>
  <c r="H31" i="11"/>
  <c r="H18" i="11"/>
  <c r="H14" i="11"/>
  <c r="H9" i="11"/>
  <c r="E33" i="6"/>
  <c r="F33" i="6"/>
  <c r="G33" i="6"/>
  <c r="H31" i="6"/>
  <c r="H30" i="6"/>
  <c r="H33" i="6" s="1"/>
  <c r="F27" i="6"/>
  <c r="F34" i="6" s="1"/>
  <c r="G27" i="6"/>
  <c r="G34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11" i="6"/>
  <c r="G26" i="4"/>
  <c r="H23" i="4"/>
  <c r="D21" i="4"/>
  <c r="H14" i="4"/>
  <c r="H13" i="4"/>
  <c r="H12" i="4"/>
  <c r="I73" i="2"/>
  <c r="J64" i="5"/>
  <c r="H64" i="5"/>
  <c r="E41" i="7"/>
  <c r="D34" i="7"/>
  <c r="C41" i="7"/>
  <c r="E10" i="7"/>
  <c r="C10" i="7"/>
  <c r="C42" i="7"/>
  <c r="I135" i="5"/>
  <c r="I69" i="5"/>
  <c r="I57" i="3"/>
  <c r="I84" i="2"/>
  <c r="I86" i="2" s="1"/>
  <c r="H84" i="2"/>
  <c r="H86" i="2" s="1"/>
  <c r="E22" i="1"/>
  <c r="E21" i="1"/>
  <c r="F21" i="1"/>
  <c r="E34" i="1"/>
  <c r="E35" i="1"/>
  <c r="E39" i="1"/>
  <c r="E28" i="1"/>
  <c r="E29" i="1"/>
  <c r="E26" i="1"/>
  <c r="E30" i="1"/>
  <c r="E31" i="1"/>
  <c r="E27" i="1"/>
  <c r="F26" i="1"/>
  <c r="F33" i="1"/>
  <c r="F38" i="1"/>
  <c r="E38" i="1"/>
  <c r="J381" i="5"/>
  <c r="I380" i="5"/>
  <c r="J380" i="5"/>
  <c r="F16" i="1"/>
  <c r="J136" i="5"/>
  <c r="J135" i="5"/>
  <c r="I271" i="5"/>
  <c r="I270" i="5"/>
  <c r="I98" i="5"/>
  <c r="J98" i="5"/>
  <c r="I209" i="5"/>
  <c r="I293" i="5"/>
  <c r="I379" i="5"/>
  <c r="J209" i="5"/>
  <c r="J271" i="5"/>
  <c r="J270" i="5"/>
  <c r="I154" i="5"/>
  <c r="J154" i="5"/>
  <c r="I205" i="5"/>
  <c r="J205" i="5"/>
  <c r="H271" i="5"/>
  <c r="I132" i="5"/>
  <c r="J132" i="5"/>
  <c r="J60" i="5"/>
  <c r="J59" i="5"/>
  <c r="I59" i="5"/>
  <c r="J55" i="5"/>
  <c r="J52" i="5"/>
  <c r="J291" i="5"/>
  <c r="I220" i="5"/>
  <c r="J53" i="5"/>
  <c r="I53" i="5"/>
  <c r="H55" i="5"/>
  <c r="I284" i="5"/>
  <c r="I279" i="5"/>
  <c r="I278" i="5"/>
  <c r="J279" i="5"/>
  <c r="J278" i="5"/>
  <c r="J277" i="5"/>
  <c r="J68" i="5"/>
  <c r="I78" i="5"/>
  <c r="J78" i="5"/>
  <c r="I95" i="5"/>
  <c r="J95" i="5"/>
  <c r="I114" i="5"/>
  <c r="J114" i="5"/>
  <c r="J110" i="5"/>
  <c r="I130" i="5"/>
  <c r="J130" i="5"/>
  <c r="I144" i="5"/>
  <c r="J144" i="5"/>
  <c r="I152" i="5"/>
  <c r="J152" i="5"/>
  <c r="I167" i="5"/>
  <c r="J167" i="5"/>
  <c r="I202" i="5"/>
  <c r="J202" i="5"/>
  <c r="I234" i="5"/>
  <c r="J234" i="5"/>
  <c r="I48" i="5"/>
  <c r="J48" i="5"/>
  <c r="H48" i="5"/>
  <c r="H59" i="5"/>
  <c r="H52" i="5"/>
  <c r="H291" i="5"/>
  <c r="H377" i="5"/>
  <c r="H68" i="5"/>
  <c r="I68" i="5"/>
  <c r="H295" i="5"/>
  <c r="J262" i="5"/>
  <c r="J256" i="5"/>
  <c r="I165" i="5"/>
  <c r="J165" i="5"/>
  <c r="I141" i="5"/>
  <c r="I139" i="5"/>
  <c r="I138" i="5"/>
  <c r="J141" i="5"/>
  <c r="J139" i="5"/>
  <c r="J138" i="5"/>
  <c r="I91" i="5"/>
  <c r="J91" i="5"/>
  <c r="J261" i="5"/>
  <c r="I127" i="5"/>
  <c r="I125" i="5"/>
  <c r="J127" i="5"/>
  <c r="J125" i="5"/>
  <c r="J121" i="5"/>
  <c r="J120" i="5"/>
  <c r="I163" i="5"/>
  <c r="J163" i="5"/>
  <c r="I194" i="5"/>
  <c r="J194" i="5"/>
  <c r="I214" i="5"/>
  <c r="J214" i="5"/>
  <c r="J218" i="5"/>
  <c r="I222" i="5"/>
  <c r="J222" i="5"/>
  <c r="I267" i="5"/>
  <c r="J267" i="5"/>
  <c r="I264" i="5"/>
  <c r="J264" i="5"/>
  <c r="I199" i="5"/>
  <c r="J199" i="5"/>
  <c r="I45" i="5"/>
  <c r="J45" i="5"/>
  <c r="I39" i="5"/>
  <c r="I37" i="5"/>
  <c r="J39" i="5"/>
  <c r="J37" i="5"/>
  <c r="I257" i="5"/>
  <c r="I256" i="5"/>
  <c r="J257" i="5"/>
  <c r="I191" i="5"/>
  <c r="I190" i="5"/>
  <c r="J191" i="5"/>
  <c r="J190" i="5"/>
  <c r="I149" i="5"/>
  <c r="I148" i="5"/>
  <c r="I147" i="5"/>
  <c r="I146" i="5"/>
  <c r="J149" i="5"/>
  <c r="J148" i="5"/>
  <c r="J147" i="5"/>
  <c r="J146" i="5"/>
  <c r="J86" i="5"/>
  <c r="J85" i="5"/>
  <c r="J81" i="5"/>
  <c r="J80" i="5"/>
  <c r="I86" i="5"/>
  <c r="I85" i="5"/>
  <c r="I81" i="5"/>
  <c r="I80" i="5"/>
  <c r="I74" i="5"/>
  <c r="I73" i="5"/>
  <c r="I72" i="5"/>
  <c r="I71" i="5"/>
  <c r="J74" i="5"/>
  <c r="J73" i="5"/>
  <c r="I252" i="5"/>
  <c r="J252" i="5"/>
  <c r="I31" i="5"/>
  <c r="I32" i="5"/>
  <c r="J31" i="5"/>
  <c r="J32" i="5"/>
  <c r="J249" i="5"/>
  <c r="I250" i="5"/>
  <c r="I249" i="5"/>
  <c r="I232" i="5"/>
  <c r="I228" i="5"/>
  <c r="I227" i="5"/>
  <c r="I226" i="5"/>
  <c r="J232" i="5"/>
  <c r="J228" i="5"/>
  <c r="J227" i="5"/>
  <c r="J226" i="5"/>
  <c r="I185" i="5"/>
  <c r="I184" i="5"/>
  <c r="I183" i="5"/>
  <c r="J185" i="5"/>
  <c r="J184" i="5"/>
  <c r="I160" i="5"/>
  <c r="I159" i="5"/>
  <c r="I158" i="5"/>
  <c r="I157" i="5"/>
  <c r="J160" i="5"/>
  <c r="J159" i="5"/>
  <c r="J158" i="5"/>
  <c r="J157" i="5"/>
  <c r="I122" i="5"/>
  <c r="I121" i="5"/>
  <c r="I120" i="5"/>
  <c r="J122" i="5"/>
  <c r="I110" i="5"/>
  <c r="I28" i="5"/>
  <c r="I26" i="5"/>
  <c r="I25" i="5"/>
  <c r="J28" i="5"/>
  <c r="J26" i="5"/>
  <c r="J25" i="5"/>
  <c r="I244" i="5"/>
  <c r="J244" i="5"/>
  <c r="I180" i="5"/>
  <c r="I181" i="5"/>
  <c r="I179" i="5"/>
  <c r="I178" i="5"/>
  <c r="J178" i="5"/>
  <c r="J108" i="5"/>
  <c r="I109" i="5"/>
  <c r="I108" i="5"/>
  <c r="J21" i="5"/>
  <c r="J288" i="5"/>
  <c r="I23" i="5"/>
  <c r="I24" i="5"/>
  <c r="I22" i="5"/>
  <c r="I172" i="5"/>
  <c r="I171" i="5"/>
  <c r="J172" i="5"/>
  <c r="J171" i="5"/>
  <c r="I239" i="5"/>
  <c r="I238" i="5"/>
  <c r="J239" i="5"/>
  <c r="J238" i="5"/>
  <c r="J104" i="5"/>
  <c r="I104" i="5"/>
  <c r="I103" i="5"/>
  <c r="H103" i="5"/>
  <c r="J103" i="5"/>
  <c r="J302" i="5"/>
  <c r="I347" i="5"/>
  <c r="J347" i="5"/>
  <c r="J370" i="5"/>
  <c r="I370" i="5"/>
  <c r="I378" i="5"/>
  <c r="H347" i="5"/>
  <c r="H370" i="5"/>
  <c r="J344" i="5"/>
  <c r="I344" i="5"/>
  <c r="H344" i="5"/>
  <c r="H336" i="5"/>
  <c r="I336" i="5"/>
  <c r="I364" i="5"/>
  <c r="J364" i="5"/>
  <c r="I341" i="5"/>
  <c r="J341" i="5"/>
  <c r="J336" i="5"/>
  <c r="I334" i="5"/>
  <c r="I362" i="5"/>
  <c r="J362" i="5"/>
  <c r="J361" i="5"/>
  <c r="I330" i="5"/>
  <c r="J330" i="5"/>
  <c r="J325" i="5"/>
  <c r="I327" i="5"/>
  <c r="I328" i="5"/>
  <c r="I325" i="5"/>
  <c r="I321" i="5"/>
  <c r="J321" i="5"/>
  <c r="I317" i="5"/>
  <c r="I316" i="5"/>
  <c r="I315" i="5"/>
  <c r="J317" i="5"/>
  <c r="J316" i="5"/>
  <c r="J315" i="5"/>
  <c r="J358" i="5"/>
  <c r="J357" i="5"/>
  <c r="I357" i="5"/>
  <c r="I351" i="5"/>
  <c r="I311" i="5"/>
  <c r="I300" i="5"/>
  <c r="H311" i="5"/>
  <c r="J314" i="5"/>
  <c r="J311" i="5"/>
  <c r="J313" i="5"/>
  <c r="J312" i="5"/>
  <c r="J353" i="5"/>
  <c r="J352" i="5"/>
  <c r="I352" i="5"/>
  <c r="J11" i="3"/>
  <c r="J59" i="3"/>
  <c r="I23" i="3"/>
  <c r="I56" i="3"/>
  <c r="I13" i="3"/>
  <c r="J13" i="3"/>
  <c r="H13" i="3"/>
  <c r="J56" i="3"/>
  <c r="I29" i="3"/>
  <c r="J29" i="3"/>
  <c r="H29" i="3"/>
  <c r="J33" i="3"/>
  <c r="I33" i="3"/>
  <c r="I37" i="3"/>
  <c r="J37" i="3"/>
  <c r="I39" i="3"/>
  <c r="I36" i="3"/>
  <c r="J39" i="3"/>
  <c r="I41" i="3"/>
  <c r="J41" i="3"/>
  <c r="J36" i="3"/>
  <c r="J32" i="3"/>
  <c r="I43" i="3"/>
  <c r="J43" i="3"/>
  <c r="H11" i="3"/>
  <c r="H12" i="3"/>
  <c r="F10" i="1"/>
  <c r="F24" i="1"/>
  <c r="H73" i="2"/>
  <c r="H93" i="2" s="1"/>
  <c r="E11" i="1"/>
  <c r="E10" i="1"/>
  <c r="D10" i="1"/>
  <c r="D24" i="1"/>
  <c r="G93" i="2"/>
  <c r="H92" i="2"/>
  <c r="I92" i="2"/>
  <c r="H90" i="2"/>
  <c r="I90" i="2"/>
  <c r="H79" i="2"/>
  <c r="H78" i="2" s="1"/>
  <c r="H83" i="2" s="1"/>
  <c r="H91" i="2" s="1"/>
  <c r="I79" i="2"/>
  <c r="I78" i="2" s="1"/>
  <c r="I83" i="2" s="1"/>
  <c r="I91" i="2" s="1"/>
  <c r="H10" i="2"/>
  <c r="I10" i="2"/>
  <c r="G10" i="2"/>
  <c r="H51" i="2"/>
  <c r="H69" i="2"/>
  <c r="H89" i="2" s="1"/>
  <c r="I51" i="2"/>
  <c r="I69" i="2" s="1"/>
  <c r="I89" i="2" s="1"/>
  <c r="I59" i="2"/>
  <c r="I58" i="2" s="1"/>
  <c r="I74" i="2" s="1"/>
  <c r="H63" i="2"/>
  <c r="H61" i="2"/>
  <c r="G58" i="2"/>
  <c r="G74" i="2" s="1"/>
  <c r="G94" i="2" s="1"/>
  <c r="H33" i="2"/>
  <c r="H32" i="2" s="1"/>
  <c r="I33" i="2"/>
  <c r="I32" i="2" s="1"/>
  <c r="G22" i="2"/>
  <c r="H25" i="2"/>
  <c r="I25" i="2"/>
  <c r="H22" i="2"/>
  <c r="I22" i="2"/>
  <c r="I21" i="2" s="1"/>
  <c r="I20" i="2" s="1"/>
  <c r="H54" i="2"/>
  <c r="I54" i="2"/>
  <c r="H55" i="2"/>
  <c r="I55" i="2"/>
  <c r="I43" i="2"/>
  <c r="I42" i="2"/>
  <c r="H46" i="2"/>
  <c r="H47" i="2"/>
  <c r="H48" i="2"/>
  <c r="H49" i="2"/>
  <c r="H50" i="2"/>
  <c r="H45" i="2"/>
  <c r="I11" i="3"/>
  <c r="H265" i="5"/>
  <c r="H252" i="5"/>
  <c r="H250" i="5"/>
  <c r="G43" i="2"/>
  <c r="G54" i="2"/>
  <c r="E23" i="11"/>
  <c r="C27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O26" i="10"/>
  <c r="O24" i="10"/>
  <c r="O23" i="10"/>
  <c r="O22" i="10"/>
  <c r="O21" i="10"/>
  <c r="O19" i="10"/>
  <c r="O18" i="10"/>
  <c r="N16" i="10"/>
  <c r="M16" i="10"/>
  <c r="L16" i="10"/>
  <c r="K16" i="10"/>
  <c r="J16" i="10"/>
  <c r="I16" i="10"/>
  <c r="H16" i="10"/>
  <c r="G16" i="10"/>
  <c r="F16" i="10"/>
  <c r="E16" i="10"/>
  <c r="O16" i="10"/>
  <c r="D16" i="10"/>
  <c r="C16" i="10"/>
  <c r="O15" i="10"/>
  <c r="O13" i="10"/>
  <c r="O11" i="10"/>
  <c r="O10" i="10"/>
  <c r="O7" i="10"/>
  <c r="E31" i="11"/>
  <c r="F31" i="11"/>
  <c r="G31" i="11"/>
  <c r="F27" i="11"/>
  <c r="G27" i="11"/>
  <c r="F22" i="11"/>
  <c r="G22" i="11"/>
  <c r="F26" i="11"/>
  <c r="G26" i="11"/>
  <c r="E27" i="11"/>
  <c r="E24" i="11"/>
  <c r="F24" i="11"/>
  <c r="E25" i="11"/>
  <c r="E26" i="11"/>
  <c r="F23" i="11"/>
  <c r="E9" i="11"/>
  <c r="F9" i="11"/>
  <c r="F20" i="11"/>
  <c r="G9" i="11"/>
  <c r="G20" i="11"/>
  <c r="E18" i="11"/>
  <c r="E20" i="11"/>
  <c r="F18" i="11"/>
  <c r="G18" i="11"/>
  <c r="D31" i="11"/>
  <c r="D27" i="11"/>
  <c r="D21" i="11"/>
  <c r="D9" i="11"/>
  <c r="D20" i="11"/>
  <c r="D18" i="11"/>
  <c r="H32" i="6"/>
  <c r="D33" i="6"/>
  <c r="D34" i="6" s="1"/>
  <c r="E27" i="6"/>
  <c r="E34" i="6" s="1"/>
  <c r="D27" i="6"/>
  <c r="H27" i="6" s="1"/>
  <c r="E26" i="4"/>
  <c r="F26" i="4"/>
  <c r="F27" i="4"/>
  <c r="H24" i="4"/>
  <c r="H26" i="4"/>
  <c r="H11" i="4"/>
  <c r="H15" i="4"/>
  <c r="H10" i="4"/>
  <c r="H21" i="4"/>
  <c r="D26" i="4"/>
  <c r="D27" i="4"/>
  <c r="H56" i="3"/>
  <c r="H45" i="3"/>
  <c r="H43" i="3"/>
  <c r="H59" i="3"/>
  <c r="H41" i="3"/>
  <c r="H39" i="3"/>
  <c r="H37" i="3"/>
  <c r="H36" i="3"/>
  <c r="H32" i="3"/>
  <c r="H33" i="3"/>
  <c r="D38" i="1"/>
  <c r="D33" i="1"/>
  <c r="D26" i="1"/>
  <c r="H267" i="5"/>
  <c r="H249" i="5"/>
  <c r="H202" i="5"/>
  <c r="H302" i="5"/>
  <c r="H301" i="5"/>
  <c r="H353" i="5"/>
  <c r="H352" i="5"/>
  <c r="H321" i="5"/>
  <c r="H317" i="5"/>
  <c r="H316" i="5"/>
  <c r="H315" i="5"/>
  <c r="H325" i="5"/>
  <c r="H362" i="5"/>
  <c r="H357" i="5"/>
  <c r="H39" i="5"/>
  <c r="H37" i="5"/>
  <c r="G89" i="2"/>
  <c r="H127" i="5"/>
  <c r="H125" i="5"/>
  <c r="H108" i="5"/>
  <c r="H102" i="5"/>
  <c r="H380" i="5"/>
  <c r="G373" i="5"/>
  <c r="H209" i="5"/>
  <c r="H205" i="5"/>
  <c r="H122" i="5"/>
  <c r="H121" i="5"/>
  <c r="H120" i="5"/>
  <c r="H135" i="5"/>
  <c r="H172" i="5"/>
  <c r="H171" i="5"/>
  <c r="H132" i="5"/>
  <c r="H364" i="5"/>
  <c r="H361" i="5"/>
  <c r="H341" i="5"/>
  <c r="G55" i="2"/>
  <c r="H279" i="5"/>
  <c r="H278" i="5"/>
  <c r="H290" i="5"/>
  <c r="H376" i="5"/>
  <c r="H154" i="5"/>
  <c r="H292" i="5"/>
  <c r="H378" i="5"/>
  <c r="H382" i="5"/>
  <c r="H257" i="5"/>
  <c r="H256" i="5"/>
  <c r="H248" i="5"/>
  <c r="H223" i="5"/>
  <c r="H222" i="5"/>
  <c r="H219" i="5"/>
  <c r="I219" i="5"/>
  <c r="I218" i="5"/>
  <c r="H194" i="5"/>
  <c r="H191" i="5"/>
  <c r="H190" i="5"/>
  <c r="H160" i="5"/>
  <c r="H159" i="5"/>
  <c r="H157" i="5"/>
  <c r="H165" i="5"/>
  <c r="H163" i="5"/>
  <c r="H144" i="5"/>
  <c r="H141" i="5"/>
  <c r="H139" i="5"/>
  <c r="H138" i="5"/>
  <c r="H114" i="5"/>
  <c r="H110" i="5"/>
  <c r="H91" i="5"/>
  <c r="H95" i="5"/>
  <c r="H31" i="5"/>
  <c r="H74" i="5"/>
  <c r="H73" i="5"/>
  <c r="H13" i="5"/>
  <c r="H11" i="5"/>
  <c r="G79" i="2"/>
  <c r="G78" i="2"/>
  <c r="G83" i="2" s="1"/>
  <c r="G30" i="2"/>
  <c r="G25" i="2" s="1"/>
  <c r="G287" i="5"/>
  <c r="H28" i="5"/>
  <c r="H26" i="5"/>
  <c r="H45" i="5"/>
  <c r="H78" i="5"/>
  <c r="H86" i="5"/>
  <c r="H85" i="5"/>
  <c r="H81" i="5"/>
  <c r="H80" i="5"/>
  <c r="H130" i="5"/>
  <c r="H149" i="5"/>
  <c r="H148" i="5"/>
  <c r="H147" i="5"/>
  <c r="H146" i="5"/>
  <c r="H152" i="5"/>
  <c r="H167" i="5"/>
  <c r="H158" i="5"/>
  <c r="H185" i="5"/>
  <c r="H184" i="5"/>
  <c r="H199" i="5"/>
  <c r="H232" i="5"/>
  <c r="H228" i="5"/>
  <c r="H227" i="5"/>
  <c r="H226" i="5"/>
  <c r="H234" i="5"/>
  <c r="H264" i="5"/>
  <c r="H21" i="5"/>
  <c r="H98" i="5"/>
  <c r="H178" i="5"/>
  <c r="H215" i="5"/>
  <c r="H214" i="5"/>
  <c r="H239" i="5"/>
  <c r="H238" i="5"/>
  <c r="H244" i="5"/>
  <c r="H288" i="5"/>
  <c r="H330" i="5"/>
  <c r="H329" i="5"/>
  <c r="H32" i="5"/>
  <c r="G15" i="2"/>
  <c r="G72" i="2" s="1"/>
  <c r="G92" i="2" s="1"/>
  <c r="G17" i="2"/>
  <c r="G34" i="2"/>
  <c r="G33" i="2" s="1"/>
  <c r="G51" i="2"/>
  <c r="E27" i="4"/>
  <c r="G24" i="11"/>
  <c r="D41" i="1"/>
  <c r="H368" i="5"/>
  <c r="H374" i="5"/>
  <c r="I361" i="5"/>
  <c r="I63" i="5"/>
  <c r="H367" i="5"/>
  <c r="J377" i="5"/>
  <c r="J368" i="5"/>
  <c r="I295" i="5"/>
  <c r="I381" i="5"/>
  <c r="H381" i="5"/>
  <c r="H277" i="5"/>
  <c r="J293" i="5"/>
  <c r="H218" i="5"/>
  <c r="J287" i="5"/>
  <c r="H21" i="2"/>
  <c r="H20" i="2"/>
  <c r="G42" i="2"/>
  <c r="G68" i="2"/>
  <c r="G88" i="2" s="1"/>
  <c r="H43" i="2"/>
  <c r="H68" i="2" s="1"/>
  <c r="J374" i="5"/>
  <c r="C43" i="7"/>
  <c r="I93" i="2"/>
  <c r="H27" i="4"/>
  <c r="G21" i="4"/>
  <c r="G27" i="4"/>
  <c r="E33" i="1"/>
  <c r="E41" i="1"/>
  <c r="F41" i="1"/>
  <c r="H300" i="5"/>
  <c r="F25" i="11"/>
  <c r="G25" i="11"/>
  <c r="E21" i="11"/>
  <c r="E33" i="11"/>
  <c r="J369" i="5"/>
  <c r="J170" i="5"/>
  <c r="J72" i="5"/>
  <c r="J71" i="5"/>
  <c r="I277" i="5"/>
  <c r="I290" i="5"/>
  <c r="I376" i="5"/>
  <c r="I377" i="5"/>
  <c r="I368" i="5"/>
  <c r="H183" i="5"/>
  <c r="H170" i="5"/>
  <c r="H287" i="5"/>
  <c r="H373" i="5"/>
  <c r="D33" i="11"/>
  <c r="I59" i="3"/>
  <c r="I32" i="3"/>
  <c r="J300" i="5"/>
  <c r="I21" i="5"/>
  <c r="J248" i="5"/>
  <c r="J237" i="5"/>
  <c r="J379" i="5"/>
  <c r="J290" i="5"/>
  <c r="J376" i="5"/>
  <c r="H237" i="5"/>
  <c r="H25" i="5"/>
  <c r="H72" i="5"/>
  <c r="H71" i="5"/>
  <c r="H369" i="5"/>
  <c r="H371" i="5"/>
  <c r="I371" i="5"/>
  <c r="H293" i="5"/>
  <c r="H379" i="5"/>
  <c r="H351" i="5"/>
  <c r="F21" i="11"/>
  <c r="F33" i="11"/>
  <c r="G23" i="11"/>
  <c r="E24" i="1"/>
  <c r="J351" i="5"/>
  <c r="J367" i="5"/>
  <c r="I170" i="5"/>
  <c r="J183" i="5"/>
  <c r="J289" i="5"/>
  <c r="D10" i="7"/>
  <c r="D42" i="7"/>
  <c r="D43" i="7"/>
  <c r="H20" i="11"/>
  <c r="E42" i="7"/>
  <c r="E43" i="7"/>
  <c r="J373" i="5"/>
  <c r="I367" i="5"/>
  <c r="I373" i="5"/>
  <c r="J371" i="5"/>
  <c r="H289" i="5"/>
  <c r="J375" i="5"/>
  <c r="I369" i="5"/>
  <c r="I375" i="5"/>
  <c r="I10" i="5"/>
  <c r="I288" i="5"/>
  <c r="I374" i="5"/>
  <c r="H10" i="5"/>
  <c r="H296" i="5"/>
  <c r="G21" i="11"/>
  <c r="G33" i="11"/>
  <c r="H375" i="5"/>
  <c r="J382" i="5"/>
  <c r="J10" i="5"/>
  <c r="I382" i="5"/>
  <c r="J296" i="5"/>
  <c r="H34" i="6" l="1"/>
  <c r="H42" i="2"/>
  <c r="H59" i="2"/>
  <c r="H58" i="2" s="1"/>
  <c r="H74" i="2" s="1"/>
  <c r="H75" i="2" s="1"/>
  <c r="I66" i="2"/>
  <c r="G21" i="2"/>
  <c r="G20" i="2" s="1"/>
  <c r="G66" i="2" s="1"/>
  <c r="I68" i="2"/>
  <c r="G71" i="2"/>
  <c r="G91" i="2" s="1"/>
  <c r="G32" i="2"/>
  <c r="H66" i="2"/>
  <c r="I75" i="2"/>
  <c r="I88" i="2"/>
  <c r="I94" i="2"/>
  <c r="H88" i="2"/>
  <c r="H95" i="2" s="1"/>
  <c r="G70" i="2" l="1"/>
  <c r="G90" i="2" s="1"/>
  <c r="G95" i="2" s="1"/>
  <c r="I95" i="2"/>
  <c r="G75" i="2" l="1"/>
</calcChain>
</file>

<file path=xl/sharedStrings.xml><?xml version="1.0" encoding="utf-8"?>
<sst xmlns="http://schemas.openxmlformats.org/spreadsheetml/2006/main" count="1785" uniqueCount="864">
  <si>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</si>
  <si>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</si>
  <si>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</si>
  <si>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</si>
  <si>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</si>
  <si>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</si>
  <si>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</si>
  <si>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</si>
  <si>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</si>
  <si>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</si>
  <si>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</si>
  <si>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</si>
  <si>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</si>
  <si>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Előirányzat-felhasználási terv
2015. évre</t>
  </si>
  <si>
    <t>Megnevezés</t>
  </si>
  <si>
    <t>Eredeti előirányzat</t>
  </si>
  <si>
    <t>Működési bevételek összesen:</t>
  </si>
  <si>
    <t>B1</t>
  </si>
  <si>
    <t>Működési célú támogatások államháztartáson belülről</t>
  </si>
  <si>
    <t>B3</t>
  </si>
  <si>
    <t>Közhatalmi bevételek</t>
  </si>
  <si>
    <t>B4</t>
  </si>
  <si>
    <t>Működési bevételek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</si>
  <si>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</si>
  <si>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</si>
  <si>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</si>
  <si>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</si>
  <si>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</si>
  <si>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</si>
  <si>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</si>
  <si>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</si>
  <si>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</si>
  <si>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</si>
  <si>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B8</t>
  </si>
  <si>
    <t>BEVÉTELEK összesen:</t>
  </si>
  <si>
    <t>Működési kiadások összesen:</t>
  </si>
  <si>
    <t>K1</t>
  </si>
  <si>
    <t>Személyi juttatás</t>
  </si>
  <si>
    <t>K2</t>
  </si>
  <si>
    <t>Munkaadót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</si>
  <si>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</si>
  <si>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</si>
  <si>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</si>
  <si>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</si>
  <si>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</si>
  <si>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célú kiadások</t>
  </si>
  <si>
    <t>Felhalmozási kiadások összesen:</t>
  </si>
  <si>
    <t>K6</t>
  </si>
  <si>
    <t>Beruházások</t>
  </si>
  <si>
    <t>K7</t>
  </si>
  <si>
    <t>Felújítások</t>
  </si>
  <si>
    <t>K8</t>
  </si>
  <si>
    <t>Egyéb felhalmozási célú kiadások</t>
  </si>
  <si>
    <t>Finanszírozási kiadások</t>
  </si>
  <si>
    <t>K9</t>
  </si>
  <si>
    <t>KIADÁSOK összesen:</t>
  </si>
  <si>
    <t>kiemelt előirányzatonként</t>
  </si>
  <si>
    <t>Kiemelt előirányzatok</t>
  </si>
  <si>
    <t xml:space="preserve">011130   Önkormányzatok és önk hiv jogalkotó és ált ig tevékenysége </t>
  </si>
  <si>
    <t>B16</t>
  </si>
  <si>
    <t>B402</t>
  </si>
  <si>
    <t>B406</t>
  </si>
  <si>
    <t>Kiszámlázott áfa</t>
  </si>
  <si>
    <t>B408</t>
  </si>
  <si>
    <t>Kamatbevételek</t>
  </si>
  <si>
    <t>B62</t>
  </si>
  <si>
    <t>Működési célú kölcsönök visszatérülése (Helyi tám törl)</t>
  </si>
  <si>
    <t>01120    Adó- vám és jövedéki igazgatás</t>
  </si>
  <si>
    <t>B34</t>
  </si>
  <si>
    <t>Vagyoni típusú adók</t>
  </si>
  <si>
    <t>Építményadó</t>
  </si>
  <si>
    <t>B35</t>
  </si>
  <si>
    <t>Termékek és szolgáltatások adói</t>
  </si>
  <si>
    <t>B351</t>
  </si>
  <si>
    <t>Értékesítés és forgalmi adók</t>
  </si>
  <si>
    <t>Iparűzési adó</t>
  </si>
  <si>
    <t>B354</t>
  </si>
  <si>
    <t>Gépjárműadók</t>
  </si>
  <si>
    <t>Helyi önkormányzatot megillető rész</t>
  </si>
  <si>
    <t>B355</t>
  </si>
  <si>
    <t>Egyéb áruhasználati és szolgáltatási adók</t>
  </si>
  <si>
    <t>Tartózkodás után fizetett idegenforgalmi adó</t>
  </si>
  <si>
    <t>013320    Köztemető fenntartása és működtetése</t>
  </si>
  <si>
    <t>Szolgáltatások ellenértéke</t>
  </si>
  <si>
    <t>013350   Az önkormányzati vagyonnal való gazdálkodással kapcsolatos feladatok</t>
  </si>
  <si>
    <t>B403</t>
  </si>
  <si>
    <t>Közvetített szolgáltatások ellenértéke</t>
  </si>
  <si>
    <t>Bérleti díj</t>
  </si>
  <si>
    <t>Lakbér</t>
  </si>
  <si>
    <t>018010    Önkormányzatok elszámolásai a központi költségvetéssel</t>
  </si>
  <si>
    <t>B11</t>
  </si>
  <si>
    <t>Önkormányzatok működési támogatása</t>
  </si>
  <si>
    <t>B111</t>
  </si>
  <si>
    <t>Helyi önkormányzatok működésének általános támogatása</t>
  </si>
  <si>
    <t>B112</t>
  </si>
  <si>
    <t>Települési önk egyes köznevelési feladatainak támogatása</t>
  </si>
  <si>
    <t>B113</t>
  </si>
  <si>
    <t>Települési önk szociális,gy.jóléti és gy.étk.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</si>
  <si>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</si>
  <si>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</si>
  <si>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</si>
  <si>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előirányzatok</t>
  </si>
  <si>
    <t>B116</t>
  </si>
  <si>
    <t>Önkormányzat kiegészítő támogatásai</t>
  </si>
  <si>
    <t>B21</t>
  </si>
  <si>
    <t xml:space="preserve">Felhalmozási célú önkormányzati támogatások </t>
  </si>
  <si>
    <t>018030    Támogatási célú finanszírozási műveletek</t>
  </si>
  <si>
    <t>B81</t>
  </si>
  <si>
    <t>Belföldi finanszírozás bevételei</t>
  </si>
  <si>
    <t>B8131</t>
  </si>
  <si>
    <t>Előző év költségvetési maradványának igénybevétele</t>
  </si>
  <si>
    <t>B8121</t>
  </si>
  <si>
    <t>Forgatási célú értékpapír beváltása</t>
  </si>
  <si>
    <t>B8141</t>
  </si>
  <si>
    <t>Államháztartáson belüli megelőgezések</t>
  </si>
  <si>
    <t>041233   Hosszabb időtartamú közfoglalkoztatás</t>
  </si>
  <si>
    <t>Egyéb működési célú támogatások bevételei áh belülről</t>
  </si>
  <si>
    <t>B401</t>
  </si>
  <si>
    <t>B732</t>
  </si>
  <si>
    <t>Felhalmozási célú pénzeszköz átvétel háztartásoktól</t>
  </si>
  <si>
    <t>066020   Város és községgazdálkodási egyéb szolgáltatások</t>
  </si>
  <si>
    <t>082044   Könyvtári szolgáltatások</t>
  </si>
  <si>
    <t>Szolgáltatások ellenértéke Felnőtt étkezők</t>
  </si>
  <si>
    <t>B405</t>
  </si>
  <si>
    <t>Ellátási díjak</t>
  </si>
  <si>
    <t>Bevételek összesen</t>
  </si>
  <si>
    <t>jogcímenként</t>
  </si>
  <si>
    <t>Jogcímek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</si>
  <si>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</si>
  <si>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</si>
  <si>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</si>
  <si>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</si>
  <si>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</si>
  <si>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Üdülőhelyi feladatok,és lakott külterület támogatása</t>
  </si>
  <si>
    <t>Települési önkormányzatok egyes köznevelési feladatainak támogatása</t>
  </si>
  <si>
    <t xml:space="preserve">Szolgáltatások ellenértéke </t>
  </si>
  <si>
    <t>Működési célú kölcsönök visszatérülése (Helyi támogatás törlesztése)</t>
  </si>
  <si>
    <t>feladatonként</t>
  </si>
  <si>
    <t>Kötelező feladatok</t>
  </si>
  <si>
    <t>Önként vállalt feladatok</t>
  </si>
  <si>
    <t>Államigazgatási feladatok</t>
  </si>
  <si>
    <t>Összesen</t>
  </si>
  <si>
    <t>Kiemelt előirányzatonként</t>
  </si>
  <si>
    <t>Létszám</t>
  </si>
  <si>
    <t xml:space="preserve">011130   Önkormányzatok és önk hiv jogalkotó és általános igazgatási tevékenysége </t>
  </si>
  <si>
    <t>Személyi juttatások</t>
  </si>
  <si>
    <t>K11</t>
  </si>
  <si>
    <t>Foglalkoztatottak személyi juttatása</t>
  </si>
  <si>
    <t>K1101</t>
  </si>
  <si>
    <t>Törvény szerinti illetmények, munkabérek</t>
  </si>
  <si>
    <t>K1107</t>
  </si>
  <si>
    <t>K12</t>
  </si>
  <si>
    <t>Külső személyi juttatások</t>
  </si>
  <si>
    <t>K121</t>
  </si>
  <si>
    <t>Választott tisztségviselők juttatásai</t>
  </si>
  <si>
    <t>Önkormányzati  képviselők juttatása</t>
  </si>
  <si>
    <t>Munkaadókat terhelő járulékok és szociális hozzájárulási adó</t>
  </si>
  <si>
    <t>Szociális hozzájárulási adó</t>
  </si>
  <si>
    <t>EHO</t>
  </si>
  <si>
    <t>Munkaadót terhelő szja</t>
  </si>
  <si>
    <t>K31</t>
  </si>
  <si>
    <t>Készletbeszerzés</t>
  </si>
  <si>
    <t>K311</t>
  </si>
  <si>
    <t>Szakmai anyagok beszerzése</t>
  </si>
  <si>
    <t>K312</t>
  </si>
  <si>
    <t>Üzemeltetési anyagok beszerzése</t>
  </si>
  <si>
    <t>Irodaszer, nyomtatvány</t>
  </si>
  <si>
    <t>Egyéb anyagbeszerzés</t>
  </si>
  <si>
    <t>K32</t>
  </si>
  <si>
    <t>Kommunikációs szolgáltatások</t>
  </si>
  <si>
    <t>Internet díj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</si>
  <si>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</si>
  <si>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</si>
  <si>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</si>
  <si>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</si>
  <si>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</si>
  <si>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</si>
  <si>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</si>
  <si>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</si>
  <si>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</si>
  <si>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</si>
  <si>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</si>
  <si>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</si>
  <si>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</si>
  <si>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</si>
  <si>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</si>
  <si>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K34</t>
  </si>
  <si>
    <t>Kiküldetések,reklám és propagandakiadások</t>
  </si>
  <si>
    <t>K341</t>
  </si>
  <si>
    <t>Kiküldetés kiadásai</t>
  </si>
  <si>
    <t>Belföldi kiküldetés</t>
  </si>
  <si>
    <t>K35</t>
  </si>
  <si>
    <t>Különféle befizetések és egyéb dologi kiadások</t>
  </si>
  <si>
    <t>K351</t>
  </si>
  <si>
    <t>Működési célú előzetesen felszámított áfa</t>
  </si>
  <si>
    <t>K506</t>
  </si>
  <si>
    <t>Egyéb működési célú támogatások államháztartáson belülre</t>
  </si>
  <si>
    <t>K512</t>
  </si>
  <si>
    <t>Egyéb működési célú támogatások államháztartáson kívülre</t>
  </si>
  <si>
    <t>K513</t>
  </si>
  <si>
    <t>Tartalékok</t>
  </si>
  <si>
    <t>K914</t>
  </si>
  <si>
    <t>Államháztartáson belüli megelőlegezések  visszafizetése</t>
  </si>
  <si>
    <t>K1102</t>
  </si>
  <si>
    <t>Jutalom</t>
  </si>
  <si>
    <t>K1113</t>
  </si>
  <si>
    <t>045160   Közutak, hidak,alagútak üzemeltetése, fenntartása</t>
  </si>
  <si>
    <t>K71</t>
  </si>
  <si>
    <t>K74</t>
  </si>
  <si>
    <t>Felújítási célú előzetesen felszámított Áfa</t>
  </si>
  <si>
    <t>064010   Közvilágítás</t>
  </si>
  <si>
    <t>066010   Zöldterület kezelés</t>
  </si>
  <si>
    <t>K1110</t>
  </si>
  <si>
    <t>Egyéb költségtérítések</t>
  </si>
  <si>
    <t>Munka és védőruha</t>
  </si>
  <si>
    <t>Biztosítási díjak</t>
  </si>
  <si>
    <t>072112   Háziorvosi ügyeleti ellátás</t>
  </si>
  <si>
    <t>Táppénz hozzájárulás</t>
  </si>
  <si>
    <t>K355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</si>
  <si>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</si>
  <si>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</si>
  <si>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</si>
  <si>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</si>
  <si>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</si>
  <si>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Kiadások összesen</t>
  </si>
  <si>
    <t xml:space="preserve">Felújítások  </t>
  </si>
  <si>
    <t xml:space="preserve">Kiemelt előirányzat </t>
  </si>
  <si>
    <t>Felhalmozási kiadások összesen</t>
  </si>
  <si>
    <t>Állam- igazgatási feladat</t>
  </si>
  <si>
    <t>Magánszemélyek kommunális adója</t>
  </si>
  <si>
    <t>Lakott külterülettel kapcsolatos edatok támogatása</t>
  </si>
  <si>
    <t>Áthúzódó bérkompenzáció</t>
  </si>
  <si>
    <t>Ellátási díjak ( óvodások és iskola tanulók étkezés térítése)</t>
  </si>
  <si>
    <t xml:space="preserve">Készletértékesítés ellenértéke </t>
  </si>
  <si>
    <t xml:space="preserve">Közvetített szolgáltatások ellenértéke </t>
  </si>
  <si>
    <t>K111</t>
  </si>
  <si>
    <t>Egyéb költség térítés</t>
  </si>
  <si>
    <t>B72</t>
  </si>
  <si>
    <t>Felhalmozási célú kölcsön visszatérülése</t>
  </si>
  <si>
    <t>096015   Gyermek étkeztetés köznevelési intéznényben</t>
  </si>
  <si>
    <t>Társulás részére</t>
  </si>
  <si>
    <t xml:space="preserve">Gázdíj </t>
  </si>
  <si>
    <t>Pénzügyi szolgáltatás díja</t>
  </si>
  <si>
    <t>Kiküldetés, reklá- és propaganda kiadások</t>
  </si>
  <si>
    <t>Egyéb dologi kiadások</t>
  </si>
  <si>
    <t>K1109</t>
  </si>
  <si>
    <t>Közlekedési költségtérítés</t>
  </si>
  <si>
    <t>Normatív jutalom</t>
  </si>
  <si>
    <t xml:space="preserve">Könyv beszerzés </t>
  </si>
  <si>
    <t>Folyóirat beszerzés</t>
  </si>
  <si>
    <t>082092   Közművelődés ( Közösségi Ház )</t>
  </si>
  <si>
    <t>Önkormányzat Kiadása összesen:</t>
  </si>
  <si>
    <t>096015 Gyermekétkeztetés köznevelési intézményben</t>
  </si>
  <si>
    <t>K332</t>
  </si>
  <si>
    <t>Vásárolt élelmezés</t>
  </si>
  <si>
    <t>Egyéb információ hordozó</t>
  </si>
  <si>
    <t>Óvoda kiadása összesen:</t>
  </si>
  <si>
    <t>Sor-szám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</si>
  <si>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</si>
  <si>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</si>
  <si>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</si>
  <si>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</si>
  <si>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</si>
  <si>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</si>
  <si>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</si>
  <si>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</si>
  <si>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</si>
  <si>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</si>
  <si>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</si>
  <si>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</si>
  <si>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</si>
  <si>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</si>
  <si>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</si>
  <si>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</si>
  <si>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</si>
  <si>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</si>
  <si>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</si>
  <si>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</si>
  <si>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</si>
  <si>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</si>
  <si>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</si>
  <si>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</si>
  <si>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</si>
  <si>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</si>
  <si>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</si>
  <si>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</si>
  <si>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</si>
  <si>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</si>
  <si>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</si>
  <si>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</si>
  <si>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</si>
  <si>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</si>
  <si>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</si>
  <si>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</si>
  <si>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</si>
  <si>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</si>
  <si>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</si>
  <si>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</si>
  <si>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</si>
  <si>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</si>
  <si>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</si>
  <si>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</si>
  <si>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</si>
  <si>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</si>
  <si>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</si>
  <si>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</si>
  <si>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</si>
  <si>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</si>
  <si>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</si>
  <si>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</si>
  <si>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</si>
  <si>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</si>
  <si>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</si>
  <si>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</si>
  <si>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</si>
  <si>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</si>
  <si>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</si>
  <si>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</si>
  <si>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</si>
  <si>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</si>
  <si>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</si>
  <si>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</si>
  <si>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</si>
  <si>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</si>
  <si>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</si>
  <si>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</si>
  <si>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</si>
  <si>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</si>
  <si>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</si>
  <si>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</si>
  <si>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</si>
  <si>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</si>
  <si>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</si>
  <si>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</si>
  <si>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</si>
  <si>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</si>
  <si>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</si>
  <si>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</si>
  <si>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</si>
  <si>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</si>
  <si>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</si>
  <si>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</si>
  <si>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</si>
  <si>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</si>
  <si>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</si>
  <si>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</si>
  <si>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</si>
  <si>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</si>
  <si>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</si>
  <si>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</si>
  <si>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</si>
  <si>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</si>
  <si>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</si>
  <si>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</si>
  <si>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Önkormányzat bevétele összesen</t>
  </si>
  <si>
    <t>Bevételek mindösszesen:</t>
  </si>
  <si>
    <t>0911040 Óvodai nevelés, ellátás működtetése</t>
  </si>
  <si>
    <t>COFOG</t>
  </si>
  <si>
    <t>011130</t>
  </si>
  <si>
    <t>Önkormányzatok és önk hiv jogalkotó és ált ig tev.</t>
  </si>
  <si>
    <t>01120</t>
  </si>
  <si>
    <t>Adó- vám és jövedéki igazgatás</t>
  </si>
  <si>
    <t>013350</t>
  </si>
  <si>
    <t>Az önkormányzati vagyonnal v. gazd. kapcs. Fel.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</si>
  <si>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</si>
  <si>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</si>
  <si>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</si>
  <si>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</si>
  <si>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</si>
  <si>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</si>
  <si>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</si>
  <si>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</si>
  <si>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074031</t>
  </si>
  <si>
    <t>Család és nővédelmi egészségügyi gondozás</t>
  </si>
  <si>
    <t>081061</t>
  </si>
  <si>
    <t>Szabadidős park, fürdő és strandszolgáltatás</t>
  </si>
  <si>
    <t>082044</t>
  </si>
  <si>
    <t>Könyvtári szolgáltatások</t>
  </si>
  <si>
    <t>082092</t>
  </si>
  <si>
    <t>Közművelődés</t>
  </si>
  <si>
    <t>Gyermekétkeztetés köznevelési intézményben</t>
  </si>
  <si>
    <t>Munkahelyi étkeztetés köznevelési intézményben</t>
  </si>
  <si>
    <t>Önkormányzatok és önkorm. hivatalok jogalkotó és ált. ig. tev</t>
  </si>
  <si>
    <t>013320</t>
  </si>
  <si>
    <t>Köztemető fenntartása és működtetése</t>
  </si>
  <si>
    <t>045160</t>
  </si>
  <si>
    <t>Közutak, hidak,alagútak üzemeltetése, fenntartása</t>
  </si>
  <si>
    <t>064010</t>
  </si>
  <si>
    <t>Közvilágítás</t>
  </si>
  <si>
    <t>066010</t>
  </si>
  <si>
    <t>Zöldterület kezelés</t>
  </si>
  <si>
    <t>072112</t>
  </si>
  <si>
    <t>Háziorvosi ügyeleti ellátás</t>
  </si>
  <si>
    <t>Egyéb szociális pénzbeli és természetbeni ellátások, támogatások</t>
  </si>
  <si>
    <t>091110</t>
  </si>
  <si>
    <t>Óvodai nevelés, ellátás szakmai feladatai</t>
  </si>
  <si>
    <t>Óvodai nevelés, ellátás működtetés</t>
  </si>
  <si>
    <t>096015</t>
  </si>
  <si>
    <t>096025</t>
  </si>
  <si>
    <t>Az önkormányzati vagyonnal való gazdálkodással kapcs. feladatok</t>
  </si>
  <si>
    <t>Összesen:</t>
  </si>
  <si>
    <t>Felújítások összesen:</t>
  </si>
  <si>
    <t>2017. előirányzat</t>
  </si>
  <si>
    <t>2018. előirányzat</t>
  </si>
  <si>
    <t>2019. előirányzat</t>
  </si>
  <si>
    <t>Települési önk. szoc., gyermekjóléti és gyermekétkezt. feladatainak tám.</t>
  </si>
  <si>
    <t>Önkormányzat bevétele összesen:</t>
  </si>
  <si>
    <t>Támogatás célú finanszírozási műveletek</t>
  </si>
  <si>
    <t>Önkormányzat kiadások összesen:</t>
  </si>
  <si>
    <t>Badacsonytördemic Község Önkormányzata</t>
  </si>
  <si>
    <t xml:space="preserve">Badacsonytördemic Község Önkormányzata </t>
  </si>
  <si>
    <t>Badacsonytördmic Község Önkormányzata</t>
  </si>
  <si>
    <t>Badacsonytördemici Napközi Otthonos Óvoda</t>
  </si>
  <si>
    <t xml:space="preserve">Badacsonytördemici Napközi Otthonos Óvoda </t>
  </si>
  <si>
    <t xml:space="preserve">Badacsonytördemici Napközi Otthonos Óvoda bevétele összesen: </t>
  </si>
  <si>
    <t>Badacsonytördemic Község Önkormányzat bevétele összesen:</t>
  </si>
  <si>
    <t>Badacsonytördemic Község Önkormányzat össz:</t>
  </si>
  <si>
    <t>Kiegészítés</t>
  </si>
  <si>
    <t>Polgármester és alpolgármesterek illetménye</t>
  </si>
  <si>
    <t>Közös Hivatal részére</t>
  </si>
  <si>
    <t>Banki költség</t>
  </si>
  <si>
    <t>Kiküldetés, reklám- és propaganda</t>
  </si>
  <si>
    <t xml:space="preserve">Szállítási szolgáltatásdíja </t>
  </si>
  <si>
    <t>ezer Ft</t>
  </si>
  <si>
    <t>Béren kívüli juttatások ( Cafeteria )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</si>
  <si>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</si>
  <si>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</si>
  <si>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</si>
  <si>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</si>
  <si>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</si>
  <si>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</si>
  <si>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</si>
  <si>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</si>
  <si>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</si>
  <si>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</si>
  <si>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</si>
  <si>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</si>
  <si>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</si>
  <si>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</si>
  <si>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</si>
  <si>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</si>
  <si>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</si>
  <si>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</si>
  <si>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</si>
  <si>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</si>
  <si>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</si>
  <si>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</si>
  <si>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</si>
  <si>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</si>
  <si>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</si>
  <si>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</si>
  <si>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</si>
  <si>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</si>
  <si>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</si>
  <si>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</si>
  <si>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</si>
  <si>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130.</t>
  </si>
  <si>
    <t>131.</t>
  </si>
  <si>
    <t>132.</t>
  </si>
  <si>
    <t>133.</t>
  </si>
  <si>
    <t>134.</t>
  </si>
  <si>
    <t>135.</t>
  </si>
  <si>
    <t>136.</t>
  </si>
  <si>
    <t>139.</t>
  </si>
  <si>
    <t>140.</t>
  </si>
  <si>
    <t>141.</t>
  </si>
  <si>
    <t>149.</t>
  </si>
  <si>
    <t>150.</t>
  </si>
  <si>
    <t>153.</t>
  </si>
  <si>
    <t>155.</t>
  </si>
  <si>
    <t>157.</t>
  </si>
  <si>
    <t>158.</t>
  </si>
  <si>
    <t>160.</t>
  </si>
  <si>
    <t>161.</t>
  </si>
  <si>
    <t>162.</t>
  </si>
  <si>
    <t>163.</t>
  </si>
  <si>
    <t>164.</t>
  </si>
  <si>
    <t>165.</t>
  </si>
  <si>
    <t>166.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</si>
  <si>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</si>
  <si>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</si>
  <si>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</si>
  <si>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</si>
  <si>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</si>
  <si>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</si>
  <si>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</si>
  <si>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</si>
  <si>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</si>
  <si>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</si>
  <si>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</si>
  <si>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</si>
  <si>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181.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</si>
  <si>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</si>
  <si>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</si>
  <si>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</si>
  <si>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</si>
  <si>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</si>
  <si>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</si>
  <si>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</si>
  <si>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</si>
  <si>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</si>
  <si>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</si>
  <si>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</si>
  <si>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</si>
  <si>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</si>
  <si>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</si>
  <si>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</si>
  <si>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</si>
  <si>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</si>
  <si>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</si>
  <si>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</si>
  <si>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</si>
  <si>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</si>
  <si>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</si>
  <si>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</si>
  <si>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</si>
  <si>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</si>
  <si>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</si>
  <si>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</si>
  <si>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</si>
  <si>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</si>
  <si>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</si>
  <si>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</si>
  <si>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</si>
  <si>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</si>
  <si>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</si>
  <si>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</si>
  <si>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</si>
  <si>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</si>
  <si>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</si>
  <si>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</si>
  <si>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</si>
  <si>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</si>
  <si>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</si>
  <si>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</si>
  <si>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</si>
  <si>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230.</t>
  </si>
  <si>
    <t>231.</t>
  </si>
  <si>
    <t>232.</t>
  </si>
  <si>
    <t>233.</t>
  </si>
  <si>
    <t>235.</t>
  </si>
  <si>
    <t>236.</t>
  </si>
  <si>
    <t>237.</t>
  </si>
  <si>
    <t>238.</t>
  </si>
  <si>
    <t>239.</t>
  </si>
  <si>
    <t>240.</t>
  </si>
  <si>
    <t>241.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</si>
  <si>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</si>
  <si>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</si>
  <si>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</si>
  <si>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</si>
  <si>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</si>
  <si>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</si>
  <si>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</si>
  <si>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</si>
  <si>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</si>
  <si>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</si>
  <si>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</si>
  <si>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258.</t>
  </si>
  <si>
    <t>260.</t>
  </si>
  <si>
    <t>261.</t>
  </si>
  <si>
    <t>262.</t>
  </si>
  <si>
    <t>263.</t>
  </si>
  <si>
    <t>264.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</si>
  <si>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</si>
  <si>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</si>
  <si>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</si>
  <si>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</si>
  <si>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</si>
  <si>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</si>
  <si>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</si>
  <si>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</si>
  <si>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</si>
  <si>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</si>
  <si>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</si>
  <si>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</si>
  <si>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</si>
  <si>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280.</t>
  </si>
  <si>
    <t>281.</t>
  </si>
  <si>
    <t>282.</t>
  </si>
  <si>
    <t>283.</t>
  </si>
  <si>
    <t>284.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</si>
  <si>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</si>
  <si>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</si>
  <si>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</si>
  <si>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</si>
  <si>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</si>
  <si>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</si>
  <si>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</si>
  <si>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</si>
  <si>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</si>
  <si>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</si>
  <si>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</si>
  <si>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</si>
  <si>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</si>
  <si>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</si>
  <si>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</si>
  <si>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Víz és csatorna</t>
  </si>
  <si>
    <t>051030 Hulladékkezelés (nem veszélyes)</t>
  </si>
  <si>
    <t>Szállítási szolgáltatás díja</t>
  </si>
  <si>
    <t>Megbízási díj</t>
  </si>
  <si>
    <t>051030</t>
  </si>
  <si>
    <t>Hulladékkezelés (nem veszélyes)</t>
  </si>
  <si>
    <t>142.</t>
  </si>
  <si>
    <t>143.</t>
  </si>
  <si>
    <t>257.</t>
  </si>
  <si>
    <t>259.</t>
  </si>
  <si>
    <t>265.</t>
  </si>
  <si>
    <t>279.</t>
  </si>
  <si>
    <t>293.</t>
  </si>
  <si>
    <t>294.</t>
  </si>
  <si>
    <t>295.</t>
  </si>
  <si>
    <t>296.</t>
  </si>
  <si>
    <t>297.</t>
  </si>
  <si>
    <t>298.</t>
  </si>
  <si>
    <t>Béren kívüli juttatások ( Cafeteria 3 fő )</t>
  </si>
  <si>
    <t>2017. évi költségvetés bevételei</t>
  </si>
  <si>
    <t xml:space="preserve">2017. évi költségvetés kiadásai </t>
  </si>
  <si>
    <t>Polgármester, alpolgármester költségtérítése</t>
  </si>
  <si>
    <t>Egyházi jogi személy (áramdíj)</t>
  </si>
  <si>
    <t>Informatikai eszközök karbantartása</t>
  </si>
  <si>
    <t>Számítástechnikai szoftverek</t>
  </si>
  <si>
    <t>Egyéb különféle pénzügyi műveletek</t>
  </si>
  <si>
    <t>Díjak, egyéb befizetéshez kapcsolódó kiadások</t>
  </si>
  <si>
    <t>Munkaruha, védőruha</t>
  </si>
  <si>
    <t>Egyéb anyagbeszerzés (alkatrészek, damil,virágföld,virág)</t>
  </si>
  <si>
    <t>Hajtó és kenőanyag beszerzés</t>
  </si>
  <si>
    <t>Reprezentáció</t>
  </si>
  <si>
    <t>Foglalkoztatottak személyi juttatása (betegszabadság)</t>
  </si>
  <si>
    <t>Egyéb költségtérítés (telefon)</t>
  </si>
  <si>
    <t>K123</t>
  </si>
  <si>
    <t>107051 Házi segítségnyújtás</t>
  </si>
  <si>
    <t>107051 Szociális étkezési hozzájárulás</t>
  </si>
  <si>
    <t>Temetési támogatás 30 e Ft/eset</t>
  </si>
  <si>
    <t>Iskolakezdési támogatás (10e Ft/fő)</t>
  </si>
  <si>
    <t>Helyi megállapítású tám.gyógyszerkölségre (26e Ft)</t>
  </si>
  <si>
    <t>Felújítási célú előzetesen felszámott ÁFA</t>
  </si>
  <si>
    <t xml:space="preserve">K6 </t>
  </si>
  <si>
    <t>Beruházás</t>
  </si>
  <si>
    <t>K64</t>
  </si>
  <si>
    <t>Beruházás célú előzetesen felszámított ÁFA</t>
  </si>
  <si>
    <t>K67</t>
  </si>
  <si>
    <t>Bursa Hungarica ösztöndíj (5e Ft/fő/hónap)</t>
  </si>
  <si>
    <t>041233     Hosszabb időtartamú közfoglalkoztatás</t>
  </si>
  <si>
    <t>Jubileumi jutalom</t>
  </si>
  <si>
    <t>Folyóirat beszerzés (szaklapok)</t>
  </si>
  <si>
    <t>Ingatlanok felújítása (Kisfaludy út aszfalt jav.,Szent István utca járda felújítás, Debreczenyi Gyula utca árok)</t>
  </si>
  <si>
    <t>Egyéb tárgyi eszk. beszerzése, létesítése (település térkép, hirdetőtábla,Debreczenyi Gy. Utca-vasút tervezési díj)</t>
  </si>
  <si>
    <t>Egyéb tárgyi eszk. beszerzése, létesítése (Padkakiképzés 71-es és a vasút között)</t>
  </si>
  <si>
    <t>Szellemi termékek (Településképi arculati kézikönyv, rendezési terv felülv.</t>
  </si>
  <si>
    <t>Ingatlanok felújítása (orvosi rendelő terasz, óvoda belső járda, bekötő vízvezeték cseréje)</t>
  </si>
  <si>
    <t>Ingatlanok felújítása (Csapadékvíz elvezetés 2.626 e Ft iskola utca, Zöld fa utca vízelvez.)</t>
  </si>
  <si>
    <t>Egyéb anyagbeszerzés (közúti jelzőtáblák, útszóró só)</t>
  </si>
  <si>
    <t>Egyéb tárgyi eszk. beszerzése, létesítése (napelemes lámpa 5 db)</t>
  </si>
  <si>
    <t>Karbantartási, kisjavítási szolgáltatások (kanyar kiigazítás Zöld fa utca-Debreczenyi utca 200e Ft, Malom köz vizesárok tisztítás 150e Ft, Rodostói út kátyúzás)</t>
  </si>
  <si>
    <t>Egyéb műk. célú pénzeszköz átadás vállalkozásoknak (B.ládbi Kft., Dr. Maczó, Badacsonyi CÉH)</t>
  </si>
  <si>
    <t xml:space="preserve">Működési célú pénzeszköz átadás nonprofit-szervezeteknek </t>
  </si>
  <si>
    <t>Karbantartási, kisjavítási szolgáltatások (gázkazán, érintésvédelem)</t>
  </si>
  <si>
    <t>Szállítási szolgáltatás díja (teherfuvarozás,hótolás)</t>
  </si>
  <si>
    <t>Karbantartási, kisjavítási szolgáltatások (tároló javítás)</t>
  </si>
  <si>
    <t>Tüzelőanyagok, hajtó, és kenőanyagok(fűkaszák benzin)</t>
  </si>
  <si>
    <t>Díjak, egyéb befizetéshez kapcsolódó kiadások (tagdíjak)</t>
  </si>
  <si>
    <t>Egyéb üzemeltetési szolgáltatás(portál üzemeltetés 160e Ft,könyvkötés,aláírási címpéldány)</t>
  </si>
  <si>
    <t>Egyéb üzemeltetési szolgáltatás (kártevőírtás,mosatás)</t>
  </si>
  <si>
    <t>Egyéb anyagbeszerzés(alkatrész)</t>
  </si>
  <si>
    <t>Egyéb tárgyi eszk. beszerzése, létesítése (laptop)</t>
  </si>
  <si>
    <t>Egyéb dologi kiadások (pályázatírás)</t>
  </si>
  <si>
    <t>Karbantartási, kisjavítási szolgáltatások (meszelés,gázkazán javítás,gyerekmosdó felújítás)</t>
  </si>
  <si>
    <t>Egyéb üzemeltetési, fenntartási szolgáltatások(HACCP,rágcsáló-rovarirtás, üzemorvos)</t>
  </si>
  <si>
    <t>Szállítási, szolgáltatási díj(buszköltség kirándulás)</t>
  </si>
  <si>
    <t>Szakmai tevékenységet segítő szolgáltatás (logopédia, , mozgásfejlesztés májusig 370e Ft, szept.-dec. 273e Ft, továbbképzés 35e Ft)</t>
  </si>
  <si>
    <t>Belföldi kiküldetés (továbbképzés 30e Ft, beiskolázott óvodaped. Útiktg. Térítése 793 e Ft)</t>
  </si>
  <si>
    <t>Béren kívüli juttatások (Cafetéria)</t>
  </si>
  <si>
    <t xml:space="preserve">2017. évi költségvetés összevont mérlege </t>
  </si>
  <si>
    <t>85.</t>
  </si>
  <si>
    <t>129.</t>
  </si>
  <si>
    <t>137.</t>
  </si>
  <si>
    <t>138.</t>
  </si>
  <si>
    <t>144.</t>
  </si>
  <si>
    <t>145.</t>
  </si>
  <si>
    <t>146.</t>
  </si>
  <si>
    <t>147.</t>
  </si>
  <si>
    <t>148.</t>
  </si>
  <si>
    <t>151.</t>
  </si>
  <si>
    <t>152.</t>
  </si>
  <si>
    <t>154.</t>
  </si>
  <si>
    <t>156.</t>
  </si>
  <si>
    <t>159.</t>
  </si>
  <si>
    <t>167.</t>
  </si>
  <si>
    <t>180.</t>
  </si>
  <si>
    <t>182.</t>
  </si>
  <si>
    <t>183.</t>
  </si>
  <si>
    <t>184.</t>
  </si>
  <si>
    <t>285.</t>
  </si>
  <si>
    <t>286.</t>
  </si>
  <si>
    <t>287.</t>
  </si>
  <si>
    <t>288.</t>
  </si>
  <si>
    <t>289.</t>
  </si>
  <si>
    <t>290.</t>
  </si>
  <si>
    <t>291.</t>
  </si>
  <si>
    <t>292.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</si>
  <si>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</si>
  <si>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</si>
  <si>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</si>
  <si>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</si>
  <si>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</si>
  <si>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</si>
  <si>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</si>
  <si>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</si>
  <si>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</si>
  <si>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</si>
  <si>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</si>
  <si>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</si>
  <si>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</si>
  <si>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</si>
  <si>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</si>
  <si>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</si>
  <si>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</si>
  <si>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</si>
  <si>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</si>
  <si>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</si>
  <si>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</si>
  <si>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</si>
  <si>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</si>
  <si>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</si>
  <si>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</si>
  <si>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</si>
  <si>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</si>
  <si>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</si>
  <si>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</si>
  <si>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</si>
  <si>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</si>
  <si>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</si>
  <si>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</si>
  <si>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</si>
  <si>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</si>
  <si>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</si>
  <si>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</si>
  <si>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</si>
  <si>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</si>
  <si>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 xml:space="preserve">2017.évi költségvetés felhalmozási kiadásai </t>
  </si>
  <si>
    <t>2017. évi költségvetés kiadásai</t>
  </si>
  <si>
    <t xml:space="preserve">2017.-2020.  évi költségvetési bevételei és kiadásai </t>
  </si>
  <si>
    <t>0107051</t>
  </si>
  <si>
    <t>Házi segítségnyújtás</t>
  </si>
  <si>
    <t>091140</t>
  </si>
  <si>
    <t>Badacsonytördemici Napközi Otthonos Óvoda össz:</t>
  </si>
  <si>
    <t>Beruházások összesen:</t>
  </si>
  <si>
    <t>2020. előirányzat</t>
  </si>
  <si>
    <t>Önkormányzatok működési támogatásai</t>
  </si>
  <si>
    <t>Működési célú támogatások ÁH-on belül</t>
  </si>
  <si>
    <t>Felhalmozási célú támogatások ÁH-on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</si>
  <si>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</si>
  <si>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</si>
  <si>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</si>
  <si>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</si>
  <si>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</si>
  <si>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</si>
  <si>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2018. évi költségvetés bevételei</t>
  </si>
  <si>
    <t xml:space="preserve">Egyéb dologi kiadások </t>
  </si>
  <si>
    <t>Módosítás</t>
  </si>
  <si>
    <t>Módosított</t>
  </si>
  <si>
    <t>Ft</t>
  </si>
  <si>
    <t>Módosított előirányzat</t>
  </si>
  <si>
    <t>B25</t>
  </si>
  <si>
    <t>Egyéb felhalmozási célú támogatások bevételei ÁHB-ről</t>
  </si>
  <si>
    <t>B75</t>
  </si>
  <si>
    <t>Egyéb felhalmozási célú átvett pénzeszközök</t>
  </si>
  <si>
    <t>Működési célú központosított kiegészítő támogatások</t>
  </si>
  <si>
    <t>Egyéb működési célú támogatások bevételei ÁHB-ről</t>
  </si>
  <si>
    <t xml:space="preserve">B8141 </t>
  </si>
  <si>
    <t>ÁHB-i megelőlegezések</t>
  </si>
  <si>
    <t>Felhalmozási célú támogatások ÁHB-ről</t>
  </si>
  <si>
    <t>Felhalmozási célú önkormányzati támogatások</t>
  </si>
  <si>
    <t>Egyéb felhalmozási célú támogatások ÁHB-ről</t>
  </si>
  <si>
    <t>Normatív jutalmak</t>
  </si>
  <si>
    <t>K336</t>
  </si>
  <si>
    <t xml:space="preserve">Szakmai tevékenységet segítő szolgáltatások </t>
  </si>
  <si>
    <t>K63</t>
  </si>
  <si>
    <t>Informatikai eszközök beszerzése, létesítése</t>
  </si>
  <si>
    <t>Foglalkoztatottak egyéb személyi juttatásai</t>
  </si>
  <si>
    <t xml:space="preserve">Normatív jutalmak </t>
  </si>
  <si>
    <t>K353</t>
  </si>
  <si>
    <t>Kamatkiadás</t>
  </si>
  <si>
    <t xml:space="preserve">Születési támogatás </t>
  </si>
  <si>
    <t>K5021</t>
  </si>
  <si>
    <t>A helyi önkormányzatok előző évi elszámolásából származó kiadások </t>
  </si>
  <si>
    <t>K502</t>
  </si>
  <si>
    <t>Elvonások és befizetések </t>
  </si>
  <si>
    <t xml:space="preserve">Bursa </t>
  </si>
  <si>
    <t>K61</t>
  </si>
  <si>
    <t>047320 Turizmusfejlesztési támogatások és tevékenységek</t>
  </si>
  <si>
    <t>K62</t>
  </si>
  <si>
    <t>Ingatlanok beszerzése</t>
  </si>
  <si>
    <t>Egyéb tárgyi eszközök beszerzése, létesítése </t>
  </si>
  <si>
    <t>K73</t>
  </si>
  <si>
    <t>Egyéb tárgyi eszközök felújítása</t>
  </si>
  <si>
    <t xml:space="preserve">Beruházások </t>
  </si>
  <si>
    <t>Immateriális javak beszerzése, létesítése</t>
  </si>
  <si>
    <t>-ebből: Windows 10 szoftver</t>
  </si>
  <si>
    <t>Ingatlanok beszerzése, létesítése</t>
  </si>
  <si>
    <t>Hársfalvi József tervezői díj</t>
  </si>
  <si>
    <t>Egyéb tárgyi eszközök beszezérse, létesíétse</t>
  </si>
  <si>
    <t>Laptop</t>
  </si>
  <si>
    <t xml:space="preserve">Informatikai eszközök beszerzése, testületi döntés </t>
  </si>
  <si>
    <t xml:space="preserve">-ebből: Úszóstég </t>
  </si>
  <si>
    <t xml:space="preserve">           Játszótéri eszközök, B.lábdi strand</t>
  </si>
  <si>
    <t xml:space="preserve">           Biztonsági acél redőnyrác, B.ládbi strand</t>
  </si>
  <si>
    <t xml:space="preserve">           Vízitúra tanösvény eszközbeszerzés, B.ládbi strand</t>
  </si>
  <si>
    <t xml:space="preserve">           Strand </t>
  </si>
  <si>
    <t xml:space="preserve">           Lombszívó</t>
  </si>
  <si>
    <t xml:space="preserve">           QR kódos táblák</t>
  </si>
  <si>
    <t xml:space="preserve">           Motorfűrész</t>
  </si>
  <si>
    <t xml:space="preserve">           Inverter hegesztő</t>
  </si>
  <si>
    <t xml:space="preserve">           Települési arculati kézikönyv</t>
  </si>
  <si>
    <t xml:space="preserve">           Iskola utca, vízelvezető árok műszaki ell.</t>
  </si>
  <si>
    <t>Ingatlanok felújítása</t>
  </si>
  <si>
    <t>Felújítási célú előzetesen felszámított ÁFA</t>
  </si>
  <si>
    <t>Beruházási célú előzetesen felszámított ÁFA</t>
  </si>
  <si>
    <t>Egyéb tárgyi eszközök felújítása (búvárszivattyú felújítás)</t>
  </si>
  <si>
    <t xml:space="preserve">           Strand engedélyezési terv</t>
  </si>
  <si>
    <t>-ebből: Szent István utca térkő, lakossági    B36befizetésből</t>
  </si>
  <si>
    <t xml:space="preserve">        Adósságkonsz. nem részesülő önk. , önerő</t>
  </si>
  <si>
    <t xml:space="preserve">         Szent István utca térkő</t>
  </si>
  <si>
    <t xml:space="preserve">         Kisfaludy út teljes aszfaltozás</t>
  </si>
  <si>
    <t>Herczeg Ferenc Strand vizesblokk,öltöző,kabinsor</t>
  </si>
  <si>
    <t>Wifi hálózat kiépítése, B.ládbi strand</t>
  </si>
  <si>
    <t>229.</t>
  </si>
  <si>
    <t>234.</t>
  </si>
  <si>
    <t>242.</t>
  </si>
  <si>
    <t>243.</t>
  </si>
  <si>
    <t>244.</t>
  </si>
  <si>
    <t>245.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</si>
  <si>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</si>
  <si>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</si>
  <si>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</si>
  <si>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</si>
  <si>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</si>
  <si>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</si>
  <si>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</si>
  <si>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</si>
  <si>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</si>
  <si>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</si>
  <si>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</si>
  <si>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</si>
  <si>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</si>
  <si>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</si>
  <si>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</si>
  <si>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</si>
  <si>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</si>
  <si>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0</t>
  </si>
  <si>
    <t>047320</t>
  </si>
  <si>
    <t>Turizmusfejlesztési támogatások és tevékenységek</t>
  </si>
  <si>
    <t>Módosított ei.</t>
  </si>
  <si>
    <t>Egyéb tárgyi eszk. beszerzése, létesítése (Lombszívó,motorfűrész,inverterhegesztő)</t>
  </si>
  <si>
    <t xml:space="preserve">                                                        1.melléklet a 3/2018.(V.31.)önkormányzati rendelethez</t>
  </si>
  <si>
    <t xml:space="preserve">                                                      2.melléklet a 3/2018.(V.31.) önkormányzati rendelethez</t>
  </si>
  <si>
    <t xml:space="preserve">                                                         3.melléklet a 3/2018.(V.31.) önkormányzati rendelethez</t>
  </si>
  <si>
    <t xml:space="preserve">                                                  4.melléklet a 3/2018.(V.31.) önkormányzati rendelethez</t>
  </si>
  <si>
    <t xml:space="preserve">                                                        5.melléklet a 3/2018.(V.31.) önkormányzati rendelethez</t>
  </si>
  <si>
    <t xml:space="preserve">                                                        6.melléklet a 3/2018.(V.31.) önkormányzati rendelethez</t>
  </si>
  <si>
    <t xml:space="preserve">                                                        7.melléklet a 3/2018.(V.31.) önkormányzati rendelethez</t>
  </si>
  <si>
    <t xml:space="preserve">                                                        8.melléklet a 3/2018.(V.31.) önkormányzati rendelethez</t>
  </si>
  <si>
    <t xml:space="preserve">                                                        9.melléklet a 3/2018.(V.31.)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</si>
</sst>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#"/>
  </numFmts>
  <fonts count="54" x14ac:knownFonts="1">
    <font>
      <sz val="10"/>
      <color rgb="FF000000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i/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Times New Roman"/>
      <family val="1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name val="Times New Roman"/>
      <family val="1"/>
      <charset val="238"/>
    </font>
    <font>
      <sz val="12"/>
      <name val="Times New Roman CE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12"/>
      <name val="Arial"/>
      <family val="2"/>
      <charset val="238"/>
    </font>
    <font>
      <sz val="8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b/>
      <i/>
      <sz val="8"/>
      <color indexed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indexed="8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3"/>
      </top>
      <bottom/>
      <diagonal/>
    </border>
    <border>
      <left/>
      <right/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3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3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30" fillId="0" borderId="0"/>
    <xf numFmtId="0" fontId="34" fillId="0" borderId="0"/>
    <xf numFmtId="0" fontId="36" fillId="0" borderId="0"/>
  </cellStyleXfs>
  <cellXfs count="611">
    <xf numFmtId="0" fontId="0" fillId="0" borderId="0" xfId="0" applyFont="1" applyAlignment="1"/>
    <xf numFmtId="0" fontId="1" fillId="0" borderId="0" xfId="0" applyFont="1"/>
    <xf numFmtId="0" fontId="9" fillId="0" borderId="0" xfId="0" applyFont="1" applyAlignment="1"/>
    <xf numFmtId="0" fontId="11" fillId="0" borderId="0" xfId="0" applyFont="1" applyAlignment="1"/>
    <xf numFmtId="0" fontId="2" fillId="0" borderId="0" xfId="0" applyFont="1"/>
    <xf numFmtId="0" fontId="7" fillId="0" borderId="0" xfId="0" applyFont="1" applyAlignment="1"/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8" fillId="0" borderId="0" xfId="0" applyFont="1"/>
    <xf numFmtId="0" fontId="15" fillId="0" borderId="0" xfId="0" applyFont="1" applyAlignment="1"/>
    <xf numFmtId="0" fontId="14" fillId="0" borderId="1" xfId="0" applyFont="1" applyBorder="1"/>
    <xf numFmtId="0" fontId="8" fillId="0" borderId="1" xfId="0" applyFont="1" applyBorder="1"/>
    <xf numFmtId="0" fontId="17" fillId="0" borderId="0" xfId="0" applyFont="1" applyAlignment="1"/>
    <xf numFmtId="0" fontId="19" fillId="0" borderId="0" xfId="0" applyFont="1" applyAlignment="1"/>
    <xf numFmtId="0" fontId="14" fillId="0" borderId="1" xfId="0" applyFont="1" applyFill="1" applyBorder="1"/>
    <xf numFmtId="0" fontId="8" fillId="0" borderId="1" xfId="0" applyFont="1" applyFill="1" applyBorder="1"/>
    <xf numFmtId="3" fontId="14" fillId="0" borderId="1" xfId="0" applyNumberFormat="1" applyFont="1" applyBorder="1"/>
    <xf numFmtId="3" fontId="8" fillId="0" borderId="1" xfId="0" applyNumberFormat="1" applyFont="1" applyBorder="1"/>
    <xf numFmtId="0" fontId="18" fillId="0" borderId="1" xfId="0" applyFont="1" applyBorder="1"/>
    <xf numFmtId="0" fontId="16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2" fillId="0" borderId="0" xfId="0" applyFont="1"/>
    <xf numFmtId="0" fontId="8" fillId="0" borderId="0" xfId="0" applyFont="1" applyFill="1"/>
    <xf numFmtId="3" fontId="14" fillId="8" borderId="1" xfId="0" applyNumberFormat="1" applyFont="1" applyFill="1" applyBorder="1"/>
    <xf numFmtId="0" fontId="14" fillId="0" borderId="2" xfId="0" applyFont="1" applyBorder="1"/>
    <xf numFmtId="0" fontId="8" fillId="0" borderId="2" xfId="0" applyFont="1" applyBorder="1"/>
    <xf numFmtId="0" fontId="14" fillId="8" borderId="1" xfId="0" applyFont="1" applyFill="1" applyBorder="1"/>
    <xf numFmtId="0" fontId="18" fillId="0" borderId="0" xfId="0" applyFont="1"/>
    <xf numFmtId="3" fontId="10" fillId="8" borderId="3" xfId="0" applyNumberFormat="1" applyFont="1" applyFill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14" fillId="0" borderId="5" xfId="0" applyFont="1" applyBorder="1"/>
    <xf numFmtId="0" fontId="8" fillId="0" borderId="6" xfId="0" applyFont="1" applyBorder="1"/>
    <xf numFmtId="0" fontId="14" fillId="0" borderId="6" xfId="0" applyFont="1" applyBorder="1"/>
    <xf numFmtId="0" fontId="14" fillId="8" borderId="6" xfId="0" applyFont="1" applyFill="1" applyBorder="1"/>
    <xf numFmtId="0" fontId="21" fillId="0" borderId="6" xfId="0" applyFont="1" applyBorder="1"/>
    <xf numFmtId="0" fontId="21" fillId="8" borderId="6" xfId="0" applyFont="1" applyFill="1" applyBorder="1"/>
    <xf numFmtId="0" fontId="16" fillId="0" borderId="6" xfId="0" applyFont="1" applyBorder="1"/>
    <xf numFmtId="0" fontId="2" fillId="0" borderId="4" xfId="0" applyFont="1" applyBorder="1"/>
    <xf numFmtId="0" fontId="8" fillId="8" borderId="1" xfId="0" applyFont="1" applyFill="1" applyBorder="1"/>
    <xf numFmtId="3" fontId="18" fillId="0" borderId="4" xfId="0" applyNumberFormat="1" applyFont="1" applyBorder="1"/>
    <xf numFmtId="0" fontId="14" fillId="8" borderId="4" xfId="0" applyFont="1" applyFill="1" applyBorder="1"/>
    <xf numFmtId="0" fontId="9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0" fillId="0" borderId="4" xfId="0" applyFont="1" applyBorder="1" applyAlignment="1">
      <alignment horizontal="right"/>
    </xf>
    <xf numFmtId="0" fontId="7" fillId="8" borderId="4" xfId="0" applyFont="1" applyFill="1" applyBorder="1" applyAlignment="1">
      <alignment horizontal="right"/>
    </xf>
    <xf numFmtId="0" fontId="8" fillId="8" borderId="7" xfId="0" applyFont="1" applyFill="1" applyBorder="1"/>
    <xf numFmtId="0" fontId="14" fillId="8" borderId="7" xfId="0" applyFont="1" applyFill="1" applyBorder="1"/>
    <xf numFmtId="0" fontId="8" fillId="8" borderId="6" xfId="0" applyFont="1" applyFill="1" applyBorder="1"/>
    <xf numFmtId="3" fontId="22" fillId="8" borderId="4" xfId="0" applyNumberFormat="1" applyFont="1" applyFill="1" applyBorder="1"/>
    <xf numFmtId="0" fontId="8" fillId="8" borderId="8" xfId="0" applyFont="1" applyFill="1" applyBorder="1"/>
    <xf numFmtId="0" fontId="8" fillId="8" borderId="9" xfId="0" applyFont="1" applyFill="1" applyBorder="1"/>
    <xf numFmtId="0" fontId="14" fillId="8" borderId="9" xfId="0" applyFont="1" applyFill="1" applyBorder="1"/>
    <xf numFmtId="0" fontId="10" fillId="8" borderId="5" xfId="0" applyFont="1" applyFill="1" applyBorder="1" applyAlignment="1">
      <alignment vertical="top"/>
    </xf>
    <xf numFmtId="0" fontId="10" fillId="8" borderId="2" xfId="0" applyFont="1" applyFill="1" applyBorder="1" applyAlignment="1">
      <alignment horizontal="left" vertical="top"/>
    </xf>
    <xf numFmtId="3" fontId="14" fillId="8" borderId="2" xfId="0" applyNumberFormat="1" applyFont="1" applyFill="1" applyBorder="1"/>
    <xf numFmtId="0" fontId="6" fillId="0" borderId="4" xfId="0" applyFont="1" applyFill="1" applyBorder="1" applyAlignment="1">
      <alignment horizontal="left"/>
    </xf>
    <xf numFmtId="0" fontId="14" fillId="8" borderId="5" xfId="0" applyFont="1" applyFill="1" applyBorder="1"/>
    <xf numFmtId="0" fontId="14" fillId="8" borderId="2" xfId="0" applyFont="1" applyFill="1" applyBorder="1"/>
    <xf numFmtId="0" fontId="8" fillId="8" borderId="10" xfId="0" applyFont="1" applyFill="1" applyBorder="1"/>
    <xf numFmtId="0" fontId="14" fillId="0" borderId="4" xfId="0" applyFont="1" applyFill="1" applyBorder="1"/>
    <xf numFmtId="0" fontId="4" fillId="0" borderId="0" xfId="0" applyFont="1" applyAlignment="1">
      <alignment horizontal="right"/>
    </xf>
    <xf numFmtId="0" fontId="28" fillId="0" borderId="4" xfId="0" applyFont="1" applyBorder="1" applyAlignment="1">
      <alignment horizontal="center" wrapText="1"/>
    </xf>
    <xf numFmtId="0" fontId="26" fillId="0" borderId="4" xfId="0" applyFont="1" applyBorder="1" applyAlignment="1">
      <alignment horizontal="center"/>
    </xf>
    <xf numFmtId="49" fontId="28" fillId="0" borderId="11" xfId="0" applyNumberFormat="1" applyFont="1" applyBorder="1" applyAlignment="1"/>
    <xf numFmtId="0" fontId="29" fillId="0" borderId="12" xfId="0" applyFont="1" applyBorder="1" applyAlignment="1">
      <alignment horizontal="left"/>
    </xf>
    <xf numFmtId="3" fontId="29" fillId="0" borderId="13" xfId="0" applyNumberFormat="1" applyFont="1" applyBorder="1" applyAlignment="1">
      <alignment horizontal="right"/>
    </xf>
    <xf numFmtId="49" fontId="28" fillId="0" borderId="4" xfId="0" applyNumberFormat="1" applyFont="1" applyBorder="1" applyAlignment="1"/>
    <xf numFmtId="0" fontId="4" fillId="0" borderId="14" xfId="0" applyFont="1" applyBorder="1" applyAlignment="1">
      <alignment horizontal="left"/>
    </xf>
    <xf numFmtId="3" fontId="4" fillId="0" borderId="15" xfId="0" applyNumberFormat="1" applyFont="1" applyBorder="1" applyAlignment="1">
      <alignment horizontal="right"/>
    </xf>
    <xf numFmtId="0" fontId="29" fillId="0" borderId="16" xfId="0" applyFont="1" applyBorder="1" applyAlignment="1">
      <alignment horizontal="left"/>
    </xf>
    <xf numFmtId="3" fontId="29" fillId="0" borderId="15" xfId="0" applyNumberFormat="1" applyFont="1" applyBorder="1" applyAlignment="1">
      <alignment horizontal="right"/>
    </xf>
    <xf numFmtId="0" fontId="4" fillId="0" borderId="16" xfId="0" applyFont="1" applyBorder="1" applyAlignment="1">
      <alignment horizontal="left"/>
    </xf>
    <xf numFmtId="0" fontId="4" fillId="0" borderId="0" xfId="0" applyFont="1"/>
    <xf numFmtId="0" fontId="18" fillId="0" borderId="4" xfId="0" applyFont="1" applyBorder="1" applyAlignment="1">
      <alignment horizontal="center"/>
    </xf>
    <xf numFmtId="0" fontId="16" fillId="0" borderId="0" xfId="0" applyFont="1" applyAlignment="1"/>
    <xf numFmtId="0" fontId="18" fillId="0" borderId="4" xfId="0" applyFont="1" applyBorder="1"/>
    <xf numFmtId="0" fontId="18" fillId="0" borderId="0" xfId="0" applyFont="1" applyAlignment="1">
      <alignment horizontal="right" vertical="center"/>
    </xf>
    <xf numFmtId="0" fontId="16" fillId="0" borderId="4" xfId="0" applyFont="1" applyBorder="1" applyAlignment="1">
      <alignment horizontal="center" vertical="center"/>
    </xf>
    <xf numFmtId="49" fontId="16" fillId="0" borderId="11" xfId="0" applyNumberFormat="1" applyFont="1" applyBorder="1" applyAlignment="1"/>
    <xf numFmtId="0" fontId="16" fillId="0" borderId="17" xfId="0" applyFont="1" applyBorder="1" applyAlignment="1">
      <alignment wrapText="1"/>
    </xf>
    <xf numFmtId="49" fontId="16" fillId="0" borderId="4" xfId="0" applyNumberFormat="1" applyFont="1" applyBorder="1" applyAlignment="1"/>
    <xf numFmtId="0" fontId="16" fillId="0" borderId="18" xfId="0" applyFont="1" applyBorder="1"/>
    <xf numFmtId="0" fontId="16" fillId="0" borderId="16" xfId="0" applyFont="1" applyBorder="1" applyAlignment="1">
      <alignment wrapText="1"/>
    </xf>
    <xf numFmtId="0" fontId="16" fillId="0" borderId="4" xfId="0" applyFont="1" applyBorder="1"/>
    <xf numFmtId="49" fontId="18" fillId="0" borderId="4" xfId="0" applyNumberFormat="1" applyFont="1" applyBorder="1"/>
    <xf numFmtId="49" fontId="16" fillId="0" borderId="4" xfId="0" applyNumberFormat="1" applyFont="1" applyFill="1" applyBorder="1" applyAlignment="1"/>
    <xf numFmtId="3" fontId="16" fillId="0" borderId="13" xfId="0" applyNumberFormat="1" applyFont="1" applyBorder="1" applyAlignment="1">
      <alignment horizontal="right"/>
    </xf>
    <xf numFmtId="3" fontId="18" fillId="0" borderId="13" xfId="0" applyNumberFormat="1" applyFont="1" applyBorder="1" applyAlignment="1">
      <alignment horizontal="right"/>
    </xf>
    <xf numFmtId="3" fontId="16" fillId="0" borderId="15" xfId="0" applyNumberFormat="1" applyFont="1" applyBorder="1" applyAlignment="1">
      <alignment horizontal="right"/>
    </xf>
    <xf numFmtId="3" fontId="18" fillId="0" borderId="15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center"/>
    </xf>
    <xf numFmtId="3" fontId="18" fillId="0" borderId="0" xfId="0" applyNumberFormat="1" applyFont="1"/>
    <xf numFmtId="3" fontId="16" fillId="0" borderId="4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right"/>
    </xf>
    <xf numFmtId="3" fontId="16" fillId="0" borderId="0" xfId="0" applyNumberFormat="1" applyFont="1" applyAlignment="1"/>
    <xf numFmtId="0" fontId="4" fillId="0" borderId="4" xfId="0" applyFont="1" applyBorder="1"/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3" fontId="26" fillId="0" borderId="4" xfId="0" applyNumberFormat="1" applyFont="1" applyBorder="1" applyAlignment="1">
      <alignment horizontal="center"/>
    </xf>
    <xf numFmtId="3" fontId="1" fillId="0" borderId="0" xfId="0" applyNumberFormat="1" applyFont="1"/>
    <xf numFmtId="3" fontId="0" fillId="0" borderId="0" xfId="0" applyNumberFormat="1" applyFont="1" applyAlignment="1"/>
    <xf numFmtId="0" fontId="5" fillId="0" borderId="0" xfId="0" applyFont="1" applyAlignment="1"/>
    <xf numFmtId="0" fontId="26" fillId="0" borderId="0" xfId="0" applyFont="1"/>
    <xf numFmtId="0" fontId="32" fillId="0" borderId="12" xfId="0" applyFont="1" applyBorder="1"/>
    <xf numFmtId="0" fontId="0" fillId="0" borderId="11" xfId="0" applyFont="1" applyBorder="1" applyAlignment="1">
      <alignment horizontal="right"/>
    </xf>
    <xf numFmtId="49" fontId="16" fillId="0" borderId="19" xfId="0" applyNumberFormat="1" applyFont="1" applyBorder="1" applyAlignment="1"/>
    <xf numFmtId="0" fontId="16" fillId="0" borderId="20" xfId="0" applyFont="1" applyBorder="1" applyAlignment="1">
      <alignment wrapText="1"/>
    </xf>
    <xf numFmtId="3" fontId="16" fillId="0" borderId="21" xfId="0" applyNumberFormat="1" applyFont="1" applyBorder="1" applyAlignment="1">
      <alignment horizontal="right"/>
    </xf>
    <xf numFmtId="3" fontId="18" fillId="0" borderId="21" xfId="0" applyNumberFormat="1" applyFont="1" applyBorder="1" applyAlignment="1">
      <alignment horizontal="right"/>
    </xf>
    <xf numFmtId="3" fontId="22" fillId="0" borderId="4" xfId="0" applyNumberFormat="1" applyFont="1" applyBorder="1"/>
    <xf numFmtId="3" fontId="22" fillId="0" borderId="4" xfId="0" applyNumberFormat="1" applyFont="1" applyBorder="1" applyAlignment="1">
      <alignment horizontal="right"/>
    </xf>
    <xf numFmtId="0" fontId="16" fillId="0" borderId="0" xfId="0" applyFont="1" applyAlignment="1">
      <alignment horizontal="right"/>
    </xf>
    <xf numFmtId="0" fontId="3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8" fillId="0" borderId="0" xfId="0" applyFont="1" applyBorder="1"/>
    <xf numFmtId="0" fontId="16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21" fillId="0" borderId="4" xfId="0" applyFont="1" applyBorder="1" applyAlignment="1">
      <alignment horizontal="right"/>
    </xf>
    <xf numFmtId="3" fontId="32" fillId="0" borderId="1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0" fontId="28" fillId="0" borderId="6" xfId="0" applyFont="1" applyBorder="1"/>
    <xf numFmtId="0" fontId="28" fillId="0" borderId="1" xfId="0" applyFont="1" applyBorder="1" applyAlignment="1">
      <alignment horizontal="left"/>
    </xf>
    <xf numFmtId="3" fontId="28" fillId="0" borderId="1" xfId="0" applyNumberFormat="1" applyFont="1" applyBorder="1"/>
    <xf numFmtId="0" fontId="25" fillId="0" borderId="6" xfId="0" applyFont="1" applyBorder="1"/>
    <xf numFmtId="0" fontId="25" fillId="0" borderId="1" xfId="0" applyFont="1" applyBorder="1"/>
    <xf numFmtId="3" fontId="25" fillId="0" borderId="1" xfId="0" applyNumberFormat="1" applyFont="1" applyBorder="1"/>
    <xf numFmtId="0" fontId="28" fillId="0" borderId="1" xfId="0" applyFont="1" applyBorder="1"/>
    <xf numFmtId="0" fontId="25" fillId="0" borderId="0" xfId="0" applyFont="1"/>
    <xf numFmtId="3" fontId="25" fillId="0" borderId="0" xfId="0" applyNumberFormat="1" applyFont="1"/>
    <xf numFmtId="0" fontId="25" fillId="0" borderId="6" xfId="0" applyFont="1" applyBorder="1" applyAlignment="1">
      <alignment horizontal="left"/>
    </xf>
    <xf numFmtId="0" fontId="25" fillId="0" borderId="1" xfId="0" applyFont="1" applyBorder="1" applyAlignment="1">
      <alignment horizontal="left"/>
    </xf>
    <xf numFmtId="0" fontId="28" fillId="0" borderId="6" xfId="0" applyFont="1" applyBorder="1" applyAlignment="1">
      <alignment horizontal="left"/>
    </xf>
    <xf numFmtId="3" fontId="22" fillId="0" borderId="1" xfId="0" applyNumberFormat="1" applyFont="1" applyBorder="1" applyAlignment="1">
      <alignment horizontal="right"/>
    </xf>
    <xf numFmtId="0" fontId="18" fillId="0" borderId="0" xfId="0" applyFont="1" applyAlignment="1">
      <alignment vertical="center"/>
    </xf>
    <xf numFmtId="0" fontId="21" fillId="0" borderId="1" xfId="0" applyFont="1" applyBorder="1"/>
    <xf numFmtId="0" fontId="16" fillId="0" borderId="1" xfId="0" applyFont="1" applyBorder="1"/>
    <xf numFmtId="0" fontId="21" fillId="0" borderId="6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8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16" fillId="0" borderId="7" xfId="0" applyNumberFormat="1" applyFont="1" applyBorder="1"/>
    <xf numFmtId="3" fontId="21" fillId="0" borderId="7" xfId="0" applyNumberFormat="1" applyFont="1" applyBorder="1"/>
    <xf numFmtId="3" fontId="22" fillId="0" borderId="4" xfId="0" applyNumberFormat="1" applyFont="1" applyFill="1" applyBorder="1"/>
    <xf numFmtId="3" fontId="8" fillId="0" borderId="1" xfId="0" applyNumberFormat="1" applyFont="1" applyFill="1" applyBorder="1"/>
    <xf numFmtId="3" fontId="8" fillId="0" borderId="0" xfId="0" applyNumberFormat="1" applyFont="1" applyFill="1"/>
    <xf numFmtId="49" fontId="10" fillId="0" borderId="2" xfId="0" applyNumberFormat="1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3" fillId="8" borderId="19" xfId="0" applyFont="1" applyFill="1" applyBorder="1" applyAlignment="1"/>
    <xf numFmtId="0" fontId="25" fillId="8" borderId="20" xfId="0" applyFont="1" applyFill="1" applyBorder="1" applyAlignment="1">
      <alignment horizontal="left"/>
    </xf>
    <xf numFmtId="3" fontId="25" fillId="8" borderId="21" xfId="0" applyNumberFormat="1" applyFont="1" applyFill="1" applyBorder="1" applyAlignment="1">
      <alignment horizontal="right"/>
    </xf>
    <xf numFmtId="0" fontId="4" fillId="0" borderId="4" xfId="0" applyFont="1" applyFill="1" applyBorder="1"/>
    <xf numFmtId="3" fontId="4" fillId="0" borderId="4" xfId="0" applyNumberFormat="1" applyFont="1" applyFill="1" applyBorder="1"/>
    <xf numFmtId="49" fontId="0" fillId="0" borderId="4" xfId="0" applyNumberFormat="1" applyFill="1" applyBorder="1" applyAlignment="1"/>
    <xf numFmtId="0" fontId="4" fillId="0" borderId="4" xfId="0" applyFont="1" applyFill="1" applyBorder="1" applyAlignment="1"/>
    <xf numFmtId="0" fontId="6" fillId="0" borderId="4" xfId="0" applyFont="1" applyFill="1" applyBorder="1" applyAlignment="1"/>
    <xf numFmtId="0" fontId="6" fillId="8" borderId="4" xfId="0" applyFont="1" applyFill="1" applyBorder="1" applyAlignment="1"/>
    <xf numFmtId="0" fontId="4" fillId="8" borderId="4" xfId="0" applyFont="1" applyFill="1" applyBorder="1"/>
    <xf numFmtId="3" fontId="32" fillId="8" borderId="4" xfId="0" applyNumberFormat="1" applyFont="1" applyFill="1" applyBorder="1"/>
    <xf numFmtId="0" fontId="37" fillId="0" borderId="0" xfId="0" applyFont="1"/>
    <xf numFmtId="0" fontId="3" fillId="0" borderId="0" xfId="0" applyFont="1" applyAlignment="1"/>
    <xf numFmtId="0" fontId="37" fillId="8" borderId="4" xfId="0" applyFont="1" applyFill="1" applyBorder="1"/>
    <xf numFmtId="3" fontId="37" fillId="8" borderId="4" xfId="0" applyNumberFormat="1" applyFont="1" applyFill="1" applyBorder="1"/>
    <xf numFmtId="0" fontId="18" fillId="0" borderId="4" xfId="0" applyFont="1" applyFill="1" applyBorder="1"/>
    <xf numFmtId="49" fontId="4" fillId="0" borderId="4" xfId="0" applyNumberFormat="1" applyFont="1" applyBorder="1" applyAlignment="1"/>
    <xf numFmtId="0" fontId="16" fillId="0" borderId="4" xfId="0" applyFont="1" applyBorder="1" applyAlignment="1">
      <alignment horizontal="right" vertical="center" wrapText="1"/>
    </xf>
    <xf numFmtId="3" fontId="18" fillId="0" borderId="0" xfId="0" applyNumberFormat="1" applyFont="1" applyFill="1"/>
    <xf numFmtId="0" fontId="18" fillId="0" borderId="0" xfId="0" applyFont="1" applyFill="1"/>
    <xf numFmtId="0" fontId="21" fillId="0" borderId="4" xfId="0" applyFont="1" applyFill="1" applyBorder="1" applyAlignment="1"/>
    <xf numFmtId="0" fontId="16" fillId="8" borderId="4" xfId="0" applyFont="1" applyFill="1" applyBorder="1" applyAlignment="1"/>
    <xf numFmtId="0" fontId="21" fillId="8" borderId="4" xfId="0" applyFont="1" applyFill="1" applyBorder="1" applyAlignment="1">
      <alignment horizontal="left"/>
    </xf>
    <xf numFmtId="3" fontId="21" fillId="8" borderId="4" xfId="0" applyNumberFormat="1" applyFont="1" applyFill="1" applyBorder="1" applyAlignment="1">
      <alignment horizontal="right"/>
    </xf>
    <xf numFmtId="0" fontId="18" fillId="8" borderId="4" xfId="0" applyFont="1" applyFill="1" applyBorder="1"/>
    <xf numFmtId="0" fontId="22" fillId="8" borderId="4" xfId="0" applyFont="1" applyFill="1" applyBorder="1"/>
    <xf numFmtId="0" fontId="21" fillId="8" borderId="4" xfId="0" applyFont="1" applyFill="1" applyBorder="1" applyAlignment="1">
      <alignment horizontal="right"/>
    </xf>
    <xf numFmtId="3" fontId="21" fillId="8" borderId="7" xfId="0" applyNumberFormat="1" applyFont="1" applyFill="1" applyBorder="1"/>
    <xf numFmtId="3" fontId="18" fillId="0" borderId="22" xfId="0" applyNumberFormat="1" applyFont="1" applyBorder="1"/>
    <xf numFmtId="3" fontId="21" fillId="0" borderId="4" xfId="0" applyNumberFormat="1" applyFont="1" applyBorder="1"/>
    <xf numFmtId="3" fontId="16" fillId="0" borderId="4" xfId="0" applyNumberFormat="1" applyFont="1" applyBorder="1"/>
    <xf numFmtId="0" fontId="21" fillId="8" borderId="1" xfId="0" applyFont="1" applyFill="1" applyBorder="1"/>
    <xf numFmtId="3" fontId="21" fillId="8" borderId="4" xfId="0" applyNumberFormat="1" applyFont="1" applyFill="1" applyBorder="1"/>
    <xf numFmtId="3" fontId="39" fillId="0" borderId="0" xfId="0" applyNumberFormat="1" applyFont="1" applyAlignment="1"/>
    <xf numFmtId="3" fontId="39" fillId="0" borderId="0" xfId="0" applyNumberFormat="1" applyFont="1" applyBorder="1" applyAlignment="1"/>
    <xf numFmtId="0" fontId="39" fillId="0" borderId="0" xfId="0" applyFont="1" applyAlignment="1"/>
    <xf numFmtId="0" fontId="38" fillId="0" borderId="0" xfId="9" applyFont="1" applyFill="1" applyProtection="1"/>
    <xf numFmtId="0" fontId="38" fillId="0" borderId="0" xfId="9" applyFont="1" applyFill="1" applyProtection="1">
      <protection locked="0"/>
    </xf>
    <xf numFmtId="0" fontId="41" fillId="0" borderId="0" xfId="8" applyFont="1" applyFill="1" applyAlignment="1">
      <alignment horizontal="right"/>
    </xf>
    <xf numFmtId="0" fontId="40" fillId="0" borderId="4" xfId="9" applyFont="1" applyFill="1" applyBorder="1" applyAlignment="1" applyProtection="1">
      <alignment horizontal="center" vertical="center" wrapText="1"/>
    </xf>
    <xf numFmtId="0" fontId="40" fillId="0" borderId="4" xfId="9" applyFont="1" applyFill="1" applyBorder="1" applyAlignment="1" applyProtection="1">
      <alignment horizontal="center" vertical="center"/>
    </xf>
    <xf numFmtId="0" fontId="38" fillId="0" borderId="4" xfId="9" applyFont="1" applyFill="1" applyBorder="1" applyAlignment="1" applyProtection="1">
      <alignment horizontal="left" vertical="center" indent="1"/>
    </xf>
    <xf numFmtId="0" fontId="38" fillId="8" borderId="4" xfId="9" applyFont="1" applyFill="1" applyBorder="1" applyAlignment="1" applyProtection="1">
      <alignment horizontal="left" vertical="center" indent="1"/>
    </xf>
    <xf numFmtId="0" fontId="40" fillId="8" borderId="4" xfId="9" applyFont="1" applyFill="1" applyBorder="1" applyAlignment="1" applyProtection="1">
      <alignment horizontal="left" vertical="center" indent="1"/>
    </xf>
    <xf numFmtId="0" fontId="35" fillId="0" borderId="4" xfId="9" applyFont="1" applyFill="1" applyBorder="1" applyAlignment="1" applyProtection="1">
      <alignment horizontal="left" vertical="center" wrapText="1" indent="1"/>
    </xf>
    <xf numFmtId="165" fontId="35" fillId="0" borderId="4" xfId="9" applyNumberFormat="1" applyFont="1" applyFill="1" applyBorder="1" applyAlignment="1" applyProtection="1">
      <alignment vertical="center"/>
      <protection locked="0"/>
    </xf>
    <xf numFmtId="165" fontId="35" fillId="0" borderId="4" xfId="9" applyNumberFormat="1" applyFont="1" applyFill="1" applyBorder="1" applyAlignment="1" applyProtection="1">
      <alignment vertical="center"/>
    </xf>
    <xf numFmtId="0" fontId="35" fillId="0" borderId="4" xfId="9" applyFont="1" applyFill="1" applyBorder="1" applyAlignment="1" applyProtection="1">
      <alignment horizontal="left" vertical="center" indent="1"/>
    </xf>
    <xf numFmtId="0" fontId="42" fillId="8" borderId="4" xfId="9" applyFont="1" applyFill="1" applyBorder="1" applyAlignment="1" applyProtection="1">
      <alignment horizontal="left" vertical="center" indent="1"/>
    </xf>
    <xf numFmtId="165" fontId="42" fillId="8" borderId="4" xfId="9" applyNumberFormat="1" applyFont="1" applyFill="1" applyBorder="1" applyAlignment="1" applyProtection="1">
      <alignment vertical="center"/>
    </xf>
    <xf numFmtId="0" fontId="16" fillId="0" borderId="0" xfId="0" applyFont="1" applyAlignment="1">
      <alignment horizontal="center"/>
    </xf>
    <xf numFmtId="0" fontId="44" fillId="0" borderId="0" xfId="0" applyFont="1"/>
    <xf numFmtId="0" fontId="44" fillId="0" borderId="0" xfId="0" applyFont="1" applyBorder="1"/>
    <xf numFmtId="0" fontId="16" fillId="0" borderId="0" xfId="0" applyFont="1" applyFill="1" applyAlignment="1"/>
    <xf numFmtId="0" fontId="18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3" fontId="22" fillId="0" borderId="0" xfId="0" applyNumberFormat="1" applyFont="1" applyFill="1" applyBorder="1"/>
    <xf numFmtId="3" fontId="18" fillId="0" borderId="0" xfId="0" applyNumberFormat="1" applyFont="1" applyFill="1" applyBorder="1"/>
    <xf numFmtId="0" fontId="16" fillId="0" borderId="0" xfId="0" applyFont="1"/>
    <xf numFmtId="0" fontId="16" fillId="0" borderId="0" xfId="0" applyFont="1" applyAlignment="1">
      <alignment horizontal="left"/>
    </xf>
    <xf numFmtId="0" fontId="32" fillId="8" borderId="4" xfId="0" applyFont="1" applyFill="1" applyBorder="1"/>
    <xf numFmtId="3" fontId="4" fillId="0" borderId="15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0" fontId="6" fillId="8" borderId="4" xfId="0" applyFont="1" applyFill="1" applyBorder="1" applyAlignment="1">
      <alignment horizontal="right"/>
    </xf>
    <xf numFmtId="0" fontId="6" fillId="8" borderId="11" xfId="0" applyFont="1" applyFill="1" applyBorder="1" applyAlignment="1">
      <alignment horizontal="right"/>
    </xf>
    <xf numFmtId="0" fontId="21" fillId="0" borderId="11" xfId="0" applyFont="1" applyBorder="1" applyAlignment="1">
      <alignment horizontal="right"/>
    </xf>
    <xf numFmtId="3" fontId="28" fillId="0" borderId="1" xfId="0" applyNumberFormat="1" applyFont="1" applyFill="1" applyBorder="1"/>
    <xf numFmtId="0" fontId="21" fillId="0" borderId="11" xfId="0" applyFont="1" applyFill="1" applyBorder="1" applyAlignment="1">
      <alignment horizontal="right"/>
    </xf>
    <xf numFmtId="0" fontId="16" fillId="0" borderId="18" xfId="0" applyFont="1" applyFill="1" applyBorder="1" applyAlignment="1">
      <alignment wrapText="1"/>
    </xf>
    <xf numFmtId="3" fontId="16" fillId="0" borderId="15" xfId="0" applyNumberFormat="1" applyFont="1" applyFill="1" applyBorder="1" applyAlignment="1">
      <alignment horizontal="right"/>
    </xf>
    <xf numFmtId="3" fontId="18" fillId="0" borderId="15" xfId="0" applyNumberFormat="1" applyFont="1" applyFill="1" applyBorder="1" applyAlignment="1">
      <alignment horizontal="right"/>
    </xf>
    <xf numFmtId="0" fontId="16" fillId="0" borderId="16" xfId="0" applyFont="1" applyFill="1" applyBorder="1" applyAlignment="1">
      <alignment wrapText="1"/>
    </xf>
    <xf numFmtId="3" fontId="14" fillId="8" borderId="6" xfId="0" applyNumberFormat="1" applyFont="1" applyFill="1" applyBorder="1"/>
    <xf numFmtId="0" fontId="12" fillId="0" borderId="7" xfId="0" applyFont="1" applyBorder="1" applyAlignment="1">
      <alignment horizontal="left"/>
    </xf>
    <xf numFmtId="3" fontId="10" fillId="0" borderId="4" xfId="0" applyNumberFormat="1" applyFont="1" applyFill="1" applyBorder="1" applyAlignment="1"/>
    <xf numFmtId="3" fontId="14" fillId="0" borderId="1" xfId="0" applyNumberFormat="1" applyFont="1" applyFill="1" applyBorder="1"/>
    <xf numFmtId="3" fontId="8" fillId="0" borderId="0" xfId="0" applyNumberFormat="1" applyFont="1" applyFill="1" applyBorder="1"/>
    <xf numFmtId="0" fontId="10" fillId="0" borderId="4" xfId="0" applyFont="1" applyBorder="1" applyAlignment="1">
      <alignment horizontal="right"/>
    </xf>
    <xf numFmtId="3" fontId="29" fillId="0" borderId="17" xfId="0" applyNumberFormat="1" applyFont="1" applyFill="1" applyBorder="1" applyAlignment="1">
      <alignment horizontal="right"/>
    </xf>
    <xf numFmtId="3" fontId="29" fillId="0" borderId="15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/>
    <xf numFmtId="49" fontId="28" fillId="0" borderId="13" xfId="0" applyNumberFormat="1" applyFont="1" applyBorder="1" applyAlignment="1"/>
    <xf numFmtId="3" fontId="4" fillId="0" borderId="15" xfId="0" applyNumberFormat="1" applyFont="1" applyBorder="1" applyAlignment="1"/>
    <xf numFmtId="0" fontId="4" fillId="0" borderId="15" xfId="0" applyFont="1" applyBorder="1" applyAlignment="1"/>
    <xf numFmtId="3" fontId="29" fillId="0" borderId="15" xfId="0" applyNumberFormat="1" applyFont="1" applyBorder="1" applyAlignment="1"/>
    <xf numFmtId="0" fontId="29" fillId="0" borderId="15" xfId="0" applyFont="1" applyBorder="1" applyAlignment="1"/>
    <xf numFmtId="3" fontId="4" fillId="0" borderId="15" xfId="0" applyNumberFormat="1" applyFont="1" applyFill="1" applyBorder="1" applyAlignment="1"/>
    <xf numFmtId="49" fontId="12" fillId="0" borderId="4" xfId="0" applyNumberFormat="1" applyFont="1" applyBorder="1" applyAlignment="1"/>
    <xf numFmtId="0" fontId="12" fillId="0" borderId="18" xfId="0" applyFont="1" applyBorder="1"/>
    <xf numFmtId="0" fontId="10" fillId="8" borderId="4" xfId="0" applyFont="1" applyFill="1" applyBorder="1" applyAlignment="1"/>
    <xf numFmtId="0" fontId="1" fillId="0" borderId="12" xfId="0" applyFont="1" applyBorder="1" applyAlignment="1">
      <alignment wrapText="1"/>
    </xf>
    <xf numFmtId="0" fontId="32" fillId="0" borderId="12" xfId="7" applyFont="1" applyBorder="1"/>
    <xf numFmtId="3" fontId="32" fillId="0" borderId="4" xfId="7" applyNumberFormat="1" applyFont="1" applyBorder="1"/>
    <xf numFmtId="3" fontId="21" fillId="8" borderId="10" xfId="0" applyNumberFormat="1" applyFont="1" applyFill="1" applyBorder="1"/>
    <xf numFmtId="3" fontId="10" fillId="0" borderId="10" xfId="0" applyNumberFormat="1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3" fontId="12" fillId="0" borderId="7" xfId="0" applyNumberFormat="1" applyFont="1" applyBorder="1" applyAlignment="1">
      <alignment vertical="center"/>
    </xf>
    <xf numFmtId="3" fontId="10" fillId="0" borderId="7" xfId="0" applyNumberFormat="1" applyFont="1" applyBorder="1" applyAlignment="1">
      <alignment vertical="center"/>
    </xf>
    <xf numFmtId="3" fontId="18" fillId="0" borderId="7" xfId="0" applyNumberFormat="1" applyFont="1" applyFill="1" applyBorder="1" applyAlignment="1">
      <alignment vertical="center"/>
    </xf>
    <xf numFmtId="0" fontId="11" fillId="0" borderId="4" xfId="0" applyFont="1" applyBorder="1" applyAlignment="1"/>
    <xf numFmtId="0" fontId="17" fillId="0" borderId="4" xfId="0" applyFont="1" applyBorder="1" applyAlignment="1"/>
    <xf numFmtId="0" fontId="14" fillId="0" borderId="7" xfId="0" applyFont="1" applyBorder="1"/>
    <xf numFmtId="0" fontId="8" fillId="0" borderId="7" xfId="0" applyFont="1" applyFill="1" applyBorder="1"/>
    <xf numFmtId="0" fontId="8" fillId="0" borderId="7" xfId="0" applyFont="1" applyBorder="1"/>
    <xf numFmtId="3" fontId="8" fillId="0" borderId="4" xfId="0" applyNumberFormat="1" applyFont="1" applyBorder="1"/>
    <xf numFmtId="0" fontId="9" fillId="0" borderId="4" xfId="0" applyFont="1" applyBorder="1" applyAlignment="1"/>
    <xf numFmtId="3" fontId="14" fillId="8" borderId="4" xfId="0" applyNumberFormat="1" applyFont="1" applyFill="1" applyBorder="1"/>
    <xf numFmtId="0" fontId="7" fillId="0" borderId="4" xfId="0" applyFont="1" applyBorder="1" applyAlignment="1"/>
    <xf numFmtId="3" fontId="9" fillId="0" borderId="4" xfId="0" applyNumberFormat="1" applyFont="1" applyBorder="1" applyAlignment="1"/>
    <xf numFmtId="3" fontId="10" fillId="0" borderId="4" xfId="0" applyNumberFormat="1" applyFont="1" applyBorder="1" applyAlignment="1"/>
    <xf numFmtId="3" fontId="12" fillId="0" borderId="4" xfId="0" applyNumberFormat="1" applyFont="1" applyBorder="1" applyAlignment="1"/>
    <xf numFmtId="0" fontId="8" fillId="8" borderId="23" xfId="0" applyFont="1" applyFill="1" applyBorder="1"/>
    <xf numFmtId="0" fontId="2" fillId="0" borderId="22" xfId="0" applyFont="1" applyBorder="1"/>
    <xf numFmtId="0" fontId="20" fillId="8" borderId="10" xfId="0" applyFont="1" applyFill="1" applyBorder="1" applyAlignment="1">
      <alignment horizontal="left" vertical="top"/>
    </xf>
    <xf numFmtId="0" fontId="14" fillId="8" borderId="22" xfId="0" applyFont="1" applyFill="1" applyBorder="1"/>
    <xf numFmtId="3" fontId="10" fillId="0" borderId="24" xfId="0" applyNumberFormat="1" applyFont="1" applyBorder="1" applyAlignment="1">
      <alignment vertical="center"/>
    </xf>
    <xf numFmtId="3" fontId="16" fillId="0" borderId="4" xfId="0" applyNumberFormat="1" applyFont="1" applyBorder="1" applyAlignment="1">
      <alignment vertical="center"/>
    </xf>
    <xf numFmtId="0" fontId="15" fillId="0" borderId="4" xfId="0" applyFont="1" applyBorder="1" applyAlignment="1"/>
    <xf numFmtId="3" fontId="8" fillId="0" borderId="4" xfId="0" applyNumberFormat="1" applyFont="1" applyFill="1" applyBorder="1"/>
    <xf numFmtId="3" fontId="14" fillId="0" borderId="4" xfId="0" applyNumberFormat="1" applyFont="1" applyBorder="1"/>
    <xf numFmtId="3" fontId="8" fillId="0" borderId="24" xfId="0" applyNumberFormat="1" applyFont="1" applyFill="1" applyBorder="1"/>
    <xf numFmtId="3" fontId="8" fillId="0" borderId="2" xfId="0" applyNumberFormat="1" applyFont="1" applyBorder="1"/>
    <xf numFmtId="0" fontId="17" fillId="0" borderId="22" xfId="0" applyFont="1" applyBorder="1" applyAlignment="1"/>
    <xf numFmtId="3" fontId="12" fillId="0" borderId="4" xfId="0" applyNumberFormat="1" applyFont="1" applyBorder="1" applyAlignment="1">
      <alignment vertical="center"/>
    </xf>
    <xf numFmtId="3" fontId="14" fillId="0" borderId="9" xfId="0" applyNumberFormat="1" applyFont="1" applyBorder="1"/>
    <xf numFmtId="3" fontId="14" fillId="8" borderId="24" xfId="0" applyNumberFormat="1" applyFont="1" applyFill="1" applyBorder="1"/>
    <xf numFmtId="0" fontId="18" fillId="0" borderId="7" xfId="0" applyFont="1" applyBorder="1"/>
    <xf numFmtId="3" fontId="14" fillId="0" borderId="4" xfId="0" applyNumberFormat="1" applyFont="1" applyFill="1" applyBorder="1"/>
    <xf numFmtId="49" fontId="10" fillId="0" borderId="7" xfId="0" applyNumberFormat="1" applyFont="1" applyBorder="1" applyAlignment="1">
      <alignment horizontal="left"/>
    </xf>
    <xf numFmtId="0" fontId="10" fillId="0" borderId="7" xfId="0" applyFont="1" applyBorder="1" applyAlignment="1">
      <alignment horizontal="center" vertical="center"/>
    </xf>
    <xf numFmtId="0" fontId="8" fillId="0" borderId="4" xfId="0" applyFont="1" applyBorder="1"/>
    <xf numFmtId="3" fontId="10" fillId="0" borderId="4" xfId="0" applyNumberFormat="1" applyFont="1" applyFill="1" applyBorder="1" applyAlignment="1">
      <alignment vertical="center"/>
    </xf>
    <xf numFmtId="3" fontId="12" fillId="0" borderId="4" xfId="0" applyNumberFormat="1" applyFont="1" applyFill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8" fillId="0" borderId="9" xfId="0" applyFont="1" applyBorder="1"/>
    <xf numFmtId="0" fontId="14" fillId="0" borderId="10" xfId="0" applyFont="1" applyBorder="1"/>
    <xf numFmtId="0" fontId="8" fillId="0" borderId="8" xfId="0" applyFont="1" applyBorder="1"/>
    <xf numFmtId="0" fontId="14" fillId="0" borderId="9" xfId="0" applyFont="1" applyBorder="1"/>
    <xf numFmtId="0" fontId="8" fillId="0" borderId="23" xfId="0" applyFont="1" applyBorder="1"/>
    <xf numFmtId="0" fontId="8" fillId="0" borderId="19" xfId="0" applyFont="1" applyBorder="1"/>
    <xf numFmtId="0" fontId="14" fillId="0" borderId="4" xfId="0" applyFont="1" applyBorder="1"/>
    <xf numFmtId="3" fontId="14" fillId="0" borderId="7" xfId="0" applyNumberFormat="1" applyFont="1" applyBorder="1"/>
    <xf numFmtId="3" fontId="8" fillId="0" borderId="7" xfId="0" applyNumberFormat="1" applyFont="1" applyBorder="1"/>
    <xf numFmtId="3" fontId="8" fillId="0" borderId="23" xfId="0" applyNumberFormat="1" applyFont="1" applyBorder="1"/>
    <xf numFmtId="3" fontId="8" fillId="0" borderId="22" xfId="0" applyNumberFormat="1" applyFont="1" applyBorder="1"/>
    <xf numFmtId="3" fontId="8" fillId="0" borderId="25" xfId="0" applyNumberFormat="1" applyFont="1" applyBorder="1"/>
    <xf numFmtId="3" fontId="14" fillId="0" borderId="22" xfId="0" applyNumberFormat="1" applyFont="1" applyBorder="1"/>
    <xf numFmtId="3" fontId="14" fillId="0" borderId="26" xfId="0" applyNumberFormat="1" applyFont="1" applyBorder="1"/>
    <xf numFmtId="3" fontId="10" fillId="0" borderId="4" xfId="0" applyNumberFormat="1" applyFont="1" applyBorder="1"/>
    <xf numFmtId="3" fontId="4" fillId="0" borderId="0" xfId="0" applyNumberFormat="1" applyFont="1"/>
    <xf numFmtId="3" fontId="14" fillId="9" borderId="4" xfId="0" applyNumberFormat="1" applyFont="1" applyFill="1" applyBorder="1"/>
    <xf numFmtId="3" fontId="1" fillId="0" borderId="4" xfId="7" applyNumberFormat="1" applyFont="1" applyBorder="1"/>
    <xf numFmtId="49" fontId="1" fillId="0" borderId="12" xfId="0" applyNumberFormat="1" applyFont="1" applyBorder="1" applyAlignment="1">
      <alignment wrapText="1"/>
    </xf>
    <xf numFmtId="0" fontId="32" fillId="0" borderId="12" xfId="0" applyFont="1" applyBorder="1" applyAlignment="1">
      <alignment wrapText="1"/>
    </xf>
    <xf numFmtId="3" fontId="5" fillId="0" borderId="0" xfId="0" applyNumberFormat="1" applyFont="1" applyAlignment="1"/>
    <xf numFmtId="0" fontId="1" fillId="0" borderId="12" xfId="0" applyFont="1" applyFill="1" applyBorder="1" applyAlignment="1">
      <alignment wrapText="1"/>
    </xf>
    <xf numFmtId="0" fontId="46" fillId="0" borderId="4" xfId="0" applyFont="1" applyBorder="1" applyAlignment="1">
      <alignment horizontal="center"/>
    </xf>
    <xf numFmtId="0" fontId="46" fillId="0" borderId="27" xfId="0" applyFont="1" applyBorder="1" applyAlignment="1">
      <alignment horizontal="center"/>
    </xf>
    <xf numFmtId="0" fontId="31" fillId="0" borderId="0" xfId="0" applyFont="1" applyAlignment="1"/>
    <xf numFmtId="0" fontId="46" fillId="0" borderId="0" xfId="0" applyFont="1"/>
    <xf numFmtId="3" fontId="25" fillId="0" borderId="4" xfId="0" applyNumberFormat="1" applyFont="1" applyBorder="1" applyAlignment="1"/>
    <xf numFmtId="0" fontId="28" fillId="0" borderId="4" xfId="0" applyFont="1" applyBorder="1" applyAlignment="1">
      <alignment horizontal="center"/>
    </xf>
    <xf numFmtId="0" fontId="25" fillId="0" borderId="4" xfId="0" applyFont="1" applyBorder="1" applyAlignment="1">
      <alignment horizontal="right"/>
    </xf>
    <xf numFmtId="0" fontId="28" fillId="0" borderId="0" xfId="0" applyFont="1" applyAlignment="1"/>
    <xf numFmtId="0" fontId="14" fillId="0" borderId="19" xfId="0" applyFont="1" applyFill="1" applyBorder="1"/>
    <xf numFmtId="0" fontId="0" fillId="0" borderId="0" xfId="0" applyFont="1" applyAlignment="1"/>
    <xf numFmtId="3" fontId="1" fillId="0" borderId="4" xfId="0" applyNumberFormat="1" applyFont="1" applyFill="1" applyBorder="1"/>
    <xf numFmtId="0" fontId="14" fillId="9" borderId="4" xfId="0" applyFont="1" applyFill="1" applyBorder="1"/>
    <xf numFmtId="0" fontId="14" fillId="9" borderId="5" xfId="0" applyFont="1" applyFill="1" applyBorder="1"/>
    <xf numFmtId="0" fontId="14" fillId="9" borderId="2" xfId="0" applyFont="1" applyFill="1" applyBorder="1"/>
    <xf numFmtId="0" fontId="14" fillId="9" borderId="10" xfId="0" applyFont="1" applyFill="1" applyBorder="1"/>
    <xf numFmtId="3" fontId="18" fillId="0" borderId="13" xfId="0" applyNumberFormat="1" applyFont="1" applyFill="1" applyBorder="1" applyAlignment="1">
      <alignment horizontal="right"/>
    </xf>
    <xf numFmtId="3" fontId="18" fillId="0" borderId="28" xfId="0" applyNumberFormat="1" applyFont="1" applyBorder="1" applyAlignment="1">
      <alignment horizontal="right"/>
    </xf>
    <xf numFmtId="3" fontId="12" fillId="0" borderId="15" xfId="0" applyNumberFormat="1" applyFont="1" applyBorder="1" applyAlignment="1">
      <alignment horizontal="right"/>
    </xf>
    <xf numFmtId="3" fontId="22" fillId="0" borderId="7" xfId="0" applyNumberFormat="1" applyFont="1" applyBorder="1" applyAlignment="1">
      <alignment horizontal="right"/>
    </xf>
    <xf numFmtId="3" fontId="16" fillId="0" borderId="29" xfId="0" applyNumberFormat="1" applyFont="1" applyBorder="1"/>
    <xf numFmtId="0" fontId="4" fillId="0" borderId="22" xfId="0" applyFont="1" applyBorder="1"/>
    <xf numFmtId="3" fontId="21" fillId="0" borderId="22" xfId="0" applyNumberFormat="1" applyFont="1" applyBorder="1"/>
    <xf numFmtId="3" fontId="16" fillId="0" borderId="22" xfId="0" applyNumberFormat="1" applyFont="1" applyBorder="1"/>
    <xf numFmtId="0" fontId="47" fillId="0" borderId="0" xfId="0" applyFont="1" applyFill="1" applyBorder="1" applyAlignment="1">
      <alignment horizontal="right"/>
    </xf>
    <xf numFmtId="0" fontId="47" fillId="0" borderId="0" xfId="0" applyFont="1" applyAlignment="1"/>
    <xf numFmtId="0" fontId="35" fillId="0" borderId="0" xfId="0" applyFont="1"/>
    <xf numFmtId="0" fontId="47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7" fillId="0" borderId="4" xfId="0" applyFont="1" applyFill="1" applyBorder="1" applyAlignment="1">
      <alignment horizontal="center"/>
    </xf>
    <xf numFmtId="0" fontId="35" fillId="0" borderId="30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5" fillId="0" borderId="24" xfId="0" applyFont="1" applyBorder="1" applyAlignment="1">
      <alignment horizontal="center"/>
    </xf>
    <xf numFmtId="0" fontId="45" fillId="0" borderId="4" xfId="0" applyFont="1" applyFill="1" applyBorder="1" applyAlignment="1">
      <alignment horizontal="right"/>
    </xf>
    <xf numFmtId="0" fontId="45" fillId="8" borderId="6" xfId="0" applyFont="1" applyFill="1" applyBorder="1"/>
    <xf numFmtId="49" fontId="45" fillId="8" borderId="1" xfId="0" applyNumberFormat="1" applyFont="1" applyFill="1" applyBorder="1" applyAlignment="1">
      <alignment horizontal="left"/>
    </xf>
    <xf numFmtId="49" fontId="45" fillId="8" borderId="1" xfId="0" applyNumberFormat="1" applyFont="1" applyFill="1" applyBorder="1" applyAlignment="1">
      <alignment horizontal="center"/>
    </xf>
    <xf numFmtId="3" fontId="45" fillId="8" borderId="7" xfId="0" applyNumberFormat="1" applyFont="1" applyFill="1" applyBorder="1"/>
    <xf numFmtId="3" fontId="45" fillId="8" borderId="4" xfId="0" applyNumberFormat="1" applyFont="1" applyFill="1" applyBorder="1"/>
    <xf numFmtId="0" fontId="45" fillId="0" borderId="6" xfId="0" applyFont="1" applyBorder="1"/>
    <xf numFmtId="0" fontId="45" fillId="0" borderId="1" xfId="0" applyFont="1" applyBorder="1" applyAlignment="1">
      <alignment horizontal="left"/>
    </xf>
    <xf numFmtId="0" fontId="45" fillId="0" borderId="1" xfId="0" applyFont="1" applyBorder="1" applyAlignment="1">
      <alignment horizontal="center"/>
    </xf>
    <xf numFmtId="3" fontId="45" fillId="0" borderId="7" xfId="0" applyNumberFormat="1" applyFont="1" applyBorder="1"/>
    <xf numFmtId="3" fontId="42" fillId="0" borderId="4" xfId="0" applyNumberFormat="1" applyFont="1" applyBorder="1"/>
    <xf numFmtId="3" fontId="35" fillId="0" borderId="4" xfId="0" applyNumberFormat="1" applyFont="1" applyBorder="1"/>
    <xf numFmtId="0" fontId="48" fillId="0" borderId="1" xfId="0" applyFont="1" applyBorder="1" applyAlignment="1">
      <alignment horizontal="left"/>
    </xf>
    <xf numFmtId="3" fontId="48" fillId="0" borderId="7" xfId="0" applyNumberFormat="1" applyFont="1" applyBorder="1"/>
    <xf numFmtId="3" fontId="35" fillId="0" borderId="22" xfId="0" applyNumberFormat="1" applyFont="1" applyBorder="1"/>
    <xf numFmtId="0" fontId="47" fillId="0" borderId="6" xfId="0" applyFont="1" applyBorder="1"/>
    <xf numFmtId="0" fontId="47" fillId="0" borderId="1" xfId="0" applyFont="1" applyBorder="1" applyAlignment="1">
      <alignment horizontal="left"/>
    </xf>
    <xf numFmtId="3" fontId="47" fillId="0" borderId="7" xfId="0" applyNumberFormat="1" applyFont="1" applyBorder="1"/>
    <xf numFmtId="0" fontId="45" fillId="0" borderId="1" xfId="0" applyFont="1" applyBorder="1" applyAlignment="1">
      <alignment wrapText="1"/>
    </xf>
    <xf numFmtId="0" fontId="45" fillId="0" borderId="1" xfId="0" applyFont="1" applyBorder="1" applyAlignment="1">
      <alignment horizontal="center" wrapText="1"/>
    </xf>
    <xf numFmtId="3" fontId="45" fillId="0" borderId="4" xfId="0" applyNumberFormat="1" applyFont="1" applyBorder="1"/>
    <xf numFmtId="0" fontId="48" fillId="0" borderId="6" xfId="0" applyFont="1" applyBorder="1"/>
    <xf numFmtId="0" fontId="49" fillId="0" borderId="1" xfId="0" applyFont="1" applyBorder="1" applyAlignment="1">
      <alignment horizontal="left"/>
    </xf>
    <xf numFmtId="0" fontId="49" fillId="0" borderId="1" xfId="0" applyFont="1" applyBorder="1"/>
    <xf numFmtId="0" fontId="49" fillId="0" borderId="1" xfId="0" applyFont="1" applyBorder="1" applyAlignment="1">
      <alignment horizontal="center"/>
    </xf>
    <xf numFmtId="0" fontId="50" fillId="0" borderId="0" xfId="0" applyFont="1"/>
    <xf numFmtId="3" fontId="47" fillId="0" borderId="4" xfId="0" applyNumberFormat="1" applyFont="1" applyBorder="1"/>
    <xf numFmtId="0" fontId="48" fillId="0" borderId="1" xfId="0" applyFont="1" applyBorder="1" applyAlignment="1">
      <alignment horizontal="left" wrapText="1"/>
    </xf>
    <xf numFmtId="0" fontId="47" fillId="0" borderId="0" xfId="0" applyFont="1" applyBorder="1" applyAlignment="1">
      <alignment horizontal="left"/>
    </xf>
    <xf numFmtId="3" fontId="35" fillId="0" borderId="4" xfId="0" applyNumberFormat="1" applyFont="1" applyBorder="1" applyAlignment="1">
      <alignment horizontal="right"/>
    </xf>
    <xf numFmtId="0" fontId="48" fillId="0" borderId="0" xfId="0" applyFont="1" applyBorder="1" applyAlignment="1">
      <alignment horizontal="left"/>
    </xf>
    <xf numFmtId="3" fontId="47" fillId="0" borderId="7" xfId="0" applyNumberFormat="1" applyFont="1" applyFill="1" applyBorder="1"/>
    <xf numFmtId="3" fontId="35" fillId="0" borderId="4" xfId="0" applyNumberFormat="1" applyFont="1" applyFill="1" applyBorder="1"/>
    <xf numFmtId="0" fontId="42" fillId="0" borderId="0" xfId="0" applyFont="1"/>
    <xf numFmtId="3" fontId="42" fillId="0" borderId="0" xfId="0" applyNumberFormat="1" applyFont="1" applyBorder="1"/>
    <xf numFmtId="0" fontId="47" fillId="0" borderId="1" xfId="0" applyFont="1" applyFill="1" applyBorder="1" applyAlignment="1">
      <alignment horizontal="left"/>
    </xf>
    <xf numFmtId="0" fontId="47" fillId="0" borderId="1" xfId="0" applyFont="1" applyFill="1" applyBorder="1" applyAlignment="1">
      <alignment wrapText="1"/>
    </xf>
    <xf numFmtId="0" fontId="45" fillId="0" borderId="1" xfId="0" applyFont="1" applyFill="1" applyBorder="1" applyAlignment="1">
      <alignment horizontal="left"/>
    </xf>
    <xf numFmtId="0" fontId="47" fillId="0" borderId="1" xfId="0" applyFont="1" applyFill="1" applyBorder="1" applyAlignment="1">
      <alignment horizontal="left" wrapText="1"/>
    </xf>
    <xf numFmtId="164" fontId="45" fillId="0" borderId="6" xfId="0" applyNumberFormat="1" applyFont="1" applyBorder="1"/>
    <xf numFmtId="3" fontId="45" fillId="0" borderId="23" xfId="0" applyNumberFormat="1" applyFont="1" applyFill="1" applyBorder="1"/>
    <xf numFmtId="3" fontId="42" fillId="0" borderId="19" xfId="0" applyNumberFormat="1" applyFont="1" applyFill="1" applyBorder="1"/>
    <xf numFmtId="0" fontId="47" fillId="0" borderId="2" xfId="0" applyFont="1" applyBorder="1" applyAlignment="1">
      <alignment horizontal="left"/>
    </xf>
    <xf numFmtId="0" fontId="45" fillId="0" borderId="7" xfId="0" applyFont="1" applyBorder="1" applyAlignment="1">
      <alignment horizontal="center"/>
    </xf>
    <xf numFmtId="3" fontId="47" fillId="0" borderId="4" xfId="0" applyNumberFormat="1" applyFont="1" applyFill="1" applyBorder="1"/>
    <xf numFmtId="164" fontId="47" fillId="0" borderId="6" xfId="0" applyNumberFormat="1" applyFont="1" applyBorder="1"/>
    <xf numFmtId="3" fontId="47" fillId="0" borderId="10" xfId="0" applyNumberFormat="1" applyFont="1" applyFill="1" applyBorder="1"/>
    <xf numFmtId="3" fontId="35" fillId="0" borderId="11" xfId="0" applyNumberFormat="1" applyFont="1" applyBorder="1"/>
    <xf numFmtId="0" fontId="45" fillId="0" borderId="6" xfId="0" applyFont="1" applyFill="1" applyBorder="1"/>
    <xf numFmtId="0" fontId="45" fillId="0" borderId="1" xfId="0" applyFont="1" applyFill="1" applyBorder="1" applyAlignment="1">
      <alignment horizontal="center"/>
    </xf>
    <xf numFmtId="3" fontId="45" fillId="0" borderId="7" xfId="0" applyNumberFormat="1" applyFont="1" applyFill="1" applyBorder="1"/>
    <xf numFmtId="3" fontId="42" fillId="0" borderId="4" xfId="0" applyNumberFormat="1" applyFont="1" applyFill="1" applyBorder="1"/>
    <xf numFmtId="0" fontId="35" fillId="0" borderId="0" xfId="0" applyFont="1" applyFill="1"/>
    <xf numFmtId="0" fontId="47" fillId="8" borderId="1" xfId="0" applyFont="1" applyFill="1" applyBorder="1" applyAlignment="1">
      <alignment horizontal="left"/>
    </xf>
    <xf numFmtId="0" fontId="45" fillId="8" borderId="1" xfId="0" applyFont="1" applyFill="1" applyBorder="1" applyAlignment="1">
      <alignment horizontal="center"/>
    </xf>
    <xf numFmtId="3" fontId="42" fillId="8" borderId="4" xfId="0" applyNumberFormat="1" applyFont="1" applyFill="1" applyBorder="1"/>
    <xf numFmtId="0" fontId="35" fillId="0" borderId="0" xfId="0" applyFont="1" applyFill="1" applyBorder="1" applyAlignment="1">
      <alignment horizontal="left"/>
    </xf>
    <xf numFmtId="0" fontId="42" fillId="0" borderId="0" xfId="0" applyFont="1" applyFill="1" applyBorder="1" applyAlignment="1">
      <alignment horizontal="left"/>
    </xf>
    <xf numFmtId="0" fontId="45" fillId="8" borderId="1" xfId="0" applyFont="1" applyFill="1" applyBorder="1" applyAlignment="1">
      <alignment horizontal="left"/>
    </xf>
    <xf numFmtId="0" fontId="49" fillId="8" borderId="1" xfId="0" applyFont="1" applyFill="1" applyBorder="1"/>
    <xf numFmtId="0" fontId="49" fillId="8" borderId="1" xfId="0" applyFont="1" applyFill="1" applyBorder="1" applyAlignment="1">
      <alignment horizontal="center"/>
    </xf>
    <xf numFmtId="0" fontId="49" fillId="0" borderId="1" xfId="0" applyFont="1" applyFill="1" applyBorder="1" applyAlignment="1">
      <alignment horizontal="center"/>
    </xf>
    <xf numFmtId="3" fontId="45" fillId="0" borderId="4" xfId="0" applyNumberFormat="1" applyFont="1" applyFill="1" applyBorder="1"/>
    <xf numFmtId="3" fontId="47" fillId="0" borderId="23" xfId="0" applyNumberFormat="1" applyFont="1" applyFill="1" applyBorder="1"/>
    <xf numFmtId="0" fontId="48" fillId="0" borderId="6" xfId="0" applyFont="1" applyFill="1" applyBorder="1"/>
    <xf numFmtId="0" fontId="49" fillId="0" borderId="1" xfId="0" applyFont="1" applyFill="1" applyBorder="1" applyAlignment="1">
      <alignment horizontal="left"/>
    </xf>
    <xf numFmtId="0" fontId="47" fillId="0" borderId="6" xfId="0" applyFont="1" applyFill="1" applyBorder="1"/>
    <xf numFmtId="0" fontId="47" fillId="0" borderId="1" xfId="0" applyFont="1" applyBorder="1" applyAlignment="1">
      <alignment horizontal="left" wrapText="1"/>
    </xf>
    <xf numFmtId="0" fontId="42" fillId="0" borderId="6" xfId="0" applyFont="1" applyBorder="1"/>
    <xf numFmtId="0" fontId="35" fillId="0" borderId="1" xfId="0" applyFont="1" applyBorder="1"/>
    <xf numFmtId="0" fontId="42" fillId="0" borderId="1" xfId="0" applyFont="1" applyBorder="1"/>
    <xf numFmtId="0" fontId="35" fillId="0" borderId="6" xfId="0" applyFont="1" applyBorder="1"/>
    <xf numFmtId="0" fontId="45" fillId="8" borderId="1" xfId="0" applyFont="1" applyFill="1" applyBorder="1"/>
    <xf numFmtId="0" fontId="49" fillId="8" borderId="1" xfId="0" applyFont="1" applyFill="1" applyBorder="1" applyAlignment="1">
      <alignment horizontal="left"/>
    </xf>
    <xf numFmtId="0" fontId="51" fillId="0" borderId="0" xfId="0" applyFont="1" applyFill="1" applyAlignment="1">
      <alignment horizontal="left" vertical="center" wrapText="1"/>
    </xf>
    <xf numFmtId="3" fontId="35" fillId="0" borderId="22" xfId="0" applyNumberFormat="1" applyFont="1" applyFill="1" applyBorder="1"/>
    <xf numFmtId="0" fontId="47" fillId="0" borderId="0" xfId="0" applyFont="1" applyFill="1" applyAlignment="1"/>
    <xf numFmtId="0" fontId="49" fillId="0" borderId="7" xfId="0" applyFont="1" applyFill="1" applyBorder="1" applyAlignment="1">
      <alignment horizontal="center"/>
    </xf>
    <xf numFmtId="3" fontId="45" fillId="0" borderId="22" xfId="0" applyNumberFormat="1" applyFont="1" applyFill="1" applyBorder="1" applyAlignment="1"/>
    <xf numFmtId="3" fontId="42" fillId="0" borderId="4" xfId="0" applyNumberFormat="1" applyFont="1" applyFill="1" applyBorder="1" applyAlignment="1"/>
    <xf numFmtId="3" fontId="42" fillId="0" borderId="7" xfId="0" applyNumberFormat="1" applyFont="1" applyBorder="1"/>
    <xf numFmtId="3" fontId="35" fillId="0" borderId="7" xfId="0" applyNumberFormat="1" applyFont="1" applyBorder="1" applyAlignment="1">
      <alignment horizontal="right" wrapText="1"/>
    </xf>
    <xf numFmtId="3" fontId="35" fillId="0" borderId="7" xfId="0" applyNumberFormat="1" applyFont="1" applyFill="1" applyBorder="1" applyAlignment="1">
      <alignment wrapText="1"/>
    </xf>
    <xf numFmtId="3" fontId="42" fillId="0" borderId="7" xfId="0" applyNumberFormat="1" applyFont="1" applyFill="1" applyBorder="1"/>
    <xf numFmtId="0" fontId="45" fillId="9" borderId="6" xfId="0" applyFont="1" applyFill="1" applyBorder="1"/>
    <xf numFmtId="0" fontId="47" fillId="9" borderId="1" xfId="0" applyFont="1" applyFill="1" applyBorder="1" applyAlignment="1">
      <alignment horizontal="left"/>
    </xf>
    <xf numFmtId="0" fontId="49" fillId="9" borderId="1" xfId="0" applyFont="1" applyFill="1" applyBorder="1" applyAlignment="1">
      <alignment horizontal="center"/>
    </xf>
    <xf numFmtId="3" fontId="45" fillId="9" borderId="7" xfId="0" applyNumberFormat="1" applyFont="1" applyFill="1" applyBorder="1"/>
    <xf numFmtId="3" fontId="42" fillId="9" borderId="7" xfId="0" applyNumberFormat="1" applyFont="1" applyFill="1" applyBorder="1"/>
    <xf numFmtId="3" fontId="42" fillId="9" borderId="4" xfId="0" applyNumberFormat="1" applyFont="1" applyFill="1" applyBorder="1"/>
    <xf numFmtId="3" fontId="47" fillId="0" borderId="7" xfId="0" applyNumberFormat="1" applyFont="1" applyBorder="1" applyAlignment="1">
      <alignment horizontal="right"/>
    </xf>
    <xf numFmtId="3" fontId="47" fillId="0" borderId="4" xfId="0" applyNumberFormat="1" applyFont="1" applyBorder="1" applyAlignment="1">
      <alignment horizontal="right"/>
    </xf>
    <xf numFmtId="3" fontId="42" fillId="0" borderId="7" xfId="0" applyNumberFormat="1" applyFont="1" applyBorder="1" applyAlignment="1">
      <alignment horizontal="right" wrapText="1"/>
    </xf>
    <xf numFmtId="3" fontId="42" fillId="0" borderId="4" xfId="0" applyNumberFormat="1" applyFont="1" applyBorder="1" applyAlignment="1">
      <alignment horizontal="right" wrapText="1"/>
    </xf>
    <xf numFmtId="3" fontId="35" fillId="0" borderId="7" xfId="0" applyNumberFormat="1" applyFont="1" applyFill="1" applyBorder="1" applyAlignment="1">
      <alignment horizontal="right" wrapText="1"/>
    </xf>
    <xf numFmtId="0" fontId="45" fillId="0" borderId="31" xfId="0" applyFont="1" applyBorder="1"/>
    <xf numFmtId="0" fontId="47" fillId="0" borderId="4" xfId="0" applyFont="1" applyBorder="1" applyAlignment="1">
      <alignment horizontal="left"/>
    </xf>
    <xf numFmtId="0" fontId="45" fillId="0" borderId="6" xfId="0" applyFont="1" applyBorder="1" applyAlignment="1">
      <alignment horizontal="left"/>
    </xf>
    <xf numFmtId="3" fontId="45" fillId="0" borderId="7" xfId="0" applyNumberFormat="1" applyFont="1" applyBorder="1" applyAlignment="1">
      <alignment horizontal="right"/>
    </xf>
    <xf numFmtId="3" fontId="42" fillId="0" borderId="4" xfId="0" applyNumberFormat="1" applyFont="1" applyBorder="1" applyAlignment="1">
      <alignment horizontal="right"/>
    </xf>
    <xf numFmtId="164" fontId="45" fillId="0" borderId="1" xfId="0" applyNumberFormat="1" applyFont="1" applyBorder="1" applyAlignment="1">
      <alignment horizontal="center"/>
    </xf>
    <xf numFmtId="3" fontId="35" fillId="0" borderId="7" xfId="0" applyNumberFormat="1" applyFont="1" applyFill="1" applyBorder="1"/>
    <xf numFmtId="3" fontId="47" fillId="0" borderId="22" xfId="0" applyNumberFormat="1" applyFont="1" applyBorder="1" applyAlignment="1"/>
    <xf numFmtId="3" fontId="47" fillId="0" borderId="4" xfId="0" applyNumberFormat="1" applyFont="1" applyBorder="1" applyAlignment="1"/>
    <xf numFmtId="3" fontId="35" fillId="0" borderId="7" xfId="0" applyNumberFormat="1" applyFont="1" applyBorder="1"/>
    <xf numFmtId="0" fontId="35" fillId="0" borderId="6" xfId="0" applyFont="1" applyFill="1" applyBorder="1"/>
    <xf numFmtId="0" fontId="35" fillId="0" borderId="1" xfId="0" applyFont="1" applyFill="1" applyBorder="1" applyAlignment="1">
      <alignment horizontal="left"/>
    </xf>
    <xf numFmtId="0" fontId="42" fillId="0" borderId="1" xfId="0" applyFont="1" applyFill="1" applyBorder="1" applyAlignment="1">
      <alignment horizontal="center"/>
    </xf>
    <xf numFmtId="3" fontId="35" fillId="0" borderId="4" xfId="0" applyNumberFormat="1" applyFont="1" applyBorder="1" applyAlignment="1"/>
    <xf numFmtId="0" fontId="47" fillId="0" borderId="7" xfId="0" applyFont="1" applyBorder="1" applyAlignment="1">
      <alignment horizontal="left"/>
    </xf>
    <xf numFmtId="0" fontId="47" fillId="0" borderId="6" xfId="0" applyFont="1" applyBorder="1" applyAlignment="1">
      <alignment horizontal="left"/>
    </xf>
    <xf numFmtId="0" fontId="45" fillId="8" borderId="8" xfId="0" applyFont="1" applyFill="1" applyBorder="1"/>
    <xf numFmtId="0" fontId="45" fillId="9" borderId="9" xfId="0" applyFont="1" applyFill="1" applyBorder="1" applyAlignment="1">
      <alignment horizontal="center"/>
    </xf>
    <xf numFmtId="3" fontId="42" fillId="9" borderId="23" xfId="0" applyNumberFormat="1" applyFont="1" applyFill="1" applyBorder="1"/>
    <xf numFmtId="0" fontId="45" fillId="0" borderId="4" xfId="0" applyFont="1" applyBorder="1" applyAlignment="1"/>
    <xf numFmtId="0" fontId="47" fillId="0" borderId="4" xfId="0" applyFont="1" applyBorder="1" applyAlignment="1"/>
    <xf numFmtId="0" fontId="45" fillId="0" borderId="2" xfId="0" applyFont="1" applyBorder="1" applyAlignment="1">
      <alignment horizontal="center"/>
    </xf>
    <xf numFmtId="3" fontId="35" fillId="0" borderId="10" xfId="0" applyNumberFormat="1" applyFont="1" applyBorder="1"/>
    <xf numFmtId="0" fontId="45" fillId="0" borderId="4" xfId="0" applyFont="1" applyBorder="1"/>
    <xf numFmtId="0" fontId="47" fillId="0" borderId="5" xfId="0" applyFont="1" applyBorder="1"/>
    <xf numFmtId="0" fontId="48" fillId="0" borderId="1" xfId="0" applyFont="1" applyBorder="1"/>
    <xf numFmtId="1" fontId="35" fillId="0" borderId="7" xfId="0" applyNumberFormat="1" applyFont="1" applyBorder="1"/>
    <xf numFmtId="3" fontId="35" fillId="0" borderId="23" xfId="0" applyNumberFormat="1" applyFont="1" applyBorder="1"/>
    <xf numFmtId="3" fontId="35" fillId="0" borderId="25" xfId="0" applyNumberFormat="1" applyFont="1" applyBorder="1"/>
    <xf numFmtId="3" fontId="35" fillId="0" borderId="19" xfId="0" applyNumberFormat="1" applyFont="1" applyBorder="1"/>
    <xf numFmtId="0" fontId="45" fillId="8" borderId="7" xfId="0" applyFont="1" applyFill="1" applyBorder="1" applyAlignment="1">
      <alignment horizontal="center"/>
    </xf>
    <xf numFmtId="3" fontId="35" fillId="0" borderId="4" xfId="0" applyNumberFormat="1" applyFont="1" applyFill="1" applyBorder="1" applyAlignment="1">
      <alignment wrapText="1"/>
    </xf>
    <xf numFmtId="3" fontId="35" fillId="0" borderId="32" xfId="0" applyNumberFormat="1" applyFont="1" applyBorder="1"/>
    <xf numFmtId="3" fontId="35" fillId="0" borderId="33" xfId="0" applyNumberFormat="1" applyFont="1" applyBorder="1"/>
    <xf numFmtId="49" fontId="45" fillId="8" borderId="7" xfId="0" applyNumberFormat="1" applyFont="1" applyFill="1" applyBorder="1" applyAlignment="1">
      <alignment horizontal="center"/>
    </xf>
    <xf numFmtId="0" fontId="45" fillId="8" borderId="1" xfId="0" applyFont="1" applyFill="1" applyBorder="1" applyAlignment="1">
      <alignment wrapText="1"/>
    </xf>
    <xf numFmtId="3" fontId="35" fillId="0" borderId="0" xfId="0" applyNumberFormat="1" applyFont="1"/>
    <xf numFmtId="3" fontId="45" fillId="8" borderId="7" xfId="0" applyNumberFormat="1" applyFont="1" applyFill="1" applyBorder="1" applyAlignment="1">
      <alignment horizontal="center"/>
    </xf>
    <xf numFmtId="0" fontId="45" fillId="0" borderId="7" xfId="0" applyFont="1" applyFill="1" applyBorder="1" applyAlignment="1">
      <alignment horizontal="center"/>
    </xf>
    <xf numFmtId="3" fontId="42" fillId="8" borderId="10" xfId="0" applyNumberFormat="1" applyFont="1" applyFill="1" applyBorder="1"/>
    <xf numFmtId="0" fontId="47" fillId="0" borderId="9" xfId="0" applyFont="1" applyBorder="1" applyAlignment="1">
      <alignment horizontal="left"/>
    </xf>
    <xf numFmtId="0" fontId="45" fillId="0" borderId="9" xfId="0" applyFont="1" applyBorder="1" applyAlignment="1">
      <alignment horizontal="center"/>
    </xf>
    <xf numFmtId="0" fontId="47" fillId="0" borderId="2" xfId="0" applyFont="1" applyFill="1" applyBorder="1" applyAlignment="1">
      <alignment horizontal="left"/>
    </xf>
    <xf numFmtId="3" fontId="35" fillId="0" borderId="10" xfId="0" applyNumberFormat="1" applyFont="1" applyFill="1" applyBorder="1"/>
    <xf numFmtId="0" fontId="45" fillId="0" borderId="34" xfId="0" applyFont="1" applyBorder="1"/>
    <xf numFmtId="0" fontId="47" fillId="0" borderId="19" xfId="0" applyFont="1" applyBorder="1" applyAlignment="1">
      <alignment horizontal="left"/>
    </xf>
    <xf numFmtId="0" fontId="45" fillId="0" borderId="8" xfId="0" applyFont="1" applyBorder="1" applyAlignment="1">
      <alignment horizontal="left"/>
    </xf>
    <xf numFmtId="0" fontId="45" fillId="0" borderId="4" xfId="0" applyFont="1" applyBorder="1" applyAlignment="1">
      <alignment horizontal="left"/>
    </xf>
    <xf numFmtId="3" fontId="42" fillId="8" borderId="32" xfId="0" applyNumberFormat="1" applyFont="1" applyFill="1" applyBorder="1"/>
    <xf numFmtId="3" fontId="42" fillId="0" borderId="1" xfId="0" applyNumberFormat="1" applyFont="1" applyBorder="1"/>
    <xf numFmtId="3" fontId="42" fillId="8" borderId="1" xfId="0" applyNumberFormat="1" applyFont="1" applyFill="1" applyBorder="1"/>
    <xf numFmtId="3" fontId="45" fillId="8" borderId="1" xfId="0" applyNumberFormat="1" applyFont="1" applyFill="1" applyBorder="1" applyAlignment="1">
      <alignment horizontal="center"/>
    </xf>
    <xf numFmtId="3" fontId="45" fillId="8" borderId="1" xfId="0" applyNumberFormat="1" applyFont="1" applyFill="1" applyBorder="1" applyAlignment="1">
      <alignment horizontal="right"/>
    </xf>
    <xf numFmtId="3" fontId="35" fillId="0" borderId="0" xfId="0" applyNumberFormat="1" applyFont="1" applyBorder="1"/>
    <xf numFmtId="3" fontId="42" fillId="10" borderId="4" xfId="0" applyNumberFormat="1" applyFont="1" applyFill="1" applyBorder="1"/>
    <xf numFmtId="0" fontId="25" fillId="0" borderId="31" xfId="0" applyFont="1" applyBorder="1" applyAlignment="1">
      <alignment horizontal="left"/>
    </xf>
    <xf numFmtId="0" fontId="18" fillId="0" borderId="6" xfId="0" applyFont="1" applyBorder="1"/>
    <xf numFmtId="0" fontId="10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16" fillId="0" borderId="0" xfId="0" applyFont="1" applyAlignment="1"/>
    <xf numFmtId="0" fontId="25" fillId="0" borderId="35" xfId="0" applyFont="1" applyBorder="1"/>
    <xf numFmtId="0" fontId="25" fillId="0" borderId="34" xfId="0" applyFont="1" applyBorder="1" applyAlignment="1">
      <alignment horizontal="center" vertical="center"/>
    </xf>
    <xf numFmtId="0" fontId="18" fillId="0" borderId="8" xfId="0" applyFont="1" applyBorder="1"/>
    <xf numFmtId="0" fontId="18" fillId="0" borderId="0" xfId="0" applyFont="1" applyBorder="1"/>
    <xf numFmtId="0" fontId="18" fillId="0" borderId="5" xfId="0" applyFont="1" applyBorder="1"/>
    <xf numFmtId="0" fontId="32" fillId="0" borderId="9" xfId="0" applyFont="1" applyBorder="1" applyAlignment="1">
      <alignment horizontal="center" wrapText="1"/>
    </xf>
    <xf numFmtId="0" fontId="18" fillId="0" borderId="2" xfId="0" applyFont="1" applyBorder="1"/>
    <xf numFmtId="0" fontId="21" fillId="0" borderId="19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6" fillId="0" borderId="0" xfId="0" applyFont="1" applyAlignment="1">
      <alignment horizontal="right"/>
    </xf>
    <xf numFmtId="0" fontId="0" fillId="0" borderId="0" xfId="0" applyFont="1" applyAlignment="1"/>
    <xf numFmtId="0" fontId="22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right"/>
    </xf>
    <xf numFmtId="0" fontId="0" fillId="0" borderId="35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9" fillId="0" borderId="0" xfId="0" applyFont="1" applyAlignment="1"/>
    <xf numFmtId="0" fontId="10" fillId="8" borderId="36" xfId="0" applyFont="1" applyFill="1" applyBorder="1" applyAlignment="1">
      <alignment horizontal="left" wrapText="1"/>
    </xf>
    <xf numFmtId="0" fontId="10" fillId="8" borderId="37" xfId="0" applyFont="1" applyFill="1" applyBorder="1" applyAlignment="1">
      <alignment horizontal="left" wrapText="1"/>
    </xf>
    <xf numFmtId="0" fontId="10" fillId="8" borderId="38" xfId="0" applyFont="1" applyFill="1" applyBorder="1" applyAlignment="1">
      <alignment horizontal="left" wrapText="1"/>
    </xf>
    <xf numFmtId="0" fontId="10" fillId="8" borderId="39" xfId="0" applyFont="1" applyFill="1" applyBorder="1" applyAlignment="1">
      <alignment horizontal="left" wrapText="1"/>
    </xf>
    <xf numFmtId="0" fontId="10" fillId="8" borderId="31" xfId="0" applyFont="1" applyFill="1" applyBorder="1" applyAlignment="1">
      <alignment horizontal="left" wrapText="1"/>
    </xf>
    <xf numFmtId="0" fontId="10" fillId="8" borderId="6" xfId="0" applyFont="1" applyFill="1" applyBorder="1" applyAlignment="1">
      <alignment horizontal="left" wrapText="1"/>
    </xf>
    <xf numFmtId="0" fontId="45" fillId="0" borderId="19" xfId="0" applyFont="1" applyBorder="1" applyAlignment="1">
      <alignment horizontal="center" wrapText="1"/>
    </xf>
    <xf numFmtId="0" fontId="45" fillId="0" borderId="11" xfId="0" applyFont="1" applyBorder="1" applyAlignment="1">
      <alignment horizontal="center" wrapText="1"/>
    </xf>
    <xf numFmtId="0" fontId="10" fillId="0" borderId="34" xfId="0" applyFont="1" applyBorder="1" applyAlignment="1">
      <alignment horizontal="left" vertical="center"/>
    </xf>
    <xf numFmtId="0" fontId="2" fillId="0" borderId="34" xfId="0" applyFont="1" applyBorder="1"/>
    <xf numFmtId="0" fontId="2" fillId="0" borderId="8" xfId="0" applyFont="1" applyBorder="1"/>
    <xf numFmtId="0" fontId="2" fillId="0" borderId="0" xfId="0" applyFont="1" applyBorder="1"/>
    <xf numFmtId="0" fontId="2" fillId="0" borderId="40" xfId="0" applyFont="1" applyBorder="1"/>
    <xf numFmtId="0" fontId="2" fillId="0" borderId="24" xfId="0" applyFont="1" applyBorder="1"/>
    <xf numFmtId="0" fontId="0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14" fillId="0" borderId="4" xfId="0" applyFont="1" applyBorder="1" applyAlignment="1">
      <alignment horizontal="center" vertical="center" wrapText="1"/>
    </xf>
    <xf numFmtId="0" fontId="45" fillId="0" borderId="19" xfId="0" applyFont="1" applyFill="1" applyBorder="1" applyAlignment="1">
      <alignment wrapText="1"/>
    </xf>
    <xf numFmtId="0" fontId="45" fillId="0" borderId="33" xfId="0" applyFont="1" applyBorder="1" applyAlignment="1">
      <alignment wrapText="1"/>
    </xf>
    <xf numFmtId="0" fontId="10" fillId="0" borderId="34" xfId="0" applyFont="1" applyBorder="1" applyAlignment="1">
      <alignment horizontal="center" vertical="center"/>
    </xf>
    <xf numFmtId="0" fontId="7" fillId="0" borderId="0" xfId="0" applyFont="1" applyAlignment="1"/>
    <xf numFmtId="0" fontId="10" fillId="0" borderId="23" xfId="0" applyFont="1" applyBorder="1" applyAlignment="1">
      <alignment horizontal="center" vertical="center" wrapText="1"/>
    </xf>
    <xf numFmtId="0" fontId="2" fillId="0" borderId="32" xfId="0" applyFont="1" applyBorder="1"/>
    <xf numFmtId="0" fontId="0" fillId="0" borderId="0" xfId="0" applyFont="1" applyAlignment="1">
      <alignment horizontal="right" vertical="center"/>
    </xf>
    <xf numFmtId="0" fontId="25" fillId="0" borderId="0" xfId="0" applyFont="1" applyAlignment="1">
      <alignment horizontal="center"/>
    </xf>
    <xf numFmtId="0" fontId="27" fillId="0" borderId="4" xfId="0" applyFont="1" applyBorder="1" applyAlignment="1">
      <alignment wrapText="1"/>
    </xf>
    <xf numFmtId="0" fontId="27" fillId="0" borderId="19" xfId="0" applyFont="1" applyBorder="1" applyAlignment="1">
      <alignment wrapText="1"/>
    </xf>
    <xf numFmtId="0" fontId="53" fillId="0" borderId="19" xfId="0" applyFont="1" applyBorder="1" applyAlignment="1">
      <alignment wrapText="1"/>
    </xf>
    <xf numFmtId="0" fontId="53" fillId="0" borderId="33" xfId="0" applyFont="1" applyBorder="1" applyAlignment="1">
      <alignment wrapText="1"/>
    </xf>
    <xf numFmtId="0" fontId="23" fillId="0" borderId="42" xfId="0" applyFont="1" applyBorder="1" applyAlignment="1">
      <alignment horizontal="center"/>
    </xf>
    <xf numFmtId="0" fontId="23" fillId="0" borderId="43" xfId="0" applyFont="1" applyBorder="1" applyAlignment="1">
      <alignment horizontal="center"/>
    </xf>
    <xf numFmtId="0" fontId="23" fillId="0" borderId="44" xfId="0" applyFont="1" applyBorder="1" applyAlignment="1">
      <alignment horizontal="center"/>
    </xf>
    <xf numFmtId="3" fontId="4" fillId="0" borderId="9" xfId="0" applyNumberFormat="1" applyFont="1" applyBorder="1" applyAlignment="1">
      <alignment horizontal="center" vertical="center" wrapText="1"/>
    </xf>
    <xf numFmtId="3" fontId="26" fillId="0" borderId="24" xfId="0" applyNumberFormat="1" applyFont="1" applyBorder="1"/>
    <xf numFmtId="0" fontId="16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26" fillId="0" borderId="24" xfId="0" applyFont="1" applyBorder="1"/>
    <xf numFmtId="0" fontId="0" fillId="0" borderId="24" xfId="0" applyFont="1" applyBorder="1" applyAlignment="1"/>
    <xf numFmtId="0" fontId="0" fillId="0" borderId="41" xfId="0" applyFont="1" applyBorder="1" applyAlignment="1"/>
    <xf numFmtId="0" fontId="42" fillId="0" borderId="9" xfId="0" applyFont="1" applyBorder="1" applyAlignment="1">
      <alignment horizontal="center" vertical="center" wrapText="1"/>
    </xf>
    <xf numFmtId="0" fontId="35" fillId="0" borderId="2" xfId="0" applyFont="1" applyBorder="1"/>
    <xf numFmtId="0" fontId="47" fillId="0" borderId="0" xfId="0" applyFont="1" applyAlignment="1">
      <alignment horizontal="right"/>
    </xf>
    <xf numFmtId="0" fontId="45" fillId="0" borderId="9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/>
    </xf>
    <xf numFmtId="0" fontId="47" fillId="0" borderId="0" xfId="0" applyFont="1" applyFill="1" applyBorder="1" applyAlignment="1">
      <alignment horizontal="right"/>
    </xf>
    <xf numFmtId="0" fontId="45" fillId="0" borderId="0" xfId="0" applyFont="1" applyFill="1" applyBorder="1" applyAlignment="1">
      <alignment horizontal="center"/>
    </xf>
    <xf numFmtId="0" fontId="45" fillId="8" borderId="7" xfId="0" applyFont="1" applyFill="1" applyBorder="1" applyAlignment="1">
      <alignment horizontal="left"/>
    </xf>
    <xf numFmtId="0" fontId="35" fillId="8" borderId="31" xfId="0" applyFont="1" applyFill="1" applyBorder="1"/>
    <xf numFmtId="0" fontId="35" fillId="8" borderId="6" xfId="0" applyFont="1" applyFill="1" applyBorder="1"/>
    <xf numFmtId="0" fontId="45" fillId="0" borderId="4" xfId="0" applyFont="1" applyFill="1" applyBorder="1" applyAlignment="1">
      <alignment horizontal="right" wrapText="1"/>
    </xf>
    <xf numFmtId="0" fontId="45" fillId="8" borderId="31" xfId="0" applyFont="1" applyFill="1" applyBorder="1" applyAlignment="1">
      <alignment horizontal="left"/>
    </xf>
    <xf numFmtId="0" fontId="45" fillId="8" borderId="6" xfId="0" applyFont="1" applyFill="1" applyBorder="1" applyAlignment="1">
      <alignment horizontal="left"/>
    </xf>
    <xf numFmtId="0" fontId="45" fillId="0" borderId="34" xfId="0" applyFont="1" applyBorder="1" applyAlignment="1">
      <alignment horizontal="center" vertical="center"/>
    </xf>
    <xf numFmtId="0" fontId="35" fillId="0" borderId="34" xfId="0" applyFont="1" applyBorder="1"/>
    <xf numFmtId="0" fontId="35" fillId="0" borderId="8" xfId="0" applyFont="1" applyBorder="1"/>
    <xf numFmtId="0" fontId="35" fillId="0" borderId="35" xfId="0" applyFont="1" applyBorder="1"/>
    <xf numFmtId="0" fontId="35" fillId="0" borderId="5" xfId="0" applyFont="1" applyBorder="1"/>
    <xf numFmtId="0" fontId="47" fillId="0" borderId="7" xfId="0" applyFont="1" applyFill="1" applyBorder="1" applyAlignment="1">
      <alignment horizontal="left" wrapText="1"/>
    </xf>
    <xf numFmtId="0" fontId="47" fillId="0" borderId="31" xfId="0" applyFont="1" applyFill="1" applyBorder="1" applyAlignment="1">
      <alignment horizontal="left" wrapText="1"/>
    </xf>
    <xf numFmtId="0" fontId="47" fillId="0" borderId="6" xfId="0" applyFont="1" applyFill="1" applyBorder="1" applyAlignment="1">
      <alignment horizontal="left" wrapText="1"/>
    </xf>
    <xf numFmtId="0" fontId="47" fillId="0" borderId="7" xfId="0" applyFont="1" applyBorder="1" applyAlignment="1">
      <alignment horizontal="left" wrapText="1"/>
    </xf>
    <xf numFmtId="0" fontId="51" fillId="0" borderId="6" xfId="0" applyFont="1" applyBorder="1" applyAlignment="1">
      <alignment horizontal="left"/>
    </xf>
    <xf numFmtId="0" fontId="42" fillId="0" borderId="4" xfId="0" applyFont="1" applyBorder="1" applyAlignment="1">
      <alignment horizontal="center" vertical="center" wrapText="1"/>
    </xf>
    <xf numFmtId="0" fontId="35" fillId="0" borderId="4" xfId="0" applyFont="1" applyBorder="1"/>
    <xf numFmtId="0" fontId="47" fillId="0" borderId="6" xfId="0" applyFont="1" applyBorder="1" applyAlignment="1">
      <alignment horizontal="left" wrapText="1"/>
    </xf>
    <xf numFmtId="0" fontId="35" fillId="0" borderId="7" xfId="0" applyFont="1" applyBorder="1" applyAlignment="1">
      <alignment wrapText="1"/>
    </xf>
    <xf numFmtId="0" fontId="51" fillId="0" borderId="6" xfId="0" applyFont="1" applyBorder="1" applyAlignment="1">
      <alignment wrapText="1"/>
    </xf>
    <xf numFmtId="0" fontId="42" fillId="0" borderId="22" xfId="0" applyFont="1" applyBorder="1" applyAlignment="1">
      <alignment horizontal="center" vertical="center" wrapText="1"/>
    </xf>
    <xf numFmtId="0" fontId="35" fillId="0" borderId="22" xfId="0" applyFont="1" applyBorder="1"/>
    <xf numFmtId="3" fontId="18" fillId="0" borderId="9" xfId="0" applyNumberFormat="1" applyFont="1" applyBorder="1" applyAlignment="1">
      <alignment horizontal="center" vertical="center" wrapText="1"/>
    </xf>
    <xf numFmtId="3" fontId="18" fillId="0" borderId="24" xfId="0" applyNumberFormat="1" applyFont="1" applyBorder="1"/>
    <xf numFmtId="0" fontId="21" fillId="0" borderId="4" xfId="0" applyFont="1" applyBorder="1" applyAlignment="1">
      <alignment horizontal="right" vertical="center" wrapText="1"/>
    </xf>
    <xf numFmtId="0" fontId="21" fillId="0" borderId="19" xfId="0" applyFont="1" applyBorder="1" applyAlignment="1">
      <alignment horizontal="right" vertical="center" wrapText="1"/>
    </xf>
    <xf numFmtId="0" fontId="16" fillId="0" borderId="19" xfId="0" applyFont="1" applyBorder="1" applyAlignment="1">
      <alignment vertical="center"/>
    </xf>
    <xf numFmtId="0" fontId="16" fillId="0" borderId="33" xfId="0" applyFont="1" applyBorder="1" applyAlignment="1">
      <alignment vertical="center"/>
    </xf>
    <xf numFmtId="0" fontId="22" fillId="0" borderId="45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/>
    </xf>
    <xf numFmtId="3" fontId="16" fillId="0" borderId="24" xfId="0" applyNumberFormat="1" applyFont="1" applyBorder="1" applyAlignment="1"/>
    <xf numFmtId="0" fontId="12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0" fontId="5" fillId="0" borderId="0" xfId="0" applyFont="1" applyAlignment="1"/>
    <xf numFmtId="0" fontId="25" fillId="0" borderId="20" xfId="0" applyFont="1" applyBorder="1" applyAlignment="1">
      <alignment horizontal="center" vertical="center"/>
    </xf>
    <xf numFmtId="0" fontId="1" fillId="0" borderId="27" xfId="0" applyFont="1" applyBorder="1"/>
    <xf numFmtId="0" fontId="32" fillId="0" borderId="21" xfId="0" applyFont="1" applyBorder="1" applyAlignment="1">
      <alignment horizontal="center" vertical="center" wrapText="1"/>
    </xf>
    <xf numFmtId="0" fontId="1" fillId="0" borderId="13" xfId="0" applyFont="1" applyBorder="1"/>
    <xf numFmtId="0" fontId="28" fillId="0" borderId="0" xfId="0" applyFont="1" applyAlignment="1">
      <alignment horizontal="right"/>
    </xf>
    <xf numFmtId="3" fontId="25" fillId="0" borderId="15" xfId="0" applyNumberFormat="1" applyFont="1" applyFill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41" fillId="0" borderId="4" xfId="9" applyFont="1" applyFill="1" applyBorder="1" applyAlignment="1" applyProtection="1">
      <alignment horizontal="left" vertical="center" indent="1"/>
    </xf>
    <xf numFmtId="0" fontId="43" fillId="0" borderId="4" xfId="9" applyFont="1" applyFill="1" applyBorder="1" applyAlignment="1" applyProtection="1">
      <alignment horizontal="left" vertical="center" indent="1"/>
    </xf>
    <xf numFmtId="0" fontId="40" fillId="0" borderId="0" xfId="9" applyFont="1" applyFill="1" applyAlignment="1" applyProtection="1">
      <alignment horizontal="center" wrapText="1"/>
    </xf>
    <xf numFmtId="0" fontId="40" fillId="0" borderId="0" xfId="9" applyFont="1" applyFill="1" applyAlignment="1" applyProtection="1">
      <alignment horizontal="center"/>
    </xf>
    <xf numFmtId="0" fontId="39" fillId="0" borderId="0" xfId="0" applyFont="1" applyAlignment="1">
      <alignment horizontal="right"/>
    </xf>
  </cellXfs>
  <cellStyles count="10">
    <cellStyle name="1. jelölőszín" xfId="1" xr:uid="{00000000-0005-0000-0000-000000000000}"/>
    <cellStyle name="2. jelölőszín" xfId="2" xr:uid="{00000000-0005-0000-0000-000001000000}"/>
    <cellStyle name="3. jelölőszín" xfId="3" xr:uid="{00000000-0005-0000-0000-000002000000}"/>
    <cellStyle name="4. jelölőszín" xfId="4" xr:uid="{00000000-0005-0000-0000-000003000000}"/>
    <cellStyle name="5. jelölőszín" xfId="5" xr:uid="{00000000-0005-0000-0000-000004000000}"/>
    <cellStyle name="6. jelölőszín" xfId="6" xr:uid="{00000000-0005-0000-0000-000005000000}"/>
    <cellStyle name="Normál" xfId="0" builtinId="0"/>
    <cellStyle name="Normál_7.Felhalmozási kiadások" xfId="7" xr:uid="{00000000-0005-0000-0000-000007000000}"/>
    <cellStyle name="Normál_9.ei. felh. " xfId="8" xr:uid="{00000000-0005-0000-0000-000008000000}"/>
    <cellStyle name="Normál_SEGEDLETEK" xfId="9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12</xdr:col>
      <xdr:colOff>133350</xdr:colOff>
      <xdr:row>32</xdr:row>
      <xdr:rowOff>0</xdr:rowOff>
    </xdr:to>
    <xdr:sp macro="" textlink="">
      <xdr:nvSpPr>
        <xdr:cNvPr id="60821" name="Rectangle 2" hidden="1">
          <a:extLst>
            <a:ext uri="{FF2B5EF4-FFF2-40B4-BE49-F238E27FC236}">
              <a16:creationId xmlns:a16="http://schemas.microsoft.com/office/drawing/2014/main" id="{0245284A-2239-4FEA-88A4-B88D3BFC0919}"/>
            </a:ext>
          </a:extLst>
        </xdr:cNvPr>
        <xdr:cNvSpPr>
          <a:spLocks noSelect="1" noChangeArrowheads="1"/>
        </xdr:cNvSpPr>
      </xdr:nvSpPr>
      <xdr:spPr bwMode="auto">
        <a:xfrm>
          <a:off x="285750" y="0"/>
          <a:ext cx="7715250" cy="6905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13</xdr:col>
      <xdr:colOff>133350</xdr:colOff>
      <xdr:row>32</xdr:row>
      <xdr:rowOff>0</xdr:rowOff>
    </xdr:to>
    <xdr:sp macro="" textlink="">
      <xdr:nvSpPr>
        <xdr:cNvPr id="60822" name="AutoShape 2">
          <a:extLst>
            <a:ext uri="{FF2B5EF4-FFF2-40B4-BE49-F238E27FC236}">
              <a16:creationId xmlns:a16="http://schemas.microsoft.com/office/drawing/2014/main" id="{A926E11F-5314-4A7B-ACC2-9BBAA687B8BA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8248650" cy="69056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13</xdr:col>
      <xdr:colOff>133350</xdr:colOff>
      <xdr:row>32</xdr:row>
      <xdr:rowOff>0</xdr:rowOff>
    </xdr:to>
    <xdr:sp macro="" textlink="">
      <xdr:nvSpPr>
        <xdr:cNvPr id="60823" name="AutoShape 2">
          <a:extLst>
            <a:ext uri="{FF2B5EF4-FFF2-40B4-BE49-F238E27FC236}">
              <a16:creationId xmlns:a16="http://schemas.microsoft.com/office/drawing/2014/main" id="{2810EE54-E767-4494-BA74-2A59EC6A38A4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8248650" cy="69056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13</xdr:col>
      <xdr:colOff>133350</xdr:colOff>
      <xdr:row>32</xdr:row>
      <xdr:rowOff>0</xdr:rowOff>
    </xdr:to>
    <xdr:sp macro="" textlink="">
      <xdr:nvSpPr>
        <xdr:cNvPr id="60824" name="AutoShape 2">
          <a:extLst>
            <a:ext uri="{FF2B5EF4-FFF2-40B4-BE49-F238E27FC236}">
              <a16:creationId xmlns:a16="http://schemas.microsoft.com/office/drawing/2014/main" id="{730612FC-6502-4D80-AD13-AC1454591F5B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8248650" cy="69056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13</xdr:col>
      <xdr:colOff>133350</xdr:colOff>
      <xdr:row>32</xdr:row>
      <xdr:rowOff>0</xdr:rowOff>
    </xdr:to>
    <xdr:sp macro="" textlink="">
      <xdr:nvSpPr>
        <xdr:cNvPr id="60825" name="AutoShape 2">
          <a:extLst>
            <a:ext uri="{FF2B5EF4-FFF2-40B4-BE49-F238E27FC236}">
              <a16:creationId xmlns:a16="http://schemas.microsoft.com/office/drawing/2014/main" id="{2A812984-371C-4A30-B6A9-2348D6704635}"/>
            </a:ext>
          </a:extLst>
        </xdr:cNvPr>
        <xdr:cNvSpPr>
          <a:spLocks noChangeArrowheads="1"/>
        </xdr:cNvSpPr>
      </xdr:nvSpPr>
      <xdr:spPr bwMode="auto">
        <a:xfrm>
          <a:off x="285750" y="0"/>
          <a:ext cx="8248650" cy="69056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12</xdr:col>
      <xdr:colOff>190500</xdr:colOff>
      <xdr:row>38</xdr:row>
      <xdr:rowOff>123825</xdr:rowOff>
    </xdr:to>
    <xdr:sp macro="" textlink="">
      <xdr:nvSpPr>
        <xdr:cNvPr id="61845" name="Rectangle 2" hidden="1">
          <a:extLst>
            <a:ext uri="{FF2B5EF4-FFF2-40B4-BE49-F238E27FC236}">
              <a16:creationId xmlns:a16="http://schemas.microsoft.com/office/drawing/2014/main" id="{EA77B6EB-D1B1-41B3-BD58-D6D539659389}"/>
            </a:ext>
          </a:extLst>
        </xdr:cNvPr>
        <xdr:cNvSpPr>
          <a:spLocks noSelect="1" noChangeArrowheads="1"/>
        </xdr:cNvSpPr>
      </xdr:nvSpPr>
      <xdr:spPr bwMode="auto">
        <a:xfrm>
          <a:off x="276225" y="0"/>
          <a:ext cx="7781925" cy="6086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13</xdr:col>
      <xdr:colOff>190500</xdr:colOff>
      <xdr:row>38</xdr:row>
      <xdr:rowOff>123825</xdr:rowOff>
    </xdr:to>
    <xdr:sp macro="" textlink="">
      <xdr:nvSpPr>
        <xdr:cNvPr id="61846" name="AutoShape 2">
          <a:extLst>
            <a:ext uri="{FF2B5EF4-FFF2-40B4-BE49-F238E27FC236}">
              <a16:creationId xmlns:a16="http://schemas.microsoft.com/office/drawing/2014/main" id="{893CE977-6F3F-4E88-8A84-A1DA396824AF}"/>
            </a:ext>
          </a:extLst>
        </xdr:cNvPr>
        <xdr:cNvSpPr>
          <a:spLocks noChangeArrowheads="1"/>
        </xdr:cNvSpPr>
      </xdr:nvSpPr>
      <xdr:spPr bwMode="auto">
        <a:xfrm>
          <a:off x="276225" y="0"/>
          <a:ext cx="8391525" cy="6086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13</xdr:col>
      <xdr:colOff>190500</xdr:colOff>
      <xdr:row>38</xdr:row>
      <xdr:rowOff>123825</xdr:rowOff>
    </xdr:to>
    <xdr:sp macro="" textlink="">
      <xdr:nvSpPr>
        <xdr:cNvPr id="61847" name="AutoShape 2">
          <a:extLst>
            <a:ext uri="{FF2B5EF4-FFF2-40B4-BE49-F238E27FC236}">
              <a16:creationId xmlns:a16="http://schemas.microsoft.com/office/drawing/2014/main" id="{E4EE1390-0202-4DAA-BBD1-156210D396CF}"/>
            </a:ext>
          </a:extLst>
        </xdr:cNvPr>
        <xdr:cNvSpPr>
          <a:spLocks noChangeArrowheads="1"/>
        </xdr:cNvSpPr>
      </xdr:nvSpPr>
      <xdr:spPr bwMode="auto">
        <a:xfrm>
          <a:off x="276225" y="0"/>
          <a:ext cx="8391525" cy="6086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13</xdr:col>
      <xdr:colOff>190500</xdr:colOff>
      <xdr:row>38</xdr:row>
      <xdr:rowOff>123825</xdr:rowOff>
    </xdr:to>
    <xdr:sp macro="" textlink="">
      <xdr:nvSpPr>
        <xdr:cNvPr id="61848" name="AutoShape 2">
          <a:extLst>
            <a:ext uri="{FF2B5EF4-FFF2-40B4-BE49-F238E27FC236}">
              <a16:creationId xmlns:a16="http://schemas.microsoft.com/office/drawing/2014/main" id="{633BE47F-8AC4-4657-BC56-D7AA48497EBF}"/>
            </a:ext>
          </a:extLst>
        </xdr:cNvPr>
        <xdr:cNvSpPr>
          <a:spLocks noChangeArrowheads="1"/>
        </xdr:cNvSpPr>
      </xdr:nvSpPr>
      <xdr:spPr bwMode="auto">
        <a:xfrm>
          <a:off x="276225" y="0"/>
          <a:ext cx="8391525" cy="6086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13</xdr:col>
      <xdr:colOff>190500</xdr:colOff>
      <xdr:row>38</xdr:row>
      <xdr:rowOff>123825</xdr:rowOff>
    </xdr:to>
    <xdr:sp macro="" textlink="">
      <xdr:nvSpPr>
        <xdr:cNvPr id="61849" name="AutoShape 2">
          <a:extLst>
            <a:ext uri="{FF2B5EF4-FFF2-40B4-BE49-F238E27FC236}">
              <a16:creationId xmlns:a16="http://schemas.microsoft.com/office/drawing/2014/main" id="{0A374FB4-DCA8-4678-A806-8EB40F3508CD}"/>
            </a:ext>
          </a:extLst>
        </xdr:cNvPr>
        <xdr:cNvSpPr>
          <a:spLocks noChangeArrowheads="1"/>
        </xdr:cNvSpPr>
      </xdr:nvSpPr>
      <xdr:spPr bwMode="auto">
        <a:xfrm>
          <a:off x="276225" y="0"/>
          <a:ext cx="8391525" cy="6086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323850</xdr:colOff>
      <xdr:row>42</xdr:row>
      <xdr:rowOff>161925</xdr:rowOff>
    </xdr:to>
    <xdr:sp macro="" textlink="">
      <xdr:nvSpPr>
        <xdr:cNvPr id="62869" name="Rectangle 2" hidden="1">
          <a:extLst>
            <a:ext uri="{FF2B5EF4-FFF2-40B4-BE49-F238E27FC236}">
              <a16:creationId xmlns:a16="http://schemas.microsoft.com/office/drawing/2014/main" id="{2783789B-DF71-4CB3-98A6-83DA33B73AC3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8572500" cy="8524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323850</xdr:colOff>
      <xdr:row>42</xdr:row>
      <xdr:rowOff>161925</xdr:rowOff>
    </xdr:to>
    <xdr:sp macro="" textlink="">
      <xdr:nvSpPr>
        <xdr:cNvPr id="62870" name="AutoShape 2">
          <a:extLst>
            <a:ext uri="{FF2B5EF4-FFF2-40B4-BE49-F238E27FC236}">
              <a16:creationId xmlns:a16="http://schemas.microsoft.com/office/drawing/2014/main" id="{199CE1C3-C680-4C80-A490-069E624F599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572500" cy="85248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323850</xdr:colOff>
      <xdr:row>42</xdr:row>
      <xdr:rowOff>161925</xdr:rowOff>
    </xdr:to>
    <xdr:sp macro="" textlink="">
      <xdr:nvSpPr>
        <xdr:cNvPr id="62871" name="AutoShape 2">
          <a:extLst>
            <a:ext uri="{FF2B5EF4-FFF2-40B4-BE49-F238E27FC236}">
              <a16:creationId xmlns:a16="http://schemas.microsoft.com/office/drawing/2014/main" id="{A73EE942-8A98-4318-8D2E-6038648EF7C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572500" cy="85248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323850</xdr:colOff>
      <xdr:row>42</xdr:row>
      <xdr:rowOff>161925</xdr:rowOff>
    </xdr:to>
    <xdr:sp macro="" textlink="">
      <xdr:nvSpPr>
        <xdr:cNvPr id="62872" name="AutoShape 2">
          <a:extLst>
            <a:ext uri="{FF2B5EF4-FFF2-40B4-BE49-F238E27FC236}">
              <a16:creationId xmlns:a16="http://schemas.microsoft.com/office/drawing/2014/main" id="{453978ED-4194-4FA5-9088-D355FF95C64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572500" cy="85248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323850</xdr:colOff>
      <xdr:row>42</xdr:row>
      <xdr:rowOff>161925</xdr:rowOff>
    </xdr:to>
    <xdr:sp macro="" textlink="">
      <xdr:nvSpPr>
        <xdr:cNvPr id="62873" name="AutoShape 2">
          <a:extLst>
            <a:ext uri="{FF2B5EF4-FFF2-40B4-BE49-F238E27FC236}">
              <a16:creationId xmlns:a16="http://schemas.microsoft.com/office/drawing/2014/main" id="{54C7A17B-4D9B-428B-9A9F-26ED1EEA1EE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572500" cy="85248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0</xdr:colOff>
      <xdr:row>33</xdr:row>
      <xdr:rowOff>0</xdr:rowOff>
    </xdr:to>
    <xdr:sp macro="" textlink="">
      <xdr:nvSpPr>
        <xdr:cNvPr id="63893" name="Rectangle 2" hidden="1">
          <a:extLst>
            <a:ext uri="{FF2B5EF4-FFF2-40B4-BE49-F238E27FC236}">
              <a16:creationId xmlns:a16="http://schemas.microsoft.com/office/drawing/2014/main" id="{C0983C9A-2B57-4C08-AD93-603A17FB11B5}"/>
            </a:ext>
          </a:extLst>
        </xdr:cNvPr>
        <xdr:cNvSpPr>
          <a:spLocks noSelect="1" noChangeArrowheads="1"/>
        </xdr:cNvSpPr>
      </xdr:nvSpPr>
      <xdr:spPr bwMode="auto">
        <a:xfrm>
          <a:off x="304800" y="0"/>
          <a:ext cx="5591175" cy="6515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9</xdr:col>
      <xdr:colOff>438150</xdr:colOff>
      <xdr:row>33</xdr:row>
      <xdr:rowOff>0</xdr:rowOff>
    </xdr:to>
    <xdr:sp macro="" textlink="">
      <xdr:nvSpPr>
        <xdr:cNvPr id="63894" name="AutoShape 2">
          <a:extLst>
            <a:ext uri="{FF2B5EF4-FFF2-40B4-BE49-F238E27FC236}">
              <a16:creationId xmlns:a16="http://schemas.microsoft.com/office/drawing/2014/main" id="{579F0C58-B966-452C-A66C-276866E616CD}"/>
            </a:ext>
          </a:extLst>
        </xdr:cNvPr>
        <xdr:cNvSpPr>
          <a:spLocks noChangeArrowheads="1"/>
        </xdr:cNvSpPr>
      </xdr:nvSpPr>
      <xdr:spPr bwMode="auto">
        <a:xfrm>
          <a:off x="304800" y="0"/>
          <a:ext cx="6029325" cy="65151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9</xdr:col>
      <xdr:colOff>438150</xdr:colOff>
      <xdr:row>33</xdr:row>
      <xdr:rowOff>0</xdr:rowOff>
    </xdr:to>
    <xdr:sp macro="" textlink="">
      <xdr:nvSpPr>
        <xdr:cNvPr id="63895" name="AutoShape 2">
          <a:extLst>
            <a:ext uri="{FF2B5EF4-FFF2-40B4-BE49-F238E27FC236}">
              <a16:creationId xmlns:a16="http://schemas.microsoft.com/office/drawing/2014/main" id="{B8AAB382-51EE-45AF-A1CA-AC5BAC237854}"/>
            </a:ext>
          </a:extLst>
        </xdr:cNvPr>
        <xdr:cNvSpPr>
          <a:spLocks noChangeArrowheads="1"/>
        </xdr:cNvSpPr>
      </xdr:nvSpPr>
      <xdr:spPr bwMode="auto">
        <a:xfrm>
          <a:off x="304800" y="0"/>
          <a:ext cx="6029325" cy="65151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9</xdr:col>
      <xdr:colOff>438150</xdr:colOff>
      <xdr:row>33</xdr:row>
      <xdr:rowOff>0</xdr:rowOff>
    </xdr:to>
    <xdr:sp macro="" textlink="">
      <xdr:nvSpPr>
        <xdr:cNvPr id="63896" name="AutoShape 2">
          <a:extLst>
            <a:ext uri="{FF2B5EF4-FFF2-40B4-BE49-F238E27FC236}">
              <a16:creationId xmlns:a16="http://schemas.microsoft.com/office/drawing/2014/main" id="{76F0F9A2-DC3E-4430-8325-3CD34513D2FD}"/>
            </a:ext>
          </a:extLst>
        </xdr:cNvPr>
        <xdr:cNvSpPr>
          <a:spLocks noChangeArrowheads="1"/>
        </xdr:cNvSpPr>
      </xdr:nvSpPr>
      <xdr:spPr bwMode="auto">
        <a:xfrm>
          <a:off x="304800" y="0"/>
          <a:ext cx="6029325" cy="65151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9</xdr:col>
      <xdr:colOff>438150</xdr:colOff>
      <xdr:row>33</xdr:row>
      <xdr:rowOff>0</xdr:rowOff>
    </xdr:to>
    <xdr:sp macro="" textlink="">
      <xdr:nvSpPr>
        <xdr:cNvPr id="63897" name="AutoShape 2">
          <a:extLst>
            <a:ext uri="{FF2B5EF4-FFF2-40B4-BE49-F238E27FC236}">
              <a16:creationId xmlns:a16="http://schemas.microsoft.com/office/drawing/2014/main" id="{E23F109A-B213-4E3E-B546-E27DE6EAC23D}"/>
            </a:ext>
          </a:extLst>
        </xdr:cNvPr>
        <xdr:cNvSpPr>
          <a:spLocks noChangeArrowheads="1"/>
        </xdr:cNvSpPr>
      </xdr:nvSpPr>
      <xdr:spPr bwMode="auto">
        <a:xfrm>
          <a:off x="304800" y="0"/>
          <a:ext cx="6029325" cy="65151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238125</xdr:colOff>
      <xdr:row>6</xdr:row>
      <xdr:rowOff>114300</xdr:rowOff>
    </xdr:to>
    <xdr:sp macro="" textlink="">
      <xdr:nvSpPr>
        <xdr:cNvPr id="64917" name="Rectangle 2" hidden="1">
          <a:extLst>
            <a:ext uri="{FF2B5EF4-FFF2-40B4-BE49-F238E27FC236}">
              <a16:creationId xmlns:a16="http://schemas.microsoft.com/office/drawing/2014/main" id="{3A87EA3C-68D3-47D5-B1F5-ED08DCACBDF7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11610975" cy="1247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238125</xdr:colOff>
      <xdr:row>6</xdr:row>
      <xdr:rowOff>114300</xdr:rowOff>
    </xdr:to>
    <xdr:sp macro="" textlink="">
      <xdr:nvSpPr>
        <xdr:cNvPr id="64918" name="AutoShape 2">
          <a:extLst>
            <a:ext uri="{FF2B5EF4-FFF2-40B4-BE49-F238E27FC236}">
              <a16:creationId xmlns:a16="http://schemas.microsoft.com/office/drawing/2014/main" id="{C912222F-DEE0-4915-954E-1D51F899C7E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610975" cy="1247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238125</xdr:colOff>
      <xdr:row>6</xdr:row>
      <xdr:rowOff>114300</xdr:rowOff>
    </xdr:to>
    <xdr:sp macro="" textlink="">
      <xdr:nvSpPr>
        <xdr:cNvPr id="64919" name="AutoShape 2">
          <a:extLst>
            <a:ext uri="{FF2B5EF4-FFF2-40B4-BE49-F238E27FC236}">
              <a16:creationId xmlns:a16="http://schemas.microsoft.com/office/drawing/2014/main" id="{562DD71E-93A4-45F9-96D7-2169C8FE452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610975" cy="1247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238125</xdr:colOff>
      <xdr:row>6</xdr:row>
      <xdr:rowOff>114300</xdr:rowOff>
    </xdr:to>
    <xdr:sp macro="" textlink="">
      <xdr:nvSpPr>
        <xdr:cNvPr id="64920" name="AutoShape 2">
          <a:extLst>
            <a:ext uri="{FF2B5EF4-FFF2-40B4-BE49-F238E27FC236}">
              <a16:creationId xmlns:a16="http://schemas.microsoft.com/office/drawing/2014/main" id="{F9A8F284-3BD5-444B-AC50-E3DAE86A108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610975" cy="1247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238125</xdr:colOff>
      <xdr:row>6</xdr:row>
      <xdr:rowOff>114300</xdr:rowOff>
    </xdr:to>
    <xdr:sp macro="" textlink="">
      <xdr:nvSpPr>
        <xdr:cNvPr id="64921" name="AutoShape 2">
          <a:extLst>
            <a:ext uri="{FF2B5EF4-FFF2-40B4-BE49-F238E27FC236}">
              <a16:creationId xmlns:a16="http://schemas.microsoft.com/office/drawing/2014/main" id="{77542FCE-CF0E-48B1-AC1E-BE04E43D1E8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610975" cy="1247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180975</xdr:colOff>
      <xdr:row>64</xdr:row>
      <xdr:rowOff>85725</xdr:rowOff>
    </xdr:to>
    <xdr:sp macro="" textlink="">
      <xdr:nvSpPr>
        <xdr:cNvPr id="65941" name="Rectangle 2" hidden="1">
          <a:extLst>
            <a:ext uri="{FF2B5EF4-FFF2-40B4-BE49-F238E27FC236}">
              <a16:creationId xmlns:a16="http://schemas.microsoft.com/office/drawing/2014/main" id="{9271F9FC-9CF4-4EDB-B461-ADD8B5B1E496}"/>
            </a:ext>
          </a:extLst>
        </xdr:cNvPr>
        <xdr:cNvSpPr>
          <a:spLocks noSelect="1" noChangeArrowheads="1"/>
        </xdr:cNvSpPr>
      </xdr:nvSpPr>
      <xdr:spPr bwMode="auto">
        <a:xfrm>
          <a:off x="371475" y="0"/>
          <a:ext cx="8296275" cy="18411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180975</xdr:colOff>
      <xdr:row>64</xdr:row>
      <xdr:rowOff>85725</xdr:rowOff>
    </xdr:to>
    <xdr:sp macro="" textlink="">
      <xdr:nvSpPr>
        <xdr:cNvPr id="65942" name="AutoShape 2">
          <a:extLst>
            <a:ext uri="{FF2B5EF4-FFF2-40B4-BE49-F238E27FC236}">
              <a16:creationId xmlns:a16="http://schemas.microsoft.com/office/drawing/2014/main" id="{ED200A92-77F6-4A2F-AD42-9C1D6F354BFE}"/>
            </a:ext>
          </a:extLst>
        </xdr:cNvPr>
        <xdr:cNvSpPr>
          <a:spLocks noChangeArrowheads="1"/>
        </xdr:cNvSpPr>
      </xdr:nvSpPr>
      <xdr:spPr bwMode="auto">
        <a:xfrm>
          <a:off x="371475" y="0"/>
          <a:ext cx="8296275" cy="184118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180975</xdr:colOff>
      <xdr:row>64</xdr:row>
      <xdr:rowOff>85725</xdr:rowOff>
    </xdr:to>
    <xdr:sp macro="" textlink="">
      <xdr:nvSpPr>
        <xdr:cNvPr id="65943" name="AutoShape 2">
          <a:extLst>
            <a:ext uri="{FF2B5EF4-FFF2-40B4-BE49-F238E27FC236}">
              <a16:creationId xmlns:a16="http://schemas.microsoft.com/office/drawing/2014/main" id="{23C17E72-E867-45E9-A340-EF4425E2A4F7}"/>
            </a:ext>
          </a:extLst>
        </xdr:cNvPr>
        <xdr:cNvSpPr>
          <a:spLocks noChangeArrowheads="1"/>
        </xdr:cNvSpPr>
      </xdr:nvSpPr>
      <xdr:spPr bwMode="auto">
        <a:xfrm>
          <a:off x="371475" y="0"/>
          <a:ext cx="8296275" cy="184118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180975</xdr:colOff>
      <xdr:row>64</xdr:row>
      <xdr:rowOff>85725</xdr:rowOff>
    </xdr:to>
    <xdr:sp macro="" textlink="">
      <xdr:nvSpPr>
        <xdr:cNvPr id="65944" name="AutoShape 2">
          <a:extLst>
            <a:ext uri="{FF2B5EF4-FFF2-40B4-BE49-F238E27FC236}">
              <a16:creationId xmlns:a16="http://schemas.microsoft.com/office/drawing/2014/main" id="{C03CA015-08C6-4318-B00D-D50E004A5492}"/>
            </a:ext>
          </a:extLst>
        </xdr:cNvPr>
        <xdr:cNvSpPr>
          <a:spLocks noChangeArrowheads="1"/>
        </xdr:cNvSpPr>
      </xdr:nvSpPr>
      <xdr:spPr bwMode="auto">
        <a:xfrm>
          <a:off x="371475" y="0"/>
          <a:ext cx="8296275" cy="184118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10</xdr:col>
      <xdr:colOff>180975</xdr:colOff>
      <xdr:row>64</xdr:row>
      <xdr:rowOff>85725</xdr:rowOff>
    </xdr:to>
    <xdr:sp macro="" textlink="">
      <xdr:nvSpPr>
        <xdr:cNvPr id="65945" name="AutoShape 2">
          <a:extLst>
            <a:ext uri="{FF2B5EF4-FFF2-40B4-BE49-F238E27FC236}">
              <a16:creationId xmlns:a16="http://schemas.microsoft.com/office/drawing/2014/main" id="{FB300288-AFB4-45CA-9132-0A5CB895B90D}"/>
            </a:ext>
          </a:extLst>
        </xdr:cNvPr>
        <xdr:cNvSpPr>
          <a:spLocks noChangeArrowheads="1"/>
        </xdr:cNvSpPr>
      </xdr:nvSpPr>
      <xdr:spPr bwMode="auto">
        <a:xfrm>
          <a:off x="371475" y="0"/>
          <a:ext cx="8296275" cy="184118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zoomScale="90" zoomScaleNormal="90" workbookViewId="0">
      <selection activeCell="E11" sqref="E11"/>
    </sheetView>
  </sheetViews>
  <sheetFormatPr defaultColWidth="17.28515625" defaultRowHeight="15" customHeight="1" x14ac:dyDescent="0.2"/>
  <cols>
    <col min="1" max="1" width="5.28515625" style="75" customWidth="1"/>
    <col min="2" max="2" width="4.42578125" style="75" customWidth="1"/>
    <col min="3" max="3" width="52.28515625" style="75" customWidth="1"/>
    <col min="4" max="4" width="12.42578125" style="75" customWidth="1"/>
    <col min="5" max="5" width="11.7109375" style="75" customWidth="1"/>
    <col min="6" max="6" width="12.28515625" style="75" customWidth="1"/>
    <col min="7" max="7" width="12.42578125" style="75" bestFit="1" customWidth="1"/>
    <col min="8" max="14" width="9.140625" style="75" customWidth="1"/>
    <col min="15" max="26" width="8" style="75" customWidth="1"/>
    <col min="27" max="16384" width="17.28515625" style="75"/>
  </cols>
  <sheetData>
    <row r="1" spans="1:26" ht="15.75" customHeight="1" x14ac:dyDescent="0.25">
      <c r="B1" s="492"/>
      <c r="C1" s="493"/>
      <c r="D1" s="49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1:26" ht="15.75" customHeight="1" x14ac:dyDescent="0.25">
      <c r="A2" s="503" t="s">
        <v>855</v>
      </c>
      <c r="B2" s="504"/>
      <c r="C2" s="504"/>
      <c r="D2" s="504"/>
      <c r="E2" s="505"/>
      <c r="F2" s="505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1:26" ht="15.75" customHeight="1" x14ac:dyDescent="0.25">
      <c r="A3" s="490" t="s">
        <v>409</v>
      </c>
      <c r="B3" s="491"/>
      <c r="C3" s="491"/>
      <c r="D3" s="491"/>
      <c r="E3" s="491"/>
      <c r="F3" s="491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</row>
    <row r="4" spans="1:26" ht="15.75" customHeight="1" x14ac:dyDescent="0.25">
      <c r="A4" s="490" t="s">
        <v>673</v>
      </c>
      <c r="B4" s="491"/>
      <c r="C4" s="491"/>
      <c r="D4" s="491"/>
      <c r="E4" s="491"/>
      <c r="F4" s="491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</row>
    <row r="5" spans="1:26" ht="15.75" customHeight="1" x14ac:dyDescent="0.25">
      <c r="B5" s="113"/>
      <c r="C5" s="113"/>
      <c r="D5" s="11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</row>
    <row r="6" spans="1:26" ht="15.75" customHeight="1" x14ac:dyDescent="0.25">
      <c r="B6" s="114"/>
      <c r="C6" s="508"/>
      <c r="D6" s="509"/>
      <c r="E6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</row>
    <row r="7" spans="1:26" ht="15.75" customHeight="1" x14ac:dyDescent="0.25">
      <c r="A7" s="501" t="s">
        <v>257</v>
      </c>
      <c r="B7" s="495" t="s">
        <v>14</v>
      </c>
      <c r="C7" s="496"/>
      <c r="D7" s="499" t="s">
        <v>15</v>
      </c>
      <c r="E7" s="506" t="s">
        <v>760</v>
      </c>
      <c r="F7" s="507" t="s">
        <v>763</v>
      </c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</row>
    <row r="8" spans="1:26" ht="15.75" customHeight="1" x14ac:dyDescent="0.25">
      <c r="A8" s="502"/>
      <c r="B8" s="497"/>
      <c r="C8" s="498"/>
      <c r="D8" s="500"/>
      <c r="E8" s="500"/>
      <c r="F8" s="500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</row>
    <row r="9" spans="1:26" ht="15.75" customHeight="1" x14ac:dyDescent="0.25">
      <c r="A9" s="116">
        <v>1</v>
      </c>
      <c r="B9" s="74">
        <v>2</v>
      </c>
      <c r="C9" s="117">
        <v>3</v>
      </c>
      <c r="D9" s="118">
        <v>4</v>
      </c>
      <c r="E9" s="118">
        <v>5</v>
      </c>
      <c r="F9" s="118">
        <v>6</v>
      </c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</row>
    <row r="10" spans="1:26" ht="15.75" customHeight="1" x14ac:dyDescent="0.25">
      <c r="A10" s="226" t="s">
        <v>258</v>
      </c>
      <c r="B10" s="494" t="s">
        <v>16</v>
      </c>
      <c r="C10" s="489"/>
      <c r="D10" s="120">
        <f>SUM(D11:D14)</f>
        <v>109473236</v>
      </c>
      <c r="E10" s="120">
        <f>SUM(E11:E14)</f>
        <v>9808196</v>
      </c>
      <c r="F10" s="120">
        <f>SUM(F11:F14)</f>
        <v>119281432</v>
      </c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</row>
    <row r="11" spans="1:26" ht="15.75" customHeight="1" x14ac:dyDescent="0.25">
      <c r="A11" s="121" t="s">
        <v>259</v>
      </c>
      <c r="B11" s="122" t="s">
        <v>17</v>
      </c>
      <c r="C11" s="123" t="s">
        <v>18</v>
      </c>
      <c r="D11" s="124">
        <v>63678236</v>
      </c>
      <c r="E11" s="124">
        <f>F11-D11</f>
        <v>9808196</v>
      </c>
      <c r="F11" s="124">
        <v>73486432</v>
      </c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</row>
    <row r="12" spans="1:26" ht="15.75" customHeight="1" x14ac:dyDescent="0.25">
      <c r="A12" s="121" t="s">
        <v>260</v>
      </c>
      <c r="B12" s="122" t="s">
        <v>19</v>
      </c>
      <c r="C12" s="123" t="s">
        <v>20</v>
      </c>
      <c r="D12" s="124">
        <v>42300000</v>
      </c>
      <c r="E12" s="124">
        <v>0</v>
      </c>
      <c r="F12" s="124">
        <v>42300000</v>
      </c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</row>
    <row r="13" spans="1:26" ht="15.75" customHeight="1" x14ac:dyDescent="0.25">
      <c r="A13" s="121" t="s">
        <v>261</v>
      </c>
      <c r="B13" s="122" t="s">
        <v>21</v>
      </c>
      <c r="C13" s="123" t="s">
        <v>22</v>
      </c>
      <c r="D13" s="124">
        <v>3495000</v>
      </c>
      <c r="E13" s="124"/>
      <c r="F13" s="124">
        <v>3495000</v>
      </c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</row>
    <row r="14" spans="1:26" ht="15.75" customHeight="1" x14ac:dyDescent="0.25">
      <c r="A14" s="121" t="s">
        <v>262</v>
      </c>
      <c r="B14" s="122" t="s">
        <v>23</v>
      </c>
      <c r="C14" s="123" t="s">
        <v>24</v>
      </c>
      <c r="D14" s="124"/>
      <c r="E14" s="124"/>
      <c r="F14" s="124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</row>
    <row r="15" spans="1:26" ht="15.75" customHeight="1" x14ac:dyDescent="0.25">
      <c r="A15" s="121" t="s">
        <v>263</v>
      </c>
      <c r="B15" s="122"/>
      <c r="C15" s="123"/>
      <c r="D15" s="124"/>
      <c r="E15" s="124"/>
      <c r="F15" s="124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</row>
    <row r="16" spans="1:26" ht="15.75" customHeight="1" x14ac:dyDescent="0.25">
      <c r="A16" s="119" t="s">
        <v>264</v>
      </c>
      <c r="B16" s="125" t="s">
        <v>25</v>
      </c>
      <c r="C16" s="126"/>
      <c r="D16" s="127">
        <v>0</v>
      </c>
      <c r="E16" s="127">
        <v>23846540</v>
      </c>
      <c r="F16" s="127">
        <f>F17+F19+F18</f>
        <v>23846540</v>
      </c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</row>
    <row r="17" spans="1:26" ht="15.75" customHeight="1" x14ac:dyDescent="0.25">
      <c r="A17" s="121" t="s">
        <v>265</v>
      </c>
      <c r="B17" s="122" t="s">
        <v>26</v>
      </c>
      <c r="C17" s="128" t="s">
        <v>27</v>
      </c>
      <c r="D17" s="124">
        <v>0</v>
      </c>
      <c r="E17" s="124">
        <v>23296540</v>
      </c>
      <c r="F17" s="124">
        <v>23296540</v>
      </c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</row>
    <row r="18" spans="1:26" ht="15.75" customHeight="1" x14ac:dyDescent="0.25">
      <c r="A18" s="121" t="s">
        <v>266</v>
      </c>
      <c r="B18" s="122" t="s">
        <v>28</v>
      </c>
      <c r="C18" s="123" t="s">
        <v>29</v>
      </c>
      <c r="D18" s="124"/>
      <c r="E18" s="124"/>
      <c r="F18" s="124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</row>
    <row r="19" spans="1:26" ht="15.75" customHeight="1" x14ac:dyDescent="0.25">
      <c r="A19" s="121" t="s">
        <v>267</v>
      </c>
      <c r="B19" s="122" t="s">
        <v>30</v>
      </c>
      <c r="C19" s="123" t="s">
        <v>31</v>
      </c>
      <c r="D19" s="124">
        <v>0</v>
      </c>
      <c r="E19" s="124">
        <v>550000</v>
      </c>
      <c r="F19" s="124">
        <v>550000</v>
      </c>
      <c r="G19" s="298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</row>
    <row r="20" spans="1:26" ht="15.75" customHeight="1" x14ac:dyDescent="0.25">
      <c r="A20" s="121" t="s">
        <v>268</v>
      </c>
      <c r="B20" s="125"/>
      <c r="C20" s="123"/>
      <c r="D20" s="124"/>
      <c r="E20" s="124"/>
      <c r="F20" s="124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</row>
    <row r="21" spans="1:26" ht="15.75" customHeight="1" x14ac:dyDescent="0.25">
      <c r="A21" s="119" t="s">
        <v>269</v>
      </c>
      <c r="B21" s="125" t="s">
        <v>32</v>
      </c>
      <c r="C21" s="123"/>
      <c r="D21" s="127">
        <v>38414592</v>
      </c>
      <c r="E21" s="127">
        <f>F21-D21</f>
        <v>38437153</v>
      </c>
      <c r="F21" s="127">
        <f>F22</f>
        <v>76851745</v>
      </c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</row>
    <row r="22" spans="1:26" ht="15.75" customHeight="1" x14ac:dyDescent="0.25">
      <c r="A22" s="121" t="s">
        <v>270</v>
      </c>
      <c r="B22" s="122" t="s">
        <v>33</v>
      </c>
      <c r="C22" s="123" t="s">
        <v>32</v>
      </c>
      <c r="D22" s="124">
        <v>38414592</v>
      </c>
      <c r="E22" s="127">
        <f>F22-D22</f>
        <v>38437153</v>
      </c>
      <c r="F22" s="124">
        <v>76851745</v>
      </c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</row>
    <row r="23" spans="1:26" ht="15.75" customHeight="1" x14ac:dyDescent="0.25">
      <c r="A23" s="121" t="s">
        <v>271</v>
      </c>
      <c r="B23" s="122"/>
      <c r="C23" s="123"/>
      <c r="D23" s="124"/>
      <c r="E23" s="124"/>
      <c r="F23" s="124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</row>
    <row r="24" spans="1:26" ht="15.75" customHeight="1" x14ac:dyDescent="0.25">
      <c r="A24" s="119" t="s">
        <v>272</v>
      </c>
      <c r="B24" s="125" t="s">
        <v>34</v>
      </c>
      <c r="C24" s="126"/>
      <c r="D24" s="127">
        <f>D10+D16+D21</f>
        <v>147887828</v>
      </c>
      <c r="E24" s="127">
        <f>E10+E16+E21</f>
        <v>72091889</v>
      </c>
      <c r="F24" s="127">
        <f>F10+F16+F21</f>
        <v>219979717</v>
      </c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</row>
    <row r="25" spans="1:26" ht="15.75" customHeight="1" x14ac:dyDescent="0.25">
      <c r="A25" s="121" t="s">
        <v>273</v>
      </c>
      <c r="B25" s="129"/>
      <c r="C25" s="129"/>
      <c r="D25" s="130"/>
      <c r="E25" s="124"/>
      <c r="F25" s="124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</row>
    <row r="26" spans="1:26" ht="15.75" customHeight="1" x14ac:dyDescent="0.25">
      <c r="A26" s="119" t="s">
        <v>274</v>
      </c>
      <c r="B26" s="488" t="s">
        <v>35</v>
      </c>
      <c r="C26" s="489"/>
      <c r="D26" s="127">
        <f>D27+D28+D29+D30+D31</f>
        <v>120238873</v>
      </c>
      <c r="E26" s="127">
        <f>E27+E28+E29+E30+E31</f>
        <v>47309552</v>
      </c>
      <c r="F26" s="127">
        <f>F27+F28+F29+F30+F31</f>
        <v>167548425</v>
      </c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</row>
    <row r="27" spans="1:26" ht="15.75" customHeight="1" x14ac:dyDescent="0.25">
      <c r="A27" s="121" t="s">
        <v>275</v>
      </c>
      <c r="B27" s="122" t="s">
        <v>36</v>
      </c>
      <c r="C27" s="123" t="s">
        <v>37</v>
      </c>
      <c r="D27" s="124">
        <v>26058900</v>
      </c>
      <c r="E27" s="124">
        <f>F27-D27</f>
        <v>2471774</v>
      </c>
      <c r="F27" s="124">
        <v>28530674</v>
      </c>
      <c r="G27" s="205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</row>
    <row r="28" spans="1:26" ht="15.75" customHeight="1" x14ac:dyDescent="0.25">
      <c r="A28" s="121" t="s">
        <v>276</v>
      </c>
      <c r="B28" s="122" t="s">
        <v>38</v>
      </c>
      <c r="C28" s="128" t="s">
        <v>39</v>
      </c>
      <c r="D28" s="124">
        <v>5397250</v>
      </c>
      <c r="E28" s="124">
        <f t="shared" ref="E28:E39" si="0">F28-D28</f>
        <v>582000</v>
      </c>
      <c r="F28" s="124">
        <v>5979250</v>
      </c>
      <c r="G28" s="205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</row>
    <row r="29" spans="1:26" ht="15.75" customHeight="1" x14ac:dyDescent="0.25">
      <c r="A29" s="121" t="s">
        <v>277</v>
      </c>
      <c r="B29" s="122" t="s">
        <v>40</v>
      </c>
      <c r="C29" s="123" t="s">
        <v>41</v>
      </c>
      <c r="D29" s="215">
        <v>39708350</v>
      </c>
      <c r="E29" s="124">
        <f t="shared" si="0"/>
        <v>364027</v>
      </c>
      <c r="F29" s="124">
        <v>40072377</v>
      </c>
      <c r="G29" s="205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</row>
    <row r="30" spans="1:26" ht="15.75" customHeight="1" x14ac:dyDescent="0.25">
      <c r="A30" s="121" t="s">
        <v>278</v>
      </c>
      <c r="B30" s="122" t="s">
        <v>42</v>
      </c>
      <c r="C30" s="123" t="s">
        <v>43</v>
      </c>
      <c r="D30" s="215">
        <v>5654000</v>
      </c>
      <c r="E30" s="124">
        <f t="shared" si="0"/>
        <v>19000</v>
      </c>
      <c r="F30" s="124">
        <v>5673000</v>
      </c>
      <c r="G30" s="205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</row>
    <row r="31" spans="1:26" ht="15.75" customHeight="1" x14ac:dyDescent="0.25">
      <c r="A31" s="121" t="s">
        <v>279</v>
      </c>
      <c r="B31" s="122" t="s">
        <v>44</v>
      </c>
      <c r="C31" s="123" t="s">
        <v>45</v>
      </c>
      <c r="D31" s="124">
        <v>43420373</v>
      </c>
      <c r="E31" s="124">
        <f t="shared" si="0"/>
        <v>43872751</v>
      </c>
      <c r="F31" s="124">
        <v>87293124</v>
      </c>
      <c r="G31" s="205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</row>
    <row r="32" spans="1:26" ht="15.75" customHeight="1" x14ac:dyDescent="0.25">
      <c r="A32" s="121" t="s">
        <v>280</v>
      </c>
      <c r="B32" s="122"/>
      <c r="C32" s="123"/>
      <c r="D32" s="124"/>
      <c r="E32" s="124"/>
      <c r="F32" s="124"/>
      <c r="G32" s="205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</row>
    <row r="33" spans="1:26" ht="15.75" customHeight="1" x14ac:dyDescent="0.25">
      <c r="A33" s="119" t="s">
        <v>281</v>
      </c>
      <c r="B33" s="131" t="s">
        <v>46</v>
      </c>
      <c r="C33" s="132"/>
      <c r="D33" s="127">
        <f>D34+D35</f>
        <v>25519000</v>
      </c>
      <c r="E33" s="124">
        <f t="shared" si="0"/>
        <v>22292794</v>
      </c>
      <c r="F33" s="127">
        <f>F34+F35</f>
        <v>47811794</v>
      </c>
      <c r="G33" s="205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</row>
    <row r="34" spans="1:26" ht="15.75" customHeight="1" x14ac:dyDescent="0.25">
      <c r="A34" s="121" t="s">
        <v>282</v>
      </c>
      <c r="B34" s="133" t="s">
        <v>47</v>
      </c>
      <c r="C34" s="123" t="s">
        <v>48</v>
      </c>
      <c r="D34" s="124">
        <v>5573000</v>
      </c>
      <c r="E34" s="124">
        <f t="shared" si="0"/>
        <v>18274640</v>
      </c>
      <c r="F34" s="124">
        <v>23847640</v>
      </c>
      <c r="G34" s="205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</row>
    <row r="35" spans="1:26" ht="15.75" customHeight="1" x14ac:dyDescent="0.25">
      <c r="A35" s="121" t="s">
        <v>283</v>
      </c>
      <c r="B35" s="133" t="s">
        <v>49</v>
      </c>
      <c r="C35" s="123" t="s">
        <v>50</v>
      </c>
      <c r="D35" s="124">
        <v>19946000</v>
      </c>
      <c r="E35" s="124">
        <f t="shared" si="0"/>
        <v>4018154</v>
      </c>
      <c r="F35" s="124">
        <v>23964154</v>
      </c>
      <c r="G35" s="205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</row>
    <row r="36" spans="1:26" ht="15.75" customHeight="1" x14ac:dyDescent="0.25">
      <c r="A36" s="121" t="s">
        <v>284</v>
      </c>
      <c r="B36" s="122" t="s">
        <v>51</v>
      </c>
      <c r="C36" s="128" t="s">
        <v>52</v>
      </c>
      <c r="D36" s="124"/>
      <c r="E36" s="124"/>
      <c r="F36" s="124"/>
      <c r="G36" s="205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</row>
    <row r="37" spans="1:26" ht="15.75" customHeight="1" x14ac:dyDescent="0.25">
      <c r="A37" s="121" t="s">
        <v>285</v>
      </c>
      <c r="B37" s="122"/>
      <c r="C37" s="128"/>
      <c r="D37" s="124"/>
      <c r="E37" s="124"/>
      <c r="F37" s="124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</row>
    <row r="38" spans="1:26" ht="15.75" customHeight="1" x14ac:dyDescent="0.25">
      <c r="A38" s="119" t="s">
        <v>286</v>
      </c>
      <c r="B38" s="125" t="s">
        <v>53</v>
      </c>
      <c r="C38" s="128"/>
      <c r="D38" s="127">
        <f>D39</f>
        <v>2129955</v>
      </c>
      <c r="E38" s="124">
        <f t="shared" si="0"/>
        <v>2489543</v>
      </c>
      <c r="F38" s="127">
        <f>F39</f>
        <v>4619498</v>
      </c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</row>
    <row r="39" spans="1:26" ht="15.75" customHeight="1" x14ac:dyDescent="0.25">
      <c r="A39" s="121" t="s">
        <v>287</v>
      </c>
      <c r="B39" s="122" t="s">
        <v>54</v>
      </c>
      <c r="C39" s="128" t="s">
        <v>53</v>
      </c>
      <c r="D39" s="124">
        <v>2129955</v>
      </c>
      <c r="E39" s="124">
        <f t="shared" si="0"/>
        <v>2489543</v>
      </c>
      <c r="F39" s="124">
        <v>4619498</v>
      </c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</row>
    <row r="40" spans="1:26" ht="15.75" customHeight="1" x14ac:dyDescent="0.25">
      <c r="A40" s="121" t="s">
        <v>288</v>
      </c>
      <c r="B40" s="122"/>
      <c r="C40" s="128"/>
      <c r="D40" s="124"/>
      <c r="E40" s="124"/>
      <c r="F40" s="124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</row>
    <row r="41" spans="1:26" ht="15.75" customHeight="1" x14ac:dyDescent="0.25">
      <c r="A41" s="119" t="s">
        <v>289</v>
      </c>
      <c r="B41" s="125" t="s">
        <v>55</v>
      </c>
      <c r="C41" s="126"/>
      <c r="D41" s="127">
        <f>D38+D33+D26</f>
        <v>147887828</v>
      </c>
      <c r="E41" s="127">
        <f>E38+E33+E26</f>
        <v>72091889</v>
      </c>
      <c r="F41" s="127">
        <f>F38+F33+F26</f>
        <v>219979717</v>
      </c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</row>
    <row r="42" spans="1:26" ht="15.75" customHeight="1" x14ac:dyDescent="0.25"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</row>
    <row r="43" spans="1:26" ht="15.75" customHeight="1" x14ac:dyDescent="0.25"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</row>
    <row r="44" spans="1:26" ht="15.75" customHeight="1" x14ac:dyDescent="0.25"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</row>
    <row r="45" spans="1:26" ht="15.75" customHeight="1" x14ac:dyDescent="0.25"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</row>
    <row r="46" spans="1:26" ht="15.75" customHeight="1" x14ac:dyDescent="0.25"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</row>
    <row r="47" spans="1:26" ht="15.75" customHeight="1" x14ac:dyDescent="0.25"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</row>
    <row r="48" spans="1:26" ht="15.75" customHeight="1" x14ac:dyDescent="0.25"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</row>
    <row r="49" spans="2:26" ht="15.75" customHeight="1" x14ac:dyDescent="0.25"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</row>
    <row r="50" spans="2:26" ht="15.75" customHeight="1" x14ac:dyDescent="0.25"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</row>
    <row r="51" spans="2:26" ht="15.75" customHeight="1" x14ac:dyDescent="0.25"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</row>
    <row r="52" spans="2:26" ht="15.75" customHeight="1" x14ac:dyDescent="0.25"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</row>
    <row r="53" spans="2:26" ht="15.75" customHeight="1" x14ac:dyDescent="0.25"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</row>
    <row r="54" spans="2:26" ht="15.75" customHeight="1" x14ac:dyDescent="0.25"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</row>
    <row r="55" spans="2:26" ht="15.75" customHeight="1" x14ac:dyDescent="0.25"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</row>
    <row r="56" spans="2:26" ht="15.75" customHeight="1" x14ac:dyDescent="0.25"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</row>
    <row r="57" spans="2:26" ht="15.75" customHeight="1" x14ac:dyDescent="0.25"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</row>
    <row r="58" spans="2:26" ht="15.75" customHeight="1" x14ac:dyDescent="0.25"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</row>
    <row r="59" spans="2:26" ht="15.75" customHeight="1" x14ac:dyDescent="0.25"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</row>
    <row r="60" spans="2:26" ht="15.75" customHeight="1" x14ac:dyDescent="0.25"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</row>
    <row r="61" spans="2:26" ht="15.75" customHeight="1" x14ac:dyDescent="0.25"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</row>
    <row r="62" spans="2:26" ht="15.75" customHeight="1" x14ac:dyDescent="0.25"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</row>
    <row r="63" spans="2:26" ht="15.75" customHeight="1" x14ac:dyDescent="0.25"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</row>
    <row r="64" spans="2:26" ht="15.75" customHeight="1" x14ac:dyDescent="0.25"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</row>
    <row r="65" spans="2:26" ht="15.75" customHeight="1" x14ac:dyDescent="0.25"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</row>
    <row r="66" spans="2:26" ht="15.75" customHeight="1" x14ac:dyDescent="0.25"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</row>
    <row r="67" spans="2:26" ht="15.75" customHeight="1" x14ac:dyDescent="0.25"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</row>
    <row r="68" spans="2:26" ht="15.75" customHeight="1" x14ac:dyDescent="0.25"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</row>
    <row r="69" spans="2:26" ht="15.75" customHeight="1" x14ac:dyDescent="0.25"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</row>
    <row r="70" spans="2:26" ht="15.75" customHeight="1" x14ac:dyDescent="0.25"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</row>
    <row r="71" spans="2:26" ht="15.75" customHeight="1" x14ac:dyDescent="0.25"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</row>
    <row r="72" spans="2:26" ht="15.75" customHeight="1" x14ac:dyDescent="0.25"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</row>
    <row r="73" spans="2:26" ht="15.75" customHeight="1" x14ac:dyDescent="0.25"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</row>
    <row r="74" spans="2:26" ht="15.75" customHeight="1" x14ac:dyDescent="0.25"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</row>
    <row r="75" spans="2:26" ht="15.75" customHeight="1" x14ac:dyDescent="0.25"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</row>
    <row r="76" spans="2:26" ht="15.75" customHeight="1" x14ac:dyDescent="0.25"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</row>
    <row r="77" spans="2:26" ht="15.75" customHeight="1" x14ac:dyDescent="0.25"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</row>
    <row r="78" spans="2:26" ht="15.75" customHeight="1" x14ac:dyDescent="0.25"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</row>
    <row r="79" spans="2:26" ht="15.75" customHeight="1" x14ac:dyDescent="0.25"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</row>
    <row r="80" spans="2:26" ht="15.75" customHeight="1" x14ac:dyDescent="0.25"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</row>
    <row r="81" spans="2:26" ht="15.75" customHeight="1" x14ac:dyDescent="0.25"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</row>
    <row r="82" spans="2:26" ht="15.75" customHeight="1" x14ac:dyDescent="0.25"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</row>
    <row r="83" spans="2:26" ht="15.75" customHeight="1" x14ac:dyDescent="0.25"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</row>
    <row r="84" spans="2:26" ht="15.75" customHeight="1" x14ac:dyDescent="0.25"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</row>
    <row r="85" spans="2:26" ht="15.75" customHeight="1" x14ac:dyDescent="0.25"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</row>
    <row r="86" spans="2:26" ht="15.75" customHeight="1" x14ac:dyDescent="0.25"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</row>
    <row r="87" spans="2:26" ht="15.75" customHeight="1" x14ac:dyDescent="0.25"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</row>
    <row r="88" spans="2:26" ht="15.75" customHeight="1" x14ac:dyDescent="0.25"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</row>
    <row r="89" spans="2:26" ht="15.75" customHeight="1" x14ac:dyDescent="0.25"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</row>
    <row r="90" spans="2:26" ht="15.75" customHeight="1" x14ac:dyDescent="0.25"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</row>
    <row r="91" spans="2:26" ht="15.75" customHeight="1" x14ac:dyDescent="0.25"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</row>
    <row r="92" spans="2:26" ht="15.75" customHeight="1" x14ac:dyDescent="0.25"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</row>
    <row r="93" spans="2:26" ht="15.75" customHeight="1" x14ac:dyDescent="0.25"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</row>
    <row r="94" spans="2:26" ht="15.75" customHeight="1" x14ac:dyDescent="0.25"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</row>
    <row r="95" spans="2:26" ht="15.75" customHeight="1" x14ac:dyDescent="0.25"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</row>
    <row r="96" spans="2:26" ht="15.75" customHeight="1" x14ac:dyDescent="0.25"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</row>
    <row r="97" spans="2:26" ht="15.75" customHeight="1" x14ac:dyDescent="0.25"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</row>
    <row r="98" spans="2:26" ht="15.75" customHeight="1" x14ac:dyDescent="0.25"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</row>
    <row r="99" spans="2:26" ht="15.75" customHeight="1" x14ac:dyDescent="0.25"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</row>
    <row r="100" spans="2:26" ht="15.75" customHeight="1" x14ac:dyDescent="0.25"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</row>
    <row r="101" spans="2:26" ht="15.75" customHeight="1" x14ac:dyDescent="0.25"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</row>
    <row r="102" spans="2:26" ht="15.75" customHeight="1" x14ac:dyDescent="0.25"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</row>
    <row r="103" spans="2:26" ht="15.75" customHeight="1" x14ac:dyDescent="0.25"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</row>
    <row r="104" spans="2:26" ht="15.75" customHeight="1" x14ac:dyDescent="0.25"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</row>
    <row r="105" spans="2:26" ht="15.75" customHeight="1" x14ac:dyDescent="0.25"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</row>
    <row r="106" spans="2:26" ht="15.75" customHeight="1" x14ac:dyDescent="0.25"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</row>
    <row r="107" spans="2:26" ht="15.75" customHeight="1" x14ac:dyDescent="0.25"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</row>
    <row r="108" spans="2:26" ht="15.75" customHeight="1" x14ac:dyDescent="0.25"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</row>
    <row r="109" spans="2:26" ht="15.75" customHeight="1" x14ac:dyDescent="0.25"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</row>
    <row r="110" spans="2:26" ht="15.75" customHeight="1" x14ac:dyDescent="0.25"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</row>
    <row r="111" spans="2:26" ht="15.75" customHeight="1" x14ac:dyDescent="0.25"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</row>
    <row r="112" spans="2:26" ht="15.75" customHeight="1" x14ac:dyDescent="0.25"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</row>
    <row r="113" spans="2:26" ht="15.75" customHeight="1" x14ac:dyDescent="0.25"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</row>
    <row r="114" spans="2:26" ht="15.75" customHeight="1" x14ac:dyDescent="0.25"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</row>
    <row r="115" spans="2:26" ht="15.75" customHeight="1" x14ac:dyDescent="0.25"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</row>
    <row r="116" spans="2:26" ht="15.75" customHeight="1" x14ac:dyDescent="0.25"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</row>
    <row r="117" spans="2:26" ht="15.75" customHeight="1" x14ac:dyDescent="0.25"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</row>
    <row r="118" spans="2:26" ht="15.75" customHeight="1" x14ac:dyDescent="0.25"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</row>
    <row r="119" spans="2:26" ht="15.75" customHeight="1" x14ac:dyDescent="0.25"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</row>
    <row r="120" spans="2:26" ht="15.75" customHeight="1" x14ac:dyDescent="0.25"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</row>
    <row r="121" spans="2:26" ht="15.75" customHeight="1" x14ac:dyDescent="0.25"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</row>
    <row r="122" spans="2:26" ht="15.75" customHeight="1" x14ac:dyDescent="0.25"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</row>
    <row r="123" spans="2:26" ht="15.75" customHeight="1" x14ac:dyDescent="0.25"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</row>
    <row r="124" spans="2:26" ht="15.75" customHeight="1" x14ac:dyDescent="0.25"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</row>
    <row r="125" spans="2:26" ht="15.75" customHeight="1" x14ac:dyDescent="0.25"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</row>
    <row r="126" spans="2:26" ht="15.75" customHeight="1" x14ac:dyDescent="0.25"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</row>
    <row r="127" spans="2:26" ht="15.75" customHeight="1" x14ac:dyDescent="0.25"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</row>
    <row r="128" spans="2:26" ht="15.75" customHeight="1" x14ac:dyDescent="0.25"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</row>
    <row r="129" spans="2:26" ht="15.75" customHeight="1" x14ac:dyDescent="0.25"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</row>
    <row r="130" spans="2:26" ht="15.75" customHeight="1" x14ac:dyDescent="0.25"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</row>
    <row r="131" spans="2:26" ht="15.75" customHeight="1" x14ac:dyDescent="0.25"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</row>
    <row r="132" spans="2:26" ht="15.75" customHeight="1" x14ac:dyDescent="0.25"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</row>
    <row r="133" spans="2:26" ht="15.75" customHeight="1" x14ac:dyDescent="0.25"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</row>
    <row r="134" spans="2:26" ht="15.75" customHeight="1" x14ac:dyDescent="0.25"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</row>
    <row r="135" spans="2:26" ht="15.75" customHeight="1" x14ac:dyDescent="0.25"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</row>
    <row r="136" spans="2:26" ht="15.75" customHeight="1" x14ac:dyDescent="0.25"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</row>
    <row r="137" spans="2:26" ht="15.75" customHeight="1" x14ac:dyDescent="0.25"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</row>
    <row r="138" spans="2:26" ht="15.75" customHeight="1" x14ac:dyDescent="0.25"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</row>
    <row r="139" spans="2:26" ht="15.75" customHeight="1" x14ac:dyDescent="0.25"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</row>
    <row r="140" spans="2:26" ht="15.75" customHeight="1" x14ac:dyDescent="0.25"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</row>
    <row r="141" spans="2:26" ht="15.75" customHeight="1" x14ac:dyDescent="0.25"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</row>
    <row r="142" spans="2:26" ht="15.75" customHeight="1" x14ac:dyDescent="0.25"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</row>
    <row r="143" spans="2:26" ht="15.75" customHeight="1" x14ac:dyDescent="0.25"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</row>
    <row r="144" spans="2:26" ht="15.75" customHeight="1" x14ac:dyDescent="0.25"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</row>
    <row r="145" spans="2:26" ht="15.75" customHeight="1" x14ac:dyDescent="0.25"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</row>
    <row r="146" spans="2:26" ht="15.75" customHeight="1" x14ac:dyDescent="0.25"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</row>
    <row r="147" spans="2:26" ht="15.75" customHeight="1" x14ac:dyDescent="0.25"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</row>
    <row r="148" spans="2:26" ht="15.75" customHeight="1" x14ac:dyDescent="0.25"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</row>
    <row r="149" spans="2:26" ht="15.75" customHeight="1" x14ac:dyDescent="0.25"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</row>
    <row r="150" spans="2:26" ht="15.75" customHeight="1" x14ac:dyDescent="0.25"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</row>
    <row r="151" spans="2:26" ht="15.75" customHeight="1" x14ac:dyDescent="0.25"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</row>
    <row r="152" spans="2:26" ht="15.75" customHeight="1" x14ac:dyDescent="0.25"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</row>
    <row r="153" spans="2:26" ht="15.75" customHeight="1" x14ac:dyDescent="0.25"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</row>
    <row r="154" spans="2:26" ht="15.75" customHeight="1" x14ac:dyDescent="0.25"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</row>
    <row r="155" spans="2:26" ht="15.75" customHeight="1" x14ac:dyDescent="0.25"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</row>
    <row r="156" spans="2:26" ht="15.75" customHeight="1" x14ac:dyDescent="0.25"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</row>
    <row r="157" spans="2:26" ht="15.75" customHeight="1" x14ac:dyDescent="0.25"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</row>
    <row r="158" spans="2:26" ht="15.75" customHeight="1" x14ac:dyDescent="0.25"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</row>
    <row r="159" spans="2:26" ht="15.75" customHeight="1" x14ac:dyDescent="0.25"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</row>
    <row r="160" spans="2:26" ht="15.75" customHeight="1" x14ac:dyDescent="0.25"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</row>
    <row r="161" spans="2:26" ht="15.75" customHeight="1" x14ac:dyDescent="0.25"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</row>
    <row r="162" spans="2:26" ht="15.75" customHeight="1" x14ac:dyDescent="0.25"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</row>
    <row r="163" spans="2:26" ht="15.75" customHeight="1" x14ac:dyDescent="0.25"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</row>
    <row r="164" spans="2:26" ht="15.75" customHeight="1" x14ac:dyDescent="0.25"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</row>
    <row r="165" spans="2:26" ht="15.75" customHeight="1" x14ac:dyDescent="0.25"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</row>
    <row r="166" spans="2:26" ht="15.75" customHeight="1" x14ac:dyDescent="0.25"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</row>
    <row r="167" spans="2:26" ht="15.75" customHeight="1" x14ac:dyDescent="0.25"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</row>
    <row r="168" spans="2:26" ht="15.75" customHeight="1" x14ac:dyDescent="0.25"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</row>
    <row r="169" spans="2:26" ht="15.75" customHeight="1" x14ac:dyDescent="0.25"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</row>
    <row r="170" spans="2:26" ht="15.75" customHeight="1" x14ac:dyDescent="0.25"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</row>
    <row r="171" spans="2:26" ht="15.75" customHeight="1" x14ac:dyDescent="0.25"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</row>
    <row r="172" spans="2:26" ht="15.75" customHeight="1" x14ac:dyDescent="0.25"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</row>
    <row r="173" spans="2:26" ht="15.75" customHeight="1" x14ac:dyDescent="0.25"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</row>
    <row r="174" spans="2:26" ht="15.75" customHeight="1" x14ac:dyDescent="0.25"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</row>
    <row r="175" spans="2:26" ht="15.75" customHeight="1" x14ac:dyDescent="0.25"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</row>
    <row r="176" spans="2:26" ht="15.75" customHeight="1" x14ac:dyDescent="0.25"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</row>
    <row r="177" spans="2:26" ht="15.75" customHeight="1" x14ac:dyDescent="0.25"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</row>
    <row r="178" spans="2:26" ht="15.75" customHeight="1" x14ac:dyDescent="0.25"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</row>
    <row r="179" spans="2:26" ht="15.75" customHeight="1" x14ac:dyDescent="0.25"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</row>
    <row r="180" spans="2:26" ht="15.75" customHeight="1" x14ac:dyDescent="0.25"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</row>
    <row r="181" spans="2:26" ht="15.75" customHeight="1" x14ac:dyDescent="0.25"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</row>
    <row r="182" spans="2:26" ht="15.75" customHeight="1" x14ac:dyDescent="0.25"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</row>
    <row r="183" spans="2:26" ht="15.75" customHeight="1" x14ac:dyDescent="0.25"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</row>
    <row r="184" spans="2:26" ht="15.75" customHeight="1" x14ac:dyDescent="0.25"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</row>
    <row r="185" spans="2:26" ht="15.75" customHeight="1" x14ac:dyDescent="0.25"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</row>
    <row r="186" spans="2:26" ht="15.75" customHeight="1" x14ac:dyDescent="0.25"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</row>
    <row r="187" spans="2:26" ht="15.75" customHeight="1" x14ac:dyDescent="0.25"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</row>
    <row r="188" spans="2:26" ht="15.75" customHeight="1" x14ac:dyDescent="0.25"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</row>
    <row r="189" spans="2:26" ht="15.75" customHeight="1" x14ac:dyDescent="0.25"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</row>
    <row r="190" spans="2:26" ht="15.75" customHeight="1" x14ac:dyDescent="0.25"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</row>
    <row r="191" spans="2:26" ht="15.75" customHeight="1" x14ac:dyDescent="0.25"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</row>
    <row r="192" spans="2:26" ht="15.75" customHeight="1" x14ac:dyDescent="0.25"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</row>
    <row r="193" spans="2:26" ht="15.75" customHeight="1" x14ac:dyDescent="0.25"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</row>
    <row r="194" spans="2:26" ht="15.75" customHeight="1" x14ac:dyDescent="0.25"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</row>
    <row r="195" spans="2:26" ht="15.75" customHeight="1" x14ac:dyDescent="0.25"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</row>
    <row r="196" spans="2:26" ht="15.75" customHeight="1" x14ac:dyDescent="0.25"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</row>
    <row r="197" spans="2:26" ht="15.75" customHeight="1" x14ac:dyDescent="0.25"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</row>
    <row r="198" spans="2:26" ht="15.75" customHeight="1" x14ac:dyDescent="0.25"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</row>
    <row r="199" spans="2:26" ht="15.75" customHeight="1" x14ac:dyDescent="0.25"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</row>
    <row r="200" spans="2:26" ht="15.75" customHeight="1" x14ac:dyDescent="0.25"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</row>
    <row r="201" spans="2:26" ht="15.75" customHeight="1" x14ac:dyDescent="0.25"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</row>
    <row r="202" spans="2:26" ht="15.75" customHeight="1" x14ac:dyDescent="0.25"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</row>
    <row r="203" spans="2:26" ht="15.75" customHeight="1" x14ac:dyDescent="0.25"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</row>
    <row r="204" spans="2:26" ht="15.75" customHeight="1" x14ac:dyDescent="0.25"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</row>
    <row r="205" spans="2:26" ht="15.75" customHeight="1" x14ac:dyDescent="0.25"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</row>
    <row r="206" spans="2:26" ht="15.75" customHeight="1" x14ac:dyDescent="0.25"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</row>
    <row r="207" spans="2:26" ht="15.75" customHeight="1" x14ac:dyDescent="0.25"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</row>
    <row r="208" spans="2:26" ht="15.75" customHeight="1" x14ac:dyDescent="0.25"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</row>
    <row r="209" spans="2:26" ht="15.75" customHeight="1" x14ac:dyDescent="0.25"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</row>
    <row r="210" spans="2:26" ht="15.75" customHeight="1" x14ac:dyDescent="0.25"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</row>
    <row r="211" spans="2:26" ht="15.75" customHeight="1" x14ac:dyDescent="0.25"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</row>
    <row r="212" spans="2:26" ht="15.75" customHeight="1" x14ac:dyDescent="0.25"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</row>
    <row r="213" spans="2:26" ht="15.75" customHeight="1" x14ac:dyDescent="0.25"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</row>
    <row r="214" spans="2:26" ht="15.75" customHeight="1" x14ac:dyDescent="0.25"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</row>
    <row r="215" spans="2:26" ht="15.75" customHeight="1" x14ac:dyDescent="0.25"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</row>
    <row r="216" spans="2:26" ht="15.75" customHeight="1" x14ac:dyDescent="0.25"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</row>
    <row r="217" spans="2:26" ht="15.75" customHeight="1" x14ac:dyDescent="0.25"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</row>
    <row r="218" spans="2:26" ht="15.75" customHeight="1" x14ac:dyDescent="0.25"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</row>
    <row r="219" spans="2:26" ht="15.75" customHeight="1" x14ac:dyDescent="0.25"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</row>
    <row r="220" spans="2:26" ht="15.75" customHeight="1" x14ac:dyDescent="0.25"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</row>
    <row r="221" spans="2:26" ht="15.75" customHeight="1" x14ac:dyDescent="0.25"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</row>
    <row r="222" spans="2:26" ht="15.75" customHeight="1" x14ac:dyDescent="0.25"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</row>
    <row r="223" spans="2:26" ht="15.75" customHeight="1" x14ac:dyDescent="0.25"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</row>
    <row r="224" spans="2:26" ht="15.75" customHeight="1" x14ac:dyDescent="0.25"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</row>
    <row r="225" spans="2:26" ht="15.75" customHeight="1" x14ac:dyDescent="0.25"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</row>
    <row r="226" spans="2:26" ht="15.75" customHeight="1" x14ac:dyDescent="0.25"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</row>
    <row r="227" spans="2:26" ht="15.75" customHeight="1" x14ac:dyDescent="0.25"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</row>
    <row r="228" spans="2:26" ht="15.75" customHeight="1" x14ac:dyDescent="0.25"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</row>
    <row r="229" spans="2:26" ht="15.75" customHeight="1" x14ac:dyDescent="0.25"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</row>
    <row r="230" spans="2:26" ht="15.75" customHeight="1" x14ac:dyDescent="0.25"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</row>
    <row r="231" spans="2:26" ht="15.75" customHeight="1" x14ac:dyDescent="0.25"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</row>
    <row r="232" spans="2:26" ht="15.75" customHeight="1" x14ac:dyDescent="0.25"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</row>
    <row r="233" spans="2:26" ht="15.75" customHeight="1" x14ac:dyDescent="0.25"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</row>
    <row r="234" spans="2:26" ht="15.75" customHeight="1" x14ac:dyDescent="0.25"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</row>
    <row r="235" spans="2:26" ht="15.75" customHeight="1" x14ac:dyDescent="0.25"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</row>
    <row r="236" spans="2:26" ht="15.75" customHeight="1" x14ac:dyDescent="0.25"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</row>
    <row r="237" spans="2:26" ht="15.75" customHeight="1" x14ac:dyDescent="0.25"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</row>
    <row r="238" spans="2:26" ht="15.75" customHeight="1" x14ac:dyDescent="0.25"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</row>
    <row r="239" spans="2:26" ht="15.75" customHeight="1" x14ac:dyDescent="0.25"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</row>
    <row r="240" spans="2:26" ht="15.75" customHeight="1" x14ac:dyDescent="0.25"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</row>
    <row r="241" spans="2:26" ht="15.75" customHeight="1" x14ac:dyDescent="0.25"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</row>
    <row r="242" spans="2:26" ht="15.75" customHeight="1" x14ac:dyDescent="0.25"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</row>
    <row r="243" spans="2:26" ht="15.75" customHeight="1" x14ac:dyDescent="0.25"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</row>
    <row r="244" spans="2:26" ht="15.75" customHeight="1" x14ac:dyDescent="0.25"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</row>
    <row r="245" spans="2:26" ht="15.75" customHeight="1" x14ac:dyDescent="0.25"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</row>
    <row r="246" spans="2:26" ht="15.75" customHeight="1" x14ac:dyDescent="0.25"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</row>
    <row r="247" spans="2:26" ht="15.75" customHeight="1" x14ac:dyDescent="0.25"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</row>
    <row r="248" spans="2:26" ht="15.75" customHeight="1" x14ac:dyDescent="0.25"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</row>
    <row r="249" spans="2:26" ht="15.75" customHeight="1" x14ac:dyDescent="0.25"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</row>
    <row r="250" spans="2:26" ht="15.75" customHeight="1" x14ac:dyDescent="0.25"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</row>
    <row r="251" spans="2:26" ht="15.75" customHeight="1" x14ac:dyDescent="0.25"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</row>
    <row r="252" spans="2:26" ht="15.75" customHeight="1" x14ac:dyDescent="0.25"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</row>
    <row r="253" spans="2:26" ht="15.75" customHeight="1" x14ac:dyDescent="0.25"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</row>
    <row r="254" spans="2:26" ht="15.75" customHeight="1" x14ac:dyDescent="0.25"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</row>
    <row r="255" spans="2:26" ht="15.75" customHeight="1" x14ac:dyDescent="0.25"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</row>
    <row r="256" spans="2:26" ht="15.75" customHeight="1" x14ac:dyDescent="0.25"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</row>
    <row r="257" spans="2:26" ht="15.75" customHeight="1" x14ac:dyDescent="0.25"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</row>
    <row r="258" spans="2:26" ht="15.75" customHeight="1" x14ac:dyDescent="0.25"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</row>
    <row r="259" spans="2:26" ht="15.75" customHeight="1" x14ac:dyDescent="0.25"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</row>
    <row r="260" spans="2:26" ht="15.75" customHeight="1" x14ac:dyDescent="0.25"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</row>
    <row r="261" spans="2:26" ht="15.75" customHeight="1" x14ac:dyDescent="0.25"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</row>
    <row r="262" spans="2:26" ht="15.75" customHeight="1" x14ac:dyDescent="0.25"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</row>
    <row r="263" spans="2:26" ht="15.75" customHeight="1" x14ac:dyDescent="0.25"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</row>
    <row r="264" spans="2:26" ht="15.75" customHeight="1" x14ac:dyDescent="0.25"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</row>
    <row r="265" spans="2:26" ht="15.75" customHeight="1" x14ac:dyDescent="0.25"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</row>
    <row r="266" spans="2:26" ht="15.75" customHeight="1" x14ac:dyDescent="0.25"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</row>
    <row r="267" spans="2:26" ht="15.75" customHeight="1" x14ac:dyDescent="0.25"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</row>
    <row r="268" spans="2:26" ht="15.75" customHeight="1" x14ac:dyDescent="0.25"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</row>
    <row r="269" spans="2:26" ht="15.75" customHeight="1" x14ac:dyDescent="0.25"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</row>
    <row r="270" spans="2:26" ht="15.75" customHeight="1" x14ac:dyDescent="0.25"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</row>
    <row r="271" spans="2:26" ht="15.75" customHeight="1" x14ac:dyDescent="0.25"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</row>
    <row r="272" spans="2:26" ht="15.75" customHeight="1" x14ac:dyDescent="0.25"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</row>
    <row r="273" spans="2:26" ht="15.75" customHeight="1" x14ac:dyDescent="0.25"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</row>
    <row r="274" spans="2:26" ht="15.75" customHeight="1" x14ac:dyDescent="0.25"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</row>
    <row r="275" spans="2:26" ht="15.75" customHeight="1" x14ac:dyDescent="0.25"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</row>
    <row r="276" spans="2:26" ht="15.75" customHeight="1" x14ac:dyDescent="0.25"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</row>
    <row r="277" spans="2:26" ht="15.75" customHeight="1" x14ac:dyDescent="0.25"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</row>
    <row r="278" spans="2:26" ht="15.75" customHeight="1" x14ac:dyDescent="0.25"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</row>
    <row r="279" spans="2:26" ht="15.75" customHeight="1" x14ac:dyDescent="0.25"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</row>
    <row r="280" spans="2:26" ht="15.75" customHeight="1" x14ac:dyDescent="0.25"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</row>
    <row r="281" spans="2:26" ht="15.75" customHeight="1" x14ac:dyDescent="0.25"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</row>
    <row r="282" spans="2:26" ht="15.75" customHeight="1" x14ac:dyDescent="0.25"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</row>
    <row r="283" spans="2:26" ht="15.75" customHeight="1" x14ac:dyDescent="0.25"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</row>
    <row r="284" spans="2:26" ht="15.75" customHeight="1" x14ac:dyDescent="0.25"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</row>
    <row r="285" spans="2:26" ht="15.75" customHeight="1" x14ac:dyDescent="0.25"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</row>
    <row r="286" spans="2:26" ht="15.75" customHeight="1" x14ac:dyDescent="0.25"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</row>
    <row r="287" spans="2:26" ht="15.75" customHeight="1" x14ac:dyDescent="0.25"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</row>
    <row r="288" spans="2:26" ht="15.75" customHeight="1" x14ac:dyDescent="0.25"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</row>
    <row r="289" spans="2:26" ht="15.75" customHeight="1" x14ac:dyDescent="0.25"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</row>
    <row r="290" spans="2:26" ht="15.75" customHeight="1" x14ac:dyDescent="0.25"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</row>
    <row r="291" spans="2:26" ht="15.75" customHeight="1" x14ac:dyDescent="0.25"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</row>
    <row r="292" spans="2:26" ht="15.75" customHeight="1" x14ac:dyDescent="0.25"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</row>
    <row r="293" spans="2:26" ht="15.75" customHeight="1" x14ac:dyDescent="0.25"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</row>
    <row r="294" spans="2:26" ht="15.75" customHeight="1" x14ac:dyDescent="0.25"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</row>
    <row r="295" spans="2:26" ht="15.75" customHeight="1" x14ac:dyDescent="0.25"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</row>
    <row r="296" spans="2:26" ht="15.75" customHeight="1" x14ac:dyDescent="0.25"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</row>
    <row r="297" spans="2:26" ht="15.75" customHeight="1" x14ac:dyDescent="0.25"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</row>
    <row r="298" spans="2:26" ht="15.75" customHeight="1" x14ac:dyDescent="0.25"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</row>
    <row r="299" spans="2:26" ht="15.75" customHeight="1" x14ac:dyDescent="0.25"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</row>
    <row r="300" spans="2:26" ht="15.75" customHeight="1" x14ac:dyDescent="0.25"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</row>
    <row r="301" spans="2:26" ht="15.75" customHeight="1" x14ac:dyDescent="0.25"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</row>
    <row r="302" spans="2:26" ht="15.75" customHeight="1" x14ac:dyDescent="0.25"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</row>
    <row r="303" spans="2:26" ht="15.75" customHeight="1" x14ac:dyDescent="0.25"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</row>
    <row r="304" spans="2:26" ht="15.75" customHeight="1" x14ac:dyDescent="0.25"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</row>
    <row r="305" spans="2:26" ht="15.75" customHeight="1" x14ac:dyDescent="0.25"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</row>
    <row r="306" spans="2:26" ht="15.75" customHeight="1" x14ac:dyDescent="0.25"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</row>
    <row r="307" spans="2:26" ht="15.75" customHeight="1" x14ac:dyDescent="0.25"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</row>
    <row r="308" spans="2:26" ht="15.75" customHeight="1" x14ac:dyDescent="0.25"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</row>
    <row r="309" spans="2:26" ht="15.75" customHeight="1" x14ac:dyDescent="0.25"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</row>
    <row r="310" spans="2:26" ht="15.75" customHeight="1" x14ac:dyDescent="0.25"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</row>
    <row r="311" spans="2:26" ht="15.75" customHeight="1" x14ac:dyDescent="0.25"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</row>
    <row r="312" spans="2:26" ht="15.75" customHeight="1" x14ac:dyDescent="0.25"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</row>
    <row r="313" spans="2:26" ht="15.75" customHeight="1" x14ac:dyDescent="0.25"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</row>
    <row r="314" spans="2:26" ht="15.75" customHeight="1" x14ac:dyDescent="0.25"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</row>
    <row r="315" spans="2:26" ht="15.75" customHeight="1" x14ac:dyDescent="0.25"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</row>
    <row r="316" spans="2:26" ht="15.75" customHeight="1" x14ac:dyDescent="0.25"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</row>
    <row r="317" spans="2:26" ht="15.75" customHeight="1" x14ac:dyDescent="0.25"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</row>
    <row r="318" spans="2:26" ht="15.75" customHeight="1" x14ac:dyDescent="0.25"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</row>
    <row r="319" spans="2:26" ht="15.75" customHeight="1" x14ac:dyDescent="0.25"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</row>
    <row r="320" spans="2:26" ht="15.75" customHeight="1" x14ac:dyDescent="0.25"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</row>
    <row r="321" spans="2:26" ht="15.75" customHeight="1" x14ac:dyDescent="0.25"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</row>
    <row r="322" spans="2:26" ht="15.75" customHeight="1" x14ac:dyDescent="0.25"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</row>
    <row r="323" spans="2:26" ht="15.75" customHeight="1" x14ac:dyDescent="0.25"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</row>
    <row r="324" spans="2:26" ht="15.75" customHeight="1" x14ac:dyDescent="0.25"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</row>
    <row r="325" spans="2:26" ht="15.75" customHeight="1" x14ac:dyDescent="0.25"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</row>
    <row r="326" spans="2:26" ht="15.75" customHeight="1" x14ac:dyDescent="0.25"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</row>
    <row r="327" spans="2:26" ht="15.75" customHeight="1" x14ac:dyDescent="0.25"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</row>
    <row r="328" spans="2:26" ht="15.75" customHeight="1" x14ac:dyDescent="0.25"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</row>
    <row r="329" spans="2:26" ht="15.75" customHeight="1" x14ac:dyDescent="0.25"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</row>
    <row r="330" spans="2:26" ht="15.75" customHeight="1" x14ac:dyDescent="0.25"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</row>
    <row r="331" spans="2:26" ht="15.75" customHeight="1" x14ac:dyDescent="0.25"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</row>
    <row r="332" spans="2:26" ht="15.75" customHeight="1" x14ac:dyDescent="0.25"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</row>
    <row r="333" spans="2:26" ht="15.75" customHeight="1" x14ac:dyDescent="0.25"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</row>
    <row r="334" spans="2:26" ht="15.75" customHeight="1" x14ac:dyDescent="0.25"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</row>
    <row r="335" spans="2:26" ht="15.75" customHeight="1" x14ac:dyDescent="0.25"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</row>
    <row r="336" spans="2:26" ht="15.75" customHeight="1" x14ac:dyDescent="0.25"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</row>
    <row r="337" spans="2:26" ht="15.75" customHeight="1" x14ac:dyDescent="0.25"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</row>
    <row r="338" spans="2:26" ht="15.75" customHeight="1" x14ac:dyDescent="0.25"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</row>
    <row r="339" spans="2:26" ht="15.75" customHeight="1" x14ac:dyDescent="0.25"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</row>
    <row r="340" spans="2:26" ht="15.75" customHeight="1" x14ac:dyDescent="0.25"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</row>
    <row r="341" spans="2:26" ht="15.75" customHeight="1" x14ac:dyDescent="0.25"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</row>
    <row r="342" spans="2:26" ht="15.75" customHeight="1" x14ac:dyDescent="0.25"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</row>
    <row r="343" spans="2:26" ht="15.75" customHeight="1" x14ac:dyDescent="0.25"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</row>
    <row r="344" spans="2:26" ht="15.75" customHeight="1" x14ac:dyDescent="0.25"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</row>
    <row r="345" spans="2:26" ht="15.75" customHeight="1" x14ac:dyDescent="0.25"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</row>
    <row r="346" spans="2:26" ht="15.75" customHeight="1" x14ac:dyDescent="0.25"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</row>
    <row r="347" spans="2:26" ht="15.75" customHeight="1" x14ac:dyDescent="0.25"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</row>
    <row r="348" spans="2:26" ht="15.75" customHeight="1" x14ac:dyDescent="0.25"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</row>
    <row r="349" spans="2:26" ht="15.75" customHeight="1" x14ac:dyDescent="0.25"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</row>
    <row r="350" spans="2:26" ht="15.75" customHeight="1" x14ac:dyDescent="0.25"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</row>
    <row r="351" spans="2:26" ht="15.75" customHeight="1" x14ac:dyDescent="0.25"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</row>
    <row r="352" spans="2:26" ht="15.75" customHeight="1" x14ac:dyDescent="0.25"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</row>
    <row r="353" spans="2:26" ht="15.75" customHeight="1" x14ac:dyDescent="0.25"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</row>
    <row r="354" spans="2:26" ht="15.75" customHeight="1" x14ac:dyDescent="0.25"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</row>
    <row r="355" spans="2:26" ht="15.75" customHeight="1" x14ac:dyDescent="0.25"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</row>
    <row r="356" spans="2:26" ht="15.75" customHeight="1" x14ac:dyDescent="0.25"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</row>
    <row r="357" spans="2:26" ht="15.75" customHeight="1" x14ac:dyDescent="0.25"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</row>
    <row r="358" spans="2:26" ht="15.75" customHeight="1" x14ac:dyDescent="0.25"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</row>
    <row r="359" spans="2:26" ht="15.75" customHeight="1" x14ac:dyDescent="0.25"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</row>
    <row r="360" spans="2:26" ht="15.75" customHeight="1" x14ac:dyDescent="0.25"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</row>
    <row r="361" spans="2:26" ht="15.75" customHeight="1" x14ac:dyDescent="0.25"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</row>
    <row r="362" spans="2:26" ht="15.75" customHeight="1" x14ac:dyDescent="0.25"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</row>
    <row r="363" spans="2:26" ht="15.75" customHeight="1" x14ac:dyDescent="0.25"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</row>
    <row r="364" spans="2:26" ht="15.75" customHeight="1" x14ac:dyDescent="0.25"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</row>
    <row r="365" spans="2:26" ht="15.75" customHeight="1" x14ac:dyDescent="0.25"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</row>
    <row r="366" spans="2:26" ht="15.75" customHeight="1" x14ac:dyDescent="0.25"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</row>
    <row r="367" spans="2:26" ht="15.75" customHeight="1" x14ac:dyDescent="0.25"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</row>
    <row r="368" spans="2:26" ht="15.75" customHeight="1" x14ac:dyDescent="0.25"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</row>
    <row r="369" spans="2:26" ht="15.75" customHeight="1" x14ac:dyDescent="0.25"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</row>
    <row r="370" spans="2:26" ht="15.75" customHeight="1" x14ac:dyDescent="0.25"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</row>
    <row r="371" spans="2:26" ht="15.75" customHeight="1" x14ac:dyDescent="0.25"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</row>
    <row r="372" spans="2:26" ht="15.75" customHeight="1" x14ac:dyDescent="0.25"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</row>
    <row r="373" spans="2:26" ht="15.75" customHeight="1" x14ac:dyDescent="0.25"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</row>
    <row r="374" spans="2:26" ht="15.75" customHeight="1" x14ac:dyDescent="0.25"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</row>
    <row r="375" spans="2:26" ht="15.75" customHeight="1" x14ac:dyDescent="0.25"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</row>
    <row r="376" spans="2:26" ht="15.75" customHeight="1" x14ac:dyDescent="0.25"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</row>
    <row r="377" spans="2:26" ht="15.75" customHeight="1" x14ac:dyDescent="0.25"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</row>
    <row r="378" spans="2:26" ht="15.75" customHeight="1" x14ac:dyDescent="0.25"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  <c r="Z378" s="73"/>
    </row>
    <row r="379" spans="2:26" ht="15.75" customHeight="1" x14ac:dyDescent="0.25"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</row>
    <row r="380" spans="2:26" ht="15.75" customHeight="1" x14ac:dyDescent="0.25"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</row>
    <row r="381" spans="2:26" ht="15.75" customHeight="1" x14ac:dyDescent="0.25"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</row>
    <row r="382" spans="2:26" ht="15.75" customHeight="1" x14ac:dyDescent="0.25"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  <c r="Z382" s="73"/>
    </row>
    <row r="383" spans="2:26" ht="15.75" customHeight="1" x14ac:dyDescent="0.25"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  <c r="Z383" s="73"/>
    </row>
    <row r="384" spans="2:26" ht="15.75" customHeight="1" x14ac:dyDescent="0.25"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</row>
    <row r="385" spans="2:26" ht="15.75" customHeight="1" x14ac:dyDescent="0.25"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</row>
    <row r="386" spans="2:26" ht="15.75" customHeight="1" x14ac:dyDescent="0.25"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  <c r="Z386" s="73"/>
    </row>
    <row r="387" spans="2:26" ht="15.75" customHeight="1" x14ac:dyDescent="0.25"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</row>
    <row r="388" spans="2:26" ht="15.75" customHeight="1" x14ac:dyDescent="0.25"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</row>
    <row r="389" spans="2:26" ht="15.75" customHeight="1" x14ac:dyDescent="0.25"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</row>
    <row r="390" spans="2:26" ht="15.75" customHeight="1" x14ac:dyDescent="0.25"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  <c r="Z390" s="73"/>
    </row>
    <row r="391" spans="2:26" ht="15.75" customHeight="1" x14ac:dyDescent="0.25"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</row>
    <row r="392" spans="2:26" ht="15.75" customHeight="1" x14ac:dyDescent="0.25"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</row>
    <row r="393" spans="2:26" ht="15.75" customHeight="1" x14ac:dyDescent="0.25"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</row>
    <row r="394" spans="2:26" ht="15.75" customHeight="1" x14ac:dyDescent="0.25"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</row>
    <row r="395" spans="2:26" ht="15.75" customHeight="1" x14ac:dyDescent="0.25"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</row>
    <row r="396" spans="2:26" ht="15.75" customHeight="1" x14ac:dyDescent="0.25"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</row>
    <row r="397" spans="2:26" ht="15.75" customHeight="1" x14ac:dyDescent="0.25"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</row>
    <row r="398" spans="2:26" ht="15.75" customHeight="1" x14ac:dyDescent="0.25"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  <c r="Z398" s="73"/>
    </row>
    <row r="399" spans="2:26" ht="15.75" customHeight="1" x14ac:dyDescent="0.25"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</row>
    <row r="400" spans="2:26" ht="15.75" customHeight="1" x14ac:dyDescent="0.25"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</row>
    <row r="401" spans="2:26" ht="15.75" customHeight="1" x14ac:dyDescent="0.25"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</row>
    <row r="402" spans="2:26" ht="15.75" customHeight="1" x14ac:dyDescent="0.25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</row>
    <row r="403" spans="2:26" ht="15.75" customHeight="1" x14ac:dyDescent="0.25"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</row>
    <row r="404" spans="2:26" ht="15.75" customHeight="1" x14ac:dyDescent="0.25"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</row>
    <row r="405" spans="2:26" ht="15.75" customHeight="1" x14ac:dyDescent="0.25"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</row>
    <row r="406" spans="2:26" ht="15.75" customHeight="1" x14ac:dyDescent="0.25"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</row>
    <row r="407" spans="2:26" ht="15.75" customHeight="1" x14ac:dyDescent="0.25"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</row>
    <row r="408" spans="2:26" ht="15.75" customHeight="1" x14ac:dyDescent="0.25"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</row>
    <row r="409" spans="2:26" ht="15.75" customHeight="1" x14ac:dyDescent="0.25"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</row>
    <row r="410" spans="2:26" ht="15.75" customHeight="1" x14ac:dyDescent="0.25"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</row>
    <row r="411" spans="2:26" ht="15.75" customHeight="1" x14ac:dyDescent="0.25"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</row>
    <row r="412" spans="2:26" ht="15.75" customHeight="1" x14ac:dyDescent="0.25"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</row>
    <row r="413" spans="2:26" ht="15.75" customHeight="1" x14ac:dyDescent="0.25"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</row>
    <row r="414" spans="2:26" ht="15.75" customHeight="1" x14ac:dyDescent="0.25"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</row>
    <row r="415" spans="2:26" ht="15.75" customHeight="1" x14ac:dyDescent="0.25"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</row>
    <row r="416" spans="2:26" ht="15.75" customHeight="1" x14ac:dyDescent="0.25"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</row>
    <row r="417" spans="2:26" ht="15.75" customHeight="1" x14ac:dyDescent="0.25"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</row>
    <row r="418" spans="2:26" ht="15.75" customHeight="1" x14ac:dyDescent="0.25"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</row>
    <row r="419" spans="2:26" ht="15.75" customHeight="1" x14ac:dyDescent="0.25"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</row>
    <row r="420" spans="2:26" ht="15.75" customHeight="1" x14ac:dyDescent="0.25"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</row>
    <row r="421" spans="2:26" ht="15.75" customHeight="1" x14ac:dyDescent="0.25"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</row>
    <row r="422" spans="2:26" ht="15.75" customHeight="1" x14ac:dyDescent="0.25"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</row>
    <row r="423" spans="2:26" ht="15.75" customHeight="1" x14ac:dyDescent="0.25"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</row>
    <row r="424" spans="2:26" ht="15.75" customHeight="1" x14ac:dyDescent="0.25"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</row>
    <row r="425" spans="2:26" ht="15.75" customHeight="1" x14ac:dyDescent="0.25"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</row>
    <row r="426" spans="2:26" ht="15.75" customHeight="1" x14ac:dyDescent="0.25"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</row>
    <row r="427" spans="2:26" ht="15.75" customHeight="1" x14ac:dyDescent="0.25"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</row>
    <row r="428" spans="2:26" ht="15.75" customHeight="1" x14ac:dyDescent="0.25"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</row>
    <row r="429" spans="2:26" ht="15.75" customHeight="1" x14ac:dyDescent="0.25"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  <c r="Z429" s="73"/>
    </row>
    <row r="430" spans="2:26" ht="15.75" customHeight="1" x14ac:dyDescent="0.25"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</row>
    <row r="431" spans="2:26" ht="15.75" customHeight="1" x14ac:dyDescent="0.25"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  <c r="Z431" s="73"/>
    </row>
    <row r="432" spans="2:26" ht="15.75" customHeight="1" x14ac:dyDescent="0.25"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  <c r="Z432" s="73"/>
    </row>
    <row r="433" spans="2:26" ht="15.75" customHeight="1" x14ac:dyDescent="0.25"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  <c r="Z433" s="73"/>
    </row>
    <row r="434" spans="2:26" ht="15.75" customHeight="1" x14ac:dyDescent="0.25"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  <c r="Z434" s="73"/>
    </row>
    <row r="435" spans="2:26" ht="15.75" customHeight="1" x14ac:dyDescent="0.25"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  <c r="Z435" s="73"/>
    </row>
    <row r="436" spans="2:26" ht="15.75" customHeight="1" x14ac:dyDescent="0.25"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  <c r="Z436" s="73"/>
    </row>
    <row r="437" spans="2:26" ht="15.75" customHeight="1" x14ac:dyDescent="0.25"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</row>
    <row r="438" spans="2:26" ht="15.75" customHeight="1" x14ac:dyDescent="0.25"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</row>
    <row r="439" spans="2:26" ht="15.75" customHeight="1" x14ac:dyDescent="0.25"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</row>
    <row r="440" spans="2:26" ht="15.75" customHeight="1" x14ac:dyDescent="0.25"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</row>
    <row r="441" spans="2:26" ht="15.75" customHeight="1" x14ac:dyDescent="0.25"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</row>
    <row r="442" spans="2:26" ht="15.75" customHeight="1" x14ac:dyDescent="0.25"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</row>
    <row r="443" spans="2:26" ht="15.75" customHeight="1" x14ac:dyDescent="0.25"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</row>
    <row r="444" spans="2:26" ht="15.75" customHeight="1" x14ac:dyDescent="0.25"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</row>
    <row r="445" spans="2:26" ht="15.75" customHeight="1" x14ac:dyDescent="0.25"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</row>
    <row r="446" spans="2:26" ht="15.75" customHeight="1" x14ac:dyDescent="0.25"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</row>
    <row r="447" spans="2:26" ht="15.75" customHeight="1" x14ac:dyDescent="0.25"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</row>
    <row r="448" spans="2:26" ht="15.75" customHeight="1" x14ac:dyDescent="0.25"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</row>
    <row r="449" spans="2:26" ht="15.75" customHeight="1" x14ac:dyDescent="0.25"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</row>
    <row r="450" spans="2:26" ht="15.75" customHeight="1" x14ac:dyDescent="0.25"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</row>
    <row r="451" spans="2:26" ht="15.75" customHeight="1" x14ac:dyDescent="0.25"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</row>
    <row r="452" spans="2:26" ht="15.75" customHeight="1" x14ac:dyDescent="0.25"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</row>
    <row r="453" spans="2:26" ht="15.75" customHeight="1" x14ac:dyDescent="0.25"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</row>
    <row r="454" spans="2:26" ht="15.75" customHeight="1" x14ac:dyDescent="0.25"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</row>
    <row r="455" spans="2:26" ht="15.75" customHeight="1" x14ac:dyDescent="0.25"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</row>
    <row r="456" spans="2:26" ht="15.75" customHeight="1" x14ac:dyDescent="0.25"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</row>
    <row r="457" spans="2:26" ht="15.75" customHeight="1" x14ac:dyDescent="0.25"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</row>
    <row r="458" spans="2:26" ht="15.75" customHeight="1" x14ac:dyDescent="0.25"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  <c r="Z458" s="73"/>
    </row>
    <row r="459" spans="2:26" ht="15.75" customHeight="1" x14ac:dyDescent="0.25"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  <c r="Z459" s="73"/>
    </row>
    <row r="460" spans="2:26" ht="15.75" customHeight="1" x14ac:dyDescent="0.25"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</row>
    <row r="461" spans="2:26" ht="15.75" customHeight="1" x14ac:dyDescent="0.25"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</row>
    <row r="462" spans="2:26" ht="15.75" customHeight="1" x14ac:dyDescent="0.25"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</row>
    <row r="463" spans="2:26" ht="15.75" customHeight="1" x14ac:dyDescent="0.25"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</row>
    <row r="464" spans="2:26" ht="15.75" customHeight="1" x14ac:dyDescent="0.25"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  <c r="Z464" s="73"/>
    </row>
    <row r="465" spans="2:26" ht="15.75" customHeight="1" x14ac:dyDescent="0.25"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  <c r="Z465" s="73"/>
    </row>
    <row r="466" spans="2:26" ht="15.75" customHeight="1" x14ac:dyDescent="0.25"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</row>
    <row r="467" spans="2:26" ht="15.75" customHeight="1" x14ac:dyDescent="0.25"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</row>
    <row r="468" spans="2:26" ht="15.75" customHeight="1" x14ac:dyDescent="0.25"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</row>
    <row r="469" spans="2:26" ht="15.75" customHeight="1" x14ac:dyDescent="0.25"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</row>
    <row r="470" spans="2:26" ht="15.75" customHeight="1" x14ac:dyDescent="0.25"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</row>
    <row r="471" spans="2:26" ht="15.75" customHeight="1" x14ac:dyDescent="0.25"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</row>
    <row r="472" spans="2:26" ht="15.75" customHeight="1" x14ac:dyDescent="0.25"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  <c r="Z472" s="73"/>
    </row>
    <row r="473" spans="2:26" ht="15.75" customHeight="1" x14ac:dyDescent="0.25"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  <c r="Z473" s="73"/>
    </row>
    <row r="474" spans="2:26" ht="15.75" customHeight="1" x14ac:dyDescent="0.25"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  <c r="Z474" s="73"/>
    </row>
    <row r="475" spans="2:26" ht="15.75" customHeight="1" x14ac:dyDescent="0.25"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  <c r="Z475" s="73"/>
    </row>
    <row r="476" spans="2:26" ht="15.75" customHeight="1" x14ac:dyDescent="0.25"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  <c r="Z476" s="73"/>
    </row>
    <row r="477" spans="2:26" ht="15.75" customHeight="1" x14ac:dyDescent="0.25"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  <c r="Z477" s="73"/>
    </row>
    <row r="478" spans="2:26" ht="15.75" customHeight="1" x14ac:dyDescent="0.25"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  <c r="Z478" s="73"/>
    </row>
    <row r="479" spans="2:26" ht="15.75" customHeight="1" x14ac:dyDescent="0.25"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  <c r="Z479" s="73"/>
    </row>
    <row r="480" spans="2:26" ht="15.75" customHeight="1" x14ac:dyDescent="0.25"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  <c r="Z480" s="73"/>
    </row>
    <row r="481" spans="2:26" ht="15.75" customHeight="1" x14ac:dyDescent="0.25"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  <c r="Z481" s="73"/>
    </row>
    <row r="482" spans="2:26" ht="15.75" customHeight="1" x14ac:dyDescent="0.25"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</row>
    <row r="483" spans="2:26" ht="15.75" customHeight="1" x14ac:dyDescent="0.25"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</row>
    <row r="484" spans="2:26" ht="15.75" customHeight="1" x14ac:dyDescent="0.25"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  <c r="Z484" s="73"/>
    </row>
    <row r="485" spans="2:26" ht="15.75" customHeight="1" x14ac:dyDescent="0.25"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  <c r="Z485" s="73"/>
    </row>
    <row r="486" spans="2:26" ht="15.75" customHeight="1" x14ac:dyDescent="0.25"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  <c r="Z486" s="73"/>
    </row>
    <row r="487" spans="2:26" ht="15.75" customHeight="1" x14ac:dyDescent="0.25"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  <c r="Z487" s="73"/>
    </row>
    <row r="488" spans="2:26" ht="15.75" customHeight="1" x14ac:dyDescent="0.25"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</row>
    <row r="489" spans="2:26" ht="15.75" customHeight="1" x14ac:dyDescent="0.25"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  <c r="Z489" s="73"/>
    </row>
    <row r="490" spans="2:26" ht="15.75" customHeight="1" x14ac:dyDescent="0.25"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</row>
    <row r="491" spans="2:26" ht="15.75" customHeight="1" x14ac:dyDescent="0.25"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</row>
    <row r="492" spans="2:26" ht="15.75" customHeight="1" x14ac:dyDescent="0.25"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</row>
    <row r="493" spans="2:26" ht="15.75" customHeight="1" x14ac:dyDescent="0.25"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</row>
    <row r="494" spans="2:26" ht="15.75" customHeight="1" x14ac:dyDescent="0.25"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</row>
    <row r="495" spans="2:26" ht="15.75" customHeight="1" x14ac:dyDescent="0.25"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</row>
    <row r="496" spans="2:26" ht="15.75" customHeight="1" x14ac:dyDescent="0.25"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</row>
    <row r="497" spans="2:26" ht="15.75" customHeight="1" x14ac:dyDescent="0.25"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</row>
    <row r="498" spans="2:26" ht="15.75" customHeight="1" x14ac:dyDescent="0.25"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</row>
    <row r="499" spans="2:26" ht="15.75" customHeight="1" x14ac:dyDescent="0.25"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</row>
    <row r="500" spans="2:26" ht="15.75" customHeight="1" x14ac:dyDescent="0.25"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</row>
    <row r="501" spans="2:26" ht="15.75" customHeight="1" x14ac:dyDescent="0.25"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</row>
    <row r="502" spans="2:26" ht="15.75" customHeight="1" x14ac:dyDescent="0.25"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</row>
    <row r="503" spans="2:26" ht="15.75" customHeight="1" x14ac:dyDescent="0.25"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</row>
    <row r="504" spans="2:26" ht="15.75" customHeight="1" x14ac:dyDescent="0.25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</row>
    <row r="505" spans="2:26" ht="15.75" customHeight="1" x14ac:dyDescent="0.25"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</row>
    <row r="506" spans="2:26" ht="15.75" customHeight="1" x14ac:dyDescent="0.25"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</row>
    <row r="507" spans="2:26" ht="15.75" customHeight="1" x14ac:dyDescent="0.25"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</row>
    <row r="508" spans="2:26" ht="15.75" customHeight="1" x14ac:dyDescent="0.25"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</row>
    <row r="509" spans="2:26" ht="15.75" customHeight="1" x14ac:dyDescent="0.25"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</row>
    <row r="510" spans="2:26" ht="15.75" customHeight="1" x14ac:dyDescent="0.25"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</row>
    <row r="511" spans="2:26" ht="15.75" customHeight="1" x14ac:dyDescent="0.25"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</row>
    <row r="512" spans="2:26" ht="15.75" customHeight="1" x14ac:dyDescent="0.25"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</row>
    <row r="513" spans="2:26" ht="15.75" customHeight="1" x14ac:dyDescent="0.25"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  <c r="Z513" s="73"/>
    </row>
    <row r="514" spans="2:26" ht="15.75" customHeight="1" x14ac:dyDescent="0.25"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</row>
    <row r="515" spans="2:26" ht="15.75" customHeight="1" x14ac:dyDescent="0.25"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</row>
    <row r="516" spans="2:26" ht="15.75" customHeight="1" x14ac:dyDescent="0.25"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</row>
    <row r="517" spans="2:26" ht="15.75" customHeigh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</row>
    <row r="518" spans="2:26" ht="15.75" customHeight="1" x14ac:dyDescent="0.25"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</row>
    <row r="519" spans="2:26" ht="15.75" customHeight="1" x14ac:dyDescent="0.25"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</row>
    <row r="520" spans="2:26" ht="15.75" customHeight="1" x14ac:dyDescent="0.25"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</row>
    <row r="521" spans="2:26" ht="15.75" customHeight="1" x14ac:dyDescent="0.25"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</row>
    <row r="522" spans="2:26" ht="15.75" customHeight="1" x14ac:dyDescent="0.25"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</row>
    <row r="523" spans="2:26" ht="15.75" customHeight="1" x14ac:dyDescent="0.25"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</row>
    <row r="524" spans="2:26" ht="15.75" customHeight="1" x14ac:dyDescent="0.25"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</row>
    <row r="525" spans="2:26" ht="15.75" customHeight="1" x14ac:dyDescent="0.25"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</row>
    <row r="526" spans="2:26" ht="15.75" customHeight="1" x14ac:dyDescent="0.25"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</row>
    <row r="527" spans="2:26" ht="15.75" customHeight="1" x14ac:dyDescent="0.25"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</row>
    <row r="528" spans="2:26" ht="15.75" customHeight="1" x14ac:dyDescent="0.25"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</row>
    <row r="529" spans="2:26" ht="15.75" customHeight="1" x14ac:dyDescent="0.25"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</row>
    <row r="530" spans="2:26" ht="15.75" customHeight="1" x14ac:dyDescent="0.25"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</row>
    <row r="531" spans="2:26" ht="15.75" customHeight="1" x14ac:dyDescent="0.25"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</row>
    <row r="532" spans="2:26" ht="15.75" customHeight="1" x14ac:dyDescent="0.25"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</row>
    <row r="533" spans="2:26" ht="15.75" customHeight="1" x14ac:dyDescent="0.25"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</row>
    <row r="534" spans="2:26" ht="15.75" customHeight="1" x14ac:dyDescent="0.25"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</row>
    <row r="535" spans="2:26" ht="15.75" customHeight="1" x14ac:dyDescent="0.25"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</row>
    <row r="536" spans="2:26" ht="15.75" customHeight="1" x14ac:dyDescent="0.25"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</row>
    <row r="537" spans="2:26" ht="15.75" customHeight="1" x14ac:dyDescent="0.25"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</row>
    <row r="538" spans="2:26" ht="15.75" customHeight="1" x14ac:dyDescent="0.25"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</row>
    <row r="539" spans="2:26" ht="15.75" customHeight="1" x14ac:dyDescent="0.25"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</row>
    <row r="540" spans="2:26" ht="15.75" customHeight="1" x14ac:dyDescent="0.25"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</row>
    <row r="541" spans="2:26" ht="15.75" customHeight="1" x14ac:dyDescent="0.25"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</row>
    <row r="542" spans="2:26" ht="15.75" customHeight="1" x14ac:dyDescent="0.25"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</row>
    <row r="543" spans="2:26" ht="15.75" customHeight="1" x14ac:dyDescent="0.25"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</row>
    <row r="544" spans="2:26" ht="15.75" customHeight="1" x14ac:dyDescent="0.25"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</row>
    <row r="545" spans="2:26" ht="15.75" customHeight="1" x14ac:dyDescent="0.25"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</row>
    <row r="546" spans="2:26" ht="15.75" customHeight="1" x14ac:dyDescent="0.25"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</row>
    <row r="547" spans="2:26" ht="15.75" customHeight="1" x14ac:dyDescent="0.25"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</row>
    <row r="548" spans="2:26" ht="15.75" customHeight="1" x14ac:dyDescent="0.25"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</row>
    <row r="549" spans="2:26" ht="15.75" customHeight="1" x14ac:dyDescent="0.25"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</row>
    <row r="550" spans="2:26" ht="15.75" customHeight="1" x14ac:dyDescent="0.25"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</row>
    <row r="551" spans="2:26" ht="15.75" customHeight="1" x14ac:dyDescent="0.25"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</row>
    <row r="552" spans="2:26" ht="15.75" customHeight="1" x14ac:dyDescent="0.25"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</row>
    <row r="553" spans="2:26" ht="15.75" customHeight="1" x14ac:dyDescent="0.25"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</row>
    <row r="554" spans="2:26" ht="15.75" customHeight="1" x14ac:dyDescent="0.25"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</row>
    <row r="555" spans="2:26" ht="15.75" customHeight="1" x14ac:dyDescent="0.25"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</row>
    <row r="556" spans="2:26" ht="15.75" customHeight="1" x14ac:dyDescent="0.25"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</row>
    <row r="557" spans="2:26" ht="15.75" customHeight="1" x14ac:dyDescent="0.25"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</row>
    <row r="558" spans="2:26" ht="15.75" customHeight="1" x14ac:dyDescent="0.25"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</row>
    <row r="559" spans="2:26" ht="15.75" customHeight="1" x14ac:dyDescent="0.25"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</row>
    <row r="560" spans="2:26" ht="15.75" customHeight="1" x14ac:dyDescent="0.25"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</row>
    <row r="561" spans="2:26" ht="15.75" customHeight="1" x14ac:dyDescent="0.25"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</row>
    <row r="562" spans="2:26" ht="15.75" customHeight="1" x14ac:dyDescent="0.25"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</row>
    <row r="563" spans="2:26" ht="15.75" customHeight="1" x14ac:dyDescent="0.25"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</row>
    <row r="564" spans="2:26" ht="15.75" customHeight="1" x14ac:dyDescent="0.25"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</row>
    <row r="565" spans="2:26" ht="15.75" customHeight="1" x14ac:dyDescent="0.25"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</row>
    <row r="566" spans="2:26" ht="15.75" customHeight="1" x14ac:dyDescent="0.25"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</row>
    <row r="567" spans="2:26" ht="15.75" customHeight="1" x14ac:dyDescent="0.25"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</row>
    <row r="568" spans="2:26" ht="15.75" customHeight="1" x14ac:dyDescent="0.25"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</row>
    <row r="569" spans="2:26" ht="15.75" customHeight="1" x14ac:dyDescent="0.25"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</row>
    <row r="570" spans="2:26" ht="15.75" customHeight="1" x14ac:dyDescent="0.25"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</row>
    <row r="571" spans="2:26" ht="15.75" customHeight="1" x14ac:dyDescent="0.25"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</row>
    <row r="572" spans="2:26" ht="15.75" customHeight="1" x14ac:dyDescent="0.25"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</row>
    <row r="573" spans="2:26" ht="15.75" customHeight="1" x14ac:dyDescent="0.25"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</row>
    <row r="574" spans="2:26" ht="15.75" customHeight="1" x14ac:dyDescent="0.25"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</row>
    <row r="575" spans="2:26" ht="15.75" customHeight="1" x14ac:dyDescent="0.25"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</row>
    <row r="576" spans="2:26" ht="15.75" customHeight="1" x14ac:dyDescent="0.25"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</row>
    <row r="577" spans="2:26" ht="15.75" customHeight="1" x14ac:dyDescent="0.25"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</row>
    <row r="578" spans="2:26" ht="15.75" customHeight="1" x14ac:dyDescent="0.25"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</row>
    <row r="579" spans="2:26" ht="15.75" customHeight="1" x14ac:dyDescent="0.25"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</row>
    <row r="580" spans="2:26" ht="15.75" customHeight="1" x14ac:dyDescent="0.25"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</row>
    <row r="581" spans="2:26" ht="15.75" customHeight="1" x14ac:dyDescent="0.25"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</row>
    <row r="582" spans="2:26" ht="15.75" customHeight="1" x14ac:dyDescent="0.25"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</row>
    <row r="583" spans="2:26" ht="15.75" customHeight="1" x14ac:dyDescent="0.25"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</row>
    <row r="584" spans="2:26" ht="15.75" customHeight="1" x14ac:dyDescent="0.25"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</row>
    <row r="585" spans="2:26" ht="15.75" customHeight="1" x14ac:dyDescent="0.25"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</row>
    <row r="586" spans="2:26" ht="15.75" customHeight="1" x14ac:dyDescent="0.25"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</row>
    <row r="587" spans="2:26" ht="15.75" customHeight="1" x14ac:dyDescent="0.25"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</row>
    <row r="588" spans="2:26" ht="15.75" customHeight="1" x14ac:dyDescent="0.25"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</row>
    <row r="589" spans="2:26" ht="15.75" customHeight="1" x14ac:dyDescent="0.25"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</row>
    <row r="590" spans="2:26" ht="15.75" customHeight="1" x14ac:dyDescent="0.25"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</row>
    <row r="591" spans="2:26" ht="15.75" customHeight="1" x14ac:dyDescent="0.25"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</row>
    <row r="592" spans="2:26" ht="15.75" customHeight="1" x14ac:dyDescent="0.25"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</row>
    <row r="593" spans="2:26" ht="15.75" customHeight="1" x14ac:dyDescent="0.25"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</row>
    <row r="594" spans="2:26" ht="15.75" customHeight="1" x14ac:dyDescent="0.25"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</row>
    <row r="595" spans="2:26" ht="15.75" customHeight="1" x14ac:dyDescent="0.25"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  <c r="Z595" s="73"/>
    </row>
    <row r="596" spans="2:26" ht="15.75" customHeight="1" x14ac:dyDescent="0.25"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</row>
    <row r="597" spans="2:26" ht="15.75" customHeight="1" x14ac:dyDescent="0.25"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</row>
    <row r="598" spans="2:26" ht="15.75" customHeight="1" x14ac:dyDescent="0.25"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</row>
    <row r="599" spans="2:26" ht="15.75" customHeight="1" x14ac:dyDescent="0.25"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</row>
    <row r="600" spans="2:26" ht="15.75" customHeight="1" x14ac:dyDescent="0.25"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</row>
    <row r="601" spans="2:26" ht="15.75" customHeight="1" x14ac:dyDescent="0.25"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</row>
    <row r="602" spans="2:26" ht="15.75" customHeight="1" x14ac:dyDescent="0.25"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</row>
    <row r="603" spans="2:26" ht="15.75" customHeight="1" x14ac:dyDescent="0.25"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</row>
    <row r="604" spans="2:26" ht="15.75" customHeight="1" x14ac:dyDescent="0.25"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</row>
    <row r="605" spans="2:26" ht="15.75" customHeight="1" x14ac:dyDescent="0.25"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</row>
    <row r="606" spans="2:26" ht="15.75" customHeight="1" x14ac:dyDescent="0.25"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</row>
    <row r="607" spans="2:26" ht="15.75" customHeight="1" x14ac:dyDescent="0.25"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</row>
    <row r="608" spans="2:26" ht="15.75" customHeight="1" x14ac:dyDescent="0.25"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</row>
    <row r="609" spans="2:26" ht="15.75" customHeight="1" x14ac:dyDescent="0.25"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</row>
    <row r="610" spans="2:26" ht="15.75" customHeight="1" x14ac:dyDescent="0.25"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</row>
    <row r="611" spans="2:26" ht="15.75" customHeight="1" x14ac:dyDescent="0.25"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</row>
    <row r="612" spans="2:26" ht="15.75" customHeight="1" x14ac:dyDescent="0.25"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</row>
    <row r="613" spans="2:26" ht="15.75" customHeight="1" x14ac:dyDescent="0.25"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</row>
    <row r="614" spans="2:26" ht="15.75" customHeight="1" x14ac:dyDescent="0.25"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</row>
    <row r="615" spans="2:26" ht="15.75" customHeight="1" x14ac:dyDescent="0.25"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</row>
    <row r="616" spans="2:26" ht="15.75" customHeight="1" x14ac:dyDescent="0.25"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</row>
    <row r="617" spans="2:26" ht="15.75" customHeight="1" x14ac:dyDescent="0.25"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</row>
    <row r="618" spans="2:26" ht="15.75" customHeight="1" x14ac:dyDescent="0.25"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  <c r="Z618" s="73"/>
    </row>
    <row r="619" spans="2:26" ht="15.75" customHeight="1" x14ac:dyDescent="0.25"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  <c r="Z619" s="73"/>
    </row>
    <row r="620" spans="2:26" ht="15.75" customHeight="1" x14ac:dyDescent="0.25"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  <c r="Z620" s="73"/>
    </row>
    <row r="621" spans="2:26" ht="15.75" customHeight="1" x14ac:dyDescent="0.25"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</row>
    <row r="622" spans="2:26" ht="15.75" customHeight="1" x14ac:dyDescent="0.25"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</row>
    <row r="623" spans="2:26" ht="15.75" customHeight="1" x14ac:dyDescent="0.25"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</row>
    <row r="624" spans="2:26" ht="15.75" customHeight="1" x14ac:dyDescent="0.25"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</row>
    <row r="625" spans="2:26" ht="15.75" customHeight="1" x14ac:dyDescent="0.25"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</row>
    <row r="626" spans="2:26" ht="15.75" customHeight="1" x14ac:dyDescent="0.25"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</row>
    <row r="627" spans="2:26" ht="15.75" customHeight="1" x14ac:dyDescent="0.25"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</row>
    <row r="628" spans="2:26" ht="15.75" customHeight="1" x14ac:dyDescent="0.25"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</row>
    <row r="629" spans="2:26" ht="15.75" customHeight="1" x14ac:dyDescent="0.25"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</row>
    <row r="630" spans="2:26" ht="15.75" customHeight="1" x14ac:dyDescent="0.25"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</row>
    <row r="631" spans="2:26" ht="15.75" customHeight="1" x14ac:dyDescent="0.25"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</row>
    <row r="632" spans="2:26" ht="15.75" customHeight="1" x14ac:dyDescent="0.25"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</row>
    <row r="633" spans="2:26" ht="15.75" customHeight="1" x14ac:dyDescent="0.25"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</row>
    <row r="634" spans="2:26" ht="15.75" customHeight="1" x14ac:dyDescent="0.25"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</row>
    <row r="635" spans="2:26" ht="15.75" customHeight="1" x14ac:dyDescent="0.25"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</row>
    <row r="636" spans="2:26" ht="15.75" customHeight="1" x14ac:dyDescent="0.25"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</row>
    <row r="637" spans="2:26" ht="15.75" customHeight="1" x14ac:dyDescent="0.25"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</row>
    <row r="638" spans="2:26" ht="15.75" customHeight="1" x14ac:dyDescent="0.25"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</row>
    <row r="639" spans="2:26" ht="15.75" customHeight="1" x14ac:dyDescent="0.25"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</row>
    <row r="640" spans="2:26" ht="15.75" customHeight="1" x14ac:dyDescent="0.25"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</row>
    <row r="641" spans="2:26" ht="15.75" customHeight="1" x14ac:dyDescent="0.25"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  <c r="Z641" s="73"/>
    </row>
    <row r="642" spans="2:26" ht="15.75" customHeight="1" x14ac:dyDescent="0.25"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  <c r="Z642" s="73"/>
    </row>
    <row r="643" spans="2:26" ht="15.75" customHeight="1" x14ac:dyDescent="0.25"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</row>
    <row r="644" spans="2:26" ht="15.75" customHeight="1" x14ac:dyDescent="0.25"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</row>
    <row r="645" spans="2:26" ht="15.75" customHeight="1" x14ac:dyDescent="0.25"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  <c r="Z645" s="73"/>
    </row>
    <row r="646" spans="2:26" ht="15.75" customHeight="1" x14ac:dyDescent="0.25"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  <c r="Z646" s="73"/>
    </row>
    <row r="647" spans="2:26" ht="15.75" customHeight="1" x14ac:dyDescent="0.25"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  <c r="Z647" s="73"/>
    </row>
    <row r="648" spans="2:26" ht="15.75" customHeight="1" x14ac:dyDescent="0.25"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</row>
    <row r="649" spans="2:26" ht="15.75" customHeight="1" x14ac:dyDescent="0.25"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  <c r="Z649" s="73"/>
    </row>
    <row r="650" spans="2:26" ht="15.75" customHeight="1" x14ac:dyDescent="0.25"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</row>
    <row r="651" spans="2:26" ht="15.75" customHeight="1" x14ac:dyDescent="0.25"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  <c r="Z651" s="73"/>
    </row>
    <row r="652" spans="2:26" ht="15.75" customHeight="1" x14ac:dyDescent="0.25"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  <c r="Z652" s="73"/>
    </row>
    <row r="653" spans="2:26" ht="15.75" customHeight="1" x14ac:dyDescent="0.25"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</row>
    <row r="654" spans="2:26" ht="15.75" customHeight="1" x14ac:dyDescent="0.25"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</row>
    <row r="655" spans="2:26" ht="15.75" customHeight="1" x14ac:dyDescent="0.25"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</row>
    <row r="656" spans="2:26" ht="15.75" customHeight="1" x14ac:dyDescent="0.25"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  <c r="Z656" s="73"/>
    </row>
    <row r="657" spans="2:26" ht="15.75" customHeight="1" x14ac:dyDescent="0.25"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  <c r="Z657" s="73"/>
    </row>
    <row r="658" spans="2:26" ht="15.75" customHeight="1" x14ac:dyDescent="0.25"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  <c r="Z658" s="73"/>
    </row>
    <row r="659" spans="2:26" ht="15.75" customHeight="1" x14ac:dyDescent="0.25"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  <c r="Z659" s="73"/>
    </row>
    <row r="660" spans="2:26" ht="15.75" customHeight="1" x14ac:dyDescent="0.25"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</row>
    <row r="661" spans="2:26" ht="15.75" customHeight="1" x14ac:dyDescent="0.25"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</row>
    <row r="662" spans="2:26" ht="15.75" customHeight="1" x14ac:dyDescent="0.25"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</row>
    <row r="663" spans="2:26" ht="15.75" customHeight="1" x14ac:dyDescent="0.25"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  <c r="Z663" s="73"/>
    </row>
    <row r="664" spans="2:26" ht="15.75" customHeight="1" x14ac:dyDescent="0.25"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  <c r="Z664" s="73"/>
    </row>
    <row r="665" spans="2:26" ht="15.75" customHeight="1" x14ac:dyDescent="0.25"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  <c r="Z665" s="73"/>
    </row>
    <row r="666" spans="2:26" ht="15.75" customHeight="1" x14ac:dyDescent="0.25"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  <c r="Z666" s="73"/>
    </row>
    <row r="667" spans="2:26" ht="15.75" customHeight="1" x14ac:dyDescent="0.25"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  <c r="Z667" s="73"/>
    </row>
    <row r="668" spans="2:26" ht="15.75" customHeight="1" x14ac:dyDescent="0.25"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  <c r="Z668" s="73"/>
    </row>
    <row r="669" spans="2:26" ht="15.75" customHeight="1" x14ac:dyDescent="0.25"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</row>
    <row r="670" spans="2:26" ht="15.75" customHeight="1" x14ac:dyDescent="0.25"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</row>
    <row r="671" spans="2:26" ht="15.75" customHeight="1" x14ac:dyDescent="0.25"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  <c r="Z671" s="73"/>
    </row>
    <row r="672" spans="2:26" ht="15.75" customHeight="1" x14ac:dyDescent="0.25"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  <c r="Z672" s="73"/>
    </row>
    <row r="673" spans="2:26" ht="15.75" customHeight="1" x14ac:dyDescent="0.25"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  <c r="Z673" s="73"/>
    </row>
    <row r="674" spans="2:26" ht="15.75" customHeight="1" x14ac:dyDescent="0.25"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  <c r="Z674" s="73"/>
    </row>
    <row r="675" spans="2:26" ht="15.75" customHeight="1" x14ac:dyDescent="0.25"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  <c r="Z675" s="73"/>
    </row>
    <row r="676" spans="2:26" ht="15.75" customHeight="1" x14ac:dyDescent="0.25"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  <c r="Z676" s="73"/>
    </row>
    <row r="677" spans="2:26" ht="15.75" customHeight="1" x14ac:dyDescent="0.25"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  <c r="Z677" s="73"/>
    </row>
    <row r="678" spans="2:26" ht="15.75" customHeight="1" x14ac:dyDescent="0.25"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  <c r="Z678" s="73"/>
    </row>
    <row r="679" spans="2:26" ht="15.75" customHeight="1" x14ac:dyDescent="0.25"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  <c r="Z679" s="73"/>
    </row>
    <row r="680" spans="2:26" ht="15.75" customHeight="1" x14ac:dyDescent="0.25"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  <c r="Z680" s="73"/>
    </row>
    <row r="681" spans="2:26" ht="15.75" customHeight="1" x14ac:dyDescent="0.25"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  <c r="Z681" s="73"/>
    </row>
    <row r="682" spans="2:26" ht="15.75" customHeight="1" x14ac:dyDescent="0.25"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  <c r="Z682" s="73"/>
    </row>
    <row r="683" spans="2:26" ht="15.75" customHeight="1" x14ac:dyDescent="0.25"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</row>
    <row r="684" spans="2:26" ht="15.75" customHeight="1" x14ac:dyDescent="0.25"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</row>
    <row r="685" spans="2:26" ht="15.75" customHeight="1" x14ac:dyDescent="0.25"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  <c r="Z685" s="73"/>
    </row>
    <row r="686" spans="2:26" ht="15.75" customHeight="1" x14ac:dyDescent="0.25"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</row>
    <row r="687" spans="2:26" ht="15.75" customHeight="1" x14ac:dyDescent="0.25"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</row>
    <row r="688" spans="2:26" ht="15.75" customHeight="1" x14ac:dyDescent="0.25"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  <c r="Z688" s="73"/>
    </row>
    <row r="689" spans="2:26" ht="15.75" customHeight="1" x14ac:dyDescent="0.25"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  <c r="Z689" s="73"/>
    </row>
    <row r="690" spans="2:26" ht="15.75" customHeight="1" x14ac:dyDescent="0.25"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  <c r="Z690" s="73"/>
    </row>
    <row r="691" spans="2:26" ht="15.75" customHeight="1" x14ac:dyDescent="0.25"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</row>
    <row r="692" spans="2:26" ht="15.75" customHeight="1" x14ac:dyDescent="0.25"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  <c r="Z692" s="73"/>
    </row>
    <row r="693" spans="2:26" ht="15.75" customHeight="1" x14ac:dyDescent="0.25"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  <c r="Z693" s="73"/>
    </row>
    <row r="694" spans="2:26" ht="15.75" customHeight="1" x14ac:dyDescent="0.25"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  <c r="Z694" s="73"/>
    </row>
    <row r="695" spans="2:26" ht="15.75" customHeight="1" x14ac:dyDescent="0.25"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  <c r="Z695" s="73"/>
    </row>
    <row r="696" spans="2:26" ht="15.75" customHeight="1" x14ac:dyDescent="0.25"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</row>
    <row r="697" spans="2:26" ht="15.75" customHeight="1" x14ac:dyDescent="0.25"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</row>
    <row r="698" spans="2:26" ht="15.75" customHeight="1" x14ac:dyDescent="0.25"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  <c r="Z698" s="73"/>
    </row>
    <row r="699" spans="2:26" ht="15.75" customHeight="1" x14ac:dyDescent="0.25"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  <c r="Z699" s="73"/>
    </row>
    <row r="700" spans="2:26" ht="15.75" customHeight="1" x14ac:dyDescent="0.25"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  <c r="Z700" s="73"/>
    </row>
    <row r="701" spans="2:26" ht="15.75" customHeight="1" x14ac:dyDescent="0.25"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  <c r="Z701" s="73"/>
    </row>
    <row r="702" spans="2:26" ht="15.75" customHeight="1" x14ac:dyDescent="0.25"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</row>
    <row r="703" spans="2:26" ht="15.75" customHeight="1" x14ac:dyDescent="0.25"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  <c r="Z703" s="73"/>
    </row>
    <row r="704" spans="2:26" ht="15.75" customHeight="1" x14ac:dyDescent="0.25"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  <c r="Z704" s="73"/>
    </row>
    <row r="705" spans="2:26" ht="15.75" customHeight="1" x14ac:dyDescent="0.25"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</row>
    <row r="706" spans="2:26" ht="15.75" customHeight="1" x14ac:dyDescent="0.25"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</row>
    <row r="707" spans="2:26" ht="15.75" customHeight="1" x14ac:dyDescent="0.25"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  <c r="Z707" s="73"/>
    </row>
    <row r="708" spans="2:26" ht="15.75" customHeight="1" x14ac:dyDescent="0.25"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  <c r="Z708" s="73"/>
    </row>
    <row r="709" spans="2:26" ht="15.75" customHeight="1" x14ac:dyDescent="0.25"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  <c r="Z709" s="73"/>
    </row>
    <row r="710" spans="2:26" ht="15.75" customHeight="1" x14ac:dyDescent="0.25"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  <c r="Z710" s="73"/>
    </row>
    <row r="711" spans="2:26" ht="15.75" customHeight="1" x14ac:dyDescent="0.25"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  <c r="Z711" s="73"/>
    </row>
    <row r="712" spans="2:26" ht="15.75" customHeight="1" x14ac:dyDescent="0.25"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  <c r="Z712" s="73"/>
    </row>
    <row r="713" spans="2:26" ht="15.75" customHeight="1" x14ac:dyDescent="0.25"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  <c r="Z713" s="73"/>
    </row>
    <row r="714" spans="2:26" ht="15.75" customHeight="1" x14ac:dyDescent="0.25"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  <c r="Z714" s="73"/>
    </row>
    <row r="715" spans="2:26" ht="15.75" customHeight="1" x14ac:dyDescent="0.25"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  <c r="Z715" s="73"/>
    </row>
    <row r="716" spans="2:26" ht="15.75" customHeight="1" x14ac:dyDescent="0.25"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  <c r="Z716" s="73"/>
    </row>
    <row r="717" spans="2:26" ht="15.75" customHeight="1" x14ac:dyDescent="0.25"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</row>
    <row r="718" spans="2:26" ht="15.75" customHeight="1" x14ac:dyDescent="0.25"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  <c r="Z718" s="73"/>
    </row>
    <row r="719" spans="2:26" ht="15.75" customHeight="1" x14ac:dyDescent="0.25"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  <c r="Z719" s="73"/>
    </row>
    <row r="720" spans="2:26" ht="15.75" customHeight="1" x14ac:dyDescent="0.25"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  <c r="Z720" s="73"/>
    </row>
    <row r="721" spans="2:26" ht="15.75" customHeight="1" x14ac:dyDescent="0.25"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  <c r="Z721" s="73"/>
    </row>
    <row r="722" spans="2:26" ht="15.75" customHeight="1" x14ac:dyDescent="0.25"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3"/>
    </row>
    <row r="723" spans="2:26" ht="15.75" customHeight="1" x14ac:dyDescent="0.25"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3"/>
    </row>
    <row r="724" spans="2:26" ht="15.75" customHeight="1" x14ac:dyDescent="0.25"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3"/>
    </row>
    <row r="725" spans="2:26" ht="15.75" customHeight="1" x14ac:dyDescent="0.25"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3"/>
    </row>
    <row r="726" spans="2:26" ht="15.75" customHeight="1" x14ac:dyDescent="0.25"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3"/>
    </row>
    <row r="727" spans="2:26" ht="15.75" customHeight="1" x14ac:dyDescent="0.25"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</row>
    <row r="728" spans="2:26" ht="15.75" customHeight="1" x14ac:dyDescent="0.25"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</row>
    <row r="729" spans="2:26" ht="15.75" customHeight="1" x14ac:dyDescent="0.25"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  <c r="Z729" s="73"/>
    </row>
    <row r="730" spans="2:26" ht="15.75" customHeight="1" x14ac:dyDescent="0.25"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  <c r="Z730" s="73"/>
    </row>
    <row r="731" spans="2:26" ht="15.75" customHeight="1" x14ac:dyDescent="0.25"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</row>
    <row r="732" spans="2:26" ht="15.75" customHeight="1" x14ac:dyDescent="0.25"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</row>
    <row r="733" spans="2:26" ht="15.75" customHeight="1" x14ac:dyDescent="0.25"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</row>
    <row r="734" spans="2:26" ht="15.75" customHeight="1" x14ac:dyDescent="0.25"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</row>
    <row r="735" spans="2:26" ht="15.75" customHeight="1" x14ac:dyDescent="0.25"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</row>
    <row r="736" spans="2:26" ht="15.75" customHeight="1" x14ac:dyDescent="0.25"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</row>
    <row r="737" spans="2:26" ht="15.75" customHeight="1" x14ac:dyDescent="0.25"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</row>
    <row r="738" spans="2:26" ht="15.75" customHeight="1" x14ac:dyDescent="0.25"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</row>
    <row r="739" spans="2:26" ht="15.75" customHeight="1" x14ac:dyDescent="0.25"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</row>
    <row r="740" spans="2:26" ht="15.75" customHeight="1" x14ac:dyDescent="0.25"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</row>
    <row r="741" spans="2:26" ht="15.75" customHeight="1" x14ac:dyDescent="0.25"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</row>
    <row r="742" spans="2:26" ht="15.75" customHeight="1" x14ac:dyDescent="0.25"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</row>
    <row r="743" spans="2:26" ht="15.75" customHeight="1" x14ac:dyDescent="0.25"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</row>
    <row r="744" spans="2:26" ht="15.75" customHeight="1" x14ac:dyDescent="0.25"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</row>
    <row r="745" spans="2:26" ht="15.75" customHeight="1" x14ac:dyDescent="0.25"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</row>
    <row r="746" spans="2:26" ht="15.75" customHeight="1" x14ac:dyDescent="0.25"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</row>
    <row r="747" spans="2:26" ht="15.75" customHeight="1" x14ac:dyDescent="0.25"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</row>
    <row r="748" spans="2:26" ht="15.75" customHeight="1" x14ac:dyDescent="0.25"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</row>
    <row r="749" spans="2:26" ht="15.75" customHeight="1" x14ac:dyDescent="0.25"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</row>
    <row r="750" spans="2:26" ht="15.75" customHeight="1" x14ac:dyDescent="0.25"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</row>
    <row r="751" spans="2:26" ht="15.75" customHeight="1" x14ac:dyDescent="0.25"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</row>
    <row r="752" spans="2:26" ht="15.75" customHeight="1" x14ac:dyDescent="0.25"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</row>
    <row r="753" spans="2:26" ht="15.75" customHeight="1" x14ac:dyDescent="0.25"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  <c r="Z753" s="73"/>
    </row>
    <row r="754" spans="2:26" ht="15.75" customHeight="1" x14ac:dyDescent="0.25"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  <c r="Z754" s="73"/>
    </row>
    <row r="755" spans="2:26" ht="15.75" customHeight="1" x14ac:dyDescent="0.25"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  <c r="Z755" s="73"/>
    </row>
    <row r="756" spans="2:26" ht="15.75" customHeight="1" x14ac:dyDescent="0.25"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</row>
    <row r="757" spans="2:26" ht="15.75" customHeight="1" x14ac:dyDescent="0.25"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</row>
    <row r="758" spans="2:26" ht="15.75" customHeight="1" x14ac:dyDescent="0.25"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  <c r="Z758" s="73"/>
    </row>
    <row r="759" spans="2:26" ht="15.75" customHeight="1" x14ac:dyDescent="0.25"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  <c r="Z759" s="73"/>
    </row>
    <row r="760" spans="2:26" ht="15.75" customHeight="1" x14ac:dyDescent="0.25"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  <c r="Z760" s="73"/>
    </row>
    <row r="761" spans="2:26" ht="15.75" customHeight="1" x14ac:dyDescent="0.25"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  <c r="Z761" s="73"/>
    </row>
    <row r="762" spans="2:26" ht="15.75" customHeight="1" x14ac:dyDescent="0.25"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  <c r="Z762" s="73"/>
    </row>
    <row r="763" spans="2:26" ht="15.75" customHeight="1" x14ac:dyDescent="0.25"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  <c r="Z763" s="73"/>
    </row>
    <row r="764" spans="2:26" ht="15.75" customHeight="1" x14ac:dyDescent="0.25"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  <c r="Z764" s="73"/>
    </row>
    <row r="765" spans="2:26" ht="15.75" customHeight="1" x14ac:dyDescent="0.25"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  <c r="Z765" s="73"/>
    </row>
    <row r="766" spans="2:26" ht="15.75" customHeight="1" x14ac:dyDescent="0.25"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  <c r="Z766" s="73"/>
    </row>
    <row r="767" spans="2:26" ht="15.75" customHeight="1" x14ac:dyDescent="0.25"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  <c r="Z767" s="73"/>
    </row>
    <row r="768" spans="2:26" ht="15.75" customHeight="1" x14ac:dyDescent="0.25"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  <c r="Z768" s="73"/>
    </row>
    <row r="769" spans="2:26" ht="15.75" customHeight="1" x14ac:dyDescent="0.25"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  <c r="Z769" s="73"/>
    </row>
    <row r="770" spans="2:26" ht="15.75" customHeight="1" x14ac:dyDescent="0.25"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  <c r="Z770" s="73"/>
    </row>
    <row r="771" spans="2:26" ht="15.75" customHeight="1" x14ac:dyDescent="0.25"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</row>
    <row r="772" spans="2:26" ht="15.75" customHeight="1" x14ac:dyDescent="0.25"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</row>
    <row r="773" spans="2:26" ht="15.75" customHeight="1" x14ac:dyDescent="0.25"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  <c r="Z773" s="73"/>
    </row>
    <row r="774" spans="2:26" ht="15.75" customHeight="1" x14ac:dyDescent="0.25"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  <c r="Z774" s="73"/>
    </row>
    <row r="775" spans="2:26" ht="15.75" customHeight="1" x14ac:dyDescent="0.25"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  <c r="Z775" s="73"/>
    </row>
    <row r="776" spans="2:26" ht="15.75" customHeight="1" x14ac:dyDescent="0.25"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  <c r="Z776" s="73"/>
    </row>
    <row r="777" spans="2:26" ht="15.75" customHeight="1" x14ac:dyDescent="0.25"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  <c r="Z777" s="73"/>
    </row>
    <row r="778" spans="2:26" ht="15.75" customHeight="1" x14ac:dyDescent="0.25"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  <c r="Z778" s="73"/>
    </row>
    <row r="779" spans="2:26" ht="15.75" customHeight="1" x14ac:dyDescent="0.25"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  <c r="Z779" s="73"/>
    </row>
    <row r="780" spans="2:26" ht="15.75" customHeight="1" x14ac:dyDescent="0.25"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  <c r="Z780" s="73"/>
    </row>
    <row r="781" spans="2:26" ht="15.75" customHeight="1" x14ac:dyDescent="0.25"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  <c r="Z781" s="73"/>
    </row>
    <row r="782" spans="2:26" ht="15.75" customHeight="1" x14ac:dyDescent="0.25"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  <c r="Z782" s="73"/>
    </row>
    <row r="783" spans="2:26" ht="15.75" customHeight="1" x14ac:dyDescent="0.25"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  <c r="Z783" s="73"/>
    </row>
    <row r="784" spans="2:26" ht="15.75" customHeight="1" x14ac:dyDescent="0.25"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  <c r="Z784" s="73"/>
    </row>
    <row r="785" spans="2:26" ht="15.75" customHeight="1" x14ac:dyDescent="0.25"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  <c r="Z785" s="73"/>
    </row>
    <row r="786" spans="2:26" ht="15.75" customHeight="1" x14ac:dyDescent="0.25"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  <c r="Z786" s="73"/>
    </row>
    <row r="787" spans="2:26" ht="15.75" customHeight="1" x14ac:dyDescent="0.25"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  <c r="Z787" s="73"/>
    </row>
    <row r="788" spans="2:26" ht="15.75" customHeight="1" x14ac:dyDescent="0.25"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  <c r="Z788" s="73"/>
    </row>
    <row r="789" spans="2:26" ht="15.75" customHeight="1" x14ac:dyDescent="0.25"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  <c r="Z789" s="73"/>
    </row>
    <row r="790" spans="2:26" ht="15.75" customHeight="1" x14ac:dyDescent="0.25"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  <c r="Z790" s="73"/>
    </row>
    <row r="791" spans="2:26" ht="15.75" customHeight="1" x14ac:dyDescent="0.25"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  <c r="Z791" s="73"/>
    </row>
    <row r="792" spans="2:26" ht="15.75" customHeight="1" x14ac:dyDescent="0.25"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  <c r="Z792" s="73"/>
    </row>
    <row r="793" spans="2:26" ht="15.75" customHeight="1" x14ac:dyDescent="0.25"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</row>
    <row r="794" spans="2:26" ht="15.75" customHeight="1" x14ac:dyDescent="0.25"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</row>
    <row r="795" spans="2:26" ht="15.75" customHeight="1" x14ac:dyDescent="0.25"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  <c r="Z795" s="73"/>
    </row>
    <row r="796" spans="2:26" ht="15.75" customHeight="1" x14ac:dyDescent="0.25"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  <c r="Z796" s="73"/>
    </row>
    <row r="797" spans="2:26" ht="15.75" customHeight="1" x14ac:dyDescent="0.25"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  <c r="Z797" s="73"/>
    </row>
    <row r="798" spans="2:26" ht="15.75" customHeight="1" x14ac:dyDescent="0.25"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</row>
    <row r="799" spans="2:26" ht="15.75" customHeight="1" x14ac:dyDescent="0.25"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</row>
    <row r="800" spans="2:26" ht="15.75" customHeight="1" x14ac:dyDescent="0.25"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  <c r="Z800" s="73"/>
    </row>
    <row r="801" spans="2:26" ht="15.75" customHeight="1" x14ac:dyDescent="0.25"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  <c r="Z801" s="73"/>
    </row>
    <row r="802" spans="2:26" ht="15.75" customHeight="1" x14ac:dyDescent="0.25"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</row>
    <row r="803" spans="2:26" ht="15.75" customHeight="1" x14ac:dyDescent="0.25"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</row>
    <row r="804" spans="2:26" ht="15.75" customHeight="1" x14ac:dyDescent="0.25"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</row>
    <row r="805" spans="2:26" ht="15.75" customHeight="1" x14ac:dyDescent="0.25"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</row>
    <row r="806" spans="2:26" ht="15.75" customHeight="1" x14ac:dyDescent="0.25"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</row>
    <row r="807" spans="2:26" ht="15.75" customHeight="1" x14ac:dyDescent="0.25"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</row>
    <row r="808" spans="2:26" ht="15.75" customHeight="1" x14ac:dyDescent="0.25"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</row>
    <row r="809" spans="2:26" ht="15.75" customHeight="1" x14ac:dyDescent="0.25"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</row>
    <row r="810" spans="2:26" ht="15.75" customHeight="1" x14ac:dyDescent="0.25"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</row>
    <row r="811" spans="2:26" ht="15.75" customHeight="1" x14ac:dyDescent="0.25"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  <c r="Z811" s="73"/>
    </row>
    <row r="812" spans="2:26" ht="15.75" customHeight="1" x14ac:dyDescent="0.25"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  <c r="Z812" s="73"/>
    </row>
    <row r="813" spans="2:26" ht="15.75" customHeight="1" x14ac:dyDescent="0.25"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  <c r="Z813" s="73"/>
    </row>
    <row r="814" spans="2:26" ht="15.75" customHeight="1" x14ac:dyDescent="0.25"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  <c r="Z814" s="73"/>
    </row>
    <row r="815" spans="2:26" ht="15.75" customHeight="1" x14ac:dyDescent="0.25"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</row>
    <row r="816" spans="2:26" ht="15.75" customHeight="1" x14ac:dyDescent="0.25"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</row>
    <row r="817" spans="2:26" ht="15.75" customHeight="1" x14ac:dyDescent="0.25"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  <c r="Z817" s="73"/>
    </row>
    <row r="818" spans="2:26" ht="15.75" customHeight="1" x14ac:dyDescent="0.25"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  <c r="Z818" s="73"/>
    </row>
    <row r="819" spans="2:26" ht="15.75" customHeight="1" x14ac:dyDescent="0.25"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  <c r="Z819" s="73"/>
    </row>
    <row r="820" spans="2:26" ht="15.75" customHeight="1" x14ac:dyDescent="0.25"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  <c r="Z820" s="73"/>
    </row>
    <row r="821" spans="2:26" ht="15.75" customHeight="1" x14ac:dyDescent="0.25"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  <c r="Z821" s="73"/>
    </row>
    <row r="822" spans="2:26" ht="15.75" customHeight="1" x14ac:dyDescent="0.25"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  <c r="Z822" s="73"/>
    </row>
    <row r="823" spans="2:26" ht="15.75" customHeight="1" x14ac:dyDescent="0.25"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  <c r="Z823" s="73"/>
    </row>
    <row r="824" spans="2:26" ht="15.75" customHeight="1" x14ac:dyDescent="0.25"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  <c r="Z824" s="73"/>
    </row>
    <row r="825" spans="2:26" ht="15.75" customHeight="1" x14ac:dyDescent="0.25"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  <c r="Z825" s="73"/>
    </row>
    <row r="826" spans="2:26" ht="15.75" customHeight="1" x14ac:dyDescent="0.25"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  <c r="Z826" s="73"/>
    </row>
    <row r="827" spans="2:26" ht="15.75" customHeight="1" x14ac:dyDescent="0.25"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  <c r="Z827" s="73"/>
    </row>
    <row r="828" spans="2:26" ht="15.75" customHeight="1" x14ac:dyDescent="0.25"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  <c r="Z828" s="73"/>
    </row>
    <row r="829" spans="2:26" ht="15.75" customHeight="1" x14ac:dyDescent="0.25"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  <c r="Z829" s="73"/>
    </row>
    <row r="830" spans="2:26" ht="15.75" customHeight="1" x14ac:dyDescent="0.25"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  <c r="Z830" s="73"/>
    </row>
    <row r="831" spans="2:26" ht="15.75" customHeight="1" x14ac:dyDescent="0.25"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  <c r="Z831" s="73"/>
    </row>
    <row r="832" spans="2:26" ht="15.75" customHeight="1" x14ac:dyDescent="0.25"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  <c r="Z832" s="73"/>
    </row>
    <row r="833" spans="2:26" ht="15.75" customHeight="1" x14ac:dyDescent="0.25"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  <c r="Z833" s="73"/>
    </row>
    <row r="834" spans="2:26" ht="15.75" customHeight="1" x14ac:dyDescent="0.25"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  <c r="Z834" s="73"/>
    </row>
    <row r="835" spans="2:26" ht="15.75" customHeight="1" x14ac:dyDescent="0.25"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  <c r="Z835" s="73"/>
    </row>
    <row r="836" spans="2:26" ht="15.75" customHeight="1" x14ac:dyDescent="0.25"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  <c r="Z836" s="73"/>
    </row>
    <row r="837" spans="2:26" ht="15.75" customHeight="1" x14ac:dyDescent="0.25"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</row>
    <row r="838" spans="2:26" ht="15.75" customHeight="1" x14ac:dyDescent="0.25"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</row>
    <row r="839" spans="2:26" ht="15.75" customHeight="1" x14ac:dyDescent="0.25"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  <c r="Z839" s="73"/>
    </row>
    <row r="840" spans="2:26" ht="15.75" customHeight="1" x14ac:dyDescent="0.25"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  <c r="Z840" s="73"/>
    </row>
    <row r="841" spans="2:26" ht="15.75" customHeight="1" x14ac:dyDescent="0.25"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  <c r="Z841" s="73"/>
    </row>
    <row r="842" spans="2:26" ht="15.75" customHeight="1" x14ac:dyDescent="0.25"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  <c r="Z842" s="73"/>
    </row>
    <row r="843" spans="2:26" ht="15.75" customHeight="1" x14ac:dyDescent="0.25"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  <c r="Z843" s="73"/>
    </row>
    <row r="844" spans="2:26" ht="15.75" customHeight="1" x14ac:dyDescent="0.25"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  <c r="Z844" s="73"/>
    </row>
    <row r="845" spans="2:26" ht="15.75" customHeight="1" x14ac:dyDescent="0.25"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  <c r="Z845" s="73"/>
    </row>
    <row r="846" spans="2:26" ht="15.75" customHeight="1" x14ac:dyDescent="0.25"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  <c r="Z846" s="73"/>
    </row>
    <row r="847" spans="2:26" ht="15.75" customHeight="1" x14ac:dyDescent="0.25"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  <c r="Z847" s="73"/>
    </row>
    <row r="848" spans="2:26" ht="15.75" customHeight="1" x14ac:dyDescent="0.25"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  <c r="Z848" s="73"/>
    </row>
    <row r="849" spans="2:26" ht="15.75" customHeight="1" x14ac:dyDescent="0.25"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  <c r="Z849" s="73"/>
    </row>
    <row r="850" spans="2:26" ht="15.75" customHeight="1" x14ac:dyDescent="0.25"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  <c r="Z850" s="73"/>
    </row>
    <row r="851" spans="2:26" ht="15.75" customHeight="1" x14ac:dyDescent="0.25"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  <c r="Z851" s="73"/>
    </row>
    <row r="852" spans="2:26" ht="15.75" customHeight="1" x14ac:dyDescent="0.25"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  <c r="Z852" s="73"/>
    </row>
    <row r="853" spans="2:26" ht="15.75" customHeight="1" x14ac:dyDescent="0.25"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  <c r="Z853" s="73"/>
    </row>
    <row r="854" spans="2:26" ht="15.75" customHeight="1" x14ac:dyDescent="0.25"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  <c r="Z854" s="73"/>
    </row>
    <row r="855" spans="2:26" ht="15.75" customHeight="1" x14ac:dyDescent="0.25"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  <c r="Z855" s="73"/>
    </row>
    <row r="856" spans="2:26" ht="15.75" customHeight="1" x14ac:dyDescent="0.25"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  <c r="Z856" s="73"/>
    </row>
    <row r="857" spans="2:26" ht="15.75" customHeight="1" x14ac:dyDescent="0.25"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  <c r="Z857" s="73"/>
    </row>
    <row r="858" spans="2:26" ht="15.75" customHeight="1" x14ac:dyDescent="0.25"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  <c r="Z858" s="73"/>
    </row>
    <row r="859" spans="2:26" ht="15.75" customHeight="1" x14ac:dyDescent="0.25"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</row>
    <row r="860" spans="2:26" ht="15.75" customHeight="1" x14ac:dyDescent="0.25"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</row>
    <row r="861" spans="2:26" ht="15.75" customHeight="1" x14ac:dyDescent="0.25"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  <c r="Z861" s="73"/>
    </row>
    <row r="862" spans="2:26" ht="15.75" customHeight="1" x14ac:dyDescent="0.25"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  <c r="Z862" s="73"/>
    </row>
    <row r="863" spans="2:26" ht="15.75" customHeight="1" x14ac:dyDescent="0.25"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  <c r="Z863" s="73"/>
    </row>
    <row r="864" spans="2:26" ht="15.75" customHeight="1" x14ac:dyDescent="0.25"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  <c r="Z864" s="73"/>
    </row>
    <row r="865" spans="2:26" ht="15.75" customHeight="1" x14ac:dyDescent="0.25"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  <c r="Z865" s="73"/>
    </row>
    <row r="866" spans="2:26" ht="15.75" customHeight="1" x14ac:dyDescent="0.25"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  <c r="Z866" s="73"/>
    </row>
    <row r="867" spans="2:26" ht="15.75" customHeight="1" x14ac:dyDescent="0.25"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</row>
    <row r="868" spans="2:26" ht="15.75" customHeight="1" x14ac:dyDescent="0.25"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</row>
    <row r="869" spans="2:26" ht="15.75" customHeight="1" x14ac:dyDescent="0.25"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  <c r="Z869" s="73"/>
    </row>
    <row r="870" spans="2:26" ht="15.75" customHeight="1" x14ac:dyDescent="0.25"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  <c r="Z870" s="73"/>
    </row>
    <row r="871" spans="2:26" ht="15.75" customHeight="1" x14ac:dyDescent="0.25"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  <c r="Z871" s="73"/>
    </row>
    <row r="872" spans="2:26" ht="15.75" customHeight="1" x14ac:dyDescent="0.25"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  <c r="Z872" s="73"/>
    </row>
    <row r="873" spans="2:26" ht="15.75" customHeight="1" x14ac:dyDescent="0.25"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  <c r="Z873" s="73"/>
    </row>
    <row r="874" spans="2:26" ht="15.75" customHeight="1" x14ac:dyDescent="0.25"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  <c r="Z874" s="73"/>
    </row>
    <row r="875" spans="2:26" ht="15.75" customHeight="1" x14ac:dyDescent="0.25"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  <c r="Z875" s="73"/>
    </row>
    <row r="876" spans="2:26" ht="15.75" customHeight="1" x14ac:dyDescent="0.25"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  <c r="Z876" s="73"/>
    </row>
    <row r="877" spans="2:26" ht="15.75" customHeight="1" x14ac:dyDescent="0.25"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  <c r="Z877" s="73"/>
    </row>
    <row r="878" spans="2:26" ht="15.75" customHeight="1" x14ac:dyDescent="0.25"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  <c r="Z878" s="73"/>
    </row>
    <row r="879" spans="2:26" ht="15.75" customHeight="1" x14ac:dyDescent="0.25"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  <c r="Z879" s="73"/>
    </row>
    <row r="880" spans="2:26" ht="15.75" customHeight="1" x14ac:dyDescent="0.25"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  <c r="Z880" s="73"/>
    </row>
    <row r="881" spans="2:26" ht="15.75" customHeight="1" x14ac:dyDescent="0.25"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</row>
    <row r="882" spans="2:26" ht="15.75" customHeight="1" x14ac:dyDescent="0.25"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</row>
    <row r="883" spans="2:26" ht="15.75" customHeight="1" x14ac:dyDescent="0.25"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  <c r="Z883" s="73"/>
    </row>
    <row r="884" spans="2:26" ht="15.75" customHeight="1" x14ac:dyDescent="0.25"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  <c r="Z884" s="73"/>
    </row>
    <row r="885" spans="2:26" ht="15.75" customHeight="1" x14ac:dyDescent="0.25"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  <c r="Z885" s="73"/>
    </row>
    <row r="886" spans="2:26" ht="15.75" customHeight="1" x14ac:dyDescent="0.25"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</row>
    <row r="887" spans="2:26" ht="15.75" customHeight="1" x14ac:dyDescent="0.25"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</row>
    <row r="888" spans="2:26" ht="15.75" customHeight="1" x14ac:dyDescent="0.25"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  <c r="Z888" s="73"/>
    </row>
    <row r="889" spans="2:26" ht="15.75" customHeight="1" x14ac:dyDescent="0.25"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</row>
    <row r="890" spans="2:26" ht="15.75" customHeight="1" x14ac:dyDescent="0.25"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</row>
    <row r="891" spans="2:26" ht="15.75" customHeight="1" x14ac:dyDescent="0.25"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  <c r="Z891" s="73"/>
    </row>
    <row r="892" spans="2:26" ht="15.75" customHeight="1" x14ac:dyDescent="0.25"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  <c r="Z892" s="73"/>
    </row>
    <row r="893" spans="2:26" ht="15.75" customHeight="1" x14ac:dyDescent="0.25"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</row>
    <row r="894" spans="2:26" ht="15.75" customHeight="1" x14ac:dyDescent="0.25"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  <c r="Z894" s="73"/>
    </row>
    <row r="895" spans="2:26" ht="15.75" customHeight="1" x14ac:dyDescent="0.25"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  <c r="Z895" s="73"/>
    </row>
    <row r="896" spans="2:26" ht="15.75" customHeight="1" x14ac:dyDescent="0.25"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  <c r="Z896" s="73"/>
    </row>
    <row r="897" spans="2:26" ht="15.75" customHeight="1" x14ac:dyDescent="0.25"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  <c r="Z897" s="73"/>
    </row>
    <row r="898" spans="2:26" ht="15.75" customHeight="1" x14ac:dyDescent="0.25"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</row>
    <row r="899" spans="2:26" ht="15.75" customHeight="1" x14ac:dyDescent="0.25"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  <c r="Z899" s="73"/>
    </row>
    <row r="900" spans="2:26" ht="15.75" customHeight="1" x14ac:dyDescent="0.25"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</row>
    <row r="901" spans="2:26" ht="15.75" customHeight="1" x14ac:dyDescent="0.25"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  <c r="Z901" s="73"/>
    </row>
    <row r="902" spans="2:26" ht="15.75" customHeight="1" x14ac:dyDescent="0.25"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  <c r="Z902" s="73"/>
    </row>
    <row r="903" spans="2:26" ht="15.75" customHeight="1" x14ac:dyDescent="0.25"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</row>
    <row r="904" spans="2:26" ht="15.75" customHeight="1" x14ac:dyDescent="0.25"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</row>
    <row r="905" spans="2:26" ht="15.75" customHeight="1" x14ac:dyDescent="0.25"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  <c r="Z905" s="73"/>
    </row>
    <row r="906" spans="2:26" ht="15.75" customHeight="1" x14ac:dyDescent="0.25"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</row>
    <row r="907" spans="2:26" ht="15.75" customHeight="1" x14ac:dyDescent="0.25"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</row>
    <row r="908" spans="2:26" ht="15.75" customHeight="1" x14ac:dyDescent="0.25"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  <c r="Z908" s="73"/>
    </row>
    <row r="909" spans="2:26" ht="15.75" customHeight="1" x14ac:dyDescent="0.25"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  <c r="Z909" s="73"/>
    </row>
    <row r="910" spans="2:26" ht="15.75" customHeight="1" x14ac:dyDescent="0.25"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</row>
    <row r="911" spans="2:26" ht="15.75" customHeight="1" x14ac:dyDescent="0.25"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</row>
    <row r="912" spans="2:26" ht="15.75" customHeight="1" x14ac:dyDescent="0.25"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  <c r="Z912" s="73"/>
    </row>
    <row r="913" spans="2:26" ht="15.75" customHeight="1" x14ac:dyDescent="0.25"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  <c r="Z913" s="73"/>
    </row>
    <row r="914" spans="2:26" ht="15.75" customHeight="1" x14ac:dyDescent="0.25"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  <c r="Z914" s="73"/>
    </row>
    <row r="915" spans="2:26" ht="15.75" customHeight="1" x14ac:dyDescent="0.25"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  <c r="Z915" s="73"/>
    </row>
    <row r="916" spans="2:26" ht="15.75" customHeight="1" x14ac:dyDescent="0.25"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  <c r="Z916" s="73"/>
    </row>
    <row r="917" spans="2:26" ht="15.75" customHeight="1" x14ac:dyDescent="0.25"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  <c r="Z917" s="73"/>
    </row>
    <row r="918" spans="2:26" ht="15.75" customHeight="1" x14ac:dyDescent="0.25"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  <c r="Z918" s="73"/>
    </row>
    <row r="919" spans="2:26" ht="15.75" customHeight="1" x14ac:dyDescent="0.25"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  <c r="Z919" s="73"/>
    </row>
    <row r="920" spans="2:26" ht="15.75" customHeight="1" x14ac:dyDescent="0.25"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  <c r="Z920" s="73"/>
    </row>
    <row r="921" spans="2:26" ht="15.75" customHeight="1" x14ac:dyDescent="0.25"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  <c r="Z921" s="73"/>
    </row>
    <row r="922" spans="2:26" ht="15.75" customHeight="1" x14ac:dyDescent="0.25"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</row>
    <row r="923" spans="2:26" ht="15.75" customHeight="1" x14ac:dyDescent="0.25"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</row>
    <row r="924" spans="2:26" ht="15.75" customHeight="1" x14ac:dyDescent="0.25"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  <c r="Z924" s="73"/>
    </row>
    <row r="925" spans="2:26" ht="15.75" customHeight="1" x14ac:dyDescent="0.25"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</row>
    <row r="926" spans="2:26" ht="15.75" customHeight="1" x14ac:dyDescent="0.25"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</row>
    <row r="927" spans="2:26" ht="15.75" customHeight="1" x14ac:dyDescent="0.25"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  <c r="Z927" s="73"/>
    </row>
    <row r="928" spans="2:26" ht="15.75" customHeight="1" x14ac:dyDescent="0.25"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  <c r="Z928" s="73"/>
    </row>
    <row r="929" spans="2:26" ht="15.75" customHeight="1" x14ac:dyDescent="0.25"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  <c r="Y929" s="73"/>
      <c r="Z929" s="73"/>
    </row>
    <row r="930" spans="2:26" ht="15.75" customHeight="1" x14ac:dyDescent="0.25"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  <c r="Y930" s="73"/>
      <c r="Z930" s="73"/>
    </row>
    <row r="931" spans="2:26" ht="15.75" customHeight="1" x14ac:dyDescent="0.25"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  <c r="Y931" s="73"/>
      <c r="Z931" s="73"/>
    </row>
    <row r="932" spans="2:26" ht="15.75" customHeight="1" x14ac:dyDescent="0.25"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  <c r="Y932" s="73"/>
      <c r="Z932" s="73"/>
    </row>
    <row r="933" spans="2:26" ht="15.75" customHeight="1" x14ac:dyDescent="0.25"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  <c r="Y933" s="73"/>
      <c r="Z933" s="73"/>
    </row>
    <row r="934" spans="2:26" ht="15.75" customHeight="1" x14ac:dyDescent="0.25"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  <c r="Y934" s="73"/>
      <c r="Z934" s="73"/>
    </row>
    <row r="935" spans="2:26" ht="15.75" customHeight="1" x14ac:dyDescent="0.25"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  <c r="Z935" s="73"/>
    </row>
    <row r="936" spans="2:26" ht="15.75" customHeight="1" x14ac:dyDescent="0.25"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  <c r="Z936" s="73"/>
    </row>
    <row r="937" spans="2:26" ht="15.75" customHeight="1" x14ac:dyDescent="0.25"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  <c r="Z937" s="73"/>
    </row>
    <row r="938" spans="2:26" ht="15.75" customHeight="1" x14ac:dyDescent="0.25"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  <c r="Z938" s="73"/>
    </row>
    <row r="939" spans="2:26" ht="15.75" customHeight="1" x14ac:dyDescent="0.25"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  <c r="Z939" s="73"/>
    </row>
    <row r="940" spans="2:26" ht="15.75" customHeight="1" x14ac:dyDescent="0.25"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  <c r="Z940" s="73"/>
    </row>
    <row r="941" spans="2:26" ht="15.75" customHeight="1" x14ac:dyDescent="0.25"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  <c r="Z941" s="73"/>
    </row>
    <row r="942" spans="2:26" ht="15.75" customHeight="1" x14ac:dyDescent="0.25">
      <c r="B942" s="73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  <c r="Y942" s="73"/>
      <c r="Z942" s="73"/>
    </row>
    <row r="943" spans="2:26" ht="15.75" customHeight="1" x14ac:dyDescent="0.25">
      <c r="B943" s="73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  <c r="Y943" s="73"/>
      <c r="Z943" s="73"/>
    </row>
    <row r="944" spans="2:26" ht="15.75" customHeight="1" x14ac:dyDescent="0.25">
      <c r="B944" s="73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  <c r="Y944" s="73"/>
      <c r="Z944" s="73"/>
    </row>
    <row r="945" spans="2:26" ht="15.75" customHeight="1" x14ac:dyDescent="0.25">
      <c r="B945" s="73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  <c r="Y945" s="73"/>
      <c r="Z945" s="73"/>
    </row>
    <row r="946" spans="2:26" ht="15.75" customHeight="1" x14ac:dyDescent="0.25">
      <c r="B946" s="73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  <c r="Y946" s="73"/>
      <c r="Z946" s="73"/>
    </row>
    <row r="947" spans="2:26" ht="15.75" customHeight="1" x14ac:dyDescent="0.25">
      <c r="B947" s="73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  <c r="Y947" s="73"/>
      <c r="Z947" s="73"/>
    </row>
    <row r="948" spans="2:26" ht="15.75" customHeight="1" x14ac:dyDescent="0.25">
      <c r="B948" s="73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  <c r="Y948" s="73"/>
      <c r="Z948" s="73"/>
    </row>
    <row r="949" spans="2:26" ht="15.75" customHeight="1" x14ac:dyDescent="0.25">
      <c r="B949" s="73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  <c r="Y949" s="73"/>
      <c r="Z949" s="73"/>
    </row>
    <row r="950" spans="2:26" ht="15.75" customHeight="1" x14ac:dyDescent="0.25">
      <c r="B950" s="73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  <c r="Y950" s="73"/>
      <c r="Z950" s="73"/>
    </row>
    <row r="951" spans="2:26" ht="15.75" customHeight="1" x14ac:dyDescent="0.25">
      <c r="B951" s="73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  <c r="Y951" s="73"/>
      <c r="Z951" s="73"/>
    </row>
    <row r="952" spans="2:26" ht="15.75" customHeight="1" x14ac:dyDescent="0.25">
      <c r="B952" s="73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  <c r="Y952" s="73"/>
      <c r="Z952" s="73"/>
    </row>
    <row r="953" spans="2:26" ht="15.75" customHeight="1" x14ac:dyDescent="0.25">
      <c r="B953" s="73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  <c r="Y953" s="73"/>
      <c r="Z953" s="73"/>
    </row>
    <row r="954" spans="2:26" ht="15.75" customHeight="1" x14ac:dyDescent="0.25">
      <c r="B954" s="73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  <c r="Y954" s="73"/>
      <c r="Z954" s="73"/>
    </row>
    <row r="955" spans="2:26" ht="15.75" customHeight="1" x14ac:dyDescent="0.25">
      <c r="B955" s="73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  <c r="Y955" s="73"/>
      <c r="Z955" s="73"/>
    </row>
    <row r="956" spans="2:26" ht="15.75" customHeight="1" x14ac:dyDescent="0.25">
      <c r="B956" s="73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  <c r="Y956" s="73"/>
      <c r="Z956" s="73"/>
    </row>
    <row r="957" spans="2:26" ht="15.75" customHeight="1" x14ac:dyDescent="0.25">
      <c r="B957" s="73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  <c r="Y957" s="73"/>
      <c r="Z957" s="73"/>
    </row>
    <row r="958" spans="2:26" ht="15.75" customHeight="1" x14ac:dyDescent="0.25">
      <c r="B958" s="73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  <c r="Y958" s="73"/>
      <c r="Z958" s="73"/>
    </row>
    <row r="959" spans="2:26" ht="15.75" customHeight="1" x14ac:dyDescent="0.25">
      <c r="B959" s="73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  <c r="Y959" s="73"/>
      <c r="Z959" s="73"/>
    </row>
    <row r="960" spans="2:26" ht="15.75" customHeight="1" x14ac:dyDescent="0.25">
      <c r="B960" s="73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  <c r="Y960" s="73"/>
      <c r="Z960" s="73"/>
    </row>
    <row r="961" spans="2:26" ht="15.75" customHeight="1" x14ac:dyDescent="0.25">
      <c r="B961" s="73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  <c r="Y961" s="73"/>
      <c r="Z961" s="73"/>
    </row>
    <row r="962" spans="2:26" ht="15.75" customHeight="1" x14ac:dyDescent="0.25">
      <c r="B962" s="73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  <c r="Y962" s="73"/>
      <c r="Z962" s="73"/>
    </row>
    <row r="963" spans="2:26" ht="15.75" customHeight="1" x14ac:dyDescent="0.25">
      <c r="B963" s="73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  <c r="Y963" s="73"/>
      <c r="Z963" s="73"/>
    </row>
    <row r="964" spans="2:26" ht="15.75" customHeight="1" x14ac:dyDescent="0.25">
      <c r="B964" s="73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  <c r="Y964" s="73"/>
      <c r="Z964" s="73"/>
    </row>
    <row r="965" spans="2:26" ht="15.75" customHeight="1" x14ac:dyDescent="0.25">
      <c r="B965" s="73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  <c r="Y965" s="73"/>
      <c r="Z965" s="73"/>
    </row>
    <row r="966" spans="2:26" ht="15.75" customHeight="1" x14ac:dyDescent="0.25">
      <c r="B966" s="73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  <c r="Y966" s="73"/>
      <c r="Z966" s="73"/>
    </row>
    <row r="967" spans="2:26" ht="15.75" customHeight="1" x14ac:dyDescent="0.25">
      <c r="B967" s="73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  <c r="Y967" s="73"/>
      <c r="Z967" s="73"/>
    </row>
    <row r="968" spans="2:26" ht="15.75" customHeight="1" x14ac:dyDescent="0.25">
      <c r="B968" s="73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  <c r="Y968" s="73"/>
      <c r="Z968" s="73"/>
    </row>
    <row r="969" spans="2:26" ht="15.75" customHeight="1" x14ac:dyDescent="0.25">
      <c r="B969" s="73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  <c r="Z969" s="73"/>
    </row>
    <row r="970" spans="2:26" ht="15.75" customHeight="1" x14ac:dyDescent="0.25">
      <c r="B970" s="73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  <c r="Y970" s="73"/>
      <c r="Z970" s="73"/>
    </row>
    <row r="971" spans="2:26" ht="15.75" customHeight="1" x14ac:dyDescent="0.25">
      <c r="B971" s="73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  <c r="Y971" s="73"/>
      <c r="Z971" s="73"/>
    </row>
    <row r="972" spans="2:26" ht="15.75" customHeight="1" x14ac:dyDescent="0.25">
      <c r="B972" s="73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  <c r="Y972" s="73"/>
      <c r="Z972" s="73"/>
    </row>
    <row r="973" spans="2:26" ht="15.75" customHeight="1" x14ac:dyDescent="0.25"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  <c r="Y973" s="73"/>
      <c r="Z973" s="73"/>
    </row>
    <row r="974" spans="2:26" ht="15.75" customHeight="1" x14ac:dyDescent="0.25">
      <c r="B974" s="73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  <c r="Y974" s="73"/>
      <c r="Z974" s="73"/>
    </row>
    <row r="975" spans="2:26" ht="15.75" customHeight="1" x14ac:dyDescent="0.25">
      <c r="B975" s="73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  <c r="Y975" s="73"/>
      <c r="Z975" s="73"/>
    </row>
    <row r="976" spans="2:26" ht="15.75" customHeight="1" x14ac:dyDescent="0.25">
      <c r="B976" s="73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  <c r="Y976" s="73"/>
      <c r="Z976" s="73"/>
    </row>
    <row r="977" spans="2:26" ht="15.75" customHeight="1" x14ac:dyDescent="0.25">
      <c r="B977" s="73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  <c r="Y977" s="73"/>
      <c r="Z977" s="73"/>
    </row>
    <row r="978" spans="2:26" ht="15.75" customHeight="1" x14ac:dyDescent="0.25">
      <c r="B978" s="73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  <c r="Y978" s="73"/>
      <c r="Z978" s="73"/>
    </row>
    <row r="979" spans="2:26" ht="15.75" customHeight="1" x14ac:dyDescent="0.25">
      <c r="B979" s="73"/>
      <c r="C979" s="73"/>
      <c r="D979" s="73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X979" s="73"/>
      <c r="Y979" s="73"/>
      <c r="Z979" s="73"/>
    </row>
    <row r="980" spans="2:26" ht="15.75" customHeight="1" x14ac:dyDescent="0.25">
      <c r="B980" s="73"/>
      <c r="C980" s="73"/>
      <c r="D980" s="73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X980" s="73"/>
      <c r="Y980" s="73"/>
      <c r="Z980" s="73"/>
    </row>
    <row r="981" spans="2:26" ht="15.75" customHeight="1" x14ac:dyDescent="0.25">
      <c r="B981" s="73"/>
      <c r="C981" s="73"/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X981" s="73"/>
      <c r="Y981" s="73"/>
      <c r="Z981" s="73"/>
    </row>
    <row r="982" spans="2:26" ht="15.75" customHeight="1" x14ac:dyDescent="0.25">
      <c r="B982" s="73"/>
      <c r="C982" s="73"/>
      <c r="D982" s="73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X982" s="73"/>
      <c r="Y982" s="73"/>
      <c r="Z982" s="73"/>
    </row>
    <row r="983" spans="2:26" ht="15.75" customHeight="1" x14ac:dyDescent="0.25">
      <c r="B983" s="73"/>
      <c r="C983" s="73"/>
      <c r="D983" s="73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X983" s="73"/>
      <c r="Y983" s="73"/>
      <c r="Z983" s="73"/>
    </row>
    <row r="984" spans="2:26" ht="15.75" customHeight="1" x14ac:dyDescent="0.25">
      <c r="B984" s="73"/>
      <c r="C984" s="73"/>
      <c r="D984" s="73"/>
      <c r="E984" s="73"/>
      <c r="F984" s="73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X984" s="73"/>
      <c r="Y984" s="73"/>
      <c r="Z984" s="73"/>
    </row>
    <row r="985" spans="2:26" ht="15.75" customHeight="1" x14ac:dyDescent="0.25">
      <c r="B985" s="73"/>
      <c r="C985" s="73"/>
      <c r="D985" s="73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X985" s="73"/>
      <c r="Y985" s="73"/>
      <c r="Z985" s="73"/>
    </row>
    <row r="986" spans="2:26" ht="15.75" customHeight="1" x14ac:dyDescent="0.25">
      <c r="B986" s="73"/>
      <c r="C986" s="73"/>
      <c r="D986" s="73"/>
      <c r="E986" s="73"/>
      <c r="F986" s="73"/>
      <c r="G986" s="73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X986" s="73"/>
      <c r="Y986" s="73"/>
      <c r="Z986" s="73"/>
    </row>
    <row r="987" spans="2:26" ht="15.75" customHeight="1" x14ac:dyDescent="0.25">
      <c r="B987" s="73"/>
      <c r="C987" s="73"/>
      <c r="D987" s="73"/>
      <c r="E987" s="73"/>
      <c r="F987" s="73"/>
      <c r="G987" s="73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X987" s="73"/>
      <c r="Y987" s="73"/>
      <c r="Z987" s="73"/>
    </row>
    <row r="988" spans="2:26" ht="15.75" customHeight="1" x14ac:dyDescent="0.25">
      <c r="B988" s="73"/>
      <c r="C988" s="73"/>
      <c r="D988" s="73"/>
      <c r="E988" s="73"/>
      <c r="F988" s="73"/>
      <c r="G988" s="73"/>
      <c r="H988" s="73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X988" s="73"/>
      <c r="Y988" s="73"/>
      <c r="Z988" s="73"/>
    </row>
    <row r="989" spans="2:26" ht="15.75" customHeight="1" x14ac:dyDescent="0.25">
      <c r="B989" s="73"/>
      <c r="C989" s="73"/>
      <c r="D989" s="73"/>
      <c r="E989" s="73"/>
      <c r="F989" s="73"/>
      <c r="G989" s="73"/>
      <c r="H989" s="73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X989" s="73"/>
      <c r="Y989" s="73"/>
      <c r="Z989" s="73"/>
    </row>
    <row r="990" spans="2:26" ht="15.75" customHeight="1" x14ac:dyDescent="0.25">
      <c r="B990" s="73"/>
      <c r="C990" s="73"/>
      <c r="D990" s="73"/>
      <c r="E990" s="73"/>
      <c r="F990" s="73"/>
      <c r="G990" s="73"/>
      <c r="H990" s="73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X990" s="73"/>
      <c r="Y990" s="73"/>
      <c r="Z990" s="73"/>
    </row>
    <row r="991" spans="2:26" ht="15.75" customHeight="1" x14ac:dyDescent="0.25">
      <c r="B991" s="73"/>
      <c r="C991" s="73"/>
      <c r="D991" s="73"/>
      <c r="E991" s="73"/>
      <c r="F991" s="73"/>
      <c r="G991" s="73"/>
      <c r="H991" s="73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X991" s="73"/>
      <c r="Y991" s="73"/>
      <c r="Z991" s="73"/>
    </row>
    <row r="992" spans="2:26" ht="15.75" customHeight="1" x14ac:dyDescent="0.25">
      <c r="B992" s="73"/>
      <c r="C992" s="73"/>
      <c r="D992" s="73"/>
      <c r="E992" s="73"/>
      <c r="F992" s="73"/>
      <c r="G992" s="73"/>
      <c r="H992" s="73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X992" s="73"/>
      <c r="Y992" s="73"/>
      <c r="Z992" s="73"/>
    </row>
    <row r="993" spans="2:26" ht="15.75" customHeight="1" x14ac:dyDescent="0.25">
      <c r="B993" s="73"/>
      <c r="C993" s="73"/>
      <c r="D993" s="73"/>
      <c r="E993" s="73"/>
      <c r="F993" s="73"/>
      <c r="G993" s="73"/>
      <c r="H993" s="73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X993" s="73"/>
      <c r="Y993" s="73"/>
      <c r="Z993" s="73"/>
    </row>
    <row r="994" spans="2:26" ht="15.75" customHeight="1" x14ac:dyDescent="0.25">
      <c r="B994" s="73"/>
      <c r="C994" s="73"/>
      <c r="D994" s="73"/>
      <c r="E994" s="73"/>
      <c r="F994" s="73"/>
      <c r="G994" s="73"/>
      <c r="H994" s="73"/>
      <c r="I994" s="73"/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X994" s="73"/>
      <c r="Y994" s="73"/>
      <c r="Z994" s="73"/>
    </row>
    <row r="995" spans="2:26" ht="15.75" customHeight="1" x14ac:dyDescent="0.25">
      <c r="B995" s="73"/>
      <c r="C995" s="73"/>
      <c r="D995" s="73"/>
      <c r="E995" s="73"/>
      <c r="F995" s="73"/>
      <c r="G995" s="73"/>
      <c r="H995" s="73"/>
      <c r="I995" s="73"/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X995" s="73"/>
      <c r="Y995" s="73"/>
      <c r="Z995" s="73"/>
    </row>
    <row r="996" spans="2:26" ht="15.75" customHeight="1" x14ac:dyDescent="0.25">
      <c r="B996" s="73"/>
      <c r="C996" s="73"/>
      <c r="D996" s="73"/>
      <c r="E996" s="73"/>
      <c r="F996" s="73"/>
      <c r="G996" s="73"/>
      <c r="H996" s="73"/>
      <c r="I996" s="73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X996" s="73"/>
      <c r="Y996" s="73"/>
      <c r="Z996" s="73"/>
    </row>
    <row r="997" spans="2:26" ht="15.75" customHeight="1" x14ac:dyDescent="0.25">
      <c r="B997" s="73"/>
      <c r="C997" s="73"/>
      <c r="D997" s="73"/>
      <c r="E997" s="73"/>
      <c r="F997" s="73"/>
      <c r="G997" s="73"/>
      <c r="H997" s="73"/>
      <c r="I997" s="73"/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X997" s="73"/>
      <c r="Y997" s="73"/>
      <c r="Z997" s="73"/>
    </row>
    <row r="998" spans="2:26" ht="15.75" customHeight="1" x14ac:dyDescent="0.25">
      <c r="B998" s="73"/>
      <c r="C998" s="73"/>
      <c r="D998" s="73"/>
      <c r="E998" s="73"/>
      <c r="F998" s="73"/>
      <c r="G998" s="73"/>
      <c r="H998" s="73"/>
      <c r="I998" s="73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X998" s="73"/>
      <c r="Y998" s="73"/>
      <c r="Z998" s="73"/>
    </row>
    <row r="999" spans="2:26" ht="15.75" customHeight="1" x14ac:dyDescent="0.25">
      <c r="B999" s="73"/>
      <c r="C999" s="73"/>
      <c r="D999" s="73"/>
      <c r="E999" s="73"/>
      <c r="F999" s="73"/>
      <c r="G999" s="73"/>
      <c r="H999" s="73"/>
      <c r="I999" s="73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X999" s="73"/>
      <c r="Y999" s="73"/>
      <c r="Z999" s="73"/>
    </row>
    <row r="1000" spans="2:26" ht="15.75" customHeight="1" x14ac:dyDescent="0.25">
      <c r="B1000" s="73"/>
      <c r="C1000" s="73"/>
      <c r="D1000" s="73"/>
      <c r="E1000" s="73"/>
      <c r="F1000" s="73"/>
      <c r="G1000" s="73"/>
      <c r="H1000" s="73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X1000" s="73"/>
      <c r="Y1000" s="73"/>
      <c r="Z1000" s="73"/>
    </row>
    <row r="1001" spans="2:26" ht="15.75" customHeight="1" x14ac:dyDescent="0.25">
      <c r="B1001" s="73"/>
      <c r="C1001" s="73"/>
      <c r="D1001" s="73"/>
      <c r="E1001" s="73"/>
      <c r="F1001" s="73"/>
      <c r="G1001" s="73"/>
      <c r="H1001" s="73"/>
      <c r="I1001" s="73"/>
      <c r="J1001" s="73"/>
      <c r="K1001" s="73"/>
      <c r="L1001" s="73"/>
      <c r="M1001" s="73"/>
      <c r="N1001" s="73"/>
      <c r="O1001" s="73"/>
      <c r="P1001" s="73"/>
      <c r="Q1001" s="73"/>
      <c r="R1001" s="73"/>
      <c r="S1001" s="73"/>
      <c r="T1001" s="73"/>
      <c r="U1001" s="73"/>
      <c r="V1001" s="73"/>
      <c r="W1001" s="73"/>
      <c r="X1001" s="73"/>
      <c r="Y1001" s="73"/>
      <c r="Z1001" s="73"/>
    </row>
  </sheetData>
  <mergeCells count="12">
    <mergeCell ref="B26:C26"/>
    <mergeCell ref="A4:F4"/>
    <mergeCell ref="B1:D1"/>
    <mergeCell ref="B10:C10"/>
    <mergeCell ref="B7:C8"/>
    <mergeCell ref="D7:D8"/>
    <mergeCell ref="A7:A8"/>
    <mergeCell ref="A3:F3"/>
    <mergeCell ref="A2:F2"/>
    <mergeCell ref="E7:E8"/>
    <mergeCell ref="F7:F8"/>
    <mergeCell ref="C6:D6"/>
  </mergeCells>
  <phoneticPr fontId="0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29"/>
  <sheetViews>
    <sheetView zoomScale="110" zoomScaleNormal="110" workbookViewId="0">
      <selection activeCell="K9" sqref="K9"/>
    </sheetView>
  </sheetViews>
  <sheetFormatPr defaultColWidth="17.28515625" defaultRowHeight="15" customHeight="1" x14ac:dyDescent="0.2"/>
  <cols>
    <col min="1" max="1" width="4.28515625" style="42" customWidth="1"/>
    <col min="2" max="2" width="4.140625" style="5" customWidth="1"/>
    <col min="3" max="3" width="4.42578125" style="5" customWidth="1"/>
    <col min="4" max="4" width="5.42578125" style="5" customWidth="1"/>
    <col min="5" max="5" width="4" style="5" customWidth="1"/>
    <col min="6" max="6" width="39" style="5" customWidth="1"/>
    <col min="7" max="7" width="11" style="5" customWidth="1"/>
    <col min="8" max="8" width="10.28515625" style="5" customWidth="1"/>
    <col min="9" max="9" width="11.42578125" style="5" customWidth="1"/>
    <col min="10" max="26" width="8" style="5" customWidth="1"/>
    <col min="27" max="16384" width="17.28515625" style="5"/>
  </cols>
  <sheetData>
    <row r="1" spans="1:9" s="2" customFormat="1" ht="15.75" customHeight="1" x14ac:dyDescent="0.2">
      <c r="A1" s="41"/>
      <c r="B1" s="510"/>
      <c r="C1" s="512"/>
      <c r="D1" s="512"/>
      <c r="E1" s="512"/>
      <c r="F1" s="512"/>
      <c r="G1" s="512"/>
    </row>
    <row r="2" spans="1:9" s="2" customFormat="1" ht="15.75" customHeight="1" x14ac:dyDescent="0.2">
      <c r="A2" s="41"/>
      <c r="B2" s="510" t="s">
        <v>856</v>
      </c>
      <c r="C2" s="505"/>
      <c r="D2" s="505"/>
      <c r="E2" s="505"/>
      <c r="F2" s="505"/>
      <c r="G2" s="505"/>
      <c r="H2" s="505"/>
      <c r="I2" s="505"/>
    </row>
    <row r="3" spans="1:9" ht="15" customHeight="1" x14ac:dyDescent="0.2">
      <c r="A3" s="511" t="s">
        <v>409</v>
      </c>
      <c r="B3" s="491"/>
      <c r="C3" s="491"/>
      <c r="D3" s="491"/>
      <c r="E3" s="491"/>
      <c r="F3" s="491"/>
      <c r="G3" s="491"/>
      <c r="H3" s="491"/>
      <c r="I3" s="491"/>
    </row>
    <row r="4" spans="1:9" ht="15" customHeight="1" x14ac:dyDescent="0.2">
      <c r="A4" s="511" t="s">
        <v>616</v>
      </c>
      <c r="B4" s="491"/>
      <c r="C4" s="491"/>
      <c r="D4" s="491"/>
      <c r="E4" s="491"/>
      <c r="F4" s="491"/>
      <c r="G4" s="491"/>
      <c r="H4" s="491"/>
      <c r="I4" s="491"/>
    </row>
    <row r="5" spans="1:9" ht="15" customHeight="1" x14ac:dyDescent="0.2">
      <c r="A5" s="511" t="s">
        <v>56</v>
      </c>
      <c r="B5" s="491"/>
      <c r="C5" s="491"/>
      <c r="D5" s="491"/>
      <c r="E5" s="491"/>
      <c r="F5" s="491"/>
      <c r="G5" s="491"/>
      <c r="H5" s="491"/>
      <c r="I5" s="491"/>
    </row>
    <row r="6" spans="1:9" s="7" customFormat="1" ht="15.75" customHeight="1" x14ac:dyDescent="0.2">
      <c r="A6" s="43"/>
      <c r="B6" s="8"/>
      <c r="C6" s="8"/>
      <c r="D6" s="8"/>
      <c r="E6" s="8"/>
      <c r="F6" s="6"/>
      <c r="G6" s="199"/>
      <c r="H6" s="75"/>
    </row>
    <row r="7" spans="1:9" s="9" customFormat="1" ht="15.75" customHeight="1" x14ac:dyDescent="0.2">
      <c r="A7" s="519" t="s">
        <v>257</v>
      </c>
      <c r="B7" s="521" t="s">
        <v>57</v>
      </c>
      <c r="C7" s="522"/>
      <c r="D7" s="522"/>
      <c r="E7" s="522"/>
      <c r="F7" s="523"/>
      <c r="G7" s="507" t="s">
        <v>15</v>
      </c>
      <c r="H7" s="506" t="s">
        <v>760</v>
      </c>
      <c r="I7" s="507" t="s">
        <v>763</v>
      </c>
    </row>
    <row r="8" spans="1:9" ht="12.75" customHeight="1" x14ac:dyDescent="0.2">
      <c r="A8" s="520"/>
      <c r="B8" s="524"/>
      <c r="C8" s="524"/>
      <c r="D8" s="524"/>
      <c r="E8" s="524"/>
      <c r="F8" s="525"/>
      <c r="G8" s="526"/>
      <c r="H8" s="500"/>
      <c r="I8" s="500"/>
    </row>
    <row r="9" spans="1:9" ht="12.75" customHeight="1" x14ac:dyDescent="0.2">
      <c r="A9" s="44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118">
        <v>8</v>
      </c>
      <c r="I9" s="118">
        <v>9</v>
      </c>
    </row>
    <row r="10" spans="1:9" s="3" customFormat="1" ht="32.25" customHeight="1" thickBot="1" x14ac:dyDescent="0.25">
      <c r="A10" s="45" t="s">
        <v>258</v>
      </c>
      <c r="B10" s="513" t="s">
        <v>58</v>
      </c>
      <c r="C10" s="514"/>
      <c r="D10" s="514"/>
      <c r="E10" s="514"/>
      <c r="F10" s="515"/>
      <c r="G10" s="28">
        <f>G11+G13</f>
        <v>435000</v>
      </c>
      <c r="H10" s="28">
        <f>H11+H13</f>
        <v>0</v>
      </c>
      <c r="I10" s="28">
        <f>I11+I13</f>
        <v>435000</v>
      </c>
    </row>
    <row r="11" spans="1:9" s="3" customFormat="1" ht="15.75" customHeight="1" x14ac:dyDescent="0.2">
      <c r="A11" s="45" t="s">
        <v>259</v>
      </c>
      <c r="B11" s="30" t="s">
        <v>17</v>
      </c>
      <c r="C11" s="24"/>
      <c r="D11" s="24" t="s">
        <v>18</v>
      </c>
      <c r="E11" s="24"/>
      <c r="F11" s="25"/>
      <c r="G11" s="245">
        <v>0</v>
      </c>
      <c r="H11" s="248"/>
      <c r="I11" s="272">
        <v>0</v>
      </c>
    </row>
    <row r="12" spans="1:9" s="12" customFormat="1" ht="15.75" customHeight="1" x14ac:dyDescent="0.2">
      <c r="A12" s="45" t="s">
        <v>260</v>
      </c>
      <c r="B12" s="31"/>
      <c r="C12" s="11" t="s">
        <v>59</v>
      </c>
      <c r="D12" s="11"/>
      <c r="E12" s="11" t="s">
        <v>116</v>
      </c>
      <c r="F12" s="11"/>
      <c r="G12" s="244"/>
      <c r="H12" s="271"/>
      <c r="I12" s="249"/>
    </row>
    <row r="13" spans="1:9" s="7" customFormat="1" ht="15.75" customHeight="1" x14ac:dyDescent="0.2">
      <c r="A13" s="45" t="s">
        <v>261</v>
      </c>
      <c r="B13" s="32" t="s">
        <v>21</v>
      </c>
      <c r="C13" s="10"/>
      <c r="D13" s="10" t="s">
        <v>22</v>
      </c>
      <c r="E13" s="10"/>
      <c r="F13" s="10"/>
      <c r="G13" s="245">
        <v>435000</v>
      </c>
      <c r="H13" s="245">
        <v>0</v>
      </c>
      <c r="I13" s="272">
        <v>435000</v>
      </c>
    </row>
    <row r="14" spans="1:9" s="7" customFormat="1" ht="15.75" customHeight="1" x14ac:dyDescent="0.2">
      <c r="A14" s="45" t="s">
        <v>262</v>
      </c>
      <c r="B14" s="31"/>
      <c r="C14" s="11"/>
      <c r="D14" s="11" t="s">
        <v>63</v>
      </c>
      <c r="E14" s="11" t="s">
        <v>64</v>
      </c>
      <c r="F14" s="11"/>
      <c r="G14" s="245">
        <v>435000</v>
      </c>
      <c r="H14" s="245">
        <v>0</v>
      </c>
      <c r="I14" s="272">
        <v>435000</v>
      </c>
    </row>
    <row r="15" spans="1:9" s="3" customFormat="1" ht="15.75" customHeight="1" x14ac:dyDescent="0.2">
      <c r="A15" s="45" t="s">
        <v>263</v>
      </c>
      <c r="B15" s="32" t="s">
        <v>23</v>
      </c>
      <c r="C15" s="10"/>
      <c r="D15" s="10" t="s">
        <v>24</v>
      </c>
      <c r="E15" s="10"/>
      <c r="F15" s="10"/>
      <c r="G15" s="246">
        <f>SUM(G16)</f>
        <v>0</v>
      </c>
      <c r="H15" s="245"/>
      <c r="I15" s="272"/>
    </row>
    <row r="16" spans="1:9" s="13" customFormat="1" ht="15.75" customHeight="1" x14ac:dyDescent="0.2">
      <c r="A16" s="45" t="s">
        <v>264</v>
      </c>
      <c r="B16" s="31"/>
      <c r="C16" s="11" t="s">
        <v>65</v>
      </c>
      <c r="D16" s="11"/>
      <c r="E16" s="11" t="s">
        <v>66</v>
      </c>
      <c r="F16" s="11"/>
      <c r="G16" s="247"/>
      <c r="H16" s="245"/>
      <c r="I16" s="272"/>
    </row>
    <row r="17" spans="1:9" s="3" customFormat="1" ht="15.75" customHeight="1" x14ac:dyDescent="0.2">
      <c r="A17" s="45" t="s">
        <v>265</v>
      </c>
      <c r="B17" s="32" t="s">
        <v>30</v>
      </c>
      <c r="C17" s="10"/>
      <c r="D17" s="14" t="s">
        <v>29</v>
      </c>
      <c r="E17" s="14"/>
      <c r="F17" s="14"/>
      <c r="G17" s="246">
        <f>SUM(G18)</f>
        <v>0</v>
      </c>
      <c r="H17" s="245"/>
      <c r="I17" s="272"/>
    </row>
    <row r="18" spans="1:9" s="7" customFormat="1" ht="15.75" customHeight="1" x14ac:dyDescent="0.2">
      <c r="A18" s="45" t="s">
        <v>266</v>
      </c>
      <c r="B18" s="31"/>
      <c r="C18" s="15" t="s">
        <v>237</v>
      </c>
      <c r="D18" s="15"/>
      <c r="E18" s="15" t="s">
        <v>238</v>
      </c>
      <c r="F18" s="15"/>
      <c r="G18" s="245"/>
      <c r="H18" s="245"/>
      <c r="I18" s="272"/>
    </row>
    <row r="19" spans="1:9" s="7" customFormat="1" ht="15.75" customHeight="1" x14ac:dyDescent="0.2">
      <c r="A19" s="45" t="s">
        <v>267</v>
      </c>
      <c r="B19" s="31"/>
      <c r="C19" s="11"/>
      <c r="D19" s="11"/>
      <c r="E19" s="11"/>
      <c r="F19" s="11"/>
      <c r="G19" s="245"/>
      <c r="H19" s="245"/>
      <c r="I19" s="272"/>
    </row>
    <row r="20" spans="1:9" s="9" customFormat="1" ht="15.75" customHeight="1" x14ac:dyDescent="0.2">
      <c r="A20" s="45" t="s">
        <v>268</v>
      </c>
      <c r="B20" s="33" t="s">
        <v>67</v>
      </c>
      <c r="C20" s="26"/>
      <c r="D20" s="26"/>
      <c r="E20" s="26"/>
      <c r="F20" s="26"/>
      <c r="G20" s="23">
        <f>SUM(G21)</f>
        <v>42300000</v>
      </c>
      <c r="H20" s="55">
        <f>SUM(H21)</f>
        <v>0</v>
      </c>
      <c r="I20" s="55">
        <f>SUM(I21)</f>
        <v>42300000</v>
      </c>
    </row>
    <row r="21" spans="1:9" s="9" customFormat="1" ht="15.75" customHeight="1" x14ac:dyDescent="0.2">
      <c r="A21" s="45" t="s">
        <v>269</v>
      </c>
      <c r="B21" s="32" t="s">
        <v>19</v>
      </c>
      <c r="C21" s="10"/>
      <c r="D21" s="10" t="s">
        <v>20</v>
      </c>
      <c r="E21" s="10"/>
      <c r="F21" s="10"/>
      <c r="G21" s="273">
        <f>G22+G25</f>
        <v>42300000</v>
      </c>
      <c r="H21" s="273">
        <f>H22+H25</f>
        <v>0</v>
      </c>
      <c r="I21" s="273">
        <f>I22+I25</f>
        <v>42300000</v>
      </c>
    </row>
    <row r="22" spans="1:9" s="9" customFormat="1" ht="15.75" customHeight="1" x14ac:dyDescent="0.2">
      <c r="A22" s="45" t="s">
        <v>270</v>
      </c>
      <c r="B22" s="31"/>
      <c r="C22" s="10" t="s">
        <v>68</v>
      </c>
      <c r="D22" s="10"/>
      <c r="E22" s="10" t="s">
        <v>69</v>
      </c>
      <c r="F22" s="250"/>
      <c r="G22" s="268">
        <f>SUM(G23:G24)</f>
        <v>28700000</v>
      </c>
      <c r="H22" s="268">
        <f>SUM(H23:H24)</f>
        <v>0</v>
      </c>
      <c r="I22" s="276">
        <f>SUM(I23:I24)</f>
        <v>28700000</v>
      </c>
    </row>
    <row r="23" spans="1:9" s="2" customFormat="1" ht="15.75" customHeight="1" x14ac:dyDescent="0.2">
      <c r="A23" s="45" t="s">
        <v>271</v>
      </c>
      <c r="B23" s="31"/>
      <c r="C23" s="11"/>
      <c r="D23" s="11"/>
      <c r="E23" s="11"/>
      <c r="F23" s="252" t="s">
        <v>70</v>
      </c>
      <c r="G23" s="253">
        <v>23000000</v>
      </c>
      <c r="H23" s="254"/>
      <c r="I23" s="267">
        <v>23000000</v>
      </c>
    </row>
    <row r="24" spans="1:9" s="2" customFormat="1" ht="15.75" customHeight="1" x14ac:dyDescent="0.2">
      <c r="A24" s="45" t="s">
        <v>272</v>
      </c>
      <c r="B24" s="32"/>
      <c r="C24" s="10"/>
      <c r="D24" s="10"/>
      <c r="E24" s="10"/>
      <c r="F24" s="275" t="s">
        <v>229</v>
      </c>
      <c r="G24" s="253">
        <v>5700000</v>
      </c>
      <c r="H24" s="254"/>
      <c r="I24" s="267">
        <v>5700000</v>
      </c>
    </row>
    <row r="25" spans="1:9" s="9" customFormat="1" ht="15.75" customHeight="1" x14ac:dyDescent="0.2">
      <c r="A25" s="45" t="s">
        <v>273</v>
      </c>
      <c r="B25" s="32"/>
      <c r="C25" s="10" t="s">
        <v>71</v>
      </c>
      <c r="D25" s="10"/>
      <c r="E25" s="10" t="s">
        <v>72</v>
      </c>
      <c r="F25" s="250"/>
      <c r="G25" s="268">
        <f>G26+G28+G30</f>
        <v>13600000</v>
      </c>
      <c r="H25" s="268">
        <f>H26+H28+H30</f>
        <v>0</v>
      </c>
      <c r="I25" s="276">
        <f>I26+I28+I30</f>
        <v>13600000</v>
      </c>
    </row>
    <row r="26" spans="1:9" s="2" customFormat="1" ht="15.75" customHeight="1" x14ac:dyDescent="0.2">
      <c r="A26" s="45" t="s">
        <v>274</v>
      </c>
      <c r="B26" s="32"/>
      <c r="C26" s="11"/>
      <c r="D26" s="11" t="s">
        <v>73</v>
      </c>
      <c r="E26" s="11" t="s">
        <v>74</v>
      </c>
      <c r="F26" s="252"/>
      <c r="G26" s="253">
        <v>8000000</v>
      </c>
      <c r="H26" s="253"/>
      <c r="I26" s="267">
        <v>8000000</v>
      </c>
    </row>
    <row r="27" spans="1:9" s="2" customFormat="1" ht="15.75" customHeight="1" x14ac:dyDescent="0.2">
      <c r="A27" s="45" t="s">
        <v>275</v>
      </c>
      <c r="B27" s="32"/>
      <c r="C27" s="11"/>
      <c r="D27" s="11"/>
      <c r="E27" s="11"/>
      <c r="F27" s="252" t="s">
        <v>75</v>
      </c>
      <c r="G27" s="253">
        <v>8000000</v>
      </c>
      <c r="H27" s="254"/>
      <c r="I27" s="267">
        <v>8000000</v>
      </c>
    </row>
    <row r="28" spans="1:9" s="2" customFormat="1" ht="15.75" customHeight="1" x14ac:dyDescent="0.2">
      <c r="A28" s="45" t="s">
        <v>276</v>
      </c>
      <c r="B28" s="32"/>
      <c r="C28" s="11"/>
      <c r="D28" s="11" t="s">
        <v>76</v>
      </c>
      <c r="E28" s="11" t="s">
        <v>77</v>
      </c>
      <c r="F28" s="252"/>
      <c r="G28" s="253">
        <v>2500000</v>
      </c>
      <c r="H28" s="254"/>
      <c r="I28" s="267">
        <v>2500000</v>
      </c>
    </row>
    <row r="29" spans="1:9" s="2" customFormat="1" ht="15.75" customHeight="1" x14ac:dyDescent="0.2">
      <c r="A29" s="45" t="s">
        <v>277</v>
      </c>
      <c r="B29" s="32"/>
      <c r="C29" s="11"/>
      <c r="D29" s="11"/>
      <c r="E29" s="11"/>
      <c r="F29" s="252" t="s">
        <v>78</v>
      </c>
      <c r="G29" s="253">
        <v>2500000</v>
      </c>
      <c r="H29" s="254"/>
      <c r="I29" s="267">
        <v>2500000</v>
      </c>
    </row>
    <row r="30" spans="1:9" s="2" customFormat="1" ht="15.75" customHeight="1" x14ac:dyDescent="0.2">
      <c r="A30" s="45" t="s">
        <v>278</v>
      </c>
      <c r="B30" s="32"/>
      <c r="C30" s="11"/>
      <c r="D30" s="11" t="s">
        <v>79</v>
      </c>
      <c r="E30" s="11" t="s">
        <v>80</v>
      </c>
      <c r="F30" s="252"/>
      <c r="G30" s="253">
        <f>G31</f>
        <v>3100000</v>
      </c>
      <c r="H30" s="254"/>
      <c r="I30" s="267">
        <v>3100000</v>
      </c>
    </row>
    <row r="31" spans="1:9" s="2" customFormat="1" ht="15.75" customHeight="1" x14ac:dyDescent="0.2">
      <c r="A31" s="45" t="s">
        <v>279</v>
      </c>
      <c r="B31" s="32"/>
      <c r="C31" s="11"/>
      <c r="D31" s="11"/>
      <c r="E31" s="11"/>
      <c r="F31" s="252" t="s">
        <v>81</v>
      </c>
      <c r="G31" s="253">
        <v>3100000</v>
      </c>
      <c r="H31" s="254"/>
      <c r="I31" s="253">
        <v>3100000</v>
      </c>
    </row>
    <row r="32" spans="1:9" s="9" customFormat="1" ht="32.25" customHeight="1" x14ac:dyDescent="0.2">
      <c r="A32" s="45" t="s">
        <v>280</v>
      </c>
      <c r="B32" s="516" t="s">
        <v>84</v>
      </c>
      <c r="C32" s="517"/>
      <c r="D32" s="517"/>
      <c r="E32" s="517"/>
      <c r="F32" s="518"/>
      <c r="G32" s="274">
        <f>SUM(G33)</f>
        <v>2900000</v>
      </c>
      <c r="H32" s="274">
        <f>H33+H39</f>
        <v>550000</v>
      </c>
      <c r="I32" s="274">
        <f>I33+I39</f>
        <v>3450000</v>
      </c>
    </row>
    <row r="33" spans="1:9" s="2" customFormat="1" ht="15.75" customHeight="1" x14ac:dyDescent="0.2">
      <c r="A33" s="45" t="s">
        <v>281</v>
      </c>
      <c r="B33" s="32" t="s">
        <v>21</v>
      </c>
      <c r="C33" s="10"/>
      <c r="D33" s="10" t="s">
        <v>22</v>
      </c>
      <c r="E33" s="10"/>
      <c r="F33" s="250"/>
      <c r="G33" s="253">
        <f>G34+G37+G38</f>
        <v>2900000</v>
      </c>
      <c r="H33" s="253">
        <f>H34+H37+H38</f>
        <v>0</v>
      </c>
      <c r="I33" s="253">
        <f>I34+I37+I38</f>
        <v>2900000</v>
      </c>
    </row>
    <row r="34" spans="1:9" s="2" customFormat="1" ht="15.75" customHeight="1" x14ac:dyDescent="0.2">
      <c r="A34" s="45" t="s">
        <v>282</v>
      </c>
      <c r="B34" s="31"/>
      <c r="C34" s="11"/>
      <c r="D34" s="11" t="s">
        <v>60</v>
      </c>
      <c r="E34" s="15" t="s">
        <v>83</v>
      </c>
      <c r="F34" s="251"/>
      <c r="G34" s="253">
        <f>G35+G36</f>
        <v>2900000</v>
      </c>
      <c r="H34" s="253">
        <v>0</v>
      </c>
      <c r="I34" s="253">
        <v>2900000</v>
      </c>
    </row>
    <row r="35" spans="1:9" s="2" customFormat="1" ht="15.75" customHeight="1" x14ac:dyDescent="0.2">
      <c r="A35" s="45" t="s">
        <v>283</v>
      </c>
      <c r="B35" s="31"/>
      <c r="C35" s="11"/>
      <c r="D35" s="11"/>
      <c r="E35" s="11"/>
      <c r="F35" s="252" t="s">
        <v>87</v>
      </c>
      <c r="G35" s="253">
        <v>2900000</v>
      </c>
      <c r="H35" s="253">
        <v>0</v>
      </c>
      <c r="I35" s="253">
        <v>2900000</v>
      </c>
    </row>
    <row r="36" spans="1:9" s="2" customFormat="1" ht="15.75" customHeight="1" x14ac:dyDescent="0.2">
      <c r="A36" s="45" t="s">
        <v>284</v>
      </c>
      <c r="B36" s="31"/>
      <c r="C36" s="11"/>
      <c r="D36" s="11"/>
      <c r="E36" s="11"/>
      <c r="F36" s="252" t="s">
        <v>88</v>
      </c>
      <c r="G36" s="253"/>
      <c r="H36" s="254"/>
      <c r="I36" s="254"/>
    </row>
    <row r="37" spans="1:9" s="2" customFormat="1" ht="15.75" customHeight="1" x14ac:dyDescent="0.2">
      <c r="A37" s="45" t="s">
        <v>285</v>
      </c>
      <c r="B37" s="31"/>
      <c r="C37" s="11"/>
      <c r="D37" s="11" t="s">
        <v>85</v>
      </c>
      <c r="E37" s="11" t="s">
        <v>86</v>
      </c>
      <c r="F37" s="252"/>
      <c r="G37" s="253"/>
      <c r="H37" s="254"/>
      <c r="I37" s="254"/>
    </row>
    <row r="38" spans="1:9" s="2" customFormat="1" ht="15.75" customHeight="1" x14ac:dyDescent="0.2">
      <c r="A38" s="45" t="s">
        <v>286</v>
      </c>
      <c r="B38" s="31"/>
      <c r="C38" s="11"/>
      <c r="D38" s="11" t="s">
        <v>61</v>
      </c>
      <c r="E38" s="11" t="s">
        <v>62</v>
      </c>
      <c r="F38" s="252"/>
      <c r="G38" s="253"/>
      <c r="H38" s="257"/>
      <c r="I38" s="257"/>
    </row>
    <row r="39" spans="1:9" s="2" customFormat="1" ht="15.75" customHeight="1" x14ac:dyDescent="0.2">
      <c r="A39" s="45" t="s">
        <v>287</v>
      </c>
      <c r="B39" s="32" t="s">
        <v>30</v>
      </c>
      <c r="C39" s="10" t="s">
        <v>31</v>
      </c>
      <c r="D39" s="11"/>
      <c r="E39" s="11"/>
      <c r="F39" s="252"/>
      <c r="G39" s="253">
        <v>0</v>
      </c>
      <c r="H39" s="258">
        <v>550000</v>
      </c>
      <c r="I39" s="223">
        <v>550000</v>
      </c>
    </row>
    <row r="40" spans="1:9" s="2" customFormat="1" ht="15.75" customHeight="1" x14ac:dyDescent="0.2">
      <c r="A40" s="45" t="s">
        <v>288</v>
      </c>
      <c r="B40" s="31"/>
      <c r="C40" s="11"/>
      <c r="D40" s="11" t="s">
        <v>766</v>
      </c>
      <c r="E40" s="11" t="s">
        <v>767</v>
      </c>
      <c r="F40" s="252"/>
      <c r="G40" s="253">
        <v>0</v>
      </c>
      <c r="H40" s="259">
        <v>550000</v>
      </c>
      <c r="I40" s="259">
        <v>550000</v>
      </c>
    </row>
    <row r="41" spans="1:9" s="2" customFormat="1" ht="15.75" customHeight="1" x14ac:dyDescent="0.2">
      <c r="A41" s="45" t="s">
        <v>289</v>
      </c>
      <c r="B41" s="31"/>
      <c r="C41" s="11"/>
      <c r="D41" s="11"/>
      <c r="E41" s="11"/>
      <c r="F41" s="252"/>
      <c r="G41" s="253"/>
      <c r="H41" s="257"/>
      <c r="I41" s="257"/>
    </row>
    <row r="42" spans="1:9" ht="15.75" customHeight="1" x14ac:dyDescent="0.2">
      <c r="A42" s="45" t="s">
        <v>290</v>
      </c>
      <c r="B42" s="33" t="s">
        <v>89</v>
      </c>
      <c r="C42" s="26"/>
      <c r="D42" s="26"/>
      <c r="E42" s="26"/>
      <c r="F42" s="47"/>
      <c r="G42" s="255">
        <f>G43+G51</f>
        <v>58347683</v>
      </c>
      <c r="H42" s="255">
        <f>H43+H51</f>
        <v>33104736</v>
      </c>
      <c r="I42" s="255">
        <f>I43+I51</f>
        <v>91452419</v>
      </c>
    </row>
    <row r="43" spans="1:9" s="2" customFormat="1" ht="15.75" customHeight="1" x14ac:dyDescent="0.2">
      <c r="A43" s="45" t="s">
        <v>291</v>
      </c>
      <c r="B43" s="32" t="s">
        <v>17</v>
      </c>
      <c r="C43" s="10"/>
      <c r="D43" s="10" t="s">
        <v>18</v>
      </c>
      <c r="E43" s="10"/>
      <c r="F43" s="11"/>
      <c r="G43" s="269">
        <f>G44+G45+G46+G47+G48+G50</f>
        <v>58347683</v>
      </c>
      <c r="H43" s="269">
        <f>I43-G43</f>
        <v>9808196</v>
      </c>
      <c r="I43" s="269">
        <f>I44+I45+I46+I47+I48+I50+I49</f>
        <v>68155879</v>
      </c>
    </row>
    <row r="44" spans="1:9" s="2" customFormat="1" ht="15.75" customHeight="1" x14ac:dyDescent="0.2">
      <c r="A44" s="45" t="s">
        <v>292</v>
      </c>
      <c r="B44" s="31"/>
      <c r="C44" s="11" t="s">
        <v>90</v>
      </c>
      <c r="D44" s="11"/>
      <c r="E44" s="11" t="s">
        <v>91</v>
      </c>
      <c r="F44" s="252"/>
      <c r="G44" s="253"/>
      <c r="H44" s="254"/>
      <c r="I44" s="254"/>
    </row>
    <row r="45" spans="1:9" s="2" customFormat="1" ht="15.75" customHeight="1" x14ac:dyDescent="0.2">
      <c r="A45" s="45" t="s">
        <v>293</v>
      </c>
      <c r="B45" s="32"/>
      <c r="C45" s="10"/>
      <c r="D45" s="11" t="s">
        <v>92</v>
      </c>
      <c r="E45" s="11" t="s">
        <v>93</v>
      </c>
      <c r="F45" s="11"/>
      <c r="G45" s="270">
        <v>35171129</v>
      </c>
      <c r="H45" s="270">
        <f t="shared" ref="H45:H50" si="0">I45-G45</f>
        <v>1000000</v>
      </c>
      <c r="I45" s="270">
        <v>36171129</v>
      </c>
    </row>
    <row r="46" spans="1:9" s="2" customFormat="1" ht="15.75" customHeight="1" x14ac:dyDescent="0.2">
      <c r="A46" s="45" t="s">
        <v>294</v>
      </c>
      <c r="B46" s="31"/>
      <c r="C46" s="11"/>
      <c r="D46" s="11" t="s">
        <v>94</v>
      </c>
      <c r="E46" s="11" t="s">
        <v>95</v>
      </c>
      <c r="F46" s="11"/>
      <c r="G46" s="17">
        <v>13164150</v>
      </c>
      <c r="H46" s="17">
        <f t="shared" si="0"/>
        <v>754334</v>
      </c>
      <c r="I46" s="17">
        <v>13918484</v>
      </c>
    </row>
    <row r="47" spans="1:9" s="2" customFormat="1" ht="15.75" customHeight="1" x14ac:dyDescent="0.2">
      <c r="A47" s="45" t="s">
        <v>295</v>
      </c>
      <c r="B47" s="31"/>
      <c r="C47" s="11"/>
      <c r="D47" s="11" t="s">
        <v>96</v>
      </c>
      <c r="E47" s="11" t="s">
        <v>97</v>
      </c>
      <c r="F47" s="11"/>
      <c r="G47" s="17">
        <v>8812404</v>
      </c>
      <c r="H47" s="17">
        <f t="shared" si="0"/>
        <v>0</v>
      </c>
      <c r="I47" s="17">
        <v>8812404</v>
      </c>
    </row>
    <row r="48" spans="1:9" s="2" customFormat="1" ht="15.75" customHeight="1" x14ac:dyDescent="0.2">
      <c r="A48" s="45" t="s">
        <v>296</v>
      </c>
      <c r="B48" s="31"/>
      <c r="C48" s="11"/>
      <c r="D48" s="11" t="s">
        <v>98</v>
      </c>
      <c r="E48" s="11" t="s">
        <v>99</v>
      </c>
      <c r="F48" s="11"/>
      <c r="G48" s="17">
        <v>1200000</v>
      </c>
      <c r="H48" s="17">
        <f t="shared" si="0"/>
        <v>0</v>
      </c>
      <c r="I48" s="17">
        <v>1200000</v>
      </c>
    </row>
    <row r="49" spans="1:9" s="2" customFormat="1" ht="15.75" customHeight="1" x14ac:dyDescent="0.2">
      <c r="A49" s="45" t="s">
        <v>297</v>
      </c>
      <c r="B49" s="31"/>
      <c r="C49" s="11"/>
      <c r="D49" s="11" t="s">
        <v>100</v>
      </c>
      <c r="E49" s="11" t="s">
        <v>101</v>
      </c>
      <c r="F49" s="11"/>
      <c r="G49" s="17"/>
      <c r="H49" s="17">
        <f t="shared" si="0"/>
        <v>7798442</v>
      </c>
      <c r="I49" s="17">
        <v>7798442</v>
      </c>
    </row>
    <row r="50" spans="1:9" s="2" customFormat="1" ht="15.75" customHeight="1" x14ac:dyDescent="0.2">
      <c r="A50" s="45" t="s">
        <v>298</v>
      </c>
      <c r="B50" s="31"/>
      <c r="C50" s="11"/>
      <c r="D50" s="11" t="s">
        <v>102</v>
      </c>
      <c r="E50" s="11" t="s">
        <v>103</v>
      </c>
      <c r="F50" s="11"/>
      <c r="G50" s="145"/>
      <c r="H50" s="17">
        <f t="shared" si="0"/>
        <v>255420</v>
      </c>
      <c r="I50" s="17">
        <v>255420</v>
      </c>
    </row>
    <row r="51" spans="1:9" s="9" customFormat="1" ht="15.75" customHeight="1" x14ac:dyDescent="0.2">
      <c r="A51" s="45" t="s">
        <v>299</v>
      </c>
      <c r="B51" s="32" t="s">
        <v>26</v>
      </c>
      <c r="C51" s="10"/>
      <c r="D51" s="10" t="s">
        <v>27</v>
      </c>
      <c r="E51" s="10"/>
      <c r="F51" s="10"/>
      <c r="G51" s="16">
        <f>G52</f>
        <v>0</v>
      </c>
      <c r="H51" s="16">
        <f>H52+H53</f>
        <v>23296540</v>
      </c>
      <c r="I51" s="224">
        <f>I52+I53</f>
        <v>23296540</v>
      </c>
    </row>
    <row r="52" spans="1:9" s="2" customFormat="1" ht="15.75" customHeight="1" x14ac:dyDescent="0.2">
      <c r="A52" s="45" t="s">
        <v>300</v>
      </c>
      <c r="B52" s="31"/>
      <c r="C52" s="11" t="s">
        <v>104</v>
      </c>
      <c r="D52" s="11"/>
      <c r="E52" s="11" t="s">
        <v>105</v>
      </c>
      <c r="F52" s="11"/>
      <c r="G52" s="17"/>
      <c r="H52" s="17">
        <v>1249295</v>
      </c>
      <c r="I52" s="17">
        <v>1249295</v>
      </c>
    </row>
    <row r="53" spans="1:9" s="2" customFormat="1" ht="15.75" customHeight="1" x14ac:dyDescent="0.2">
      <c r="A53" s="45" t="s">
        <v>301</v>
      </c>
      <c r="B53" s="31"/>
      <c r="C53" s="11" t="s">
        <v>764</v>
      </c>
      <c r="D53" s="11"/>
      <c r="E53" s="11" t="s">
        <v>765</v>
      </c>
      <c r="F53" s="11"/>
      <c r="G53" s="17"/>
      <c r="H53" s="17">
        <v>22047245</v>
      </c>
      <c r="I53" s="17">
        <v>22047245</v>
      </c>
    </row>
    <row r="54" spans="1:9" s="2" customFormat="1" ht="15.75" customHeight="1" x14ac:dyDescent="0.2">
      <c r="A54" s="45" t="s">
        <v>302</v>
      </c>
      <c r="B54" s="33" t="s">
        <v>643</v>
      </c>
      <c r="C54" s="33"/>
      <c r="D54" s="33"/>
      <c r="E54" s="33"/>
      <c r="F54" s="33"/>
      <c r="G54" s="221">
        <f>G56</f>
        <v>5330553</v>
      </c>
      <c r="H54" s="221">
        <f>H56</f>
        <v>0</v>
      </c>
      <c r="I54" s="221">
        <f>I56</f>
        <v>5330553</v>
      </c>
    </row>
    <row r="55" spans="1:9" s="2" customFormat="1" ht="15.75" customHeight="1" x14ac:dyDescent="0.2">
      <c r="A55" s="45" t="s">
        <v>303</v>
      </c>
      <c r="B55" s="30" t="s">
        <v>17</v>
      </c>
      <c r="C55" s="24"/>
      <c r="D55" s="24" t="s">
        <v>18</v>
      </c>
      <c r="E55" s="24"/>
      <c r="F55" s="25"/>
      <c r="G55" s="264">
        <f>G56</f>
        <v>5330553</v>
      </c>
      <c r="H55" s="264">
        <f>H56</f>
        <v>0</v>
      </c>
      <c r="I55" s="264">
        <f>I56</f>
        <v>5330553</v>
      </c>
    </row>
    <row r="56" spans="1:9" s="2" customFormat="1" ht="15.75" customHeight="1" x14ac:dyDescent="0.2">
      <c r="A56" s="45" t="s">
        <v>304</v>
      </c>
      <c r="B56" s="31"/>
      <c r="C56" s="11" t="s">
        <v>59</v>
      </c>
      <c r="D56" s="11"/>
      <c r="E56" s="11" t="s">
        <v>116</v>
      </c>
      <c r="F56" s="252"/>
      <c r="G56" s="265">
        <v>5330553</v>
      </c>
      <c r="H56" s="254">
        <v>0</v>
      </c>
      <c r="I56" s="265">
        <v>5330553</v>
      </c>
    </row>
    <row r="57" spans="1:9" s="2" customFormat="1" ht="15.75" customHeight="1" x14ac:dyDescent="0.2">
      <c r="A57" s="45" t="s">
        <v>305</v>
      </c>
      <c r="B57" s="31"/>
      <c r="C57" s="11"/>
      <c r="D57" s="11"/>
      <c r="E57" s="11"/>
      <c r="F57" s="252"/>
      <c r="G57" s="265"/>
      <c r="H57" s="254"/>
      <c r="I57" s="254"/>
    </row>
    <row r="58" spans="1:9" s="9" customFormat="1" ht="15.75" customHeight="1" x14ac:dyDescent="0.2">
      <c r="A58" s="45" t="s">
        <v>306</v>
      </c>
      <c r="B58" s="33" t="s">
        <v>106</v>
      </c>
      <c r="C58" s="26"/>
      <c r="D58" s="26"/>
      <c r="E58" s="26"/>
      <c r="F58" s="47"/>
      <c r="G58" s="255">
        <f>SUM(G59)</f>
        <v>38414592</v>
      </c>
      <c r="H58" s="255">
        <f>H59</f>
        <v>38336122</v>
      </c>
      <c r="I58" s="255">
        <f>I59</f>
        <v>76750714</v>
      </c>
    </row>
    <row r="59" spans="1:9" s="2" customFormat="1" ht="15.75" customHeight="1" x14ac:dyDescent="0.2">
      <c r="A59" s="45" t="s">
        <v>307</v>
      </c>
      <c r="B59" s="32" t="s">
        <v>33</v>
      </c>
      <c r="C59" s="10"/>
      <c r="D59" s="10" t="s">
        <v>32</v>
      </c>
      <c r="E59" s="10"/>
      <c r="F59" s="250"/>
      <c r="G59" s="253">
        <v>38414592</v>
      </c>
      <c r="H59" s="253">
        <f>H61+H63</f>
        <v>38336122</v>
      </c>
      <c r="I59" s="253">
        <f>I61+I63</f>
        <v>76750714</v>
      </c>
    </row>
    <row r="60" spans="1:9" s="2" customFormat="1" ht="15.75" customHeight="1" x14ac:dyDescent="0.2">
      <c r="A60" s="45" t="s">
        <v>308</v>
      </c>
      <c r="B60" s="31"/>
      <c r="C60" s="11" t="s">
        <v>107</v>
      </c>
      <c r="D60" s="11"/>
      <c r="E60" s="11" t="s">
        <v>108</v>
      </c>
      <c r="F60" s="252"/>
      <c r="G60" s="253"/>
      <c r="H60" s="254"/>
      <c r="I60" s="254"/>
    </row>
    <row r="61" spans="1:9" s="2" customFormat="1" ht="15.75" customHeight="1" x14ac:dyDescent="0.2">
      <c r="A61" s="45" t="s">
        <v>309</v>
      </c>
      <c r="B61" s="31"/>
      <c r="C61" s="11"/>
      <c r="D61" s="11" t="s">
        <v>109</v>
      </c>
      <c r="E61" s="11"/>
      <c r="F61" s="252" t="s">
        <v>110</v>
      </c>
      <c r="G61" s="267">
        <v>38414592</v>
      </c>
      <c r="H61" s="267">
        <f>I61-G61</f>
        <v>33467045</v>
      </c>
      <c r="I61" s="267">
        <v>71881637</v>
      </c>
    </row>
    <row r="62" spans="1:9" s="2" customFormat="1" ht="15.75" customHeight="1" x14ac:dyDescent="0.2">
      <c r="A62" s="45" t="s">
        <v>310</v>
      </c>
      <c r="B62" s="31"/>
      <c r="C62" s="11"/>
      <c r="D62" s="11" t="s">
        <v>111</v>
      </c>
      <c r="E62" s="11"/>
      <c r="F62" s="222" t="s">
        <v>112</v>
      </c>
      <c r="G62" s="253"/>
      <c r="H62" s="267"/>
      <c r="I62" s="254"/>
    </row>
    <row r="63" spans="1:9" s="2" customFormat="1" ht="15.75" customHeight="1" x14ac:dyDescent="0.2">
      <c r="A63" s="45" t="s">
        <v>311</v>
      </c>
      <c r="B63" s="31"/>
      <c r="C63" s="11"/>
      <c r="D63" s="11" t="s">
        <v>113</v>
      </c>
      <c r="E63" s="11"/>
      <c r="F63" s="252" t="s">
        <v>114</v>
      </c>
      <c r="G63" s="253"/>
      <c r="H63" s="267">
        <f>I63-G63</f>
        <v>4869077</v>
      </c>
      <c r="I63" s="267">
        <v>4869077</v>
      </c>
    </row>
    <row r="64" spans="1:9" s="2" customFormat="1" ht="15.75" customHeight="1" x14ac:dyDescent="0.2">
      <c r="A64" s="45" t="s">
        <v>312</v>
      </c>
      <c r="B64" s="31"/>
      <c r="C64" s="11"/>
      <c r="D64" s="11"/>
      <c r="E64" s="11"/>
      <c r="F64" s="252"/>
      <c r="G64" s="253"/>
      <c r="H64" s="254"/>
      <c r="I64" s="254"/>
    </row>
    <row r="65" spans="1:9" s="2" customFormat="1" ht="15.75" customHeight="1" x14ac:dyDescent="0.2">
      <c r="A65" s="45" t="s">
        <v>313</v>
      </c>
      <c r="B65" s="31"/>
      <c r="C65" s="11"/>
      <c r="D65" s="11"/>
      <c r="E65" s="11"/>
      <c r="F65" s="252"/>
      <c r="G65" s="253"/>
      <c r="H65" s="254"/>
      <c r="I65" s="254"/>
    </row>
    <row r="66" spans="1:9" s="9" customFormat="1" ht="15.75" customHeight="1" x14ac:dyDescent="0.2">
      <c r="A66" s="45" t="s">
        <v>314</v>
      </c>
      <c r="B66" s="10" t="s">
        <v>354</v>
      </c>
      <c r="C66" s="10"/>
      <c r="D66" s="10"/>
      <c r="E66" s="10"/>
      <c r="F66" s="250"/>
      <c r="G66" s="268">
        <f>G10+G20+G32+G42+G58+G54</f>
        <v>147727828</v>
      </c>
      <c r="H66" s="268">
        <f>H10+H20+H32+H42+H58+H54</f>
        <v>71990858</v>
      </c>
      <c r="I66" s="268">
        <f>I10+I20+I32+I42+I58+I54</f>
        <v>219718686</v>
      </c>
    </row>
    <row r="67" spans="1:9" s="9" customFormat="1" ht="15.75" customHeight="1" x14ac:dyDescent="0.2">
      <c r="A67" s="45" t="s">
        <v>315</v>
      </c>
      <c r="B67" s="31"/>
      <c r="C67" s="11"/>
      <c r="D67" s="10"/>
      <c r="E67" s="11"/>
      <c r="F67" s="252"/>
      <c r="G67" s="268"/>
      <c r="H67" s="266"/>
      <c r="I67" s="266"/>
    </row>
    <row r="68" spans="1:9" s="2" customFormat="1" ht="15.75" customHeight="1" x14ac:dyDescent="0.2">
      <c r="A68" s="45" t="s">
        <v>316</v>
      </c>
      <c r="B68" s="33" t="s">
        <v>17</v>
      </c>
      <c r="C68" s="26"/>
      <c r="D68" s="26" t="s">
        <v>18</v>
      </c>
      <c r="E68" s="26"/>
      <c r="F68" s="46"/>
      <c r="G68" s="49">
        <f>G43+G11+G55</f>
        <v>63678236</v>
      </c>
      <c r="H68" s="49">
        <f>H43+H11+H55</f>
        <v>9808196</v>
      </c>
      <c r="I68" s="49">
        <f>I43+I11+I55</f>
        <v>73486432</v>
      </c>
    </row>
    <row r="69" spans="1:9" s="2" customFormat="1" ht="15.75" customHeight="1" x14ac:dyDescent="0.2">
      <c r="A69" s="45" t="s">
        <v>317</v>
      </c>
      <c r="B69" s="33" t="s">
        <v>26</v>
      </c>
      <c r="C69" s="26"/>
      <c r="D69" s="26" t="s">
        <v>27</v>
      </c>
      <c r="E69" s="26"/>
      <c r="F69" s="47"/>
      <c r="G69" s="49"/>
      <c r="H69" s="49">
        <f>H51</f>
        <v>23296540</v>
      </c>
      <c r="I69" s="49">
        <f>I51</f>
        <v>23296540</v>
      </c>
    </row>
    <row r="70" spans="1:9" s="2" customFormat="1" ht="15.75" customHeight="1" x14ac:dyDescent="0.2">
      <c r="A70" s="45" t="s">
        <v>318</v>
      </c>
      <c r="B70" s="33" t="s">
        <v>19</v>
      </c>
      <c r="C70" s="26"/>
      <c r="D70" s="26" t="s">
        <v>20</v>
      </c>
      <c r="E70" s="26"/>
      <c r="F70" s="47"/>
      <c r="G70" s="49">
        <f>G21</f>
        <v>42300000</v>
      </c>
      <c r="H70" s="49">
        <v>0</v>
      </c>
      <c r="I70" s="49">
        <v>42300000</v>
      </c>
    </row>
    <row r="71" spans="1:9" s="2" customFormat="1" ht="15.75" customHeight="1" x14ac:dyDescent="0.2">
      <c r="A71" s="45" t="s">
        <v>319</v>
      </c>
      <c r="B71" s="33" t="s">
        <v>21</v>
      </c>
      <c r="C71" s="26"/>
      <c r="D71" s="26" t="s">
        <v>22</v>
      </c>
      <c r="E71" s="26"/>
      <c r="F71" s="47"/>
      <c r="G71" s="49">
        <f>G13+G33</f>
        <v>3335000</v>
      </c>
      <c r="H71" s="49">
        <v>0</v>
      </c>
      <c r="I71" s="49">
        <v>3335000</v>
      </c>
    </row>
    <row r="72" spans="1:9" s="2" customFormat="1" ht="15.75" customHeight="1" x14ac:dyDescent="0.2">
      <c r="A72" s="45" t="s">
        <v>320</v>
      </c>
      <c r="B72" s="33" t="s">
        <v>23</v>
      </c>
      <c r="C72" s="26"/>
      <c r="D72" s="26" t="s">
        <v>24</v>
      </c>
      <c r="E72" s="26"/>
      <c r="F72" s="47"/>
      <c r="G72" s="49">
        <f>G15</f>
        <v>0</v>
      </c>
      <c r="H72" s="49"/>
      <c r="I72" s="49"/>
    </row>
    <row r="73" spans="1:9" s="2" customFormat="1" ht="15.75" customHeight="1" x14ac:dyDescent="0.2">
      <c r="A73" s="45" t="s">
        <v>321</v>
      </c>
      <c r="B73" s="33" t="s">
        <v>30</v>
      </c>
      <c r="C73" s="26"/>
      <c r="D73" s="26" t="s">
        <v>31</v>
      </c>
      <c r="E73" s="26"/>
      <c r="F73" s="47"/>
      <c r="G73" s="49"/>
      <c r="H73" s="49">
        <f>H39</f>
        <v>550000</v>
      </c>
      <c r="I73" s="49">
        <f>I39</f>
        <v>550000</v>
      </c>
    </row>
    <row r="74" spans="1:9" s="2" customFormat="1" ht="15.75" customHeight="1" x14ac:dyDescent="0.2">
      <c r="A74" s="45" t="s">
        <v>322</v>
      </c>
      <c r="B74" s="33" t="s">
        <v>33</v>
      </c>
      <c r="C74" s="26"/>
      <c r="D74" s="26" t="s">
        <v>32</v>
      </c>
      <c r="E74" s="26"/>
      <c r="F74" s="47"/>
      <c r="G74" s="49">
        <f>G58</f>
        <v>38414592</v>
      </c>
      <c r="H74" s="49">
        <f>H58</f>
        <v>38336122</v>
      </c>
      <c r="I74" s="49">
        <f>I58</f>
        <v>76750714</v>
      </c>
    </row>
    <row r="75" spans="1:9" s="9" customFormat="1" ht="15.75" customHeight="1" x14ac:dyDescent="0.2">
      <c r="A75" s="45" t="s">
        <v>323</v>
      </c>
      <c r="B75" s="50"/>
      <c r="C75" s="51"/>
      <c r="D75" s="52" t="s">
        <v>125</v>
      </c>
      <c r="E75" s="51"/>
      <c r="F75" s="260"/>
      <c r="G75" s="49">
        <f>SUM(G68:G74)</f>
        <v>147727828</v>
      </c>
      <c r="H75" s="49">
        <f>SUM(H68:H74)</f>
        <v>71990858</v>
      </c>
      <c r="I75" s="49">
        <f>SUM(I68:I74)</f>
        <v>219718686</v>
      </c>
    </row>
    <row r="76" spans="1:9" ht="12.75" customHeight="1" x14ac:dyDescent="0.2">
      <c r="A76" s="45" t="s">
        <v>324</v>
      </c>
      <c r="B76" s="37"/>
      <c r="C76" s="37"/>
      <c r="D76" s="37"/>
      <c r="E76" s="37"/>
      <c r="F76" s="261"/>
      <c r="G76" s="37"/>
      <c r="H76" s="256"/>
      <c r="I76" s="256"/>
    </row>
    <row r="77" spans="1:9" ht="12.75" customHeight="1" x14ac:dyDescent="0.2">
      <c r="A77" s="45" t="s">
        <v>325</v>
      </c>
      <c r="B77" s="56" t="s">
        <v>412</v>
      </c>
      <c r="C77" s="37"/>
      <c r="D77" s="37"/>
      <c r="E77" s="37"/>
      <c r="F77" s="261"/>
      <c r="G77" s="37"/>
      <c r="H77" s="256"/>
      <c r="I77" s="256"/>
    </row>
    <row r="78" spans="1:9" ht="12.75" customHeight="1" x14ac:dyDescent="0.2">
      <c r="A78" s="45" t="s">
        <v>326</v>
      </c>
      <c r="B78" s="53" t="s">
        <v>239</v>
      </c>
      <c r="C78" s="54"/>
      <c r="D78" s="54"/>
      <c r="E78" s="54"/>
      <c r="F78" s="262"/>
      <c r="G78" s="255">
        <f>G79</f>
        <v>160000</v>
      </c>
      <c r="H78" s="255">
        <f>H79</f>
        <v>0</v>
      </c>
      <c r="I78" s="255">
        <f>I79</f>
        <v>160000</v>
      </c>
    </row>
    <row r="79" spans="1:9" ht="12.75" customHeight="1" x14ac:dyDescent="0.2">
      <c r="A79" s="45" t="s">
        <v>327</v>
      </c>
      <c r="B79" s="32" t="s">
        <v>21</v>
      </c>
      <c r="C79" s="10"/>
      <c r="D79" s="10" t="s">
        <v>22</v>
      </c>
      <c r="E79" s="10"/>
      <c r="F79" s="250"/>
      <c r="G79" s="253">
        <f>SUM(G80:G82)</f>
        <v>160000</v>
      </c>
      <c r="H79" s="253">
        <f>SUM(H80:H82)</f>
        <v>0</v>
      </c>
      <c r="I79" s="253">
        <f>SUM(I80:I82)</f>
        <v>160000</v>
      </c>
    </row>
    <row r="80" spans="1:9" ht="12.75" customHeight="1" x14ac:dyDescent="0.2">
      <c r="A80" s="45" t="s">
        <v>328</v>
      </c>
      <c r="B80" s="31"/>
      <c r="C80" s="11"/>
      <c r="D80" s="11" t="s">
        <v>60</v>
      </c>
      <c r="E80" s="11" t="s">
        <v>122</v>
      </c>
      <c r="F80" s="252"/>
      <c r="G80" s="253"/>
      <c r="H80" s="256"/>
      <c r="I80" s="256"/>
    </row>
    <row r="81" spans="1:9" ht="12.75" customHeight="1" x14ac:dyDescent="0.2">
      <c r="A81" s="45" t="s">
        <v>329</v>
      </c>
      <c r="B81" s="31"/>
      <c r="C81" s="11"/>
      <c r="D81" s="11" t="s">
        <v>123</v>
      </c>
      <c r="E81" s="11" t="s">
        <v>124</v>
      </c>
      <c r="F81" s="252"/>
      <c r="G81" s="253">
        <v>150000</v>
      </c>
      <c r="H81" s="253">
        <v>0</v>
      </c>
      <c r="I81" s="253">
        <v>150000</v>
      </c>
    </row>
    <row r="82" spans="1:9" ht="12.75" customHeight="1" x14ac:dyDescent="0.2">
      <c r="A82" s="45" t="s">
        <v>330</v>
      </c>
      <c r="B82" s="31"/>
      <c r="C82" s="11"/>
      <c r="D82" s="11" t="s">
        <v>63</v>
      </c>
      <c r="E82" s="11" t="s">
        <v>64</v>
      </c>
      <c r="F82" s="252"/>
      <c r="G82" s="253">
        <v>10000</v>
      </c>
      <c r="H82" s="253">
        <v>0</v>
      </c>
      <c r="I82" s="253">
        <v>10000</v>
      </c>
    </row>
    <row r="83" spans="1:9" ht="12.75" customHeight="1" x14ac:dyDescent="0.2">
      <c r="A83" s="45" t="s">
        <v>331</v>
      </c>
      <c r="B83" s="40" t="s">
        <v>21</v>
      </c>
      <c r="C83" s="40"/>
      <c r="D83" s="40" t="s">
        <v>22</v>
      </c>
      <c r="E83" s="40"/>
      <c r="F83" s="263"/>
      <c r="G83" s="49">
        <f>G78</f>
        <v>160000</v>
      </c>
      <c r="H83" s="49">
        <f>H78</f>
        <v>0</v>
      </c>
      <c r="I83" s="49">
        <f>I78</f>
        <v>160000</v>
      </c>
    </row>
    <row r="84" spans="1:9" ht="12.75" customHeight="1" x14ac:dyDescent="0.2">
      <c r="A84" s="45"/>
      <c r="B84" s="60"/>
      <c r="C84" s="11" t="s">
        <v>107</v>
      </c>
      <c r="D84" s="11"/>
      <c r="E84" s="11" t="s">
        <v>108</v>
      </c>
      <c r="F84" s="252"/>
      <c r="G84" s="144"/>
      <c r="H84" s="267">
        <f>H85</f>
        <v>101031</v>
      </c>
      <c r="I84" s="267">
        <f>I85</f>
        <v>101031</v>
      </c>
    </row>
    <row r="85" spans="1:9" ht="12.75" customHeight="1" x14ac:dyDescent="0.2">
      <c r="A85" s="45"/>
      <c r="B85" s="313"/>
      <c r="C85" s="283"/>
      <c r="D85" s="11" t="s">
        <v>109</v>
      </c>
      <c r="E85" s="11"/>
      <c r="F85" s="252" t="s">
        <v>110</v>
      </c>
      <c r="G85" s="144">
        <v>0</v>
      </c>
      <c r="H85" s="267">
        <v>101031</v>
      </c>
      <c r="I85" s="267">
        <v>101031</v>
      </c>
    </row>
    <row r="86" spans="1:9" ht="12.75" customHeight="1" x14ac:dyDescent="0.2">
      <c r="A86" s="45"/>
      <c r="B86" s="316" t="s">
        <v>33</v>
      </c>
      <c r="C86" s="316"/>
      <c r="D86" s="317" t="s">
        <v>32</v>
      </c>
      <c r="E86" s="318"/>
      <c r="F86" s="319"/>
      <c r="G86" s="299"/>
      <c r="H86" s="299">
        <f>H84</f>
        <v>101031</v>
      </c>
      <c r="I86" s="299">
        <f>I84</f>
        <v>101031</v>
      </c>
    </row>
    <row r="87" spans="1:9" ht="12.75" customHeight="1" x14ac:dyDescent="0.2">
      <c r="A87" s="45"/>
      <c r="B87" s="60"/>
      <c r="C87" s="289"/>
      <c r="D87" s="30"/>
      <c r="E87" s="24"/>
      <c r="F87" s="284"/>
      <c r="G87" s="276"/>
      <c r="H87" s="276"/>
      <c r="I87" s="276"/>
    </row>
    <row r="88" spans="1:9" ht="12.75" customHeight="1" x14ac:dyDescent="0.2">
      <c r="A88" s="45" t="s">
        <v>333</v>
      </c>
      <c r="B88" s="57" t="s">
        <v>17</v>
      </c>
      <c r="C88" s="58"/>
      <c r="D88" s="58" t="s">
        <v>18</v>
      </c>
      <c r="E88" s="58"/>
      <c r="F88" s="59"/>
      <c r="G88" s="49">
        <f t="shared" ref="G88:I90" si="1">G68</f>
        <v>63678236</v>
      </c>
      <c r="H88" s="49">
        <f t="shared" si="1"/>
        <v>9808196</v>
      </c>
      <c r="I88" s="49">
        <f t="shared" si="1"/>
        <v>73486432</v>
      </c>
    </row>
    <row r="89" spans="1:9" ht="12.75" customHeight="1" x14ac:dyDescent="0.2">
      <c r="A89" s="45" t="s">
        <v>334</v>
      </c>
      <c r="B89" s="33" t="s">
        <v>26</v>
      </c>
      <c r="C89" s="26"/>
      <c r="D89" s="26" t="s">
        <v>27</v>
      </c>
      <c r="E89" s="26"/>
      <c r="F89" s="47"/>
      <c r="G89" s="49">
        <f t="shared" si="1"/>
        <v>0</v>
      </c>
      <c r="H89" s="49">
        <f t="shared" si="1"/>
        <v>23296540</v>
      </c>
      <c r="I89" s="49">
        <f t="shared" si="1"/>
        <v>23296540</v>
      </c>
    </row>
    <row r="90" spans="1:9" ht="12.75" customHeight="1" x14ac:dyDescent="0.2">
      <c r="A90" s="45" t="s">
        <v>335</v>
      </c>
      <c r="B90" s="33" t="s">
        <v>19</v>
      </c>
      <c r="C90" s="26"/>
      <c r="D90" s="26" t="s">
        <v>20</v>
      </c>
      <c r="E90" s="26"/>
      <c r="F90" s="47"/>
      <c r="G90" s="49">
        <f t="shared" si="1"/>
        <v>42300000</v>
      </c>
      <c r="H90" s="49">
        <f t="shared" si="1"/>
        <v>0</v>
      </c>
      <c r="I90" s="49">
        <f t="shared" si="1"/>
        <v>42300000</v>
      </c>
    </row>
    <row r="91" spans="1:9" ht="12.75" customHeight="1" x14ac:dyDescent="0.2">
      <c r="A91" s="45" t="s">
        <v>336</v>
      </c>
      <c r="B91" s="33" t="s">
        <v>21</v>
      </c>
      <c r="C91" s="26"/>
      <c r="D91" s="26" t="s">
        <v>22</v>
      </c>
      <c r="E91" s="26"/>
      <c r="F91" s="47"/>
      <c r="G91" s="49">
        <f>G71+G83</f>
        <v>3495000</v>
      </c>
      <c r="H91" s="49">
        <f>H71+H83</f>
        <v>0</v>
      </c>
      <c r="I91" s="49">
        <f>I71+I83</f>
        <v>3495000</v>
      </c>
    </row>
    <row r="92" spans="1:9" ht="12.75" customHeight="1" x14ac:dyDescent="0.2">
      <c r="A92" s="45" t="s">
        <v>337</v>
      </c>
      <c r="B92" s="33" t="s">
        <v>23</v>
      </c>
      <c r="C92" s="26"/>
      <c r="D92" s="26" t="s">
        <v>24</v>
      </c>
      <c r="E92" s="26"/>
      <c r="F92" s="47"/>
      <c r="G92" s="49">
        <f t="shared" ref="G92:I94" si="2">G72</f>
        <v>0</v>
      </c>
      <c r="H92" s="49">
        <f t="shared" si="2"/>
        <v>0</v>
      </c>
      <c r="I92" s="49">
        <f t="shared" si="2"/>
        <v>0</v>
      </c>
    </row>
    <row r="93" spans="1:9" ht="12.75" customHeight="1" x14ac:dyDescent="0.2">
      <c r="A93" s="45" t="s">
        <v>338</v>
      </c>
      <c r="B93" s="33" t="s">
        <v>30</v>
      </c>
      <c r="C93" s="26"/>
      <c r="D93" s="26" t="s">
        <v>31</v>
      </c>
      <c r="E93" s="26"/>
      <c r="F93" s="47"/>
      <c r="G93" s="49">
        <f t="shared" si="2"/>
        <v>0</v>
      </c>
      <c r="H93" s="49">
        <f t="shared" si="2"/>
        <v>550000</v>
      </c>
      <c r="I93" s="49">
        <f t="shared" si="2"/>
        <v>550000</v>
      </c>
    </row>
    <row r="94" spans="1:9" ht="12.75" customHeight="1" x14ac:dyDescent="0.2">
      <c r="A94" s="45" t="s">
        <v>339</v>
      </c>
      <c r="B94" s="33" t="s">
        <v>33</v>
      </c>
      <c r="C94" s="26"/>
      <c r="D94" s="26" t="s">
        <v>32</v>
      </c>
      <c r="E94" s="26"/>
      <c r="F94" s="47"/>
      <c r="G94" s="49">
        <f t="shared" si="2"/>
        <v>38414592</v>
      </c>
      <c r="H94" s="49">
        <v>38437153</v>
      </c>
      <c r="I94" s="49">
        <f>I74+I86</f>
        <v>76851745</v>
      </c>
    </row>
    <row r="95" spans="1:9" ht="13.5" customHeight="1" x14ac:dyDescent="0.2">
      <c r="A95" s="45" t="s">
        <v>340</v>
      </c>
      <c r="B95" s="48"/>
      <c r="C95" s="38"/>
      <c r="D95" s="26" t="s">
        <v>355</v>
      </c>
      <c r="E95" s="38"/>
      <c r="F95" s="46"/>
      <c r="G95" s="49">
        <f>SUM(G88:G94)</f>
        <v>147887828</v>
      </c>
      <c r="H95" s="49">
        <f>SUM(H88:H94)</f>
        <v>72091889</v>
      </c>
      <c r="I95" s="49">
        <f>SUM(I88:I94)</f>
        <v>219979717</v>
      </c>
    </row>
    <row r="96" spans="1:9" ht="12.75" customHeight="1" x14ac:dyDescent="0.2">
      <c r="B96" s="4"/>
      <c r="C96" s="4"/>
      <c r="D96" s="4"/>
      <c r="E96" s="4"/>
      <c r="F96" s="4"/>
      <c r="G96" s="4"/>
    </row>
    <row r="97" spans="2:7" ht="12.75" customHeight="1" x14ac:dyDescent="0.2">
      <c r="B97" s="4"/>
      <c r="C97" s="4"/>
      <c r="D97" s="4"/>
      <c r="E97" s="4"/>
      <c r="F97" s="4"/>
      <c r="G97" s="4"/>
    </row>
    <row r="98" spans="2:7" ht="12.75" customHeight="1" x14ac:dyDescent="0.2">
      <c r="B98" s="4"/>
      <c r="C98" s="4"/>
      <c r="D98" s="4"/>
      <c r="E98" s="4"/>
      <c r="F98" s="4"/>
      <c r="G98" s="4"/>
    </row>
    <row r="99" spans="2:7" ht="12.75" customHeight="1" x14ac:dyDescent="0.2">
      <c r="B99" s="4"/>
      <c r="C99" s="4"/>
      <c r="D99" s="4"/>
      <c r="E99" s="4"/>
      <c r="F99" s="4"/>
      <c r="G99" s="4"/>
    </row>
    <row r="100" spans="2:7" ht="12.75" customHeight="1" x14ac:dyDescent="0.2">
      <c r="B100" s="4"/>
      <c r="C100" s="4"/>
      <c r="D100" s="4"/>
      <c r="E100" s="4"/>
      <c r="F100" s="4"/>
      <c r="G100" s="4"/>
    </row>
    <row r="101" spans="2:7" ht="12.75" customHeight="1" x14ac:dyDescent="0.2">
      <c r="B101" s="4"/>
      <c r="C101" s="4"/>
      <c r="D101" s="4"/>
      <c r="E101" s="4"/>
      <c r="F101" s="4"/>
      <c r="G101" s="4"/>
    </row>
    <row r="102" spans="2:7" ht="12.75" customHeight="1" x14ac:dyDescent="0.2">
      <c r="B102" s="4"/>
      <c r="C102" s="4"/>
      <c r="D102" s="4"/>
      <c r="E102" s="4"/>
      <c r="F102" s="4"/>
      <c r="G102" s="4"/>
    </row>
    <row r="103" spans="2:7" ht="12.75" customHeight="1" x14ac:dyDescent="0.2">
      <c r="B103" s="4"/>
      <c r="C103" s="4"/>
      <c r="D103" s="4"/>
      <c r="E103" s="4"/>
      <c r="F103" s="4"/>
      <c r="G103" s="4"/>
    </row>
    <row r="104" spans="2:7" ht="12.75" customHeight="1" x14ac:dyDescent="0.2">
      <c r="B104" s="4"/>
      <c r="C104" s="4"/>
      <c r="D104" s="4"/>
      <c r="E104" s="4"/>
      <c r="F104" s="4"/>
      <c r="G104" s="4"/>
    </row>
    <row r="105" spans="2:7" ht="12.75" customHeight="1" x14ac:dyDescent="0.2">
      <c r="B105" s="4"/>
      <c r="C105" s="4"/>
      <c r="D105" s="4"/>
      <c r="E105" s="4"/>
      <c r="F105" s="4"/>
      <c r="G105" s="4"/>
    </row>
    <row r="106" spans="2:7" ht="12.75" customHeight="1" x14ac:dyDescent="0.2">
      <c r="B106" s="4"/>
      <c r="C106" s="4"/>
      <c r="D106" s="4"/>
      <c r="E106" s="4"/>
      <c r="F106" s="4"/>
      <c r="G106" s="4"/>
    </row>
    <row r="107" spans="2:7" ht="12.75" customHeight="1" x14ac:dyDescent="0.2">
      <c r="B107" s="4"/>
      <c r="C107" s="4"/>
      <c r="D107" s="4"/>
      <c r="E107" s="4"/>
      <c r="F107" s="4"/>
      <c r="G107" s="4"/>
    </row>
    <row r="108" spans="2:7" ht="12.75" customHeight="1" x14ac:dyDescent="0.2">
      <c r="B108" s="4"/>
      <c r="C108" s="4"/>
      <c r="D108" s="4"/>
      <c r="E108" s="4"/>
      <c r="F108" s="4"/>
      <c r="G108" s="4"/>
    </row>
    <row r="109" spans="2:7" ht="12.75" customHeight="1" x14ac:dyDescent="0.2">
      <c r="B109" s="4"/>
      <c r="C109" s="4"/>
      <c r="D109" s="4"/>
      <c r="E109" s="4"/>
      <c r="F109" s="4"/>
      <c r="G109" s="4"/>
    </row>
    <row r="110" spans="2:7" ht="12.75" customHeight="1" x14ac:dyDescent="0.2">
      <c r="B110" s="4"/>
      <c r="C110" s="4"/>
      <c r="D110" s="4"/>
      <c r="E110" s="4"/>
      <c r="F110" s="4"/>
      <c r="G110" s="4"/>
    </row>
    <row r="111" spans="2:7" ht="12.75" customHeight="1" x14ac:dyDescent="0.2">
      <c r="B111" s="4"/>
      <c r="C111" s="4"/>
      <c r="D111" s="4"/>
      <c r="E111" s="4"/>
      <c r="F111" s="4"/>
      <c r="G111" s="4"/>
    </row>
    <row r="112" spans="2:7" ht="12.75" customHeight="1" x14ac:dyDescent="0.2">
      <c r="B112" s="4"/>
      <c r="C112" s="4"/>
      <c r="D112" s="4"/>
      <c r="E112" s="4"/>
      <c r="F112" s="4"/>
      <c r="G112" s="4"/>
    </row>
    <row r="113" spans="2:7" ht="12.75" customHeight="1" x14ac:dyDescent="0.2">
      <c r="B113" s="4"/>
      <c r="C113" s="4"/>
      <c r="D113" s="4"/>
      <c r="E113" s="4"/>
      <c r="F113" s="4"/>
      <c r="G113" s="4"/>
    </row>
    <row r="114" spans="2:7" ht="12.75" customHeight="1" x14ac:dyDescent="0.2">
      <c r="B114" s="4"/>
      <c r="C114" s="4"/>
      <c r="D114" s="4"/>
      <c r="E114" s="4"/>
      <c r="F114" s="4"/>
      <c r="G114" s="4"/>
    </row>
    <row r="115" spans="2:7" ht="12.75" customHeight="1" x14ac:dyDescent="0.2">
      <c r="B115" s="4"/>
      <c r="C115" s="4"/>
      <c r="D115" s="4"/>
      <c r="E115" s="4"/>
      <c r="F115" s="4"/>
      <c r="G115" s="4"/>
    </row>
    <row r="116" spans="2:7" ht="12.75" customHeight="1" x14ac:dyDescent="0.2">
      <c r="B116" s="4"/>
      <c r="C116" s="4"/>
      <c r="D116" s="4"/>
      <c r="E116" s="4"/>
      <c r="F116" s="4"/>
      <c r="G116" s="4"/>
    </row>
    <row r="117" spans="2:7" ht="12.75" customHeight="1" x14ac:dyDescent="0.2">
      <c r="B117" s="4"/>
      <c r="C117" s="4"/>
      <c r="D117" s="4"/>
      <c r="E117" s="4"/>
      <c r="F117" s="4"/>
      <c r="G117" s="4"/>
    </row>
    <row r="118" spans="2:7" ht="12.75" customHeight="1" x14ac:dyDescent="0.2">
      <c r="B118" s="4"/>
      <c r="C118" s="4"/>
      <c r="D118" s="4"/>
      <c r="E118" s="4"/>
      <c r="F118" s="4"/>
      <c r="G118" s="4"/>
    </row>
    <row r="119" spans="2:7" ht="12.75" customHeight="1" x14ac:dyDescent="0.2">
      <c r="B119" s="4"/>
      <c r="C119" s="4"/>
      <c r="D119" s="4"/>
      <c r="E119" s="4"/>
      <c r="F119" s="4"/>
      <c r="G119" s="4"/>
    </row>
    <row r="120" spans="2:7" ht="12.75" customHeight="1" x14ac:dyDescent="0.2">
      <c r="B120" s="4"/>
      <c r="C120" s="4"/>
      <c r="D120" s="4"/>
      <c r="E120" s="4"/>
      <c r="F120" s="4"/>
      <c r="G120" s="4"/>
    </row>
    <row r="121" spans="2:7" ht="12.75" customHeight="1" x14ac:dyDescent="0.2">
      <c r="B121" s="4"/>
      <c r="C121" s="4"/>
      <c r="D121" s="4"/>
      <c r="E121" s="4"/>
      <c r="F121" s="4"/>
      <c r="G121" s="4"/>
    </row>
    <row r="122" spans="2:7" ht="12.75" customHeight="1" x14ac:dyDescent="0.2">
      <c r="B122" s="4"/>
      <c r="C122" s="4"/>
      <c r="D122" s="4"/>
      <c r="E122" s="4"/>
      <c r="F122" s="4"/>
      <c r="G122" s="4"/>
    </row>
    <row r="123" spans="2:7" ht="12.75" customHeight="1" x14ac:dyDescent="0.2">
      <c r="B123" s="4"/>
      <c r="C123" s="4"/>
      <c r="D123" s="4"/>
      <c r="E123" s="4"/>
      <c r="F123" s="4"/>
      <c r="G123" s="4"/>
    </row>
    <row r="124" spans="2:7" ht="12.75" customHeight="1" x14ac:dyDescent="0.2">
      <c r="B124" s="4"/>
      <c r="C124" s="4"/>
      <c r="D124" s="4"/>
      <c r="E124" s="4"/>
      <c r="F124" s="4"/>
      <c r="G124" s="4"/>
    </row>
    <row r="125" spans="2:7" ht="12.75" customHeight="1" x14ac:dyDescent="0.2">
      <c r="B125" s="4"/>
      <c r="C125" s="4"/>
      <c r="D125" s="4"/>
      <c r="E125" s="4"/>
      <c r="F125" s="4"/>
      <c r="G125" s="4"/>
    </row>
    <row r="126" spans="2:7" ht="12.75" customHeight="1" x14ac:dyDescent="0.2">
      <c r="B126" s="4"/>
      <c r="C126" s="4"/>
      <c r="D126" s="4"/>
      <c r="E126" s="4"/>
      <c r="F126" s="4"/>
      <c r="G126" s="4"/>
    </row>
    <row r="127" spans="2:7" ht="12.75" customHeight="1" x14ac:dyDescent="0.2">
      <c r="B127" s="4"/>
      <c r="C127" s="4"/>
      <c r="D127" s="4"/>
      <c r="E127" s="4"/>
      <c r="F127" s="4"/>
      <c r="G127" s="4"/>
    </row>
    <row r="128" spans="2:7" ht="12.75" customHeight="1" x14ac:dyDescent="0.2">
      <c r="B128" s="4"/>
      <c r="C128" s="4"/>
      <c r="D128" s="4"/>
      <c r="E128" s="4"/>
      <c r="F128" s="4"/>
      <c r="G128" s="4"/>
    </row>
    <row r="129" spans="2:7" ht="12.75" customHeight="1" x14ac:dyDescent="0.2">
      <c r="B129" s="4"/>
      <c r="C129" s="4"/>
      <c r="D129" s="4"/>
      <c r="E129" s="4"/>
      <c r="F129" s="4"/>
      <c r="G129" s="4"/>
    </row>
    <row r="130" spans="2:7" ht="12.75" customHeight="1" x14ac:dyDescent="0.2">
      <c r="B130" s="4"/>
      <c r="C130" s="4"/>
      <c r="D130" s="4"/>
      <c r="E130" s="4"/>
      <c r="F130" s="4"/>
      <c r="G130" s="4"/>
    </row>
    <row r="131" spans="2:7" ht="12.75" customHeight="1" x14ac:dyDescent="0.2">
      <c r="B131" s="4"/>
      <c r="C131" s="4"/>
      <c r="D131" s="4"/>
      <c r="E131" s="4"/>
      <c r="F131" s="4"/>
      <c r="G131" s="4"/>
    </row>
    <row r="132" spans="2:7" ht="12.75" customHeight="1" x14ac:dyDescent="0.2">
      <c r="B132" s="4"/>
      <c r="C132" s="4"/>
      <c r="D132" s="4"/>
      <c r="E132" s="4"/>
      <c r="F132" s="4"/>
      <c r="G132" s="4"/>
    </row>
    <row r="133" spans="2:7" ht="12.75" customHeight="1" x14ac:dyDescent="0.2">
      <c r="B133" s="4"/>
      <c r="C133" s="4"/>
      <c r="D133" s="4"/>
      <c r="E133" s="4"/>
      <c r="F133" s="4"/>
      <c r="G133" s="4"/>
    </row>
    <row r="134" spans="2:7" ht="12.75" customHeight="1" x14ac:dyDescent="0.2">
      <c r="B134" s="4"/>
      <c r="C134" s="4"/>
      <c r="D134" s="4"/>
      <c r="E134" s="4"/>
      <c r="F134" s="4"/>
      <c r="G134" s="4"/>
    </row>
    <row r="135" spans="2:7" ht="12.75" customHeight="1" x14ac:dyDescent="0.2">
      <c r="B135" s="4"/>
      <c r="C135" s="4"/>
      <c r="D135" s="4"/>
      <c r="E135" s="4"/>
      <c r="F135" s="4"/>
      <c r="G135" s="4"/>
    </row>
    <row r="136" spans="2:7" ht="12.75" customHeight="1" x14ac:dyDescent="0.2">
      <c r="B136" s="4"/>
      <c r="C136" s="4"/>
      <c r="D136" s="4"/>
      <c r="E136" s="4"/>
      <c r="F136" s="4"/>
      <c r="G136" s="4"/>
    </row>
    <row r="137" spans="2:7" ht="12.75" customHeight="1" x14ac:dyDescent="0.2">
      <c r="B137" s="4"/>
      <c r="C137" s="4"/>
      <c r="D137" s="4"/>
      <c r="E137" s="4"/>
      <c r="F137" s="4"/>
      <c r="G137" s="4"/>
    </row>
    <row r="138" spans="2:7" ht="12.75" customHeight="1" x14ac:dyDescent="0.2">
      <c r="B138" s="4"/>
      <c r="C138" s="4"/>
      <c r="D138" s="4"/>
      <c r="E138" s="4"/>
      <c r="F138" s="4"/>
      <c r="G138" s="4"/>
    </row>
    <row r="139" spans="2:7" ht="12.75" customHeight="1" x14ac:dyDescent="0.2">
      <c r="B139" s="4"/>
      <c r="C139" s="4"/>
      <c r="D139" s="4"/>
      <c r="E139" s="4"/>
      <c r="F139" s="4"/>
      <c r="G139" s="4"/>
    </row>
    <row r="140" spans="2:7" ht="12.75" customHeight="1" x14ac:dyDescent="0.2">
      <c r="B140" s="4"/>
      <c r="C140" s="4"/>
      <c r="D140" s="4"/>
      <c r="E140" s="4"/>
      <c r="F140" s="4"/>
      <c r="G140" s="4"/>
    </row>
    <row r="141" spans="2:7" ht="12.75" customHeight="1" x14ac:dyDescent="0.2">
      <c r="B141" s="4"/>
      <c r="C141" s="4"/>
      <c r="D141" s="4"/>
      <c r="E141" s="4"/>
      <c r="F141" s="4"/>
      <c r="G141" s="4"/>
    </row>
    <row r="142" spans="2:7" ht="12.75" customHeight="1" x14ac:dyDescent="0.2">
      <c r="B142" s="4"/>
      <c r="C142" s="4"/>
      <c r="D142" s="4"/>
      <c r="E142" s="4"/>
      <c r="F142" s="4"/>
      <c r="G142" s="4"/>
    </row>
    <row r="143" spans="2:7" ht="12.75" customHeight="1" x14ac:dyDescent="0.2">
      <c r="B143" s="4"/>
      <c r="C143" s="4"/>
      <c r="D143" s="4"/>
      <c r="E143" s="4"/>
      <c r="F143" s="4"/>
      <c r="G143" s="4"/>
    </row>
    <row r="144" spans="2:7" ht="12.75" customHeight="1" x14ac:dyDescent="0.2">
      <c r="B144" s="4"/>
      <c r="C144" s="4"/>
      <c r="D144" s="4"/>
      <c r="E144" s="4"/>
      <c r="F144" s="4"/>
      <c r="G144" s="4"/>
    </row>
    <row r="145" spans="2:7" ht="12.75" customHeight="1" x14ac:dyDescent="0.2">
      <c r="B145" s="4"/>
      <c r="C145" s="4"/>
      <c r="D145" s="4"/>
      <c r="E145" s="4"/>
      <c r="F145" s="4"/>
      <c r="G145" s="4"/>
    </row>
    <row r="146" spans="2:7" ht="12.75" customHeight="1" x14ac:dyDescent="0.2">
      <c r="B146" s="4"/>
      <c r="C146" s="4"/>
      <c r="D146" s="4"/>
      <c r="E146" s="4"/>
      <c r="F146" s="4"/>
      <c r="G146" s="4"/>
    </row>
    <row r="147" spans="2:7" ht="12.75" customHeight="1" x14ac:dyDescent="0.2">
      <c r="B147" s="4"/>
      <c r="C147" s="4"/>
      <c r="D147" s="4"/>
      <c r="E147" s="4"/>
      <c r="F147" s="4"/>
      <c r="G147" s="4"/>
    </row>
    <row r="148" spans="2:7" ht="12.75" customHeight="1" x14ac:dyDescent="0.2">
      <c r="B148" s="4"/>
      <c r="C148" s="4"/>
      <c r="D148" s="4"/>
      <c r="E148" s="4"/>
      <c r="F148" s="4"/>
      <c r="G148" s="4"/>
    </row>
    <row r="149" spans="2:7" ht="12.75" customHeight="1" x14ac:dyDescent="0.2">
      <c r="B149" s="4"/>
      <c r="C149" s="4"/>
      <c r="D149" s="4"/>
      <c r="E149" s="4"/>
      <c r="F149" s="4"/>
      <c r="G149" s="4"/>
    </row>
    <row r="150" spans="2:7" ht="12.75" customHeight="1" x14ac:dyDescent="0.2">
      <c r="B150" s="4"/>
      <c r="C150" s="4"/>
      <c r="D150" s="4"/>
      <c r="E150" s="4"/>
      <c r="F150" s="4"/>
      <c r="G150" s="4"/>
    </row>
    <row r="151" spans="2:7" ht="12.75" customHeight="1" x14ac:dyDescent="0.2">
      <c r="B151" s="4"/>
      <c r="C151" s="4"/>
      <c r="D151" s="4"/>
      <c r="E151" s="4"/>
      <c r="F151" s="4"/>
      <c r="G151" s="4"/>
    </row>
    <row r="152" spans="2:7" ht="12.75" customHeight="1" x14ac:dyDescent="0.2">
      <c r="B152" s="4"/>
      <c r="C152" s="4"/>
      <c r="D152" s="4"/>
      <c r="E152" s="4"/>
      <c r="F152" s="4"/>
      <c r="G152" s="4"/>
    </row>
    <row r="153" spans="2:7" ht="12.75" customHeight="1" x14ac:dyDescent="0.2">
      <c r="B153" s="4"/>
      <c r="C153" s="4"/>
      <c r="D153" s="4"/>
      <c r="E153" s="4"/>
      <c r="F153" s="4"/>
      <c r="G153" s="4"/>
    </row>
    <row r="154" spans="2:7" ht="12.75" customHeight="1" x14ac:dyDescent="0.2">
      <c r="B154" s="4"/>
      <c r="C154" s="4"/>
      <c r="D154" s="4"/>
      <c r="E154" s="4"/>
      <c r="F154" s="4"/>
      <c r="G154" s="4"/>
    </row>
    <row r="155" spans="2:7" ht="12.75" customHeight="1" x14ac:dyDescent="0.2">
      <c r="B155" s="4"/>
      <c r="C155" s="4"/>
      <c r="D155" s="4"/>
      <c r="E155" s="4"/>
      <c r="F155" s="4"/>
      <c r="G155" s="4"/>
    </row>
    <row r="156" spans="2:7" ht="12.75" customHeight="1" x14ac:dyDescent="0.2">
      <c r="B156" s="4"/>
      <c r="C156" s="4"/>
      <c r="D156" s="4"/>
      <c r="E156" s="4"/>
      <c r="F156" s="4"/>
      <c r="G156" s="4"/>
    </row>
    <row r="157" spans="2:7" ht="12.75" customHeight="1" x14ac:dyDescent="0.2">
      <c r="B157" s="4"/>
      <c r="C157" s="4"/>
      <c r="D157" s="4"/>
      <c r="E157" s="4"/>
      <c r="F157" s="4"/>
      <c r="G157" s="4"/>
    </row>
    <row r="158" spans="2:7" ht="12.75" customHeight="1" x14ac:dyDescent="0.2">
      <c r="B158" s="4"/>
      <c r="C158" s="4"/>
      <c r="D158" s="4"/>
      <c r="E158" s="4"/>
      <c r="F158" s="4"/>
      <c r="G158" s="4"/>
    </row>
    <row r="159" spans="2:7" ht="12.75" customHeight="1" x14ac:dyDescent="0.2">
      <c r="B159" s="4"/>
      <c r="C159" s="4"/>
      <c r="D159" s="4"/>
      <c r="E159" s="4"/>
      <c r="F159" s="4"/>
      <c r="G159" s="4"/>
    </row>
    <row r="160" spans="2:7" ht="12.75" customHeight="1" x14ac:dyDescent="0.2">
      <c r="B160" s="4"/>
      <c r="C160" s="4"/>
      <c r="D160" s="4"/>
      <c r="E160" s="4"/>
      <c r="F160" s="4"/>
      <c r="G160" s="4"/>
    </row>
    <row r="161" spans="2:7" ht="12.75" customHeight="1" x14ac:dyDescent="0.2">
      <c r="B161" s="4"/>
      <c r="C161" s="4"/>
      <c r="D161" s="4"/>
      <c r="E161" s="4"/>
      <c r="F161" s="4"/>
      <c r="G161" s="4"/>
    </row>
    <row r="162" spans="2:7" ht="12.75" customHeight="1" x14ac:dyDescent="0.2">
      <c r="B162" s="4"/>
      <c r="C162" s="4"/>
      <c r="D162" s="4"/>
      <c r="E162" s="4"/>
      <c r="F162" s="4"/>
      <c r="G162" s="4"/>
    </row>
    <row r="163" spans="2:7" ht="12.75" customHeight="1" x14ac:dyDescent="0.2">
      <c r="B163" s="4"/>
      <c r="C163" s="4"/>
      <c r="D163" s="4"/>
      <c r="E163" s="4"/>
      <c r="F163" s="4"/>
      <c r="G163" s="4"/>
    </row>
    <row r="164" spans="2:7" ht="12.75" customHeight="1" x14ac:dyDescent="0.2">
      <c r="B164" s="4"/>
      <c r="C164" s="4"/>
      <c r="D164" s="4"/>
      <c r="E164" s="4"/>
      <c r="F164" s="4"/>
      <c r="G164" s="4"/>
    </row>
    <row r="165" spans="2:7" ht="12.75" customHeight="1" x14ac:dyDescent="0.2">
      <c r="B165" s="4"/>
      <c r="C165" s="4"/>
      <c r="D165" s="4"/>
      <c r="E165" s="4"/>
      <c r="F165" s="4"/>
      <c r="G165" s="4"/>
    </row>
    <row r="166" spans="2:7" ht="12.75" customHeight="1" x14ac:dyDescent="0.2">
      <c r="B166" s="4"/>
      <c r="C166" s="4"/>
      <c r="D166" s="4"/>
      <c r="E166" s="4"/>
      <c r="F166" s="4"/>
      <c r="G166" s="4"/>
    </row>
    <row r="167" spans="2:7" ht="12.75" customHeight="1" x14ac:dyDescent="0.2">
      <c r="B167" s="4"/>
      <c r="C167" s="4"/>
      <c r="D167" s="4"/>
      <c r="E167" s="4"/>
      <c r="F167" s="4"/>
      <c r="G167" s="4"/>
    </row>
    <row r="168" spans="2:7" ht="12.75" customHeight="1" x14ac:dyDescent="0.2">
      <c r="B168" s="4"/>
      <c r="C168" s="4"/>
      <c r="D168" s="4"/>
      <c r="E168" s="4"/>
      <c r="F168" s="4"/>
      <c r="G168" s="4"/>
    </row>
    <row r="169" spans="2:7" ht="12.75" customHeight="1" x14ac:dyDescent="0.2">
      <c r="B169" s="4"/>
      <c r="C169" s="4"/>
      <c r="D169" s="4"/>
      <c r="E169" s="4"/>
      <c r="F169" s="4"/>
      <c r="G169" s="4"/>
    </row>
    <row r="170" spans="2:7" ht="12.75" customHeight="1" x14ac:dyDescent="0.2">
      <c r="B170" s="4"/>
      <c r="C170" s="4"/>
      <c r="D170" s="4"/>
      <c r="E170" s="4"/>
      <c r="F170" s="4"/>
      <c r="G170" s="4"/>
    </row>
    <row r="171" spans="2:7" ht="12.75" customHeight="1" x14ac:dyDescent="0.2">
      <c r="B171" s="4"/>
      <c r="C171" s="4"/>
      <c r="D171" s="4"/>
      <c r="E171" s="4"/>
      <c r="F171" s="4"/>
      <c r="G171" s="4"/>
    </row>
    <row r="172" spans="2:7" ht="12.75" customHeight="1" x14ac:dyDescent="0.2">
      <c r="B172" s="4"/>
      <c r="C172" s="4"/>
      <c r="D172" s="4"/>
      <c r="E172" s="4"/>
      <c r="F172" s="4"/>
      <c r="G172" s="4"/>
    </row>
    <row r="173" spans="2:7" ht="12.75" customHeight="1" x14ac:dyDescent="0.2">
      <c r="B173" s="4"/>
      <c r="C173" s="4"/>
      <c r="D173" s="4"/>
      <c r="E173" s="4"/>
      <c r="F173" s="4"/>
      <c r="G173" s="4"/>
    </row>
    <row r="174" spans="2:7" ht="12.75" customHeight="1" x14ac:dyDescent="0.2">
      <c r="B174" s="4"/>
      <c r="C174" s="4"/>
      <c r="D174" s="4"/>
      <c r="E174" s="4"/>
      <c r="F174" s="4"/>
      <c r="G174" s="4"/>
    </row>
    <row r="175" spans="2:7" ht="12.75" customHeight="1" x14ac:dyDescent="0.2">
      <c r="B175" s="4"/>
      <c r="C175" s="4"/>
      <c r="D175" s="4"/>
      <c r="E175" s="4"/>
      <c r="F175" s="4"/>
      <c r="G175" s="4"/>
    </row>
    <row r="176" spans="2:7" ht="12.75" customHeight="1" x14ac:dyDescent="0.2">
      <c r="B176" s="4"/>
      <c r="C176" s="4"/>
      <c r="D176" s="4"/>
      <c r="E176" s="4"/>
      <c r="F176" s="4"/>
      <c r="G176" s="4"/>
    </row>
    <row r="177" spans="2:7" ht="12.75" customHeight="1" x14ac:dyDescent="0.2">
      <c r="B177" s="4"/>
      <c r="C177" s="4"/>
      <c r="D177" s="4"/>
      <c r="E177" s="4"/>
      <c r="F177" s="4"/>
      <c r="G177" s="4"/>
    </row>
    <row r="178" spans="2:7" ht="12.75" customHeight="1" x14ac:dyDescent="0.2">
      <c r="B178" s="4"/>
      <c r="C178" s="4"/>
      <c r="D178" s="4"/>
      <c r="E178" s="4"/>
      <c r="F178" s="4"/>
      <c r="G178" s="4"/>
    </row>
    <row r="179" spans="2:7" ht="12.75" customHeight="1" x14ac:dyDescent="0.2">
      <c r="B179" s="4"/>
      <c r="C179" s="4"/>
      <c r="D179" s="4"/>
      <c r="E179" s="4"/>
      <c r="F179" s="4"/>
      <c r="G179" s="4"/>
    </row>
    <row r="180" spans="2:7" ht="12.75" customHeight="1" x14ac:dyDescent="0.2">
      <c r="B180" s="4"/>
      <c r="C180" s="4"/>
      <c r="D180" s="4"/>
      <c r="E180" s="4"/>
      <c r="F180" s="4"/>
      <c r="G180" s="4"/>
    </row>
    <row r="181" spans="2:7" ht="12.75" customHeight="1" x14ac:dyDescent="0.2">
      <c r="B181" s="4"/>
      <c r="C181" s="4"/>
      <c r="D181" s="4"/>
      <c r="E181" s="4"/>
      <c r="F181" s="4"/>
      <c r="G181" s="4"/>
    </row>
    <row r="182" spans="2:7" ht="12.75" customHeight="1" x14ac:dyDescent="0.2">
      <c r="B182" s="4"/>
      <c r="C182" s="4"/>
      <c r="D182" s="4"/>
      <c r="E182" s="4"/>
      <c r="F182" s="4"/>
      <c r="G182" s="4"/>
    </row>
    <row r="183" spans="2:7" ht="12.75" customHeight="1" x14ac:dyDescent="0.2">
      <c r="B183" s="4"/>
      <c r="C183" s="4"/>
      <c r="D183" s="4"/>
      <c r="E183" s="4"/>
      <c r="F183" s="4"/>
      <c r="G183" s="4"/>
    </row>
    <row r="184" spans="2:7" ht="12.75" customHeight="1" x14ac:dyDescent="0.2">
      <c r="B184" s="4"/>
      <c r="C184" s="4"/>
      <c r="D184" s="4"/>
      <c r="E184" s="4"/>
      <c r="F184" s="4"/>
      <c r="G184" s="4"/>
    </row>
    <row r="185" spans="2:7" ht="12.75" customHeight="1" x14ac:dyDescent="0.2">
      <c r="B185" s="4"/>
      <c r="C185" s="4"/>
      <c r="D185" s="4"/>
      <c r="E185" s="4"/>
      <c r="F185" s="4"/>
      <c r="G185" s="4"/>
    </row>
    <row r="186" spans="2:7" ht="12.75" customHeight="1" x14ac:dyDescent="0.2">
      <c r="B186" s="4"/>
      <c r="C186" s="4"/>
      <c r="D186" s="4"/>
      <c r="E186" s="4"/>
      <c r="F186" s="4"/>
      <c r="G186" s="4"/>
    </row>
    <row r="187" spans="2:7" ht="12.75" customHeight="1" x14ac:dyDescent="0.2">
      <c r="B187" s="4"/>
      <c r="C187" s="4"/>
      <c r="D187" s="4"/>
      <c r="E187" s="4"/>
      <c r="F187" s="4"/>
      <c r="G187" s="4"/>
    </row>
    <row r="188" spans="2:7" ht="12.75" customHeight="1" x14ac:dyDescent="0.2">
      <c r="B188" s="4"/>
      <c r="C188" s="4"/>
      <c r="D188" s="4"/>
      <c r="E188" s="4"/>
      <c r="F188" s="4"/>
      <c r="G188" s="4"/>
    </row>
    <row r="189" spans="2:7" ht="12.75" customHeight="1" x14ac:dyDescent="0.2">
      <c r="B189" s="4"/>
      <c r="C189" s="4"/>
      <c r="D189" s="4"/>
      <c r="E189" s="4"/>
      <c r="F189" s="4"/>
      <c r="G189" s="4"/>
    </row>
    <row r="190" spans="2:7" ht="12.75" customHeight="1" x14ac:dyDescent="0.2">
      <c r="B190" s="4"/>
      <c r="C190" s="4"/>
      <c r="D190" s="4"/>
      <c r="E190" s="4"/>
      <c r="F190" s="4"/>
      <c r="G190" s="4"/>
    </row>
    <row r="191" spans="2:7" ht="12.75" customHeight="1" x14ac:dyDescent="0.2">
      <c r="B191" s="4"/>
      <c r="C191" s="4"/>
      <c r="D191" s="4"/>
      <c r="E191" s="4"/>
      <c r="F191" s="4"/>
      <c r="G191" s="4"/>
    </row>
    <row r="192" spans="2:7" ht="12.75" customHeight="1" x14ac:dyDescent="0.2">
      <c r="B192" s="4"/>
      <c r="C192" s="4"/>
      <c r="D192" s="4"/>
      <c r="E192" s="4"/>
      <c r="F192" s="4"/>
      <c r="G192" s="4"/>
    </row>
    <row r="193" spans="2:7" ht="12.75" customHeight="1" x14ac:dyDescent="0.2">
      <c r="B193" s="4"/>
      <c r="C193" s="4"/>
      <c r="D193" s="4"/>
      <c r="E193" s="4"/>
      <c r="F193" s="4"/>
      <c r="G193" s="4"/>
    </row>
    <row r="194" spans="2:7" ht="12.75" customHeight="1" x14ac:dyDescent="0.2">
      <c r="B194" s="4"/>
      <c r="C194" s="4"/>
      <c r="D194" s="4"/>
      <c r="E194" s="4"/>
      <c r="F194" s="4"/>
      <c r="G194" s="4"/>
    </row>
    <row r="195" spans="2:7" ht="12.75" customHeight="1" x14ac:dyDescent="0.2">
      <c r="B195" s="4"/>
      <c r="C195" s="4"/>
      <c r="D195" s="4"/>
      <c r="E195" s="4"/>
      <c r="F195" s="4"/>
      <c r="G195" s="4"/>
    </row>
    <row r="196" spans="2:7" ht="12.75" customHeight="1" x14ac:dyDescent="0.2">
      <c r="B196" s="4"/>
      <c r="C196" s="4"/>
      <c r="D196" s="4"/>
      <c r="E196" s="4"/>
      <c r="F196" s="4"/>
      <c r="G196" s="4"/>
    </row>
    <row r="197" spans="2:7" ht="12.75" customHeight="1" x14ac:dyDescent="0.2">
      <c r="B197" s="4"/>
      <c r="C197" s="4"/>
      <c r="D197" s="4"/>
      <c r="E197" s="4"/>
      <c r="F197" s="4"/>
      <c r="G197" s="4"/>
    </row>
    <row r="198" spans="2:7" ht="12.75" customHeight="1" x14ac:dyDescent="0.2">
      <c r="B198" s="4"/>
      <c r="C198" s="4"/>
      <c r="D198" s="4"/>
      <c r="E198" s="4"/>
      <c r="F198" s="4"/>
      <c r="G198" s="4"/>
    </row>
    <row r="199" spans="2:7" ht="12.75" customHeight="1" x14ac:dyDescent="0.2">
      <c r="B199" s="4"/>
      <c r="C199" s="4"/>
      <c r="D199" s="4"/>
      <c r="E199" s="4"/>
      <c r="F199" s="4"/>
      <c r="G199" s="4"/>
    </row>
    <row r="200" spans="2:7" ht="12.75" customHeight="1" x14ac:dyDescent="0.2">
      <c r="B200" s="4"/>
      <c r="C200" s="4"/>
      <c r="D200" s="4"/>
      <c r="E200" s="4"/>
      <c r="F200" s="4"/>
      <c r="G200" s="4"/>
    </row>
    <row r="201" spans="2:7" ht="12.75" customHeight="1" x14ac:dyDescent="0.2">
      <c r="B201" s="4"/>
      <c r="C201" s="4"/>
      <c r="D201" s="4"/>
      <c r="E201" s="4"/>
      <c r="F201" s="4"/>
      <c r="G201" s="4"/>
    </row>
    <row r="202" spans="2:7" ht="12.75" customHeight="1" x14ac:dyDescent="0.2">
      <c r="B202" s="4"/>
      <c r="C202" s="4"/>
      <c r="D202" s="4"/>
      <c r="E202" s="4"/>
      <c r="F202" s="4"/>
      <c r="G202" s="4"/>
    </row>
    <row r="203" spans="2:7" ht="12.75" customHeight="1" x14ac:dyDescent="0.2">
      <c r="B203" s="4"/>
      <c r="C203" s="4"/>
      <c r="D203" s="4"/>
      <c r="E203" s="4"/>
      <c r="F203" s="4"/>
      <c r="G203" s="4"/>
    </row>
    <row r="204" spans="2:7" ht="12.75" customHeight="1" x14ac:dyDescent="0.2">
      <c r="B204" s="4"/>
      <c r="C204" s="4"/>
      <c r="D204" s="4"/>
      <c r="E204" s="4"/>
      <c r="F204" s="4"/>
      <c r="G204" s="4"/>
    </row>
    <row r="205" spans="2:7" ht="12.75" customHeight="1" x14ac:dyDescent="0.2">
      <c r="B205" s="4"/>
      <c r="C205" s="4"/>
      <c r="D205" s="4"/>
      <c r="E205" s="4"/>
      <c r="F205" s="4"/>
      <c r="G205" s="4"/>
    </row>
    <row r="206" spans="2:7" ht="12.75" customHeight="1" x14ac:dyDescent="0.2">
      <c r="B206" s="4"/>
      <c r="C206" s="4"/>
      <c r="D206" s="4"/>
      <c r="E206" s="4"/>
      <c r="F206" s="4"/>
      <c r="G206" s="4"/>
    </row>
    <row r="207" spans="2:7" ht="12.75" customHeight="1" x14ac:dyDescent="0.2">
      <c r="B207" s="4"/>
      <c r="C207" s="4"/>
      <c r="D207" s="4"/>
      <c r="E207" s="4"/>
      <c r="F207" s="4"/>
      <c r="G207" s="4"/>
    </row>
    <row r="208" spans="2:7" ht="12.75" customHeight="1" x14ac:dyDescent="0.2">
      <c r="B208" s="4"/>
      <c r="C208" s="4"/>
      <c r="D208" s="4"/>
      <c r="E208" s="4"/>
      <c r="F208" s="4"/>
      <c r="G208" s="4"/>
    </row>
    <row r="209" spans="2:7" ht="12.75" customHeight="1" x14ac:dyDescent="0.2">
      <c r="B209" s="4"/>
      <c r="C209" s="4"/>
      <c r="D209" s="4"/>
      <c r="E209" s="4"/>
      <c r="F209" s="4"/>
      <c r="G209" s="4"/>
    </row>
    <row r="210" spans="2:7" ht="12.75" customHeight="1" x14ac:dyDescent="0.2">
      <c r="B210" s="4"/>
      <c r="C210" s="4"/>
      <c r="D210" s="4"/>
      <c r="E210" s="4"/>
      <c r="F210" s="4"/>
      <c r="G210" s="4"/>
    </row>
    <row r="211" spans="2:7" ht="12.75" customHeight="1" x14ac:dyDescent="0.2">
      <c r="B211" s="4"/>
      <c r="C211" s="4"/>
      <c r="D211" s="4"/>
      <c r="E211" s="4"/>
      <c r="F211" s="4"/>
      <c r="G211" s="4"/>
    </row>
    <row r="212" spans="2:7" ht="12.75" customHeight="1" x14ac:dyDescent="0.2">
      <c r="B212" s="4"/>
      <c r="C212" s="4"/>
      <c r="D212" s="4"/>
      <c r="E212" s="4"/>
      <c r="F212" s="4"/>
      <c r="G212" s="4"/>
    </row>
    <row r="213" spans="2:7" ht="12.75" customHeight="1" x14ac:dyDescent="0.2">
      <c r="B213" s="4"/>
      <c r="C213" s="4"/>
      <c r="D213" s="4"/>
      <c r="E213" s="4"/>
      <c r="F213" s="4"/>
      <c r="G213" s="4"/>
    </row>
    <row r="214" spans="2:7" ht="12.75" customHeight="1" x14ac:dyDescent="0.2">
      <c r="B214" s="4"/>
      <c r="C214" s="4"/>
      <c r="D214" s="4"/>
      <c r="E214" s="4"/>
      <c r="F214" s="4"/>
      <c r="G214" s="4"/>
    </row>
    <row r="215" spans="2:7" ht="12.75" customHeight="1" x14ac:dyDescent="0.2">
      <c r="B215" s="4"/>
      <c r="C215" s="4"/>
      <c r="D215" s="4"/>
      <c r="E215" s="4"/>
      <c r="F215" s="4"/>
      <c r="G215" s="4"/>
    </row>
    <row r="216" spans="2:7" ht="12.75" customHeight="1" x14ac:dyDescent="0.2">
      <c r="B216" s="4"/>
      <c r="C216" s="4"/>
      <c r="D216" s="4"/>
      <c r="E216" s="4"/>
      <c r="F216" s="4"/>
      <c r="G216" s="4"/>
    </row>
    <row r="217" spans="2:7" ht="12.75" customHeight="1" x14ac:dyDescent="0.2">
      <c r="B217" s="4"/>
      <c r="C217" s="4"/>
      <c r="D217" s="4"/>
      <c r="E217" s="4"/>
      <c r="F217" s="4"/>
      <c r="G217" s="4"/>
    </row>
    <row r="218" spans="2:7" ht="12.75" customHeight="1" x14ac:dyDescent="0.2">
      <c r="B218" s="4"/>
      <c r="C218" s="4"/>
      <c r="D218" s="4"/>
      <c r="E218" s="4"/>
      <c r="F218" s="4"/>
      <c r="G218" s="4"/>
    </row>
    <row r="219" spans="2:7" ht="12.75" customHeight="1" x14ac:dyDescent="0.2">
      <c r="B219" s="4"/>
      <c r="C219" s="4"/>
      <c r="D219" s="4"/>
      <c r="E219" s="4"/>
      <c r="F219" s="4"/>
      <c r="G219" s="4"/>
    </row>
    <row r="220" spans="2:7" ht="12.75" customHeight="1" x14ac:dyDescent="0.2">
      <c r="B220" s="4"/>
      <c r="C220" s="4"/>
      <c r="D220" s="4"/>
      <c r="E220" s="4"/>
      <c r="F220" s="4"/>
      <c r="G220" s="4"/>
    </row>
    <row r="221" spans="2:7" ht="12.75" customHeight="1" x14ac:dyDescent="0.2">
      <c r="B221" s="4"/>
      <c r="C221" s="4"/>
      <c r="D221" s="4"/>
      <c r="E221" s="4"/>
      <c r="F221" s="4"/>
      <c r="G221" s="4"/>
    </row>
    <row r="222" spans="2:7" ht="12.75" customHeight="1" x14ac:dyDescent="0.2">
      <c r="B222" s="4"/>
      <c r="C222" s="4"/>
      <c r="D222" s="4"/>
      <c r="E222" s="4"/>
      <c r="F222" s="4"/>
      <c r="G222" s="4"/>
    </row>
    <row r="223" spans="2:7" ht="12.75" customHeight="1" x14ac:dyDescent="0.2">
      <c r="B223" s="4"/>
      <c r="C223" s="4"/>
      <c r="D223" s="4"/>
      <c r="E223" s="4"/>
      <c r="F223" s="4"/>
      <c r="G223" s="4"/>
    </row>
    <row r="224" spans="2:7" ht="12.75" customHeight="1" x14ac:dyDescent="0.2">
      <c r="B224" s="4"/>
      <c r="C224" s="4"/>
      <c r="D224" s="4"/>
      <c r="E224" s="4"/>
      <c r="F224" s="4"/>
      <c r="G224" s="4"/>
    </row>
    <row r="225" spans="2:7" ht="12.75" customHeight="1" x14ac:dyDescent="0.2">
      <c r="B225" s="4"/>
      <c r="C225" s="4"/>
      <c r="D225" s="4"/>
      <c r="E225" s="4"/>
      <c r="F225" s="4"/>
      <c r="G225" s="4"/>
    </row>
    <row r="226" spans="2:7" ht="12.75" customHeight="1" x14ac:dyDescent="0.2">
      <c r="B226" s="4"/>
      <c r="C226" s="4"/>
      <c r="D226" s="4"/>
      <c r="E226" s="4"/>
      <c r="F226" s="4"/>
      <c r="G226" s="4"/>
    </row>
    <row r="227" spans="2:7" ht="12.75" customHeight="1" x14ac:dyDescent="0.2">
      <c r="B227" s="4"/>
      <c r="C227" s="4"/>
      <c r="D227" s="4"/>
      <c r="E227" s="4"/>
      <c r="F227" s="4"/>
      <c r="G227" s="4"/>
    </row>
    <row r="228" spans="2:7" ht="12.75" customHeight="1" x14ac:dyDescent="0.2">
      <c r="B228" s="4"/>
      <c r="C228" s="4"/>
      <c r="D228" s="4"/>
      <c r="E228" s="4"/>
      <c r="F228" s="4"/>
      <c r="G228" s="4"/>
    </row>
    <row r="229" spans="2:7" ht="12.75" customHeight="1" x14ac:dyDescent="0.2">
      <c r="B229" s="4"/>
      <c r="C229" s="4"/>
      <c r="D229" s="4"/>
      <c r="E229" s="4"/>
      <c r="F229" s="4"/>
      <c r="G229" s="4"/>
    </row>
    <row r="230" spans="2:7" ht="12.75" customHeight="1" x14ac:dyDescent="0.2">
      <c r="B230" s="4"/>
      <c r="C230" s="4"/>
      <c r="D230" s="4"/>
      <c r="E230" s="4"/>
      <c r="F230" s="4"/>
      <c r="G230" s="4"/>
    </row>
    <row r="231" spans="2:7" ht="12.75" customHeight="1" x14ac:dyDescent="0.2">
      <c r="B231" s="4"/>
      <c r="C231" s="4"/>
      <c r="D231" s="4"/>
      <c r="E231" s="4"/>
      <c r="F231" s="4"/>
      <c r="G231" s="4"/>
    </row>
    <row r="232" spans="2:7" ht="12.75" customHeight="1" x14ac:dyDescent="0.2">
      <c r="B232" s="4"/>
      <c r="C232" s="4"/>
      <c r="D232" s="4"/>
      <c r="E232" s="4"/>
      <c r="F232" s="4"/>
      <c r="G232" s="4"/>
    </row>
    <row r="233" spans="2:7" ht="12.75" customHeight="1" x14ac:dyDescent="0.2">
      <c r="B233" s="4"/>
      <c r="C233" s="4"/>
      <c r="D233" s="4"/>
      <c r="E233" s="4"/>
      <c r="F233" s="4"/>
      <c r="G233" s="4"/>
    </row>
    <row r="234" spans="2:7" ht="12.75" customHeight="1" x14ac:dyDescent="0.2">
      <c r="B234" s="4"/>
      <c r="C234" s="4"/>
      <c r="D234" s="4"/>
      <c r="E234" s="4"/>
      <c r="F234" s="4"/>
      <c r="G234" s="4"/>
    </row>
    <row r="235" spans="2:7" ht="12.75" customHeight="1" x14ac:dyDescent="0.2">
      <c r="B235" s="4"/>
      <c r="C235" s="4"/>
      <c r="D235" s="4"/>
      <c r="E235" s="4"/>
      <c r="F235" s="4"/>
      <c r="G235" s="4"/>
    </row>
    <row r="236" spans="2:7" ht="12.75" customHeight="1" x14ac:dyDescent="0.2">
      <c r="B236" s="4"/>
      <c r="C236" s="4"/>
      <c r="D236" s="4"/>
      <c r="E236" s="4"/>
      <c r="F236" s="4"/>
      <c r="G236" s="4"/>
    </row>
    <row r="237" spans="2:7" ht="12.75" customHeight="1" x14ac:dyDescent="0.2">
      <c r="B237" s="4"/>
      <c r="C237" s="4"/>
      <c r="D237" s="4"/>
      <c r="E237" s="4"/>
      <c r="F237" s="4"/>
      <c r="G237" s="4"/>
    </row>
    <row r="238" spans="2:7" ht="12.75" customHeight="1" x14ac:dyDescent="0.2">
      <c r="B238" s="4"/>
      <c r="C238" s="4"/>
      <c r="D238" s="4"/>
      <c r="E238" s="4"/>
      <c r="F238" s="4"/>
      <c r="G238" s="4"/>
    </row>
    <row r="239" spans="2:7" ht="12.75" customHeight="1" x14ac:dyDescent="0.2">
      <c r="B239" s="4"/>
      <c r="C239" s="4"/>
      <c r="D239" s="4"/>
      <c r="E239" s="4"/>
      <c r="F239" s="4"/>
      <c r="G239" s="4"/>
    </row>
    <row r="240" spans="2:7" ht="12.75" customHeight="1" x14ac:dyDescent="0.2">
      <c r="B240" s="4"/>
      <c r="C240" s="4"/>
      <c r="D240" s="4"/>
      <c r="E240" s="4"/>
      <c r="F240" s="4"/>
      <c r="G240" s="4"/>
    </row>
    <row r="241" spans="2:7" ht="12.75" customHeight="1" x14ac:dyDescent="0.2">
      <c r="B241" s="4"/>
      <c r="C241" s="4"/>
      <c r="D241" s="4"/>
      <c r="E241" s="4"/>
      <c r="F241" s="4"/>
      <c r="G241" s="4"/>
    </row>
    <row r="242" spans="2:7" ht="12.75" customHeight="1" x14ac:dyDescent="0.2">
      <c r="B242" s="4"/>
      <c r="C242" s="4"/>
      <c r="D242" s="4"/>
      <c r="E242" s="4"/>
      <c r="F242" s="4"/>
      <c r="G242" s="4"/>
    </row>
    <row r="243" spans="2:7" ht="12.75" customHeight="1" x14ac:dyDescent="0.2">
      <c r="B243" s="4"/>
      <c r="C243" s="4"/>
      <c r="D243" s="4"/>
      <c r="E243" s="4"/>
      <c r="F243" s="4"/>
      <c r="G243" s="4"/>
    </row>
    <row r="244" spans="2:7" ht="12.75" customHeight="1" x14ac:dyDescent="0.2">
      <c r="B244" s="4"/>
      <c r="C244" s="4"/>
      <c r="D244" s="4"/>
      <c r="E244" s="4"/>
      <c r="F244" s="4"/>
      <c r="G244" s="4"/>
    </row>
    <row r="245" spans="2:7" ht="12.75" customHeight="1" x14ac:dyDescent="0.2">
      <c r="B245" s="4"/>
      <c r="C245" s="4"/>
      <c r="D245" s="4"/>
      <c r="E245" s="4"/>
      <c r="F245" s="4"/>
      <c r="G245" s="4"/>
    </row>
    <row r="246" spans="2:7" ht="12.75" customHeight="1" x14ac:dyDescent="0.2">
      <c r="B246" s="4"/>
      <c r="C246" s="4"/>
      <c r="D246" s="4"/>
      <c r="E246" s="4"/>
      <c r="F246" s="4"/>
      <c r="G246" s="4"/>
    </row>
    <row r="247" spans="2:7" ht="12.75" customHeight="1" x14ac:dyDescent="0.2">
      <c r="B247" s="4"/>
      <c r="C247" s="4"/>
      <c r="D247" s="4"/>
      <c r="E247" s="4"/>
      <c r="F247" s="4"/>
      <c r="G247" s="4"/>
    </row>
    <row r="248" spans="2:7" ht="12.75" customHeight="1" x14ac:dyDescent="0.2">
      <c r="B248" s="4"/>
      <c r="C248" s="4"/>
      <c r="D248" s="4"/>
      <c r="E248" s="4"/>
      <c r="F248" s="4"/>
      <c r="G248" s="4"/>
    </row>
    <row r="249" spans="2:7" ht="12.75" customHeight="1" x14ac:dyDescent="0.2">
      <c r="B249" s="4"/>
      <c r="C249" s="4"/>
      <c r="D249" s="4"/>
      <c r="E249" s="4"/>
      <c r="F249" s="4"/>
      <c r="G249" s="4"/>
    </row>
    <row r="250" spans="2:7" ht="12.75" customHeight="1" x14ac:dyDescent="0.2">
      <c r="B250" s="4"/>
      <c r="C250" s="4"/>
      <c r="D250" s="4"/>
      <c r="E250" s="4"/>
      <c r="F250" s="4"/>
      <c r="G250" s="4"/>
    </row>
    <row r="251" spans="2:7" ht="12.75" customHeight="1" x14ac:dyDescent="0.2">
      <c r="B251" s="4"/>
      <c r="C251" s="4"/>
      <c r="D251" s="4"/>
      <c r="E251" s="4"/>
      <c r="F251" s="4"/>
      <c r="G251" s="4"/>
    </row>
    <row r="252" spans="2:7" ht="12.75" customHeight="1" x14ac:dyDescent="0.2">
      <c r="B252" s="4"/>
      <c r="C252" s="4"/>
      <c r="D252" s="4"/>
      <c r="E252" s="4"/>
      <c r="F252" s="4"/>
      <c r="G252" s="4"/>
    </row>
    <row r="253" spans="2:7" ht="12.75" customHeight="1" x14ac:dyDescent="0.2">
      <c r="B253" s="4"/>
      <c r="C253" s="4"/>
      <c r="D253" s="4"/>
      <c r="E253" s="4"/>
      <c r="F253" s="4"/>
      <c r="G253" s="4"/>
    </row>
    <row r="254" spans="2:7" ht="12.75" customHeight="1" x14ac:dyDescent="0.2">
      <c r="B254" s="4"/>
      <c r="C254" s="4"/>
      <c r="D254" s="4"/>
      <c r="E254" s="4"/>
      <c r="F254" s="4"/>
      <c r="G254" s="4"/>
    </row>
    <row r="255" spans="2:7" ht="12.75" customHeight="1" x14ac:dyDescent="0.2">
      <c r="B255" s="4"/>
      <c r="C255" s="4"/>
      <c r="D255" s="4"/>
      <c r="E255" s="4"/>
      <c r="F255" s="4"/>
      <c r="G255" s="4"/>
    </row>
    <row r="256" spans="2:7" ht="12.75" customHeight="1" x14ac:dyDescent="0.2">
      <c r="B256" s="4"/>
      <c r="C256" s="4"/>
      <c r="D256" s="4"/>
      <c r="E256" s="4"/>
      <c r="F256" s="4"/>
      <c r="G256" s="4"/>
    </row>
    <row r="257" spans="2:7" ht="12.75" customHeight="1" x14ac:dyDescent="0.2">
      <c r="B257" s="4"/>
      <c r="C257" s="4"/>
      <c r="D257" s="4"/>
      <c r="E257" s="4"/>
      <c r="F257" s="4"/>
      <c r="G257" s="4"/>
    </row>
    <row r="258" spans="2:7" ht="12.75" customHeight="1" x14ac:dyDescent="0.2">
      <c r="B258" s="4"/>
      <c r="C258" s="4"/>
      <c r="D258" s="4"/>
      <c r="E258" s="4"/>
      <c r="F258" s="4"/>
      <c r="G258" s="4"/>
    </row>
    <row r="259" spans="2:7" ht="12.75" customHeight="1" x14ac:dyDescent="0.2">
      <c r="B259" s="4"/>
      <c r="C259" s="4"/>
      <c r="D259" s="4"/>
      <c r="E259" s="4"/>
      <c r="F259" s="4"/>
      <c r="G259" s="4"/>
    </row>
    <row r="260" spans="2:7" ht="12.75" customHeight="1" x14ac:dyDescent="0.2">
      <c r="B260" s="4"/>
      <c r="C260" s="4"/>
      <c r="D260" s="4"/>
      <c r="E260" s="4"/>
      <c r="F260" s="4"/>
      <c r="G260" s="4"/>
    </row>
    <row r="261" spans="2:7" ht="12.75" customHeight="1" x14ac:dyDescent="0.2">
      <c r="B261" s="4"/>
      <c r="C261" s="4"/>
      <c r="D261" s="4"/>
      <c r="E261" s="4"/>
      <c r="F261" s="4"/>
      <c r="G261" s="4"/>
    </row>
    <row r="262" spans="2:7" ht="12.75" customHeight="1" x14ac:dyDescent="0.2">
      <c r="B262" s="4"/>
      <c r="C262" s="4"/>
      <c r="D262" s="4"/>
      <c r="E262" s="4"/>
      <c r="F262" s="4"/>
      <c r="G262" s="4"/>
    </row>
    <row r="263" spans="2:7" ht="12.75" customHeight="1" x14ac:dyDescent="0.2">
      <c r="B263" s="4"/>
      <c r="C263" s="4"/>
      <c r="D263" s="4"/>
      <c r="E263" s="4"/>
      <c r="F263" s="4"/>
      <c r="G263" s="4"/>
    </row>
    <row r="264" spans="2:7" ht="12.75" customHeight="1" x14ac:dyDescent="0.2">
      <c r="B264" s="4"/>
      <c r="C264" s="4"/>
      <c r="D264" s="4"/>
      <c r="E264" s="4"/>
      <c r="F264" s="4"/>
      <c r="G264" s="4"/>
    </row>
    <row r="265" spans="2:7" ht="12.75" customHeight="1" x14ac:dyDescent="0.2">
      <c r="B265" s="4"/>
      <c r="C265" s="4"/>
      <c r="D265" s="4"/>
      <c r="E265" s="4"/>
      <c r="F265" s="4"/>
      <c r="G265" s="4"/>
    </row>
    <row r="266" spans="2:7" ht="12.75" customHeight="1" x14ac:dyDescent="0.2">
      <c r="B266" s="4"/>
      <c r="C266" s="4"/>
      <c r="D266" s="4"/>
      <c r="E266" s="4"/>
      <c r="F266" s="4"/>
      <c r="G266" s="4"/>
    </row>
    <row r="267" spans="2:7" ht="12.75" customHeight="1" x14ac:dyDescent="0.2">
      <c r="B267" s="4"/>
      <c r="C267" s="4"/>
      <c r="D267" s="4"/>
      <c r="E267" s="4"/>
      <c r="F267" s="4"/>
      <c r="G267" s="4"/>
    </row>
    <row r="268" spans="2:7" ht="12.75" customHeight="1" x14ac:dyDescent="0.2">
      <c r="B268" s="4"/>
      <c r="C268" s="4"/>
      <c r="D268" s="4"/>
      <c r="E268" s="4"/>
      <c r="F268" s="4"/>
      <c r="G268" s="4"/>
    </row>
    <row r="269" spans="2:7" ht="12.75" customHeight="1" x14ac:dyDescent="0.2">
      <c r="B269" s="4"/>
      <c r="C269" s="4"/>
      <c r="D269" s="4"/>
      <c r="E269" s="4"/>
      <c r="F269" s="4"/>
      <c r="G269" s="4"/>
    </row>
    <row r="270" spans="2:7" ht="12.75" customHeight="1" x14ac:dyDescent="0.2">
      <c r="B270" s="4"/>
      <c r="C270" s="4"/>
      <c r="D270" s="4"/>
      <c r="E270" s="4"/>
      <c r="F270" s="4"/>
      <c r="G270" s="4"/>
    </row>
    <row r="271" spans="2:7" ht="12.75" customHeight="1" x14ac:dyDescent="0.2">
      <c r="B271" s="4"/>
      <c r="C271" s="4"/>
      <c r="D271" s="4"/>
      <c r="E271" s="4"/>
      <c r="F271" s="4"/>
      <c r="G271" s="4"/>
    </row>
    <row r="272" spans="2:7" ht="12.75" customHeight="1" x14ac:dyDescent="0.2">
      <c r="B272" s="4"/>
      <c r="C272" s="4"/>
      <c r="D272" s="4"/>
      <c r="E272" s="4"/>
      <c r="F272" s="4"/>
      <c r="G272" s="4"/>
    </row>
    <row r="273" spans="2:7" ht="12.75" customHeight="1" x14ac:dyDescent="0.2">
      <c r="B273" s="4"/>
      <c r="C273" s="4"/>
      <c r="D273" s="4"/>
      <c r="E273" s="4"/>
      <c r="F273" s="4"/>
      <c r="G273" s="4"/>
    </row>
    <row r="274" spans="2:7" ht="12.75" customHeight="1" x14ac:dyDescent="0.2">
      <c r="B274" s="4"/>
      <c r="C274" s="4"/>
      <c r="D274" s="4"/>
      <c r="E274" s="4"/>
      <c r="F274" s="4"/>
      <c r="G274" s="4"/>
    </row>
    <row r="275" spans="2:7" ht="12.75" customHeight="1" x14ac:dyDescent="0.2">
      <c r="B275" s="4"/>
      <c r="C275" s="4"/>
      <c r="D275" s="4"/>
      <c r="E275" s="4"/>
      <c r="F275" s="4"/>
      <c r="G275" s="4"/>
    </row>
    <row r="276" spans="2:7" ht="12.75" customHeight="1" x14ac:dyDescent="0.2">
      <c r="B276" s="4"/>
      <c r="C276" s="4"/>
      <c r="D276" s="4"/>
      <c r="E276" s="4"/>
      <c r="F276" s="4"/>
      <c r="G276" s="4"/>
    </row>
    <row r="277" spans="2:7" ht="12.75" customHeight="1" x14ac:dyDescent="0.2">
      <c r="B277" s="4"/>
      <c r="C277" s="4"/>
      <c r="D277" s="4"/>
      <c r="E277" s="4"/>
      <c r="F277" s="4"/>
      <c r="G277" s="4"/>
    </row>
    <row r="278" spans="2:7" ht="12.75" customHeight="1" x14ac:dyDescent="0.2">
      <c r="B278" s="4"/>
      <c r="C278" s="4"/>
      <c r="D278" s="4"/>
      <c r="E278" s="4"/>
      <c r="F278" s="4"/>
      <c r="G278" s="4"/>
    </row>
    <row r="279" spans="2:7" ht="12.75" customHeight="1" x14ac:dyDescent="0.2">
      <c r="B279" s="4"/>
      <c r="C279" s="4"/>
      <c r="D279" s="4"/>
      <c r="E279" s="4"/>
      <c r="F279" s="4"/>
      <c r="G279" s="4"/>
    </row>
    <row r="280" spans="2:7" ht="12.75" customHeight="1" x14ac:dyDescent="0.2">
      <c r="B280" s="4"/>
      <c r="C280" s="4"/>
      <c r="D280" s="4"/>
      <c r="E280" s="4"/>
      <c r="F280" s="4"/>
      <c r="G280" s="4"/>
    </row>
    <row r="281" spans="2:7" ht="12.75" customHeight="1" x14ac:dyDescent="0.2">
      <c r="B281" s="4"/>
      <c r="C281" s="4"/>
      <c r="D281" s="4"/>
      <c r="E281" s="4"/>
      <c r="F281" s="4"/>
      <c r="G281" s="4"/>
    </row>
    <row r="282" spans="2:7" ht="12.75" customHeight="1" x14ac:dyDescent="0.2">
      <c r="B282" s="4"/>
      <c r="C282" s="4"/>
      <c r="D282" s="4"/>
      <c r="E282" s="4"/>
      <c r="F282" s="4"/>
      <c r="G282" s="4"/>
    </row>
    <row r="283" spans="2:7" ht="12.75" customHeight="1" x14ac:dyDescent="0.2">
      <c r="B283" s="4"/>
      <c r="C283" s="4"/>
      <c r="D283" s="4"/>
      <c r="E283" s="4"/>
      <c r="F283" s="4"/>
      <c r="G283" s="4"/>
    </row>
    <row r="284" spans="2:7" ht="12.75" customHeight="1" x14ac:dyDescent="0.2">
      <c r="B284" s="4"/>
      <c r="C284" s="4"/>
      <c r="D284" s="4"/>
      <c r="E284" s="4"/>
      <c r="F284" s="4"/>
      <c r="G284" s="4"/>
    </row>
    <row r="285" spans="2:7" ht="12.75" customHeight="1" x14ac:dyDescent="0.2">
      <c r="B285" s="4"/>
      <c r="C285" s="4"/>
      <c r="D285" s="4"/>
      <c r="E285" s="4"/>
      <c r="F285" s="4"/>
      <c r="G285" s="4"/>
    </row>
    <row r="286" spans="2:7" ht="12.75" customHeight="1" x14ac:dyDescent="0.2">
      <c r="B286" s="4"/>
      <c r="C286" s="4"/>
      <c r="D286" s="4"/>
      <c r="E286" s="4"/>
      <c r="F286" s="4"/>
      <c r="G286" s="4"/>
    </row>
    <row r="287" spans="2:7" ht="12.75" customHeight="1" x14ac:dyDescent="0.2">
      <c r="B287" s="4"/>
      <c r="C287" s="4"/>
      <c r="D287" s="4"/>
      <c r="E287" s="4"/>
      <c r="F287" s="4"/>
      <c r="G287" s="4"/>
    </row>
    <row r="288" spans="2:7" ht="12.75" customHeight="1" x14ac:dyDescent="0.2">
      <c r="B288" s="4"/>
      <c r="C288" s="4"/>
      <c r="D288" s="4"/>
      <c r="E288" s="4"/>
      <c r="F288" s="4"/>
      <c r="G288" s="4"/>
    </row>
    <row r="289" spans="2:7" ht="12.75" customHeight="1" x14ac:dyDescent="0.2">
      <c r="B289" s="4"/>
      <c r="C289" s="4"/>
      <c r="D289" s="4"/>
      <c r="E289" s="4"/>
      <c r="F289" s="4"/>
      <c r="G289" s="4"/>
    </row>
    <row r="290" spans="2:7" ht="12.75" customHeight="1" x14ac:dyDescent="0.2">
      <c r="B290" s="4"/>
      <c r="C290" s="4"/>
      <c r="D290" s="4"/>
      <c r="E290" s="4"/>
      <c r="F290" s="4"/>
      <c r="G290" s="4"/>
    </row>
    <row r="291" spans="2:7" ht="12.75" customHeight="1" x14ac:dyDescent="0.2">
      <c r="B291" s="4"/>
      <c r="C291" s="4"/>
      <c r="D291" s="4"/>
      <c r="E291" s="4"/>
      <c r="F291" s="4"/>
      <c r="G291" s="4"/>
    </row>
    <row r="292" spans="2:7" ht="12.75" customHeight="1" x14ac:dyDescent="0.2">
      <c r="B292" s="4"/>
      <c r="C292" s="4"/>
      <c r="D292" s="4"/>
      <c r="E292" s="4"/>
      <c r="F292" s="4"/>
      <c r="G292" s="4"/>
    </row>
    <row r="293" spans="2:7" ht="12.75" customHeight="1" x14ac:dyDescent="0.2">
      <c r="B293" s="4"/>
      <c r="C293" s="4"/>
      <c r="D293" s="4"/>
      <c r="E293" s="4"/>
      <c r="F293" s="4"/>
      <c r="G293" s="4"/>
    </row>
    <row r="294" spans="2:7" ht="12.75" customHeight="1" x14ac:dyDescent="0.2">
      <c r="B294" s="4"/>
      <c r="C294" s="4"/>
      <c r="D294" s="4"/>
      <c r="E294" s="4"/>
      <c r="F294" s="4"/>
      <c r="G294" s="4"/>
    </row>
    <row r="295" spans="2:7" ht="12.75" customHeight="1" x14ac:dyDescent="0.2">
      <c r="B295" s="4"/>
      <c r="C295" s="4"/>
      <c r="D295" s="4"/>
      <c r="E295" s="4"/>
      <c r="F295" s="4"/>
      <c r="G295" s="4"/>
    </row>
    <row r="296" spans="2:7" ht="12.75" customHeight="1" x14ac:dyDescent="0.2">
      <c r="B296" s="4"/>
      <c r="C296" s="4"/>
      <c r="D296" s="4"/>
      <c r="E296" s="4"/>
      <c r="F296" s="4"/>
      <c r="G296" s="4"/>
    </row>
    <row r="297" spans="2:7" ht="12.75" customHeight="1" x14ac:dyDescent="0.2">
      <c r="B297" s="4"/>
      <c r="C297" s="4"/>
      <c r="D297" s="4"/>
      <c r="E297" s="4"/>
      <c r="F297" s="4"/>
      <c r="G297" s="4"/>
    </row>
    <row r="298" spans="2:7" ht="12.75" customHeight="1" x14ac:dyDescent="0.2">
      <c r="B298" s="4"/>
      <c r="C298" s="4"/>
      <c r="D298" s="4"/>
      <c r="E298" s="4"/>
      <c r="F298" s="4"/>
      <c r="G298" s="4"/>
    </row>
    <row r="299" spans="2:7" ht="12.75" customHeight="1" x14ac:dyDescent="0.2">
      <c r="B299" s="4"/>
      <c r="C299" s="4"/>
      <c r="D299" s="4"/>
      <c r="E299" s="4"/>
      <c r="F299" s="4"/>
      <c r="G299" s="4"/>
    </row>
    <row r="300" spans="2:7" ht="12.75" customHeight="1" x14ac:dyDescent="0.2">
      <c r="B300" s="4"/>
      <c r="C300" s="4"/>
      <c r="D300" s="4"/>
      <c r="E300" s="4"/>
      <c r="F300" s="4"/>
      <c r="G300" s="4"/>
    </row>
    <row r="301" spans="2:7" ht="12.75" customHeight="1" x14ac:dyDescent="0.2">
      <c r="B301" s="4"/>
      <c r="C301" s="4"/>
      <c r="D301" s="4"/>
      <c r="E301" s="4"/>
      <c r="F301" s="4"/>
      <c r="G301" s="4"/>
    </row>
    <row r="302" spans="2:7" ht="12.75" customHeight="1" x14ac:dyDescent="0.2">
      <c r="B302" s="4"/>
      <c r="C302" s="4"/>
      <c r="D302" s="4"/>
      <c r="E302" s="4"/>
      <c r="F302" s="4"/>
      <c r="G302" s="4"/>
    </row>
    <row r="303" spans="2:7" ht="12.75" customHeight="1" x14ac:dyDescent="0.2">
      <c r="B303" s="4"/>
      <c r="C303" s="4"/>
      <c r="D303" s="4"/>
      <c r="E303" s="4"/>
      <c r="F303" s="4"/>
      <c r="G303" s="4"/>
    </row>
    <row r="304" spans="2:7" ht="12.75" customHeight="1" x14ac:dyDescent="0.2">
      <c r="B304" s="4"/>
      <c r="C304" s="4"/>
      <c r="D304" s="4"/>
      <c r="E304" s="4"/>
      <c r="F304" s="4"/>
      <c r="G304" s="4"/>
    </row>
    <row r="305" spans="2:7" ht="12.75" customHeight="1" x14ac:dyDescent="0.2">
      <c r="B305" s="4"/>
      <c r="C305" s="4"/>
      <c r="D305" s="4"/>
      <c r="E305" s="4"/>
      <c r="F305" s="4"/>
      <c r="G305" s="4"/>
    </row>
    <row r="306" spans="2:7" ht="12.75" customHeight="1" x14ac:dyDescent="0.2">
      <c r="B306" s="4"/>
      <c r="C306" s="4"/>
      <c r="D306" s="4"/>
      <c r="E306" s="4"/>
      <c r="F306" s="4"/>
      <c r="G306" s="4"/>
    </row>
    <row r="307" spans="2:7" ht="12.75" customHeight="1" x14ac:dyDescent="0.2">
      <c r="B307" s="4"/>
      <c r="C307" s="4"/>
      <c r="D307" s="4"/>
      <c r="E307" s="4"/>
      <c r="F307" s="4"/>
      <c r="G307" s="4"/>
    </row>
    <row r="308" spans="2:7" ht="12.75" customHeight="1" x14ac:dyDescent="0.2">
      <c r="B308" s="4"/>
      <c r="C308" s="4"/>
      <c r="D308" s="4"/>
      <c r="E308" s="4"/>
      <c r="F308" s="4"/>
      <c r="G308" s="4"/>
    </row>
    <row r="309" spans="2:7" ht="12.75" customHeight="1" x14ac:dyDescent="0.2">
      <c r="B309" s="4"/>
      <c r="C309" s="4"/>
      <c r="D309" s="4"/>
      <c r="E309" s="4"/>
      <c r="F309" s="4"/>
      <c r="G309" s="4"/>
    </row>
    <row r="310" spans="2:7" ht="12.75" customHeight="1" x14ac:dyDescent="0.2">
      <c r="B310" s="4"/>
      <c r="C310" s="4"/>
      <c r="D310" s="4"/>
      <c r="E310" s="4"/>
      <c r="F310" s="4"/>
      <c r="G310" s="4"/>
    </row>
    <row r="311" spans="2:7" ht="12.75" customHeight="1" x14ac:dyDescent="0.2">
      <c r="B311" s="4"/>
      <c r="C311" s="4"/>
      <c r="D311" s="4"/>
      <c r="E311" s="4"/>
      <c r="F311" s="4"/>
      <c r="G311" s="4"/>
    </row>
    <row r="312" spans="2:7" ht="12.75" customHeight="1" x14ac:dyDescent="0.2">
      <c r="B312" s="4"/>
      <c r="C312" s="4"/>
      <c r="D312" s="4"/>
      <c r="E312" s="4"/>
      <c r="F312" s="4"/>
      <c r="G312" s="4"/>
    </row>
    <row r="313" spans="2:7" ht="12.75" customHeight="1" x14ac:dyDescent="0.2">
      <c r="B313" s="4"/>
      <c r="C313" s="4"/>
      <c r="D313" s="4"/>
      <c r="E313" s="4"/>
      <c r="F313" s="4"/>
      <c r="G313" s="4"/>
    </row>
    <row r="314" spans="2:7" ht="12.75" customHeight="1" x14ac:dyDescent="0.2">
      <c r="B314" s="4"/>
      <c r="C314" s="4"/>
      <c r="D314" s="4"/>
      <c r="E314" s="4"/>
      <c r="F314" s="4"/>
      <c r="G314" s="4"/>
    </row>
    <row r="315" spans="2:7" ht="12.75" customHeight="1" x14ac:dyDescent="0.2">
      <c r="B315" s="4"/>
      <c r="C315" s="4"/>
      <c r="D315" s="4"/>
      <c r="E315" s="4"/>
      <c r="F315" s="4"/>
      <c r="G315" s="4"/>
    </row>
    <row r="316" spans="2:7" ht="12.75" customHeight="1" x14ac:dyDescent="0.2">
      <c r="B316" s="4"/>
      <c r="C316" s="4"/>
      <c r="D316" s="4"/>
      <c r="E316" s="4"/>
      <c r="F316" s="4"/>
      <c r="G316" s="4"/>
    </row>
    <row r="317" spans="2:7" ht="12.75" customHeight="1" x14ac:dyDescent="0.2">
      <c r="B317" s="4"/>
      <c r="C317" s="4"/>
      <c r="D317" s="4"/>
      <c r="E317" s="4"/>
      <c r="F317" s="4"/>
      <c r="G317" s="4"/>
    </row>
    <row r="318" spans="2:7" ht="12.75" customHeight="1" x14ac:dyDescent="0.2">
      <c r="B318" s="4"/>
      <c r="C318" s="4"/>
      <c r="D318" s="4"/>
      <c r="E318" s="4"/>
      <c r="F318" s="4"/>
      <c r="G318" s="4"/>
    </row>
    <row r="319" spans="2:7" ht="12.75" customHeight="1" x14ac:dyDescent="0.2">
      <c r="B319" s="4"/>
      <c r="C319" s="4"/>
      <c r="D319" s="4"/>
      <c r="E319" s="4"/>
      <c r="F319" s="4"/>
      <c r="G319" s="4"/>
    </row>
    <row r="320" spans="2:7" ht="12.75" customHeight="1" x14ac:dyDescent="0.2">
      <c r="B320" s="4"/>
      <c r="C320" s="4"/>
      <c r="D320" s="4"/>
      <c r="E320" s="4"/>
      <c r="F320" s="4"/>
      <c r="G320" s="4"/>
    </row>
    <row r="321" spans="2:7" ht="12.75" customHeight="1" x14ac:dyDescent="0.2">
      <c r="B321" s="4"/>
      <c r="C321" s="4"/>
      <c r="D321" s="4"/>
      <c r="E321" s="4"/>
      <c r="F321" s="4"/>
      <c r="G321" s="4"/>
    </row>
    <row r="322" spans="2:7" ht="12.75" customHeight="1" x14ac:dyDescent="0.2">
      <c r="B322" s="4"/>
      <c r="C322" s="4"/>
      <c r="D322" s="4"/>
      <c r="E322" s="4"/>
      <c r="F322" s="4"/>
      <c r="G322" s="4"/>
    </row>
    <row r="323" spans="2:7" ht="12.75" customHeight="1" x14ac:dyDescent="0.2">
      <c r="B323" s="4"/>
      <c r="C323" s="4"/>
      <c r="D323" s="4"/>
      <c r="E323" s="4"/>
      <c r="F323" s="4"/>
      <c r="G323" s="4"/>
    </row>
    <row r="324" spans="2:7" ht="12.75" customHeight="1" x14ac:dyDescent="0.2">
      <c r="B324" s="4"/>
      <c r="C324" s="4"/>
      <c r="D324" s="4"/>
      <c r="E324" s="4"/>
      <c r="F324" s="4"/>
      <c r="G324" s="4"/>
    </row>
    <row r="325" spans="2:7" ht="12.75" customHeight="1" x14ac:dyDescent="0.2">
      <c r="B325" s="4"/>
      <c r="C325" s="4"/>
      <c r="D325" s="4"/>
      <c r="E325" s="4"/>
      <c r="F325" s="4"/>
      <c r="G325" s="4"/>
    </row>
    <row r="326" spans="2:7" ht="12.75" customHeight="1" x14ac:dyDescent="0.2">
      <c r="B326" s="4"/>
      <c r="C326" s="4"/>
      <c r="D326" s="4"/>
      <c r="E326" s="4"/>
      <c r="F326" s="4"/>
      <c r="G326" s="4"/>
    </row>
    <row r="327" spans="2:7" ht="12.75" customHeight="1" x14ac:dyDescent="0.2">
      <c r="B327" s="4"/>
      <c r="C327" s="4"/>
      <c r="D327" s="4"/>
      <c r="E327" s="4"/>
      <c r="F327" s="4"/>
      <c r="G327" s="4"/>
    </row>
    <row r="328" spans="2:7" ht="12.75" customHeight="1" x14ac:dyDescent="0.2">
      <c r="B328" s="4"/>
      <c r="C328" s="4"/>
      <c r="D328" s="4"/>
      <c r="E328" s="4"/>
      <c r="F328" s="4"/>
      <c r="G328" s="4"/>
    </row>
    <row r="329" spans="2:7" ht="12.75" customHeight="1" x14ac:dyDescent="0.2">
      <c r="B329" s="4"/>
      <c r="C329" s="4"/>
      <c r="D329" s="4"/>
      <c r="E329" s="4"/>
      <c r="F329" s="4"/>
      <c r="G329" s="4"/>
    </row>
    <row r="330" spans="2:7" ht="12.75" customHeight="1" x14ac:dyDescent="0.2">
      <c r="B330" s="4"/>
      <c r="C330" s="4"/>
      <c r="D330" s="4"/>
      <c r="E330" s="4"/>
      <c r="F330" s="4"/>
      <c r="G330" s="4"/>
    </row>
    <row r="331" spans="2:7" ht="12.75" customHeight="1" x14ac:dyDescent="0.2">
      <c r="B331" s="4"/>
      <c r="C331" s="4"/>
      <c r="D331" s="4"/>
      <c r="E331" s="4"/>
      <c r="F331" s="4"/>
      <c r="G331" s="4"/>
    </row>
    <row r="332" spans="2:7" ht="12.75" customHeight="1" x14ac:dyDescent="0.2">
      <c r="B332" s="4"/>
      <c r="C332" s="4"/>
      <c r="D332" s="4"/>
      <c r="E332" s="4"/>
      <c r="F332" s="4"/>
      <c r="G332" s="4"/>
    </row>
    <row r="333" spans="2:7" ht="12.75" customHeight="1" x14ac:dyDescent="0.2">
      <c r="B333" s="4"/>
      <c r="C333" s="4"/>
      <c r="D333" s="4"/>
      <c r="E333" s="4"/>
      <c r="F333" s="4"/>
      <c r="G333" s="4"/>
    </row>
    <row r="334" spans="2:7" ht="12.75" customHeight="1" x14ac:dyDescent="0.2">
      <c r="B334" s="4"/>
      <c r="C334" s="4"/>
      <c r="D334" s="4"/>
      <c r="E334" s="4"/>
      <c r="F334" s="4"/>
      <c r="G334" s="4"/>
    </row>
    <row r="335" spans="2:7" ht="12.75" customHeight="1" x14ac:dyDescent="0.2">
      <c r="B335" s="4"/>
      <c r="C335" s="4"/>
      <c r="D335" s="4"/>
      <c r="E335" s="4"/>
      <c r="F335" s="4"/>
      <c r="G335" s="4"/>
    </row>
    <row r="336" spans="2:7" ht="12.75" customHeight="1" x14ac:dyDescent="0.2">
      <c r="B336" s="4"/>
      <c r="C336" s="4"/>
      <c r="D336" s="4"/>
      <c r="E336" s="4"/>
      <c r="F336" s="4"/>
      <c r="G336" s="4"/>
    </row>
    <row r="337" spans="2:7" ht="12.75" customHeight="1" x14ac:dyDescent="0.2">
      <c r="B337" s="4"/>
      <c r="C337" s="4"/>
      <c r="D337" s="4"/>
      <c r="E337" s="4"/>
      <c r="F337" s="4"/>
      <c r="G337" s="4"/>
    </row>
    <row r="338" spans="2:7" ht="12.75" customHeight="1" x14ac:dyDescent="0.2">
      <c r="B338" s="4"/>
      <c r="C338" s="4"/>
      <c r="D338" s="4"/>
      <c r="E338" s="4"/>
      <c r="F338" s="4"/>
      <c r="G338" s="4"/>
    </row>
    <row r="339" spans="2:7" ht="12.75" customHeight="1" x14ac:dyDescent="0.2">
      <c r="B339" s="4"/>
      <c r="C339" s="4"/>
      <c r="D339" s="4"/>
      <c r="E339" s="4"/>
      <c r="F339" s="4"/>
      <c r="G339" s="4"/>
    </row>
    <row r="340" spans="2:7" ht="12.75" customHeight="1" x14ac:dyDescent="0.2">
      <c r="B340" s="4"/>
      <c r="C340" s="4"/>
      <c r="D340" s="4"/>
      <c r="E340" s="4"/>
      <c r="F340" s="4"/>
      <c r="G340" s="4"/>
    </row>
    <row r="341" spans="2:7" ht="12.75" customHeight="1" x14ac:dyDescent="0.2">
      <c r="B341" s="4"/>
      <c r="C341" s="4"/>
      <c r="D341" s="4"/>
      <c r="E341" s="4"/>
      <c r="F341" s="4"/>
      <c r="G341" s="4"/>
    </row>
    <row r="342" spans="2:7" ht="12.75" customHeight="1" x14ac:dyDescent="0.2">
      <c r="B342" s="4"/>
      <c r="C342" s="4"/>
      <c r="D342" s="4"/>
      <c r="E342" s="4"/>
      <c r="F342" s="4"/>
      <c r="G342" s="4"/>
    </row>
    <row r="343" spans="2:7" ht="12.75" customHeight="1" x14ac:dyDescent="0.2">
      <c r="B343" s="4"/>
      <c r="C343" s="4"/>
      <c r="D343" s="4"/>
      <c r="E343" s="4"/>
      <c r="F343" s="4"/>
      <c r="G343" s="4"/>
    </row>
    <row r="344" spans="2:7" ht="12.75" customHeight="1" x14ac:dyDescent="0.2">
      <c r="B344" s="4"/>
      <c r="C344" s="4"/>
      <c r="D344" s="4"/>
      <c r="E344" s="4"/>
      <c r="F344" s="4"/>
      <c r="G344" s="4"/>
    </row>
    <row r="345" spans="2:7" ht="12.75" customHeight="1" x14ac:dyDescent="0.2">
      <c r="B345" s="4"/>
      <c r="C345" s="4"/>
      <c r="D345" s="4"/>
      <c r="E345" s="4"/>
      <c r="F345" s="4"/>
      <c r="G345" s="4"/>
    </row>
    <row r="346" spans="2:7" ht="12.75" customHeight="1" x14ac:dyDescent="0.2">
      <c r="B346" s="4"/>
      <c r="C346" s="4"/>
      <c r="D346" s="4"/>
      <c r="E346" s="4"/>
      <c r="F346" s="4"/>
      <c r="G346" s="4"/>
    </row>
    <row r="347" spans="2:7" ht="12.75" customHeight="1" x14ac:dyDescent="0.2">
      <c r="B347" s="4"/>
      <c r="C347" s="4"/>
      <c r="D347" s="4"/>
      <c r="E347" s="4"/>
      <c r="F347" s="4"/>
      <c r="G347" s="4"/>
    </row>
    <row r="348" spans="2:7" ht="12.75" customHeight="1" x14ac:dyDescent="0.2">
      <c r="B348" s="4"/>
      <c r="C348" s="4"/>
      <c r="D348" s="4"/>
      <c r="E348" s="4"/>
      <c r="F348" s="4"/>
      <c r="G348" s="4"/>
    </row>
    <row r="349" spans="2:7" ht="12.75" customHeight="1" x14ac:dyDescent="0.2">
      <c r="B349" s="4"/>
      <c r="C349" s="4"/>
      <c r="D349" s="4"/>
      <c r="E349" s="4"/>
      <c r="F349" s="4"/>
      <c r="G349" s="4"/>
    </row>
    <row r="350" spans="2:7" ht="12.75" customHeight="1" x14ac:dyDescent="0.2">
      <c r="B350" s="4"/>
      <c r="C350" s="4"/>
      <c r="D350" s="4"/>
      <c r="E350" s="4"/>
      <c r="F350" s="4"/>
      <c r="G350" s="4"/>
    </row>
    <row r="351" spans="2:7" ht="12.75" customHeight="1" x14ac:dyDescent="0.2">
      <c r="B351" s="4"/>
      <c r="C351" s="4"/>
      <c r="D351" s="4"/>
      <c r="E351" s="4"/>
      <c r="F351" s="4"/>
      <c r="G351" s="4"/>
    </row>
    <row r="352" spans="2:7" ht="12.75" customHeight="1" x14ac:dyDescent="0.2">
      <c r="B352" s="4"/>
      <c r="C352" s="4"/>
      <c r="D352" s="4"/>
      <c r="E352" s="4"/>
      <c r="F352" s="4"/>
      <c r="G352" s="4"/>
    </row>
    <row r="353" spans="2:7" ht="12.75" customHeight="1" x14ac:dyDescent="0.2">
      <c r="B353" s="4"/>
      <c r="C353" s="4"/>
      <c r="D353" s="4"/>
      <c r="E353" s="4"/>
      <c r="F353" s="4"/>
      <c r="G353" s="4"/>
    </row>
    <row r="354" spans="2:7" ht="12.75" customHeight="1" x14ac:dyDescent="0.2">
      <c r="B354" s="4"/>
      <c r="C354" s="4"/>
      <c r="D354" s="4"/>
      <c r="E354" s="4"/>
      <c r="F354" s="4"/>
      <c r="G354" s="4"/>
    </row>
    <row r="355" spans="2:7" ht="12.75" customHeight="1" x14ac:dyDescent="0.2">
      <c r="B355" s="4"/>
      <c r="C355" s="4"/>
      <c r="D355" s="4"/>
      <c r="E355" s="4"/>
      <c r="F355" s="4"/>
      <c r="G355" s="4"/>
    </row>
    <row r="356" spans="2:7" ht="12.75" customHeight="1" x14ac:dyDescent="0.2">
      <c r="B356" s="4"/>
      <c r="C356" s="4"/>
      <c r="D356" s="4"/>
      <c r="E356" s="4"/>
      <c r="F356" s="4"/>
      <c r="G356" s="4"/>
    </row>
    <row r="357" spans="2:7" ht="12.75" customHeight="1" x14ac:dyDescent="0.2">
      <c r="B357" s="4"/>
      <c r="C357" s="4"/>
      <c r="D357" s="4"/>
      <c r="E357" s="4"/>
      <c r="F357" s="4"/>
      <c r="G357" s="4"/>
    </row>
    <row r="358" spans="2:7" ht="12.75" customHeight="1" x14ac:dyDescent="0.2">
      <c r="B358" s="4"/>
      <c r="C358" s="4"/>
      <c r="D358" s="4"/>
      <c r="E358" s="4"/>
      <c r="F358" s="4"/>
      <c r="G358" s="4"/>
    </row>
    <row r="359" spans="2:7" ht="12.75" customHeight="1" x14ac:dyDescent="0.2">
      <c r="B359" s="4"/>
      <c r="C359" s="4"/>
      <c r="D359" s="4"/>
      <c r="E359" s="4"/>
      <c r="F359" s="4"/>
      <c r="G359" s="4"/>
    </row>
    <row r="360" spans="2:7" ht="12.75" customHeight="1" x14ac:dyDescent="0.2">
      <c r="B360" s="4"/>
      <c r="C360" s="4"/>
      <c r="D360" s="4"/>
      <c r="E360" s="4"/>
      <c r="F360" s="4"/>
      <c r="G360" s="4"/>
    </row>
    <row r="361" spans="2:7" ht="12.75" customHeight="1" x14ac:dyDescent="0.2">
      <c r="B361" s="4"/>
      <c r="C361" s="4"/>
      <c r="D361" s="4"/>
      <c r="E361" s="4"/>
      <c r="F361" s="4"/>
      <c r="G361" s="4"/>
    </row>
    <row r="362" spans="2:7" ht="12.75" customHeight="1" x14ac:dyDescent="0.2">
      <c r="B362" s="4"/>
      <c r="C362" s="4"/>
      <c r="D362" s="4"/>
      <c r="E362" s="4"/>
      <c r="F362" s="4"/>
      <c r="G362" s="4"/>
    </row>
    <row r="363" spans="2:7" ht="12.75" customHeight="1" x14ac:dyDescent="0.2">
      <c r="B363" s="4"/>
      <c r="C363" s="4"/>
      <c r="D363" s="4"/>
      <c r="E363" s="4"/>
      <c r="F363" s="4"/>
      <c r="G363" s="4"/>
    </row>
    <row r="364" spans="2:7" ht="12.75" customHeight="1" x14ac:dyDescent="0.2">
      <c r="B364" s="4"/>
      <c r="C364" s="4"/>
      <c r="D364" s="4"/>
      <c r="E364" s="4"/>
      <c r="F364" s="4"/>
      <c r="G364" s="4"/>
    </row>
    <row r="365" spans="2:7" ht="12.75" customHeight="1" x14ac:dyDescent="0.2">
      <c r="B365" s="4"/>
      <c r="C365" s="4"/>
      <c r="D365" s="4"/>
      <c r="E365" s="4"/>
      <c r="F365" s="4"/>
      <c r="G365" s="4"/>
    </row>
    <row r="366" spans="2:7" ht="12.75" customHeight="1" x14ac:dyDescent="0.2">
      <c r="B366" s="4"/>
      <c r="C366" s="4"/>
      <c r="D366" s="4"/>
      <c r="E366" s="4"/>
      <c r="F366" s="4"/>
      <c r="G366" s="4"/>
    </row>
    <row r="367" spans="2:7" ht="12.75" customHeight="1" x14ac:dyDescent="0.2">
      <c r="B367" s="4"/>
      <c r="C367" s="4"/>
      <c r="D367" s="4"/>
      <c r="E367" s="4"/>
      <c r="F367" s="4"/>
      <c r="G367" s="4"/>
    </row>
    <row r="368" spans="2:7" ht="12.75" customHeight="1" x14ac:dyDescent="0.2">
      <c r="B368" s="4"/>
      <c r="C368" s="4"/>
      <c r="D368" s="4"/>
      <c r="E368" s="4"/>
      <c r="F368" s="4"/>
      <c r="G368" s="4"/>
    </row>
    <row r="369" spans="2:7" ht="12.75" customHeight="1" x14ac:dyDescent="0.2">
      <c r="B369" s="4"/>
      <c r="C369" s="4"/>
      <c r="D369" s="4"/>
      <c r="E369" s="4"/>
      <c r="F369" s="4"/>
      <c r="G369" s="4"/>
    </row>
    <row r="370" spans="2:7" ht="12.75" customHeight="1" x14ac:dyDescent="0.2">
      <c r="B370" s="4"/>
      <c r="C370" s="4"/>
      <c r="D370" s="4"/>
      <c r="E370" s="4"/>
      <c r="F370" s="4"/>
      <c r="G370" s="4"/>
    </row>
    <row r="371" spans="2:7" ht="12.75" customHeight="1" x14ac:dyDescent="0.2">
      <c r="B371" s="4"/>
      <c r="C371" s="4"/>
      <c r="D371" s="4"/>
      <c r="E371" s="4"/>
      <c r="F371" s="4"/>
      <c r="G371" s="4"/>
    </row>
    <row r="372" spans="2:7" ht="12.75" customHeight="1" x14ac:dyDescent="0.2">
      <c r="B372" s="4"/>
      <c r="C372" s="4"/>
      <c r="D372" s="4"/>
      <c r="E372" s="4"/>
      <c r="F372" s="4"/>
      <c r="G372" s="4"/>
    </row>
    <row r="373" spans="2:7" ht="12.75" customHeight="1" x14ac:dyDescent="0.2">
      <c r="B373" s="4"/>
      <c r="C373" s="4"/>
      <c r="D373" s="4"/>
      <c r="E373" s="4"/>
      <c r="F373" s="4"/>
      <c r="G373" s="4"/>
    </row>
    <row r="374" spans="2:7" ht="12.75" customHeight="1" x14ac:dyDescent="0.2">
      <c r="B374" s="4"/>
      <c r="C374" s="4"/>
      <c r="D374" s="4"/>
      <c r="E374" s="4"/>
      <c r="F374" s="4"/>
      <c r="G374" s="4"/>
    </row>
    <row r="375" spans="2:7" ht="12.75" customHeight="1" x14ac:dyDescent="0.2">
      <c r="B375" s="4"/>
      <c r="C375" s="4"/>
      <c r="D375" s="4"/>
      <c r="E375" s="4"/>
      <c r="F375" s="4"/>
      <c r="G375" s="4"/>
    </row>
    <row r="376" spans="2:7" ht="12.75" customHeight="1" x14ac:dyDescent="0.2">
      <c r="B376" s="4"/>
      <c r="C376" s="4"/>
      <c r="D376" s="4"/>
      <c r="E376" s="4"/>
      <c r="F376" s="4"/>
      <c r="G376" s="4"/>
    </row>
    <row r="377" spans="2:7" ht="12.75" customHeight="1" x14ac:dyDescent="0.2">
      <c r="B377" s="4"/>
      <c r="C377" s="4"/>
      <c r="D377" s="4"/>
      <c r="E377" s="4"/>
      <c r="F377" s="4"/>
      <c r="G377" s="4"/>
    </row>
    <row r="378" spans="2:7" ht="12.75" customHeight="1" x14ac:dyDescent="0.2">
      <c r="B378" s="4"/>
      <c r="C378" s="4"/>
      <c r="D378" s="4"/>
      <c r="E378" s="4"/>
      <c r="F378" s="4"/>
      <c r="G378" s="4"/>
    </row>
    <row r="379" spans="2:7" ht="12.75" customHeight="1" x14ac:dyDescent="0.2">
      <c r="B379" s="4"/>
      <c r="C379" s="4"/>
      <c r="D379" s="4"/>
      <c r="E379" s="4"/>
      <c r="F379" s="4"/>
      <c r="G379" s="4"/>
    </row>
    <row r="380" spans="2:7" ht="12.75" customHeight="1" x14ac:dyDescent="0.2">
      <c r="B380" s="4"/>
      <c r="C380" s="4"/>
      <c r="D380" s="4"/>
      <c r="E380" s="4"/>
      <c r="F380" s="4"/>
      <c r="G380" s="4"/>
    </row>
    <row r="381" spans="2:7" ht="12.75" customHeight="1" x14ac:dyDescent="0.2">
      <c r="B381" s="4"/>
      <c r="C381" s="4"/>
      <c r="D381" s="4"/>
      <c r="E381" s="4"/>
      <c r="F381" s="4"/>
      <c r="G381" s="4"/>
    </row>
    <row r="382" spans="2:7" ht="12.75" customHeight="1" x14ac:dyDescent="0.2">
      <c r="B382" s="4"/>
      <c r="C382" s="4"/>
      <c r="D382" s="4"/>
      <c r="E382" s="4"/>
      <c r="F382" s="4"/>
      <c r="G382" s="4"/>
    </row>
    <row r="383" spans="2:7" ht="12.75" customHeight="1" x14ac:dyDescent="0.2">
      <c r="B383" s="4"/>
      <c r="C383" s="4"/>
      <c r="D383" s="4"/>
      <c r="E383" s="4"/>
      <c r="F383" s="4"/>
      <c r="G383" s="4"/>
    </row>
    <row r="384" spans="2:7" ht="12.75" customHeight="1" x14ac:dyDescent="0.2">
      <c r="B384" s="4"/>
      <c r="C384" s="4"/>
      <c r="D384" s="4"/>
      <c r="E384" s="4"/>
      <c r="F384" s="4"/>
      <c r="G384" s="4"/>
    </row>
    <row r="385" spans="2:7" ht="12.75" customHeight="1" x14ac:dyDescent="0.2">
      <c r="B385" s="4"/>
      <c r="C385" s="4"/>
      <c r="D385" s="4"/>
      <c r="E385" s="4"/>
      <c r="F385" s="4"/>
      <c r="G385" s="4"/>
    </row>
    <row r="386" spans="2:7" ht="12.75" customHeight="1" x14ac:dyDescent="0.2">
      <c r="B386" s="4"/>
      <c r="C386" s="4"/>
      <c r="D386" s="4"/>
      <c r="E386" s="4"/>
      <c r="F386" s="4"/>
      <c r="G386" s="4"/>
    </row>
    <row r="387" spans="2:7" ht="12.75" customHeight="1" x14ac:dyDescent="0.2">
      <c r="B387" s="4"/>
      <c r="C387" s="4"/>
      <c r="D387" s="4"/>
      <c r="E387" s="4"/>
      <c r="F387" s="4"/>
      <c r="G387" s="4"/>
    </row>
    <row r="388" spans="2:7" ht="12.75" customHeight="1" x14ac:dyDescent="0.2">
      <c r="B388" s="4"/>
      <c r="C388" s="4"/>
      <c r="D388" s="4"/>
      <c r="E388" s="4"/>
      <c r="F388" s="4"/>
      <c r="G388" s="4"/>
    </row>
    <row r="389" spans="2:7" ht="12.75" customHeight="1" x14ac:dyDescent="0.2">
      <c r="B389" s="4"/>
      <c r="C389" s="4"/>
      <c r="D389" s="4"/>
      <c r="E389" s="4"/>
      <c r="F389" s="4"/>
      <c r="G389" s="4"/>
    </row>
    <row r="390" spans="2:7" ht="12.75" customHeight="1" x14ac:dyDescent="0.2">
      <c r="B390" s="4"/>
      <c r="C390" s="4"/>
      <c r="D390" s="4"/>
      <c r="E390" s="4"/>
      <c r="F390" s="4"/>
      <c r="G390" s="4"/>
    </row>
    <row r="391" spans="2:7" ht="12.75" customHeight="1" x14ac:dyDescent="0.2">
      <c r="B391" s="4"/>
      <c r="C391" s="4"/>
      <c r="D391" s="4"/>
      <c r="E391" s="4"/>
      <c r="F391" s="4"/>
      <c r="G391" s="4"/>
    </row>
    <row r="392" spans="2:7" ht="12.75" customHeight="1" x14ac:dyDescent="0.2">
      <c r="B392" s="4"/>
      <c r="C392" s="4"/>
      <c r="D392" s="4"/>
      <c r="E392" s="4"/>
      <c r="F392" s="4"/>
      <c r="G392" s="4"/>
    </row>
    <row r="393" spans="2:7" ht="12.75" customHeight="1" x14ac:dyDescent="0.2">
      <c r="B393" s="4"/>
      <c r="C393" s="4"/>
      <c r="D393" s="4"/>
      <c r="E393" s="4"/>
      <c r="F393" s="4"/>
      <c r="G393" s="4"/>
    </row>
    <row r="394" spans="2:7" ht="12.75" customHeight="1" x14ac:dyDescent="0.2">
      <c r="B394" s="4"/>
      <c r="C394" s="4"/>
      <c r="D394" s="4"/>
      <c r="E394" s="4"/>
      <c r="F394" s="4"/>
      <c r="G394" s="4"/>
    </row>
    <row r="395" spans="2:7" ht="12.75" customHeight="1" x14ac:dyDescent="0.2">
      <c r="B395" s="4"/>
      <c r="C395" s="4"/>
      <c r="D395" s="4"/>
      <c r="E395" s="4"/>
      <c r="F395" s="4"/>
      <c r="G395" s="4"/>
    </row>
    <row r="396" spans="2:7" ht="12.75" customHeight="1" x14ac:dyDescent="0.2">
      <c r="B396" s="4"/>
      <c r="C396" s="4"/>
      <c r="D396" s="4"/>
      <c r="E396" s="4"/>
      <c r="F396" s="4"/>
      <c r="G396" s="4"/>
    </row>
    <row r="397" spans="2:7" ht="12.75" customHeight="1" x14ac:dyDescent="0.2">
      <c r="B397" s="4"/>
      <c r="C397" s="4"/>
      <c r="D397" s="4"/>
      <c r="E397" s="4"/>
      <c r="F397" s="4"/>
      <c r="G397" s="4"/>
    </row>
    <row r="398" spans="2:7" ht="12.75" customHeight="1" x14ac:dyDescent="0.2">
      <c r="B398" s="4"/>
      <c r="C398" s="4"/>
      <c r="D398" s="4"/>
      <c r="E398" s="4"/>
      <c r="F398" s="4"/>
      <c r="G398" s="4"/>
    </row>
    <row r="399" spans="2:7" ht="12.75" customHeight="1" x14ac:dyDescent="0.2">
      <c r="B399" s="4"/>
      <c r="C399" s="4"/>
      <c r="D399" s="4"/>
      <c r="E399" s="4"/>
      <c r="F399" s="4"/>
      <c r="G399" s="4"/>
    </row>
    <row r="400" spans="2:7" ht="12.75" customHeight="1" x14ac:dyDescent="0.2">
      <c r="B400" s="4"/>
      <c r="C400" s="4"/>
      <c r="D400" s="4"/>
      <c r="E400" s="4"/>
      <c r="F400" s="4"/>
      <c r="G400" s="4"/>
    </row>
    <row r="401" spans="2:7" ht="12.75" customHeight="1" x14ac:dyDescent="0.2">
      <c r="B401" s="4"/>
      <c r="C401" s="4"/>
      <c r="D401" s="4"/>
      <c r="E401" s="4"/>
      <c r="F401" s="4"/>
      <c r="G401" s="4"/>
    </row>
    <row r="402" spans="2:7" ht="12.75" customHeight="1" x14ac:dyDescent="0.2">
      <c r="B402" s="4"/>
      <c r="C402" s="4"/>
      <c r="D402" s="4"/>
      <c r="E402" s="4"/>
      <c r="F402" s="4"/>
      <c r="G402" s="4"/>
    </row>
    <row r="403" spans="2:7" ht="12.75" customHeight="1" x14ac:dyDescent="0.2">
      <c r="B403" s="4"/>
      <c r="C403" s="4"/>
      <c r="D403" s="4"/>
      <c r="E403" s="4"/>
      <c r="F403" s="4"/>
      <c r="G403" s="4"/>
    </row>
    <row r="404" spans="2:7" ht="12.75" customHeight="1" x14ac:dyDescent="0.2">
      <c r="B404" s="4"/>
      <c r="C404" s="4"/>
      <c r="D404" s="4"/>
      <c r="E404" s="4"/>
      <c r="F404" s="4"/>
      <c r="G404" s="4"/>
    </row>
    <row r="405" spans="2:7" ht="12.75" customHeight="1" x14ac:dyDescent="0.2">
      <c r="B405" s="4"/>
      <c r="C405" s="4"/>
      <c r="D405" s="4"/>
      <c r="E405" s="4"/>
      <c r="F405" s="4"/>
      <c r="G405" s="4"/>
    </row>
    <row r="406" spans="2:7" ht="12.75" customHeight="1" x14ac:dyDescent="0.2">
      <c r="B406" s="4"/>
      <c r="C406" s="4"/>
      <c r="D406" s="4"/>
      <c r="E406" s="4"/>
      <c r="F406" s="4"/>
      <c r="G406" s="4"/>
    </row>
    <row r="407" spans="2:7" ht="12.75" customHeight="1" x14ac:dyDescent="0.2">
      <c r="B407" s="4"/>
      <c r="C407" s="4"/>
      <c r="D407" s="4"/>
      <c r="E407" s="4"/>
      <c r="F407" s="4"/>
      <c r="G407" s="4"/>
    </row>
    <row r="408" spans="2:7" ht="12.75" customHeight="1" x14ac:dyDescent="0.2">
      <c r="B408" s="4"/>
      <c r="C408" s="4"/>
      <c r="D408" s="4"/>
      <c r="E408" s="4"/>
      <c r="F408" s="4"/>
      <c r="G408" s="4"/>
    </row>
    <row r="409" spans="2:7" ht="12.75" customHeight="1" x14ac:dyDescent="0.2">
      <c r="B409" s="4"/>
      <c r="C409" s="4"/>
      <c r="D409" s="4"/>
      <c r="E409" s="4"/>
      <c r="F409" s="4"/>
      <c r="G409" s="4"/>
    </row>
    <row r="410" spans="2:7" ht="12.75" customHeight="1" x14ac:dyDescent="0.2">
      <c r="B410" s="4"/>
      <c r="C410" s="4"/>
      <c r="D410" s="4"/>
      <c r="E410" s="4"/>
      <c r="F410" s="4"/>
      <c r="G410" s="4"/>
    </row>
    <row r="411" spans="2:7" ht="12.75" customHeight="1" x14ac:dyDescent="0.2">
      <c r="B411" s="4"/>
      <c r="C411" s="4"/>
      <c r="D411" s="4"/>
      <c r="E411" s="4"/>
      <c r="F411" s="4"/>
      <c r="G411" s="4"/>
    </row>
    <row r="412" spans="2:7" ht="12.75" customHeight="1" x14ac:dyDescent="0.2">
      <c r="B412" s="4"/>
      <c r="C412" s="4"/>
      <c r="D412" s="4"/>
      <c r="E412" s="4"/>
      <c r="F412" s="4"/>
      <c r="G412" s="4"/>
    </row>
    <row r="413" spans="2:7" ht="12.75" customHeight="1" x14ac:dyDescent="0.2">
      <c r="B413" s="4"/>
      <c r="C413" s="4"/>
      <c r="D413" s="4"/>
      <c r="E413" s="4"/>
      <c r="F413" s="4"/>
      <c r="G413" s="4"/>
    </row>
    <row r="414" spans="2:7" ht="12.75" customHeight="1" x14ac:dyDescent="0.2">
      <c r="B414" s="4"/>
      <c r="C414" s="4"/>
      <c r="D414" s="4"/>
      <c r="E414" s="4"/>
      <c r="F414" s="4"/>
      <c r="G414" s="4"/>
    </row>
    <row r="415" spans="2:7" ht="12.75" customHeight="1" x14ac:dyDescent="0.2">
      <c r="B415" s="4"/>
      <c r="C415" s="4"/>
      <c r="D415" s="4"/>
      <c r="E415" s="4"/>
      <c r="F415" s="4"/>
      <c r="G415" s="4"/>
    </row>
    <row r="416" spans="2:7" ht="12.75" customHeight="1" x14ac:dyDescent="0.2">
      <c r="B416" s="4"/>
      <c r="C416" s="4"/>
      <c r="D416" s="4"/>
      <c r="E416" s="4"/>
      <c r="F416" s="4"/>
      <c r="G416" s="4"/>
    </row>
    <row r="417" spans="2:7" ht="12.75" customHeight="1" x14ac:dyDescent="0.2">
      <c r="B417" s="4"/>
      <c r="C417" s="4"/>
      <c r="D417" s="4"/>
      <c r="E417" s="4"/>
      <c r="F417" s="4"/>
      <c r="G417" s="4"/>
    </row>
    <row r="418" spans="2:7" ht="12.75" customHeight="1" x14ac:dyDescent="0.2">
      <c r="B418" s="4"/>
      <c r="C418" s="4"/>
      <c r="D418" s="4"/>
      <c r="E418" s="4"/>
      <c r="F418" s="4"/>
      <c r="G418" s="4"/>
    </row>
    <row r="419" spans="2:7" ht="12.75" customHeight="1" x14ac:dyDescent="0.2">
      <c r="B419" s="4"/>
      <c r="C419" s="4"/>
      <c r="D419" s="4"/>
      <c r="E419" s="4"/>
      <c r="F419" s="4"/>
      <c r="G419" s="4"/>
    </row>
    <row r="420" spans="2:7" ht="12.75" customHeight="1" x14ac:dyDescent="0.2">
      <c r="B420" s="4"/>
      <c r="C420" s="4"/>
      <c r="D420" s="4"/>
      <c r="E420" s="4"/>
      <c r="F420" s="4"/>
      <c r="G420" s="4"/>
    </row>
    <row r="421" spans="2:7" ht="12.75" customHeight="1" x14ac:dyDescent="0.2">
      <c r="B421" s="4"/>
      <c r="C421" s="4"/>
      <c r="D421" s="4"/>
      <c r="E421" s="4"/>
      <c r="F421" s="4"/>
      <c r="G421" s="4"/>
    </row>
    <row r="422" spans="2:7" ht="12.75" customHeight="1" x14ac:dyDescent="0.2">
      <c r="B422" s="4"/>
      <c r="C422" s="4"/>
      <c r="D422" s="4"/>
      <c r="E422" s="4"/>
      <c r="F422" s="4"/>
      <c r="G422" s="4"/>
    </row>
    <row r="423" spans="2:7" ht="12.75" customHeight="1" x14ac:dyDescent="0.2">
      <c r="B423" s="4"/>
      <c r="C423" s="4"/>
      <c r="D423" s="4"/>
      <c r="E423" s="4"/>
      <c r="F423" s="4"/>
      <c r="G423" s="4"/>
    </row>
    <row r="424" spans="2:7" ht="12.75" customHeight="1" x14ac:dyDescent="0.2">
      <c r="B424" s="4"/>
      <c r="C424" s="4"/>
      <c r="D424" s="4"/>
      <c r="E424" s="4"/>
      <c r="F424" s="4"/>
      <c r="G424" s="4"/>
    </row>
    <row r="425" spans="2:7" ht="12.75" customHeight="1" x14ac:dyDescent="0.2">
      <c r="B425" s="4"/>
      <c r="C425" s="4"/>
      <c r="D425" s="4"/>
      <c r="E425" s="4"/>
      <c r="F425" s="4"/>
      <c r="G425" s="4"/>
    </row>
    <row r="426" spans="2:7" ht="12.75" customHeight="1" x14ac:dyDescent="0.2">
      <c r="B426" s="4"/>
      <c r="C426" s="4"/>
      <c r="D426" s="4"/>
      <c r="E426" s="4"/>
      <c r="F426" s="4"/>
      <c r="G426" s="4"/>
    </row>
    <row r="427" spans="2:7" ht="12.75" customHeight="1" x14ac:dyDescent="0.2">
      <c r="B427" s="4"/>
      <c r="C427" s="4"/>
      <c r="D427" s="4"/>
      <c r="E427" s="4"/>
      <c r="F427" s="4"/>
      <c r="G427" s="4"/>
    </row>
    <row r="428" spans="2:7" ht="12.75" customHeight="1" x14ac:dyDescent="0.2">
      <c r="B428" s="4"/>
      <c r="C428" s="4"/>
      <c r="D428" s="4"/>
      <c r="E428" s="4"/>
      <c r="F428" s="4"/>
      <c r="G428" s="4"/>
    </row>
    <row r="429" spans="2:7" ht="12.75" customHeight="1" x14ac:dyDescent="0.2">
      <c r="B429" s="4"/>
      <c r="C429" s="4"/>
      <c r="D429" s="4"/>
      <c r="E429" s="4"/>
      <c r="F429" s="4"/>
      <c r="G429" s="4"/>
    </row>
    <row r="430" spans="2:7" ht="12.75" customHeight="1" x14ac:dyDescent="0.2">
      <c r="B430" s="4"/>
      <c r="C430" s="4"/>
      <c r="D430" s="4"/>
      <c r="E430" s="4"/>
      <c r="F430" s="4"/>
      <c r="G430" s="4"/>
    </row>
    <row r="431" spans="2:7" ht="12.75" customHeight="1" x14ac:dyDescent="0.2">
      <c r="B431" s="4"/>
      <c r="C431" s="4"/>
      <c r="D431" s="4"/>
      <c r="E431" s="4"/>
      <c r="F431" s="4"/>
      <c r="G431" s="4"/>
    </row>
    <row r="432" spans="2:7" ht="12.75" customHeight="1" x14ac:dyDescent="0.2">
      <c r="B432" s="4"/>
      <c r="C432" s="4"/>
      <c r="D432" s="4"/>
      <c r="E432" s="4"/>
      <c r="F432" s="4"/>
      <c r="G432" s="4"/>
    </row>
    <row r="433" spans="2:7" ht="12.75" customHeight="1" x14ac:dyDescent="0.2">
      <c r="B433" s="4"/>
      <c r="C433" s="4"/>
      <c r="D433" s="4"/>
      <c r="E433" s="4"/>
      <c r="F433" s="4"/>
      <c r="G433" s="4"/>
    </row>
    <row r="434" spans="2:7" ht="12.75" customHeight="1" x14ac:dyDescent="0.2">
      <c r="B434" s="4"/>
      <c r="C434" s="4"/>
      <c r="D434" s="4"/>
      <c r="E434" s="4"/>
      <c r="F434" s="4"/>
      <c r="G434" s="4"/>
    </row>
    <row r="435" spans="2:7" ht="12.75" customHeight="1" x14ac:dyDescent="0.2">
      <c r="B435" s="4"/>
      <c r="C435" s="4"/>
      <c r="D435" s="4"/>
      <c r="E435" s="4"/>
      <c r="F435" s="4"/>
      <c r="G435" s="4"/>
    </row>
    <row r="436" spans="2:7" ht="12.75" customHeight="1" x14ac:dyDescent="0.2">
      <c r="B436" s="4"/>
      <c r="C436" s="4"/>
      <c r="D436" s="4"/>
      <c r="E436" s="4"/>
      <c r="F436" s="4"/>
      <c r="G436" s="4"/>
    </row>
    <row r="437" spans="2:7" ht="12.75" customHeight="1" x14ac:dyDescent="0.2">
      <c r="B437" s="4"/>
      <c r="C437" s="4"/>
      <c r="D437" s="4"/>
      <c r="E437" s="4"/>
      <c r="F437" s="4"/>
      <c r="G437" s="4"/>
    </row>
    <row r="438" spans="2:7" ht="12.75" customHeight="1" x14ac:dyDescent="0.2">
      <c r="B438" s="4"/>
      <c r="C438" s="4"/>
      <c r="D438" s="4"/>
      <c r="E438" s="4"/>
      <c r="F438" s="4"/>
      <c r="G438" s="4"/>
    </row>
    <row r="439" spans="2:7" ht="12.75" customHeight="1" x14ac:dyDescent="0.2">
      <c r="B439" s="4"/>
      <c r="C439" s="4"/>
      <c r="D439" s="4"/>
      <c r="E439" s="4"/>
      <c r="F439" s="4"/>
      <c r="G439" s="4"/>
    </row>
    <row r="440" spans="2:7" ht="12.75" customHeight="1" x14ac:dyDescent="0.2">
      <c r="B440" s="4"/>
      <c r="C440" s="4"/>
      <c r="D440" s="4"/>
      <c r="E440" s="4"/>
      <c r="F440" s="4"/>
      <c r="G440" s="4"/>
    </row>
    <row r="441" spans="2:7" ht="12.75" customHeight="1" x14ac:dyDescent="0.2">
      <c r="B441" s="4"/>
      <c r="C441" s="4"/>
      <c r="D441" s="4"/>
      <c r="E441" s="4"/>
      <c r="F441" s="4"/>
      <c r="G441" s="4"/>
    </row>
    <row r="442" spans="2:7" ht="12.75" customHeight="1" x14ac:dyDescent="0.2">
      <c r="B442" s="4"/>
      <c r="C442" s="4"/>
      <c r="D442" s="4"/>
      <c r="E442" s="4"/>
      <c r="F442" s="4"/>
      <c r="G442" s="4"/>
    </row>
    <row r="443" spans="2:7" ht="12.75" customHeight="1" x14ac:dyDescent="0.2">
      <c r="B443" s="4"/>
      <c r="C443" s="4"/>
      <c r="D443" s="4"/>
      <c r="E443" s="4"/>
      <c r="F443" s="4"/>
      <c r="G443" s="4"/>
    </row>
    <row r="444" spans="2:7" ht="12.75" customHeight="1" x14ac:dyDescent="0.2">
      <c r="B444" s="4"/>
      <c r="C444" s="4"/>
      <c r="D444" s="4"/>
      <c r="E444" s="4"/>
      <c r="F444" s="4"/>
      <c r="G444" s="4"/>
    </row>
    <row r="445" spans="2:7" ht="12.75" customHeight="1" x14ac:dyDescent="0.2">
      <c r="B445" s="4"/>
      <c r="C445" s="4"/>
      <c r="D445" s="4"/>
      <c r="E445" s="4"/>
      <c r="F445" s="4"/>
      <c r="G445" s="4"/>
    </row>
    <row r="446" spans="2:7" ht="12.75" customHeight="1" x14ac:dyDescent="0.2">
      <c r="B446" s="4"/>
      <c r="C446" s="4"/>
      <c r="D446" s="4"/>
      <c r="E446" s="4"/>
      <c r="F446" s="4"/>
      <c r="G446" s="4"/>
    </row>
    <row r="447" spans="2:7" ht="12.75" customHeight="1" x14ac:dyDescent="0.2">
      <c r="B447" s="4"/>
      <c r="C447" s="4"/>
      <c r="D447" s="4"/>
      <c r="E447" s="4"/>
      <c r="F447" s="4"/>
      <c r="G447" s="4"/>
    </row>
    <row r="448" spans="2:7" ht="12.75" customHeight="1" x14ac:dyDescent="0.2">
      <c r="B448" s="4"/>
      <c r="C448" s="4"/>
      <c r="D448" s="4"/>
      <c r="E448" s="4"/>
      <c r="F448" s="4"/>
      <c r="G448" s="4"/>
    </row>
    <row r="449" spans="2:7" ht="12.75" customHeight="1" x14ac:dyDescent="0.2">
      <c r="B449" s="4"/>
      <c r="C449" s="4"/>
      <c r="D449" s="4"/>
      <c r="E449" s="4"/>
      <c r="F449" s="4"/>
      <c r="G449" s="4"/>
    </row>
    <row r="450" spans="2:7" ht="12.75" customHeight="1" x14ac:dyDescent="0.2">
      <c r="B450" s="4"/>
      <c r="C450" s="4"/>
      <c r="D450" s="4"/>
      <c r="E450" s="4"/>
      <c r="F450" s="4"/>
      <c r="G450" s="4"/>
    </row>
    <row r="451" spans="2:7" ht="12.75" customHeight="1" x14ac:dyDescent="0.2">
      <c r="B451" s="4"/>
      <c r="C451" s="4"/>
      <c r="D451" s="4"/>
      <c r="E451" s="4"/>
      <c r="F451" s="4"/>
      <c r="G451" s="4"/>
    </row>
    <row r="452" spans="2:7" ht="12.75" customHeight="1" x14ac:dyDescent="0.2">
      <c r="B452" s="4"/>
      <c r="C452" s="4"/>
      <c r="D452" s="4"/>
      <c r="E452" s="4"/>
      <c r="F452" s="4"/>
      <c r="G452" s="4"/>
    </row>
    <row r="453" spans="2:7" ht="12.75" customHeight="1" x14ac:dyDescent="0.2">
      <c r="B453" s="4"/>
      <c r="C453" s="4"/>
      <c r="D453" s="4"/>
      <c r="E453" s="4"/>
      <c r="F453" s="4"/>
      <c r="G453" s="4"/>
    </row>
    <row r="454" spans="2:7" ht="12.75" customHeight="1" x14ac:dyDescent="0.2">
      <c r="B454" s="4"/>
      <c r="C454" s="4"/>
      <c r="D454" s="4"/>
      <c r="E454" s="4"/>
      <c r="F454" s="4"/>
      <c r="G454" s="4"/>
    </row>
    <row r="455" spans="2:7" ht="12.75" customHeight="1" x14ac:dyDescent="0.2">
      <c r="B455" s="4"/>
      <c r="C455" s="4"/>
      <c r="D455" s="4"/>
      <c r="E455" s="4"/>
      <c r="F455" s="4"/>
      <c r="G455" s="4"/>
    </row>
    <row r="456" spans="2:7" ht="12.75" customHeight="1" x14ac:dyDescent="0.2">
      <c r="B456" s="4"/>
      <c r="C456" s="4"/>
      <c r="D456" s="4"/>
      <c r="E456" s="4"/>
      <c r="F456" s="4"/>
      <c r="G456" s="4"/>
    </row>
    <row r="457" spans="2:7" ht="12.75" customHeight="1" x14ac:dyDescent="0.2">
      <c r="B457" s="4"/>
      <c r="C457" s="4"/>
      <c r="D457" s="4"/>
      <c r="E457" s="4"/>
      <c r="F457" s="4"/>
      <c r="G457" s="4"/>
    </row>
    <row r="458" spans="2:7" ht="12.75" customHeight="1" x14ac:dyDescent="0.2">
      <c r="B458" s="4"/>
      <c r="C458" s="4"/>
      <c r="D458" s="4"/>
      <c r="E458" s="4"/>
      <c r="F458" s="4"/>
      <c r="G458" s="4"/>
    </row>
    <row r="459" spans="2:7" ht="12.75" customHeight="1" x14ac:dyDescent="0.2">
      <c r="B459" s="4"/>
      <c r="C459" s="4"/>
      <c r="D459" s="4"/>
      <c r="E459" s="4"/>
      <c r="F459" s="4"/>
      <c r="G459" s="4"/>
    </row>
    <row r="460" spans="2:7" ht="12.75" customHeight="1" x14ac:dyDescent="0.2">
      <c r="B460" s="4"/>
      <c r="C460" s="4"/>
      <c r="D460" s="4"/>
      <c r="E460" s="4"/>
      <c r="F460" s="4"/>
      <c r="G460" s="4"/>
    </row>
    <row r="461" spans="2:7" ht="12.75" customHeight="1" x14ac:dyDescent="0.2">
      <c r="B461" s="4"/>
      <c r="C461" s="4"/>
      <c r="D461" s="4"/>
      <c r="E461" s="4"/>
      <c r="F461" s="4"/>
      <c r="G461" s="4"/>
    </row>
    <row r="462" spans="2:7" ht="12.75" customHeight="1" x14ac:dyDescent="0.2">
      <c r="B462" s="4"/>
      <c r="C462" s="4"/>
      <c r="D462" s="4"/>
      <c r="E462" s="4"/>
      <c r="F462" s="4"/>
      <c r="G462" s="4"/>
    </row>
    <row r="463" spans="2:7" ht="12.75" customHeight="1" x14ac:dyDescent="0.2">
      <c r="B463" s="4"/>
      <c r="C463" s="4"/>
      <c r="D463" s="4"/>
      <c r="E463" s="4"/>
      <c r="F463" s="4"/>
      <c r="G463" s="4"/>
    </row>
    <row r="464" spans="2:7" ht="12.75" customHeight="1" x14ac:dyDescent="0.2">
      <c r="B464" s="4"/>
      <c r="C464" s="4"/>
      <c r="D464" s="4"/>
      <c r="E464" s="4"/>
      <c r="F464" s="4"/>
      <c r="G464" s="4"/>
    </row>
    <row r="465" spans="2:7" ht="12.75" customHeight="1" x14ac:dyDescent="0.2">
      <c r="B465" s="4"/>
      <c r="C465" s="4"/>
      <c r="D465" s="4"/>
      <c r="E465" s="4"/>
      <c r="F465" s="4"/>
      <c r="G465" s="4"/>
    </row>
    <row r="466" spans="2:7" ht="12.75" customHeight="1" x14ac:dyDescent="0.2">
      <c r="B466" s="4"/>
      <c r="C466" s="4"/>
      <c r="D466" s="4"/>
      <c r="E466" s="4"/>
      <c r="F466" s="4"/>
      <c r="G466" s="4"/>
    </row>
    <row r="467" spans="2:7" ht="12.75" customHeight="1" x14ac:dyDescent="0.2">
      <c r="B467" s="4"/>
      <c r="C467" s="4"/>
      <c r="D467" s="4"/>
      <c r="E467" s="4"/>
      <c r="F467" s="4"/>
      <c r="G467" s="4"/>
    </row>
    <row r="468" spans="2:7" ht="12.75" customHeight="1" x14ac:dyDescent="0.2">
      <c r="B468" s="4"/>
      <c r="C468" s="4"/>
      <c r="D468" s="4"/>
      <c r="E468" s="4"/>
      <c r="F468" s="4"/>
      <c r="G468" s="4"/>
    </row>
    <row r="469" spans="2:7" ht="12.75" customHeight="1" x14ac:dyDescent="0.2">
      <c r="B469" s="4"/>
      <c r="C469" s="4"/>
      <c r="D469" s="4"/>
      <c r="E469" s="4"/>
      <c r="F469" s="4"/>
      <c r="G469" s="4"/>
    </row>
    <row r="470" spans="2:7" ht="12.75" customHeight="1" x14ac:dyDescent="0.2">
      <c r="B470" s="4"/>
      <c r="C470" s="4"/>
      <c r="D470" s="4"/>
      <c r="E470" s="4"/>
      <c r="F470" s="4"/>
      <c r="G470" s="4"/>
    </row>
    <row r="471" spans="2:7" ht="12.75" customHeight="1" x14ac:dyDescent="0.2">
      <c r="B471" s="4"/>
      <c r="C471" s="4"/>
      <c r="D471" s="4"/>
      <c r="E471" s="4"/>
      <c r="F471" s="4"/>
      <c r="G471" s="4"/>
    </row>
    <row r="472" spans="2:7" ht="12.75" customHeight="1" x14ac:dyDescent="0.2">
      <c r="B472" s="4"/>
      <c r="C472" s="4"/>
      <c r="D472" s="4"/>
      <c r="E472" s="4"/>
      <c r="F472" s="4"/>
      <c r="G472" s="4"/>
    </row>
    <row r="473" spans="2:7" ht="12.75" customHeight="1" x14ac:dyDescent="0.2">
      <c r="B473" s="4"/>
      <c r="C473" s="4"/>
      <c r="D473" s="4"/>
      <c r="E473" s="4"/>
      <c r="F473" s="4"/>
      <c r="G473" s="4"/>
    </row>
    <row r="474" spans="2:7" ht="12.75" customHeight="1" x14ac:dyDescent="0.2">
      <c r="B474" s="4"/>
      <c r="C474" s="4"/>
      <c r="D474" s="4"/>
      <c r="E474" s="4"/>
      <c r="F474" s="4"/>
      <c r="G474" s="4"/>
    </row>
    <row r="475" spans="2:7" ht="12.75" customHeight="1" x14ac:dyDescent="0.2">
      <c r="B475" s="4"/>
      <c r="C475" s="4"/>
      <c r="D475" s="4"/>
      <c r="E475" s="4"/>
      <c r="F475" s="4"/>
      <c r="G475" s="4"/>
    </row>
    <row r="476" spans="2:7" ht="12.75" customHeight="1" x14ac:dyDescent="0.2">
      <c r="B476" s="4"/>
      <c r="C476" s="4"/>
      <c r="D476" s="4"/>
      <c r="E476" s="4"/>
      <c r="F476" s="4"/>
      <c r="G476" s="4"/>
    </row>
    <row r="477" spans="2:7" ht="12.75" customHeight="1" x14ac:dyDescent="0.2">
      <c r="B477" s="4"/>
      <c r="C477" s="4"/>
      <c r="D477" s="4"/>
      <c r="E477" s="4"/>
      <c r="F477" s="4"/>
      <c r="G477" s="4"/>
    </row>
    <row r="478" spans="2:7" ht="12.75" customHeight="1" x14ac:dyDescent="0.2">
      <c r="B478" s="4"/>
      <c r="C478" s="4"/>
      <c r="D478" s="4"/>
      <c r="E478" s="4"/>
      <c r="F478" s="4"/>
      <c r="G478" s="4"/>
    </row>
    <row r="479" spans="2:7" ht="12.75" customHeight="1" x14ac:dyDescent="0.2">
      <c r="B479" s="4"/>
      <c r="C479" s="4"/>
      <c r="D479" s="4"/>
      <c r="E479" s="4"/>
      <c r="F479" s="4"/>
      <c r="G479" s="4"/>
    </row>
    <row r="480" spans="2:7" ht="12.75" customHeight="1" x14ac:dyDescent="0.2">
      <c r="B480" s="4"/>
      <c r="C480" s="4"/>
      <c r="D480" s="4"/>
      <c r="E480" s="4"/>
      <c r="F480" s="4"/>
      <c r="G480" s="4"/>
    </row>
    <row r="481" spans="2:7" ht="12.75" customHeight="1" x14ac:dyDescent="0.2">
      <c r="B481" s="4"/>
      <c r="C481" s="4"/>
      <c r="D481" s="4"/>
      <c r="E481" s="4"/>
      <c r="F481" s="4"/>
      <c r="G481" s="4"/>
    </row>
    <row r="482" spans="2:7" ht="12.75" customHeight="1" x14ac:dyDescent="0.2">
      <c r="B482" s="4"/>
      <c r="C482" s="4"/>
      <c r="D482" s="4"/>
      <c r="E482" s="4"/>
      <c r="F482" s="4"/>
      <c r="G482" s="4"/>
    </row>
    <row r="483" spans="2:7" ht="12.75" customHeight="1" x14ac:dyDescent="0.2">
      <c r="B483" s="4"/>
      <c r="C483" s="4"/>
      <c r="D483" s="4"/>
      <c r="E483" s="4"/>
      <c r="F483" s="4"/>
      <c r="G483" s="4"/>
    </row>
    <row r="484" spans="2:7" ht="12.75" customHeight="1" x14ac:dyDescent="0.2">
      <c r="B484" s="4"/>
      <c r="C484" s="4"/>
      <c r="D484" s="4"/>
      <c r="E484" s="4"/>
      <c r="F484" s="4"/>
      <c r="G484" s="4"/>
    </row>
    <row r="485" spans="2:7" ht="12.75" customHeight="1" x14ac:dyDescent="0.2">
      <c r="B485" s="4"/>
      <c r="C485" s="4"/>
      <c r="D485" s="4"/>
      <c r="E485" s="4"/>
      <c r="F485" s="4"/>
      <c r="G485" s="4"/>
    </row>
    <row r="486" spans="2:7" ht="12.75" customHeight="1" x14ac:dyDescent="0.2">
      <c r="B486" s="4"/>
      <c r="C486" s="4"/>
      <c r="D486" s="4"/>
      <c r="E486" s="4"/>
      <c r="F486" s="4"/>
      <c r="G486" s="4"/>
    </row>
    <row r="487" spans="2:7" ht="12.75" customHeight="1" x14ac:dyDescent="0.2">
      <c r="B487" s="4"/>
      <c r="C487" s="4"/>
      <c r="D487" s="4"/>
      <c r="E487" s="4"/>
      <c r="F487" s="4"/>
      <c r="G487" s="4"/>
    </row>
    <row r="488" spans="2:7" ht="12.75" customHeight="1" x14ac:dyDescent="0.2">
      <c r="B488" s="4"/>
      <c r="C488" s="4"/>
      <c r="D488" s="4"/>
      <c r="E488" s="4"/>
      <c r="F488" s="4"/>
      <c r="G488" s="4"/>
    </row>
    <row r="489" spans="2:7" ht="12.75" customHeight="1" x14ac:dyDescent="0.2">
      <c r="B489" s="4"/>
      <c r="C489" s="4"/>
      <c r="D489" s="4"/>
      <c r="E489" s="4"/>
      <c r="F489" s="4"/>
      <c r="G489" s="4"/>
    </row>
    <row r="490" spans="2:7" ht="12.75" customHeight="1" x14ac:dyDescent="0.2">
      <c r="B490" s="4"/>
      <c r="C490" s="4"/>
      <c r="D490" s="4"/>
      <c r="E490" s="4"/>
      <c r="F490" s="4"/>
      <c r="G490" s="4"/>
    </row>
    <row r="491" spans="2:7" ht="12.75" customHeight="1" x14ac:dyDescent="0.2">
      <c r="B491" s="4"/>
      <c r="C491" s="4"/>
      <c r="D491" s="4"/>
      <c r="E491" s="4"/>
      <c r="F491" s="4"/>
      <c r="G491" s="4"/>
    </row>
    <row r="492" spans="2:7" ht="12.75" customHeight="1" x14ac:dyDescent="0.2">
      <c r="B492" s="4"/>
      <c r="C492" s="4"/>
      <c r="D492" s="4"/>
      <c r="E492" s="4"/>
      <c r="F492" s="4"/>
      <c r="G492" s="4"/>
    </row>
    <row r="493" spans="2:7" ht="12.75" customHeight="1" x14ac:dyDescent="0.2">
      <c r="B493" s="4"/>
      <c r="C493" s="4"/>
      <c r="D493" s="4"/>
      <c r="E493" s="4"/>
      <c r="F493" s="4"/>
      <c r="G493" s="4"/>
    </row>
    <row r="494" spans="2:7" ht="12.75" customHeight="1" x14ac:dyDescent="0.2">
      <c r="B494" s="4"/>
      <c r="C494" s="4"/>
      <c r="D494" s="4"/>
      <c r="E494" s="4"/>
      <c r="F494" s="4"/>
      <c r="G494" s="4"/>
    </row>
    <row r="495" spans="2:7" ht="12.75" customHeight="1" x14ac:dyDescent="0.2">
      <c r="B495" s="4"/>
      <c r="C495" s="4"/>
      <c r="D495" s="4"/>
      <c r="E495" s="4"/>
      <c r="F495" s="4"/>
      <c r="G495" s="4"/>
    </row>
    <row r="496" spans="2:7" ht="12.75" customHeight="1" x14ac:dyDescent="0.2">
      <c r="B496" s="4"/>
      <c r="C496" s="4"/>
      <c r="D496" s="4"/>
      <c r="E496" s="4"/>
      <c r="F496" s="4"/>
      <c r="G496" s="4"/>
    </row>
    <row r="497" spans="2:7" ht="12.75" customHeight="1" x14ac:dyDescent="0.2">
      <c r="B497" s="4"/>
      <c r="C497" s="4"/>
      <c r="D497" s="4"/>
      <c r="E497" s="4"/>
      <c r="F497" s="4"/>
      <c r="G497" s="4"/>
    </row>
    <row r="498" spans="2:7" ht="12.75" customHeight="1" x14ac:dyDescent="0.2">
      <c r="B498" s="4"/>
      <c r="C498" s="4"/>
      <c r="D498" s="4"/>
      <c r="E498" s="4"/>
      <c r="F498" s="4"/>
      <c r="G498" s="4"/>
    </row>
    <row r="499" spans="2:7" ht="12.75" customHeight="1" x14ac:dyDescent="0.2">
      <c r="B499" s="4"/>
      <c r="C499" s="4"/>
      <c r="D499" s="4"/>
      <c r="E499" s="4"/>
      <c r="F499" s="4"/>
      <c r="G499" s="4"/>
    </row>
    <row r="500" spans="2:7" ht="12.75" customHeight="1" x14ac:dyDescent="0.2">
      <c r="B500" s="4"/>
      <c r="C500" s="4"/>
      <c r="D500" s="4"/>
      <c r="E500" s="4"/>
      <c r="F500" s="4"/>
      <c r="G500" s="4"/>
    </row>
    <row r="501" spans="2:7" ht="12.75" customHeight="1" x14ac:dyDescent="0.2">
      <c r="B501" s="4"/>
      <c r="C501" s="4"/>
      <c r="D501" s="4"/>
      <c r="E501" s="4"/>
      <c r="F501" s="4"/>
      <c r="G501" s="4"/>
    </row>
    <row r="502" spans="2:7" ht="12.75" customHeight="1" x14ac:dyDescent="0.2">
      <c r="B502" s="4"/>
      <c r="C502" s="4"/>
      <c r="D502" s="4"/>
      <c r="E502" s="4"/>
      <c r="F502" s="4"/>
      <c r="G502" s="4"/>
    </row>
    <row r="503" spans="2:7" ht="12.75" customHeight="1" x14ac:dyDescent="0.2">
      <c r="B503" s="4"/>
      <c r="C503" s="4"/>
      <c r="D503" s="4"/>
      <c r="E503" s="4"/>
      <c r="F503" s="4"/>
      <c r="G503" s="4"/>
    </row>
    <row r="504" spans="2:7" ht="12.75" customHeight="1" x14ac:dyDescent="0.2">
      <c r="B504" s="4"/>
      <c r="C504" s="4"/>
      <c r="D504" s="4"/>
      <c r="E504" s="4"/>
      <c r="F504" s="4"/>
      <c r="G504" s="4"/>
    </row>
    <row r="505" spans="2:7" ht="12.75" customHeight="1" x14ac:dyDescent="0.2">
      <c r="B505" s="4"/>
      <c r="C505" s="4"/>
      <c r="D505" s="4"/>
      <c r="E505" s="4"/>
      <c r="F505" s="4"/>
      <c r="G505" s="4"/>
    </row>
    <row r="506" spans="2:7" ht="12.75" customHeight="1" x14ac:dyDescent="0.2">
      <c r="B506" s="4"/>
      <c r="C506" s="4"/>
      <c r="D506" s="4"/>
      <c r="E506" s="4"/>
      <c r="F506" s="4"/>
      <c r="G506" s="4"/>
    </row>
    <row r="507" spans="2:7" ht="12.75" customHeight="1" x14ac:dyDescent="0.2">
      <c r="B507" s="4"/>
      <c r="C507" s="4"/>
      <c r="D507" s="4"/>
      <c r="E507" s="4"/>
      <c r="F507" s="4"/>
      <c r="G507" s="4"/>
    </row>
    <row r="508" spans="2:7" ht="12.75" customHeight="1" x14ac:dyDescent="0.2">
      <c r="B508" s="4"/>
      <c r="C508" s="4"/>
      <c r="D508" s="4"/>
      <c r="E508" s="4"/>
      <c r="F508" s="4"/>
      <c r="G508" s="4"/>
    </row>
    <row r="509" spans="2:7" ht="12.75" customHeight="1" x14ac:dyDescent="0.2">
      <c r="B509" s="4"/>
      <c r="C509" s="4"/>
      <c r="D509" s="4"/>
      <c r="E509" s="4"/>
      <c r="F509" s="4"/>
      <c r="G509" s="4"/>
    </row>
    <row r="510" spans="2:7" ht="12.75" customHeight="1" x14ac:dyDescent="0.2">
      <c r="B510" s="4"/>
      <c r="C510" s="4"/>
      <c r="D510" s="4"/>
      <c r="E510" s="4"/>
      <c r="F510" s="4"/>
      <c r="G510" s="4"/>
    </row>
    <row r="511" spans="2:7" ht="12.75" customHeight="1" x14ac:dyDescent="0.2">
      <c r="B511" s="4"/>
      <c r="C511" s="4"/>
      <c r="D511" s="4"/>
      <c r="E511" s="4"/>
      <c r="F511" s="4"/>
      <c r="G511" s="4"/>
    </row>
    <row r="512" spans="2:7" ht="12.75" customHeight="1" x14ac:dyDescent="0.2">
      <c r="B512" s="4"/>
      <c r="C512" s="4"/>
      <c r="D512" s="4"/>
      <c r="E512" s="4"/>
      <c r="F512" s="4"/>
      <c r="G512" s="4"/>
    </row>
    <row r="513" spans="2:7" ht="12.75" customHeight="1" x14ac:dyDescent="0.2">
      <c r="B513" s="4"/>
      <c r="C513" s="4"/>
      <c r="D513" s="4"/>
      <c r="E513" s="4"/>
      <c r="F513" s="4"/>
      <c r="G513" s="4"/>
    </row>
    <row r="514" spans="2:7" ht="12.75" customHeight="1" x14ac:dyDescent="0.2">
      <c r="B514" s="4"/>
      <c r="C514" s="4"/>
      <c r="D514" s="4"/>
      <c r="E514" s="4"/>
      <c r="F514" s="4"/>
      <c r="G514" s="4"/>
    </row>
    <row r="515" spans="2:7" ht="12.75" customHeight="1" x14ac:dyDescent="0.2">
      <c r="B515" s="4"/>
      <c r="C515" s="4"/>
      <c r="D515" s="4"/>
      <c r="E515" s="4"/>
      <c r="F515" s="4"/>
      <c r="G515" s="4"/>
    </row>
    <row r="516" spans="2:7" ht="12.75" customHeight="1" x14ac:dyDescent="0.2">
      <c r="B516" s="4"/>
      <c r="C516" s="4"/>
      <c r="D516" s="4"/>
      <c r="E516" s="4"/>
      <c r="F516" s="4"/>
      <c r="G516" s="4"/>
    </row>
    <row r="517" spans="2:7" ht="12.75" customHeight="1" x14ac:dyDescent="0.2">
      <c r="B517" s="4"/>
      <c r="C517" s="4"/>
      <c r="D517" s="4"/>
      <c r="E517" s="4"/>
      <c r="F517" s="4"/>
      <c r="G517" s="4"/>
    </row>
    <row r="518" spans="2:7" ht="12.75" customHeight="1" x14ac:dyDescent="0.2">
      <c r="B518" s="4"/>
      <c r="C518" s="4"/>
      <c r="D518" s="4"/>
      <c r="E518" s="4"/>
      <c r="F518" s="4"/>
      <c r="G518" s="4"/>
    </row>
    <row r="519" spans="2:7" ht="12.75" customHeight="1" x14ac:dyDescent="0.2">
      <c r="B519" s="4"/>
      <c r="C519" s="4"/>
      <c r="D519" s="4"/>
      <c r="E519" s="4"/>
      <c r="F519" s="4"/>
      <c r="G519" s="4"/>
    </row>
    <row r="520" spans="2:7" ht="12.75" customHeight="1" x14ac:dyDescent="0.2">
      <c r="B520" s="4"/>
      <c r="C520" s="4"/>
      <c r="D520" s="4"/>
      <c r="E520" s="4"/>
      <c r="F520" s="4"/>
      <c r="G520" s="4"/>
    </row>
    <row r="521" spans="2:7" ht="12.75" customHeight="1" x14ac:dyDescent="0.2">
      <c r="B521" s="4"/>
      <c r="C521" s="4"/>
      <c r="D521" s="4"/>
      <c r="E521" s="4"/>
      <c r="F521" s="4"/>
      <c r="G521" s="4"/>
    </row>
    <row r="522" spans="2:7" ht="12.75" customHeight="1" x14ac:dyDescent="0.2">
      <c r="B522" s="4"/>
      <c r="C522" s="4"/>
      <c r="D522" s="4"/>
      <c r="E522" s="4"/>
      <c r="F522" s="4"/>
      <c r="G522" s="4"/>
    </row>
    <row r="523" spans="2:7" ht="12.75" customHeight="1" x14ac:dyDescent="0.2">
      <c r="B523" s="4"/>
      <c r="C523" s="4"/>
      <c r="D523" s="4"/>
      <c r="E523" s="4"/>
      <c r="F523" s="4"/>
      <c r="G523" s="4"/>
    </row>
    <row r="524" spans="2:7" ht="12.75" customHeight="1" x14ac:dyDescent="0.2">
      <c r="B524" s="4"/>
      <c r="C524" s="4"/>
      <c r="D524" s="4"/>
      <c r="E524" s="4"/>
      <c r="F524" s="4"/>
      <c r="G524" s="4"/>
    </row>
    <row r="525" spans="2:7" ht="12.75" customHeight="1" x14ac:dyDescent="0.2">
      <c r="B525" s="4"/>
      <c r="C525" s="4"/>
      <c r="D525" s="4"/>
      <c r="E525" s="4"/>
      <c r="F525" s="4"/>
      <c r="G525" s="4"/>
    </row>
    <row r="526" spans="2:7" ht="12.75" customHeight="1" x14ac:dyDescent="0.2">
      <c r="B526" s="4"/>
      <c r="C526" s="4"/>
      <c r="D526" s="4"/>
      <c r="E526" s="4"/>
      <c r="F526" s="4"/>
      <c r="G526" s="4"/>
    </row>
    <row r="527" spans="2:7" ht="12.75" customHeight="1" x14ac:dyDescent="0.2">
      <c r="B527" s="4"/>
      <c r="C527" s="4"/>
      <c r="D527" s="4"/>
      <c r="E527" s="4"/>
      <c r="F527" s="4"/>
      <c r="G527" s="4"/>
    </row>
    <row r="528" spans="2:7" ht="12.75" customHeight="1" x14ac:dyDescent="0.2">
      <c r="B528" s="4"/>
      <c r="C528" s="4"/>
      <c r="D528" s="4"/>
      <c r="E528" s="4"/>
      <c r="F528" s="4"/>
      <c r="G528" s="4"/>
    </row>
    <row r="529" spans="2:7" ht="12.75" customHeight="1" x14ac:dyDescent="0.2">
      <c r="B529" s="4"/>
      <c r="C529" s="4"/>
      <c r="D529" s="4"/>
      <c r="E529" s="4"/>
      <c r="F529" s="4"/>
      <c r="G529" s="4"/>
    </row>
    <row r="530" spans="2:7" ht="12.75" customHeight="1" x14ac:dyDescent="0.2">
      <c r="B530" s="4"/>
      <c r="C530" s="4"/>
      <c r="D530" s="4"/>
      <c r="E530" s="4"/>
      <c r="F530" s="4"/>
      <c r="G530" s="4"/>
    </row>
    <row r="531" spans="2:7" ht="12.75" customHeight="1" x14ac:dyDescent="0.2">
      <c r="B531" s="4"/>
      <c r="C531" s="4"/>
      <c r="D531" s="4"/>
      <c r="E531" s="4"/>
      <c r="F531" s="4"/>
      <c r="G531" s="4"/>
    </row>
    <row r="532" spans="2:7" ht="12.75" customHeight="1" x14ac:dyDescent="0.2">
      <c r="B532" s="4"/>
      <c r="C532" s="4"/>
      <c r="D532" s="4"/>
      <c r="E532" s="4"/>
      <c r="F532" s="4"/>
      <c r="G532" s="4"/>
    </row>
    <row r="533" spans="2:7" ht="12.75" customHeight="1" x14ac:dyDescent="0.2">
      <c r="B533" s="4"/>
      <c r="C533" s="4"/>
      <c r="D533" s="4"/>
      <c r="E533" s="4"/>
      <c r="F533" s="4"/>
      <c r="G533" s="4"/>
    </row>
    <row r="534" spans="2:7" ht="12.75" customHeight="1" x14ac:dyDescent="0.2">
      <c r="B534" s="4"/>
      <c r="C534" s="4"/>
      <c r="D534" s="4"/>
      <c r="E534" s="4"/>
      <c r="F534" s="4"/>
      <c r="G534" s="4"/>
    </row>
    <row r="535" spans="2:7" ht="12.75" customHeight="1" x14ac:dyDescent="0.2">
      <c r="B535" s="4"/>
      <c r="C535" s="4"/>
      <c r="D535" s="4"/>
      <c r="E535" s="4"/>
      <c r="F535" s="4"/>
      <c r="G535" s="4"/>
    </row>
    <row r="536" spans="2:7" ht="12.75" customHeight="1" x14ac:dyDescent="0.2">
      <c r="B536" s="4"/>
      <c r="C536" s="4"/>
      <c r="D536" s="4"/>
      <c r="E536" s="4"/>
      <c r="F536" s="4"/>
      <c r="G536" s="4"/>
    </row>
    <row r="537" spans="2:7" ht="12.75" customHeight="1" x14ac:dyDescent="0.2">
      <c r="B537" s="4"/>
      <c r="C537" s="4"/>
      <c r="D537" s="4"/>
      <c r="E537" s="4"/>
      <c r="F537" s="4"/>
      <c r="G537" s="4"/>
    </row>
    <row r="538" spans="2:7" ht="12.75" customHeight="1" x14ac:dyDescent="0.2">
      <c r="B538" s="4"/>
      <c r="C538" s="4"/>
      <c r="D538" s="4"/>
      <c r="E538" s="4"/>
      <c r="F538" s="4"/>
      <c r="G538" s="4"/>
    </row>
    <row r="539" spans="2:7" ht="12.75" customHeight="1" x14ac:dyDescent="0.2">
      <c r="B539" s="4"/>
      <c r="C539" s="4"/>
      <c r="D539" s="4"/>
      <c r="E539" s="4"/>
      <c r="F539" s="4"/>
      <c r="G539" s="4"/>
    </row>
    <row r="540" spans="2:7" ht="12.75" customHeight="1" x14ac:dyDescent="0.2">
      <c r="B540" s="4"/>
      <c r="C540" s="4"/>
      <c r="D540" s="4"/>
      <c r="E540" s="4"/>
      <c r="F540" s="4"/>
      <c r="G540" s="4"/>
    </row>
    <row r="541" spans="2:7" ht="12.75" customHeight="1" x14ac:dyDescent="0.2">
      <c r="B541" s="4"/>
      <c r="C541" s="4"/>
      <c r="D541" s="4"/>
      <c r="E541" s="4"/>
      <c r="F541" s="4"/>
      <c r="G541" s="4"/>
    </row>
    <row r="542" spans="2:7" ht="12.75" customHeight="1" x14ac:dyDescent="0.2">
      <c r="B542" s="4"/>
      <c r="C542" s="4"/>
      <c r="D542" s="4"/>
      <c r="E542" s="4"/>
      <c r="F542" s="4"/>
      <c r="G542" s="4"/>
    </row>
    <row r="543" spans="2:7" ht="12.75" customHeight="1" x14ac:dyDescent="0.2">
      <c r="B543" s="4"/>
      <c r="C543" s="4"/>
      <c r="D543" s="4"/>
      <c r="E543" s="4"/>
      <c r="F543" s="4"/>
      <c r="G543" s="4"/>
    </row>
    <row r="544" spans="2:7" ht="12.75" customHeight="1" x14ac:dyDescent="0.2">
      <c r="B544" s="4"/>
      <c r="C544" s="4"/>
      <c r="D544" s="4"/>
      <c r="E544" s="4"/>
      <c r="F544" s="4"/>
      <c r="G544" s="4"/>
    </row>
    <row r="545" spans="2:7" ht="12.75" customHeight="1" x14ac:dyDescent="0.2">
      <c r="B545" s="4"/>
      <c r="C545" s="4"/>
      <c r="D545" s="4"/>
      <c r="E545" s="4"/>
      <c r="F545" s="4"/>
      <c r="G545" s="4"/>
    </row>
    <row r="546" spans="2:7" ht="12.75" customHeight="1" x14ac:dyDescent="0.2">
      <c r="B546" s="4"/>
      <c r="C546" s="4"/>
      <c r="D546" s="4"/>
      <c r="E546" s="4"/>
      <c r="F546" s="4"/>
      <c r="G546" s="4"/>
    </row>
    <row r="547" spans="2:7" ht="12.75" customHeight="1" x14ac:dyDescent="0.2">
      <c r="B547" s="4"/>
      <c r="C547" s="4"/>
      <c r="D547" s="4"/>
      <c r="E547" s="4"/>
      <c r="F547" s="4"/>
      <c r="G547" s="4"/>
    </row>
    <row r="548" spans="2:7" ht="12.75" customHeight="1" x14ac:dyDescent="0.2">
      <c r="B548" s="4"/>
      <c r="C548" s="4"/>
      <c r="D548" s="4"/>
      <c r="E548" s="4"/>
      <c r="F548" s="4"/>
      <c r="G548" s="4"/>
    </row>
    <row r="549" spans="2:7" ht="12.75" customHeight="1" x14ac:dyDescent="0.2">
      <c r="B549" s="4"/>
      <c r="C549" s="4"/>
      <c r="D549" s="4"/>
      <c r="E549" s="4"/>
      <c r="F549" s="4"/>
      <c r="G549" s="4"/>
    </row>
    <row r="550" spans="2:7" ht="12.75" customHeight="1" x14ac:dyDescent="0.2">
      <c r="B550" s="4"/>
      <c r="C550" s="4"/>
      <c r="D550" s="4"/>
      <c r="E550" s="4"/>
      <c r="F550" s="4"/>
      <c r="G550" s="4"/>
    </row>
    <row r="551" spans="2:7" ht="12.75" customHeight="1" x14ac:dyDescent="0.2">
      <c r="B551" s="4"/>
      <c r="C551" s="4"/>
      <c r="D551" s="4"/>
      <c r="E551" s="4"/>
      <c r="F551" s="4"/>
      <c r="G551" s="4"/>
    </row>
    <row r="552" spans="2:7" ht="12.75" customHeight="1" x14ac:dyDescent="0.2">
      <c r="B552" s="4"/>
      <c r="C552" s="4"/>
      <c r="D552" s="4"/>
      <c r="E552" s="4"/>
      <c r="F552" s="4"/>
      <c r="G552" s="4"/>
    </row>
    <row r="553" spans="2:7" ht="12.75" customHeight="1" x14ac:dyDescent="0.2">
      <c r="B553" s="4"/>
      <c r="C553" s="4"/>
      <c r="D553" s="4"/>
      <c r="E553" s="4"/>
      <c r="F553" s="4"/>
      <c r="G553" s="4"/>
    </row>
    <row r="554" spans="2:7" ht="12.75" customHeight="1" x14ac:dyDescent="0.2">
      <c r="B554" s="4"/>
      <c r="C554" s="4"/>
      <c r="D554" s="4"/>
      <c r="E554" s="4"/>
      <c r="F554" s="4"/>
      <c r="G554" s="4"/>
    </row>
    <row r="555" spans="2:7" ht="12.75" customHeight="1" x14ac:dyDescent="0.2">
      <c r="B555" s="4"/>
      <c r="C555" s="4"/>
      <c r="D555" s="4"/>
      <c r="E555" s="4"/>
      <c r="F555" s="4"/>
      <c r="G555" s="4"/>
    </row>
    <row r="556" spans="2:7" ht="12.75" customHeight="1" x14ac:dyDescent="0.2">
      <c r="B556" s="4"/>
      <c r="C556" s="4"/>
      <c r="D556" s="4"/>
      <c r="E556" s="4"/>
      <c r="F556" s="4"/>
      <c r="G556" s="4"/>
    </row>
    <row r="557" spans="2:7" ht="12.75" customHeight="1" x14ac:dyDescent="0.2">
      <c r="B557" s="4"/>
      <c r="C557" s="4"/>
      <c r="D557" s="4"/>
      <c r="E557" s="4"/>
      <c r="F557" s="4"/>
      <c r="G557" s="4"/>
    </row>
    <row r="558" spans="2:7" ht="12.75" customHeight="1" x14ac:dyDescent="0.2">
      <c r="B558" s="4"/>
      <c r="C558" s="4"/>
      <c r="D558" s="4"/>
      <c r="E558" s="4"/>
      <c r="F558" s="4"/>
      <c r="G558" s="4"/>
    </row>
    <row r="559" spans="2:7" ht="12.75" customHeight="1" x14ac:dyDescent="0.2">
      <c r="B559" s="4"/>
      <c r="C559" s="4"/>
      <c r="D559" s="4"/>
      <c r="E559" s="4"/>
      <c r="F559" s="4"/>
      <c r="G559" s="4"/>
    </row>
    <row r="560" spans="2:7" ht="12.75" customHeight="1" x14ac:dyDescent="0.2">
      <c r="B560" s="4"/>
      <c r="C560" s="4"/>
      <c r="D560" s="4"/>
      <c r="E560" s="4"/>
      <c r="F560" s="4"/>
      <c r="G560" s="4"/>
    </row>
    <row r="561" spans="2:7" ht="12.75" customHeight="1" x14ac:dyDescent="0.2">
      <c r="B561" s="4"/>
      <c r="C561" s="4"/>
      <c r="D561" s="4"/>
      <c r="E561" s="4"/>
      <c r="F561" s="4"/>
      <c r="G561" s="4"/>
    </row>
    <row r="562" spans="2:7" ht="12.75" customHeight="1" x14ac:dyDescent="0.2">
      <c r="B562" s="4"/>
      <c r="C562" s="4"/>
      <c r="D562" s="4"/>
      <c r="E562" s="4"/>
      <c r="F562" s="4"/>
      <c r="G562" s="4"/>
    </row>
    <row r="563" spans="2:7" ht="12.75" customHeight="1" x14ac:dyDescent="0.2">
      <c r="B563" s="4"/>
      <c r="C563" s="4"/>
      <c r="D563" s="4"/>
      <c r="E563" s="4"/>
      <c r="F563" s="4"/>
      <c r="G563" s="4"/>
    </row>
    <row r="564" spans="2:7" ht="12.75" customHeight="1" x14ac:dyDescent="0.2">
      <c r="B564" s="4"/>
      <c r="C564" s="4"/>
      <c r="D564" s="4"/>
      <c r="E564" s="4"/>
      <c r="F564" s="4"/>
      <c r="G564" s="4"/>
    </row>
    <row r="565" spans="2:7" ht="12.75" customHeight="1" x14ac:dyDescent="0.2">
      <c r="B565" s="4"/>
      <c r="C565" s="4"/>
      <c r="D565" s="4"/>
      <c r="E565" s="4"/>
      <c r="F565" s="4"/>
      <c r="G565" s="4"/>
    </row>
    <row r="566" spans="2:7" ht="12.75" customHeight="1" x14ac:dyDescent="0.2">
      <c r="B566" s="4"/>
      <c r="C566" s="4"/>
      <c r="D566" s="4"/>
      <c r="E566" s="4"/>
      <c r="F566" s="4"/>
      <c r="G566" s="4"/>
    </row>
    <row r="567" spans="2:7" ht="12.75" customHeight="1" x14ac:dyDescent="0.2">
      <c r="B567" s="4"/>
      <c r="C567" s="4"/>
      <c r="D567" s="4"/>
      <c r="E567" s="4"/>
      <c r="F567" s="4"/>
      <c r="G567" s="4"/>
    </row>
    <row r="568" spans="2:7" ht="12.75" customHeight="1" x14ac:dyDescent="0.2">
      <c r="B568" s="4"/>
      <c r="C568" s="4"/>
      <c r="D568" s="4"/>
      <c r="E568" s="4"/>
      <c r="F568" s="4"/>
      <c r="G568" s="4"/>
    </row>
    <row r="569" spans="2:7" ht="12.75" customHeight="1" x14ac:dyDescent="0.2">
      <c r="B569" s="4"/>
      <c r="C569" s="4"/>
      <c r="D569" s="4"/>
      <c r="E569" s="4"/>
      <c r="F569" s="4"/>
      <c r="G569" s="4"/>
    </row>
    <row r="570" spans="2:7" ht="12.75" customHeight="1" x14ac:dyDescent="0.2">
      <c r="B570" s="4"/>
      <c r="C570" s="4"/>
      <c r="D570" s="4"/>
      <c r="E570" s="4"/>
      <c r="F570" s="4"/>
      <c r="G570" s="4"/>
    </row>
    <row r="571" spans="2:7" ht="12.75" customHeight="1" x14ac:dyDescent="0.2">
      <c r="B571" s="4"/>
      <c r="C571" s="4"/>
      <c r="D571" s="4"/>
      <c r="E571" s="4"/>
      <c r="F571" s="4"/>
      <c r="G571" s="4"/>
    </row>
    <row r="572" spans="2:7" ht="12.75" customHeight="1" x14ac:dyDescent="0.2">
      <c r="B572" s="4"/>
      <c r="C572" s="4"/>
      <c r="D572" s="4"/>
      <c r="E572" s="4"/>
      <c r="F572" s="4"/>
      <c r="G572" s="4"/>
    </row>
    <row r="573" spans="2:7" ht="12.75" customHeight="1" x14ac:dyDescent="0.2">
      <c r="B573" s="4"/>
      <c r="C573" s="4"/>
      <c r="D573" s="4"/>
      <c r="E573" s="4"/>
      <c r="F573" s="4"/>
      <c r="G573" s="4"/>
    </row>
    <row r="574" spans="2:7" ht="12.75" customHeight="1" x14ac:dyDescent="0.2">
      <c r="B574" s="4"/>
      <c r="C574" s="4"/>
      <c r="D574" s="4"/>
      <c r="E574" s="4"/>
      <c r="F574" s="4"/>
      <c r="G574" s="4"/>
    </row>
    <row r="575" spans="2:7" ht="12.75" customHeight="1" x14ac:dyDescent="0.2">
      <c r="B575" s="4"/>
      <c r="C575" s="4"/>
      <c r="D575" s="4"/>
      <c r="E575" s="4"/>
      <c r="F575" s="4"/>
      <c r="G575" s="4"/>
    </row>
    <row r="576" spans="2:7" ht="12.75" customHeight="1" x14ac:dyDescent="0.2">
      <c r="B576" s="4"/>
      <c r="C576" s="4"/>
      <c r="D576" s="4"/>
      <c r="E576" s="4"/>
      <c r="F576" s="4"/>
      <c r="G576" s="4"/>
    </row>
    <row r="577" spans="2:7" ht="12.75" customHeight="1" x14ac:dyDescent="0.2">
      <c r="B577" s="4"/>
      <c r="C577" s="4"/>
      <c r="D577" s="4"/>
      <c r="E577" s="4"/>
      <c r="F577" s="4"/>
      <c r="G577" s="4"/>
    </row>
    <row r="578" spans="2:7" ht="12.75" customHeight="1" x14ac:dyDescent="0.2">
      <c r="B578" s="4"/>
      <c r="C578" s="4"/>
      <c r="D578" s="4"/>
      <c r="E578" s="4"/>
      <c r="F578" s="4"/>
      <c r="G578" s="4"/>
    </row>
    <row r="579" spans="2:7" ht="12.75" customHeight="1" x14ac:dyDescent="0.2">
      <c r="B579" s="4"/>
      <c r="C579" s="4"/>
      <c r="D579" s="4"/>
      <c r="E579" s="4"/>
      <c r="F579" s="4"/>
      <c r="G579" s="4"/>
    </row>
    <row r="580" spans="2:7" ht="12.75" customHeight="1" x14ac:dyDescent="0.2">
      <c r="B580" s="4"/>
      <c r="C580" s="4"/>
      <c r="D580" s="4"/>
      <c r="E580" s="4"/>
      <c r="F580" s="4"/>
      <c r="G580" s="4"/>
    </row>
    <row r="581" spans="2:7" ht="12.75" customHeight="1" x14ac:dyDescent="0.2">
      <c r="B581" s="4"/>
      <c r="C581" s="4"/>
      <c r="D581" s="4"/>
      <c r="E581" s="4"/>
      <c r="F581" s="4"/>
      <c r="G581" s="4"/>
    </row>
    <row r="582" spans="2:7" ht="12.75" customHeight="1" x14ac:dyDescent="0.2">
      <c r="B582" s="4"/>
      <c r="C582" s="4"/>
      <c r="D582" s="4"/>
      <c r="E582" s="4"/>
      <c r="F582" s="4"/>
      <c r="G582" s="4"/>
    </row>
    <row r="583" spans="2:7" ht="12.75" customHeight="1" x14ac:dyDescent="0.2">
      <c r="B583" s="4"/>
      <c r="C583" s="4"/>
      <c r="D583" s="4"/>
      <c r="E583" s="4"/>
      <c r="F583" s="4"/>
      <c r="G583" s="4"/>
    </row>
    <row r="584" spans="2:7" ht="12.75" customHeight="1" x14ac:dyDescent="0.2">
      <c r="B584" s="4"/>
      <c r="C584" s="4"/>
      <c r="D584" s="4"/>
      <c r="E584" s="4"/>
      <c r="F584" s="4"/>
      <c r="G584" s="4"/>
    </row>
    <row r="585" spans="2:7" ht="12.75" customHeight="1" x14ac:dyDescent="0.2">
      <c r="B585" s="4"/>
      <c r="C585" s="4"/>
      <c r="D585" s="4"/>
      <c r="E585" s="4"/>
      <c r="F585" s="4"/>
      <c r="G585" s="4"/>
    </row>
    <row r="586" spans="2:7" ht="12.75" customHeight="1" x14ac:dyDescent="0.2">
      <c r="B586" s="4"/>
      <c r="C586" s="4"/>
      <c r="D586" s="4"/>
      <c r="E586" s="4"/>
      <c r="F586" s="4"/>
      <c r="G586" s="4"/>
    </row>
    <row r="587" spans="2:7" ht="12.75" customHeight="1" x14ac:dyDescent="0.2">
      <c r="B587" s="4"/>
      <c r="C587" s="4"/>
      <c r="D587" s="4"/>
      <c r="E587" s="4"/>
      <c r="F587" s="4"/>
      <c r="G587" s="4"/>
    </row>
    <row r="588" spans="2:7" ht="12.75" customHeight="1" x14ac:dyDescent="0.2">
      <c r="B588" s="4"/>
      <c r="C588" s="4"/>
      <c r="D588" s="4"/>
      <c r="E588" s="4"/>
      <c r="F588" s="4"/>
      <c r="G588" s="4"/>
    </row>
    <row r="589" spans="2:7" ht="12.75" customHeight="1" x14ac:dyDescent="0.2">
      <c r="B589" s="4"/>
      <c r="C589" s="4"/>
      <c r="D589" s="4"/>
      <c r="E589" s="4"/>
      <c r="F589" s="4"/>
      <c r="G589" s="4"/>
    </row>
    <row r="590" spans="2:7" ht="12.75" customHeight="1" x14ac:dyDescent="0.2">
      <c r="B590" s="4"/>
      <c r="C590" s="4"/>
      <c r="D590" s="4"/>
      <c r="E590" s="4"/>
      <c r="F590" s="4"/>
      <c r="G590" s="4"/>
    </row>
    <row r="591" spans="2:7" ht="12.75" customHeight="1" x14ac:dyDescent="0.2">
      <c r="B591" s="4"/>
      <c r="C591" s="4"/>
      <c r="D591" s="4"/>
      <c r="E591" s="4"/>
      <c r="F591" s="4"/>
      <c r="G591" s="4"/>
    </row>
    <row r="592" spans="2:7" ht="12.75" customHeight="1" x14ac:dyDescent="0.2">
      <c r="B592" s="4"/>
      <c r="C592" s="4"/>
      <c r="D592" s="4"/>
      <c r="E592" s="4"/>
      <c r="F592" s="4"/>
      <c r="G592" s="4"/>
    </row>
    <row r="593" spans="2:7" ht="12.75" customHeight="1" x14ac:dyDescent="0.2">
      <c r="B593" s="4"/>
      <c r="C593" s="4"/>
      <c r="D593" s="4"/>
      <c r="E593" s="4"/>
      <c r="F593" s="4"/>
      <c r="G593" s="4"/>
    </row>
    <row r="594" spans="2:7" ht="12.75" customHeight="1" x14ac:dyDescent="0.2">
      <c r="B594" s="4"/>
      <c r="C594" s="4"/>
      <c r="D594" s="4"/>
      <c r="E594" s="4"/>
      <c r="F594" s="4"/>
      <c r="G594" s="4"/>
    </row>
    <row r="595" spans="2:7" ht="12.75" customHeight="1" x14ac:dyDescent="0.2">
      <c r="B595" s="4"/>
      <c r="C595" s="4"/>
      <c r="D595" s="4"/>
      <c r="E595" s="4"/>
      <c r="F595" s="4"/>
      <c r="G595" s="4"/>
    </row>
    <row r="596" spans="2:7" ht="12.75" customHeight="1" x14ac:dyDescent="0.2">
      <c r="B596" s="4"/>
      <c r="C596" s="4"/>
      <c r="D596" s="4"/>
      <c r="E596" s="4"/>
      <c r="F596" s="4"/>
      <c r="G596" s="4"/>
    </row>
    <row r="597" spans="2:7" ht="12.75" customHeight="1" x14ac:dyDescent="0.2">
      <c r="B597" s="4"/>
      <c r="C597" s="4"/>
      <c r="D597" s="4"/>
      <c r="E597" s="4"/>
      <c r="F597" s="4"/>
      <c r="G597" s="4"/>
    </row>
    <row r="598" spans="2:7" ht="12.75" customHeight="1" x14ac:dyDescent="0.2">
      <c r="B598" s="4"/>
      <c r="C598" s="4"/>
      <c r="D598" s="4"/>
      <c r="E598" s="4"/>
      <c r="F598" s="4"/>
      <c r="G598" s="4"/>
    </row>
    <row r="599" spans="2:7" ht="12.75" customHeight="1" x14ac:dyDescent="0.2">
      <c r="B599" s="4"/>
      <c r="C599" s="4"/>
      <c r="D599" s="4"/>
      <c r="E599" s="4"/>
      <c r="F599" s="4"/>
      <c r="G599" s="4"/>
    </row>
    <row r="600" spans="2:7" ht="12.75" customHeight="1" x14ac:dyDescent="0.2">
      <c r="B600" s="4"/>
      <c r="C600" s="4"/>
      <c r="D600" s="4"/>
      <c r="E600" s="4"/>
      <c r="F600" s="4"/>
      <c r="G600" s="4"/>
    </row>
    <row r="601" spans="2:7" ht="12.75" customHeight="1" x14ac:dyDescent="0.2">
      <c r="B601" s="4"/>
      <c r="C601" s="4"/>
      <c r="D601" s="4"/>
      <c r="E601" s="4"/>
      <c r="F601" s="4"/>
      <c r="G601" s="4"/>
    </row>
    <row r="602" spans="2:7" ht="12.75" customHeight="1" x14ac:dyDescent="0.2">
      <c r="B602" s="4"/>
      <c r="C602" s="4"/>
      <c r="D602" s="4"/>
      <c r="E602" s="4"/>
      <c r="F602" s="4"/>
      <c r="G602" s="4"/>
    </row>
    <row r="603" spans="2:7" ht="12.75" customHeight="1" x14ac:dyDescent="0.2">
      <c r="B603" s="4"/>
      <c r="C603" s="4"/>
      <c r="D603" s="4"/>
      <c r="E603" s="4"/>
      <c r="F603" s="4"/>
      <c r="G603" s="4"/>
    </row>
    <row r="604" spans="2:7" ht="12.75" customHeight="1" x14ac:dyDescent="0.2">
      <c r="B604" s="4"/>
      <c r="C604" s="4"/>
      <c r="D604" s="4"/>
      <c r="E604" s="4"/>
      <c r="F604" s="4"/>
      <c r="G604" s="4"/>
    </row>
    <row r="605" spans="2:7" ht="12.75" customHeight="1" x14ac:dyDescent="0.2">
      <c r="B605" s="4"/>
      <c r="C605" s="4"/>
      <c r="D605" s="4"/>
      <c r="E605" s="4"/>
      <c r="F605" s="4"/>
      <c r="G605" s="4"/>
    </row>
    <row r="606" spans="2:7" ht="12.75" customHeight="1" x14ac:dyDescent="0.2">
      <c r="B606" s="4"/>
      <c r="C606" s="4"/>
      <c r="D606" s="4"/>
      <c r="E606" s="4"/>
      <c r="F606" s="4"/>
      <c r="G606" s="4"/>
    </row>
    <row r="607" spans="2:7" ht="12.75" customHeight="1" x14ac:dyDescent="0.2">
      <c r="B607" s="4"/>
      <c r="C607" s="4"/>
      <c r="D607" s="4"/>
      <c r="E607" s="4"/>
      <c r="F607" s="4"/>
      <c r="G607" s="4"/>
    </row>
    <row r="608" spans="2:7" ht="12.75" customHeight="1" x14ac:dyDescent="0.2">
      <c r="B608" s="4"/>
      <c r="C608" s="4"/>
      <c r="D608" s="4"/>
      <c r="E608" s="4"/>
      <c r="F608" s="4"/>
      <c r="G608" s="4"/>
    </row>
    <row r="609" spans="2:7" ht="12.75" customHeight="1" x14ac:dyDescent="0.2">
      <c r="B609" s="4"/>
      <c r="C609" s="4"/>
      <c r="D609" s="4"/>
      <c r="E609" s="4"/>
      <c r="F609" s="4"/>
      <c r="G609" s="4"/>
    </row>
    <row r="610" spans="2:7" ht="12.75" customHeight="1" x14ac:dyDescent="0.2">
      <c r="B610" s="4"/>
      <c r="C610" s="4"/>
      <c r="D610" s="4"/>
      <c r="E610" s="4"/>
      <c r="F610" s="4"/>
      <c r="G610" s="4"/>
    </row>
    <row r="611" spans="2:7" ht="12.75" customHeight="1" x14ac:dyDescent="0.2">
      <c r="B611" s="4"/>
      <c r="C611" s="4"/>
      <c r="D611" s="4"/>
      <c r="E611" s="4"/>
      <c r="F611" s="4"/>
      <c r="G611" s="4"/>
    </row>
    <row r="612" spans="2:7" ht="12.75" customHeight="1" x14ac:dyDescent="0.2">
      <c r="B612" s="4"/>
      <c r="C612" s="4"/>
      <c r="D612" s="4"/>
      <c r="E612" s="4"/>
      <c r="F612" s="4"/>
      <c r="G612" s="4"/>
    </row>
    <row r="613" spans="2:7" ht="12.75" customHeight="1" x14ac:dyDescent="0.2">
      <c r="B613" s="4"/>
      <c r="C613" s="4"/>
      <c r="D613" s="4"/>
      <c r="E613" s="4"/>
      <c r="F613" s="4"/>
      <c r="G613" s="4"/>
    </row>
    <row r="614" spans="2:7" ht="12.75" customHeight="1" x14ac:dyDescent="0.2">
      <c r="B614" s="4"/>
      <c r="C614" s="4"/>
      <c r="D614" s="4"/>
      <c r="E614" s="4"/>
      <c r="F614" s="4"/>
      <c r="G614" s="4"/>
    </row>
    <row r="615" spans="2:7" ht="12.75" customHeight="1" x14ac:dyDescent="0.2">
      <c r="B615" s="4"/>
      <c r="C615" s="4"/>
      <c r="D615" s="4"/>
      <c r="E615" s="4"/>
      <c r="F615" s="4"/>
      <c r="G615" s="4"/>
    </row>
    <row r="616" spans="2:7" ht="12.75" customHeight="1" x14ac:dyDescent="0.2">
      <c r="B616" s="4"/>
      <c r="C616" s="4"/>
      <c r="D616" s="4"/>
      <c r="E616" s="4"/>
      <c r="F616" s="4"/>
      <c r="G616" s="4"/>
    </row>
    <row r="617" spans="2:7" ht="12.75" customHeight="1" x14ac:dyDescent="0.2">
      <c r="B617" s="4"/>
      <c r="C617" s="4"/>
      <c r="D617" s="4"/>
      <c r="E617" s="4"/>
      <c r="F617" s="4"/>
      <c r="G617" s="4"/>
    </row>
    <row r="618" spans="2:7" ht="12.75" customHeight="1" x14ac:dyDescent="0.2">
      <c r="B618" s="4"/>
      <c r="C618" s="4"/>
      <c r="D618" s="4"/>
      <c r="E618" s="4"/>
      <c r="F618" s="4"/>
      <c r="G618" s="4"/>
    </row>
    <row r="619" spans="2:7" ht="12.75" customHeight="1" x14ac:dyDescent="0.2">
      <c r="B619" s="4"/>
      <c r="C619" s="4"/>
      <c r="D619" s="4"/>
      <c r="E619" s="4"/>
      <c r="F619" s="4"/>
      <c r="G619" s="4"/>
    </row>
    <row r="620" spans="2:7" ht="12.75" customHeight="1" x14ac:dyDescent="0.2">
      <c r="B620" s="4"/>
      <c r="C620" s="4"/>
      <c r="D620" s="4"/>
      <c r="E620" s="4"/>
      <c r="F620" s="4"/>
      <c r="G620" s="4"/>
    </row>
    <row r="621" spans="2:7" ht="12.75" customHeight="1" x14ac:dyDescent="0.2">
      <c r="B621" s="4"/>
      <c r="C621" s="4"/>
      <c r="D621" s="4"/>
      <c r="E621" s="4"/>
      <c r="F621" s="4"/>
      <c r="G621" s="4"/>
    </row>
    <row r="622" spans="2:7" ht="12.75" customHeight="1" x14ac:dyDescent="0.2">
      <c r="B622" s="4"/>
      <c r="C622" s="4"/>
      <c r="D622" s="4"/>
      <c r="E622" s="4"/>
      <c r="F622" s="4"/>
      <c r="G622" s="4"/>
    </row>
    <row r="623" spans="2:7" ht="12.75" customHeight="1" x14ac:dyDescent="0.2">
      <c r="B623" s="4"/>
      <c r="C623" s="4"/>
      <c r="D623" s="4"/>
      <c r="E623" s="4"/>
      <c r="F623" s="4"/>
      <c r="G623" s="4"/>
    </row>
    <row r="624" spans="2:7" ht="12.75" customHeight="1" x14ac:dyDescent="0.2">
      <c r="B624" s="4"/>
      <c r="C624" s="4"/>
      <c r="D624" s="4"/>
      <c r="E624" s="4"/>
      <c r="F624" s="4"/>
      <c r="G624" s="4"/>
    </row>
    <row r="625" spans="2:7" ht="12.75" customHeight="1" x14ac:dyDescent="0.2">
      <c r="B625" s="4"/>
      <c r="C625" s="4"/>
      <c r="D625" s="4"/>
      <c r="E625" s="4"/>
      <c r="F625" s="4"/>
      <c r="G625" s="4"/>
    </row>
    <row r="626" spans="2:7" ht="12.75" customHeight="1" x14ac:dyDescent="0.2">
      <c r="B626" s="4"/>
      <c r="C626" s="4"/>
      <c r="D626" s="4"/>
      <c r="E626" s="4"/>
      <c r="F626" s="4"/>
      <c r="G626" s="4"/>
    </row>
    <row r="627" spans="2:7" ht="12.75" customHeight="1" x14ac:dyDescent="0.2">
      <c r="B627" s="4"/>
      <c r="C627" s="4"/>
      <c r="D627" s="4"/>
      <c r="E627" s="4"/>
      <c r="F627" s="4"/>
      <c r="G627" s="4"/>
    </row>
    <row r="628" spans="2:7" ht="12.75" customHeight="1" x14ac:dyDescent="0.2">
      <c r="B628" s="4"/>
      <c r="C628" s="4"/>
      <c r="D628" s="4"/>
      <c r="E628" s="4"/>
      <c r="F628" s="4"/>
      <c r="G628" s="4"/>
    </row>
    <row r="629" spans="2:7" ht="12.75" customHeight="1" x14ac:dyDescent="0.2">
      <c r="B629" s="4"/>
      <c r="C629" s="4"/>
      <c r="D629" s="4"/>
      <c r="E629" s="4"/>
      <c r="F629" s="4"/>
      <c r="G629" s="4"/>
    </row>
    <row r="630" spans="2:7" ht="12.75" customHeight="1" x14ac:dyDescent="0.2">
      <c r="B630" s="4"/>
      <c r="C630" s="4"/>
      <c r="D630" s="4"/>
      <c r="E630" s="4"/>
      <c r="F630" s="4"/>
      <c r="G630" s="4"/>
    </row>
    <row r="631" spans="2:7" ht="12.75" customHeight="1" x14ac:dyDescent="0.2">
      <c r="B631" s="4"/>
      <c r="C631" s="4"/>
      <c r="D631" s="4"/>
      <c r="E631" s="4"/>
      <c r="F631" s="4"/>
      <c r="G631" s="4"/>
    </row>
    <row r="632" spans="2:7" ht="12.75" customHeight="1" x14ac:dyDescent="0.2">
      <c r="B632" s="4"/>
      <c r="C632" s="4"/>
      <c r="D632" s="4"/>
      <c r="E632" s="4"/>
      <c r="F632" s="4"/>
      <c r="G632" s="4"/>
    </row>
    <row r="633" spans="2:7" ht="12.75" customHeight="1" x14ac:dyDescent="0.2">
      <c r="B633" s="4"/>
      <c r="C633" s="4"/>
      <c r="D633" s="4"/>
      <c r="E633" s="4"/>
      <c r="F633" s="4"/>
      <c r="G633" s="4"/>
    </row>
    <row r="634" spans="2:7" ht="12.75" customHeight="1" x14ac:dyDescent="0.2">
      <c r="B634" s="4"/>
      <c r="C634" s="4"/>
      <c r="D634" s="4"/>
      <c r="E634" s="4"/>
      <c r="F634" s="4"/>
      <c r="G634" s="4"/>
    </row>
    <row r="635" spans="2:7" ht="12.75" customHeight="1" x14ac:dyDescent="0.2">
      <c r="B635" s="4"/>
      <c r="C635" s="4"/>
      <c r="D635" s="4"/>
      <c r="E635" s="4"/>
      <c r="F635" s="4"/>
      <c r="G635" s="4"/>
    </row>
    <row r="636" spans="2:7" ht="12.75" customHeight="1" x14ac:dyDescent="0.2">
      <c r="B636" s="4"/>
      <c r="C636" s="4"/>
      <c r="D636" s="4"/>
      <c r="E636" s="4"/>
      <c r="F636" s="4"/>
      <c r="G636" s="4"/>
    </row>
    <row r="637" spans="2:7" ht="12.75" customHeight="1" x14ac:dyDescent="0.2">
      <c r="B637" s="4"/>
      <c r="C637" s="4"/>
      <c r="D637" s="4"/>
      <c r="E637" s="4"/>
      <c r="F637" s="4"/>
      <c r="G637" s="4"/>
    </row>
    <row r="638" spans="2:7" ht="12.75" customHeight="1" x14ac:dyDescent="0.2">
      <c r="B638" s="4"/>
      <c r="C638" s="4"/>
      <c r="D638" s="4"/>
      <c r="E638" s="4"/>
      <c r="F638" s="4"/>
      <c r="G638" s="4"/>
    </row>
    <row r="639" spans="2:7" ht="12.75" customHeight="1" x14ac:dyDescent="0.2">
      <c r="B639" s="4"/>
      <c r="C639" s="4"/>
      <c r="D639" s="4"/>
      <c r="E639" s="4"/>
      <c r="F639" s="4"/>
      <c r="G639" s="4"/>
    </row>
    <row r="640" spans="2:7" ht="12.75" customHeight="1" x14ac:dyDescent="0.2">
      <c r="B640" s="4"/>
      <c r="C640" s="4"/>
      <c r="D640" s="4"/>
      <c r="E640" s="4"/>
      <c r="F640" s="4"/>
      <c r="G640" s="4"/>
    </row>
    <row r="641" spans="2:7" ht="12.75" customHeight="1" x14ac:dyDescent="0.2">
      <c r="B641" s="4"/>
      <c r="C641" s="4"/>
      <c r="D641" s="4"/>
      <c r="E641" s="4"/>
      <c r="F641" s="4"/>
      <c r="G641" s="4"/>
    </row>
    <row r="642" spans="2:7" ht="12.75" customHeight="1" x14ac:dyDescent="0.2">
      <c r="B642" s="4"/>
      <c r="C642" s="4"/>
      <c r="D642" s="4"/>
      <c r="E642" s="4"/>
      <c r="F642" s="4"/>
      <c r="G642" s="4"/>
    </row>
    <row r="643" spans="2:7" ht="12.75" customHeight="1" x14ac:dyDescent="0.2">
      <c r="B643" s="4"/>
      <c r="C643" s="4"/>
      <c r="D643" s="4"/>
      <c r="E643" s="4"/>
      <c r="F643" s="4"/>
      <c r="G643" s="4"/>
    </row>
    <row r="644" spans="2:7" ht="12.75" customHeight="1" x14ac:dyDescent="0.2">
      <c r="B644" s="4"/>
      <c r="C644" s="4"/>
      <c r="D644" s="4"/>
      <c r="E644" s="4"/>
      <c r="F644" s="4"/>
      <c r="G644" s="4"/>
    </row>
    <row r="645" spans="2:7" ht="12.75" customHeight="1" x14ac:dyDescent="0.2">
      <c r="B645" s="4"/>
      <c r="C645" s="4"/>
      <c r="D645" s="4"/>
      <c r="E645" s="4"/>
      <c r="F645" s="4"/>
      <c r="G645" s="4"/>
    </row>
    <row r="646" spans="2:7" ht="12.75" customHeight="1" x14ac:dyDescent="0.2">
      <c r="B646" s="4"/>
      <c r="C646" s="4"/>
      <c r="D646" s="4"/>
      <c r="E646" s="4"/>
      <c r="F646" s="4"/>
      <c r="G646" s="4"/>
    </row>
    <row r="647" spans="2:7" ht="12.75" customHeight="1" x14ac:dyDescent="0.2">
      <c r="B647" s="4"/>
      <c r="C647" s="4"/>
      <c r="D647" s="4"/>
      <c r="E647" s="4"/>
      <c r="F647" s="4"/>
      <c r="G647" s="4"/>
    </row>
    <row r="648" spans="2:7" ht="12.75" customHeight="1" x14ac:dyDescent="0.2">
      <c r="B648" s="4"/>
      <c r="C648" s="4"/>
      <c r="D648" s="4"/>
      <c r="E648" s="4"/>
      <c r="F648" s="4"/>
      <c r="G648" s="4"/>
    </row>
    <row r="649" spans="2:7" ht="12.75" customHeight="1" x14ac:dyDescent="0.2">
      <c r="B649" s="4"/>
      <c r="C649" s="4"/>
      <c r="D649" s="4"/>
      <c r="E649" s="4"/>
      <c r="F649" s="4"/>
      <c r="G649" s="4"/>
    </row>
    <row r="650" spans="2:7" ht="12.75" customHeight="1" x14ac:dyDescent="0.2">
      <c r="B650" s="4"/>
      <c r="C650" s="4"/>
      <c r="D650" s="4"/>
      <c r="E650" s="4"/>
      <c r="F650" s="4"/>
      <c r="G650" s="4"/>
    </row>
    <row r="651" spans="2:7" ht="12.75" customHeight="1" x14ac:dyDescent="0.2">
      <c r="B651" s="4"/>
      <c r="C651" s="4"/>
      <c r="D651" s="4"/>
      <c r="E651" s="4"/>
      <c r="F651" s="4"/>
      <c r="G651" s="4"/>
    </row>
    <row r="652" spans="2:7" ht="12.75" customHeight="1" x14ac:dyDescent="0.2">
      <c r="B652" s="4"/>
      <c r="C652" s="4"/>
      <c r="D652" s="4"/>
      <c r="E652" s="4"/>
      <c r="F652" s="4"/>
      <c r="G652" s="4"/>
    </row>
    <row r="653" spans="2:7" ht="12.75" customHeight="1" x14ac:dyDescent="0.2">
      <c r="B653" s="4"/>
      <c r="C653" s="4"/>
      <c r="D653" s="4"/>
      <c r="E653" s="4"/>
      <c r="F653" s="4"/>
      <c r="G653" s="4"/>
    </row>
    <row r="654" spans="2:7" ht="12.75" customHeight="1" x14ac:dyDescent="0.2">
      <c r="B654" s="4"/>
      <c r="C654" s="4"/>
      <c r="D654" s="4"/>
      <c r="E654" s="4"/>
      <c r="F654" s="4"/>
      <c r="G654" s="4"/>
    </row>
    <row r="655" spans="2:7" ht="12.75" customHeight="1" x14ac:dyDescent="0.2">
      <c r="B655" s="4"/>
      <c r="C655" s="4"/>
      <c r="D655" s="4"/>
      <c r="E655" s="4"/>
      <c r="F655" s="4"/>
      <c r="G655" s="4"/>
    </row>
    <row r="656" spans="2:7" ht="12.75" customHeight="1" x14ac:dyDescent="0.2">
      <c r="B656" s="4"/>
      <c r="C656" s="4"/>
      <c r="D656" s="4"/>
      <c r="E656" s="4"/>
      <c r="F656" s="4"/>
      <c r="G656" s="4"/>
    </row>
    <row r="657" spans="2:7" ht="12.75" customHeight="1" x14ac:dyDescent="0.2">
      <c r="B657" s="4"/>
      <c r="C657" s="4"/>
      <c r="D657" s="4"/>
      <c r="E657" s="4"/>
      <c r="F657" s="4"/>
      <c r="G657" s="4"/>
    </row>
    <row r="658" spans="2:7" ht="12.75" customHeight="1" x14ac:dyDescent="0.2">
      <c r="B658" s="4"/>
      <c r="C658" s="4"/>
      <c r="D658" s="4"/>
      <c r="E658" s="4"/>
      <c r="F658" s="4"/>
      <c r="G658" s="4"/>
    </row>
    <row r="659" spans="2:7" ht="12.75" customHeight="1" x14ac:dyDescent="0.2">
      <c r="B659" s="4"/>
      <c r="C659" s="4"/>
      <c r="D659" s="4"/>
      <c r="E659" s="4"/>
      <c r="F659" s="4"/>
      <c r="G659" s="4"/>
    </row>
    <row r="660" spans="2:7" ht="12.75" customHeight="1" x14ac:dyDescent="0.2">
      <c r="B660" s="4"/>
      <c r="C660" s="4"/>
      <c r="D660" s="4"/>
      <c r="E660" s="4"/>
      <c r="F660" s="4"/>
      <c r="G660" s="4"/>
    </row>
    <row r="661" spans="2:7" ht="12.75" customHeight="1" x14ac:dyDescent="0.2">
      <c r="B661" s="4"/>
      <c r="C661" s="4"/>
      <c r="D661" s="4"/>
      <c r="E661" s="4"/>
      <c r="F661" s="4"/>
      <c r="G661" s="4"/>
    </row>
    <row r="662" spans="2:7" ht="12.75" customHeight="1" x14ac:dyDescent="0.2">
      <c r="B662" s="4"/>
      <c r="C662" s="4"/>
      <c r="D662" s="4"/>
      <c r="E662" s="4"/>
      <c r="F662" s="4"/>
      <c r="G662" s="4"/>
    </row>
    <row r="663" spans="2:7" ht="12.75" customHeight="1" x14ac:dyDescent="0.2">
      <c r="B663" s="4"/>
      <c r="C663" s="4"/>
      <c r="D663" s="4"/>
      <c r="E663" s="4"/>
      <c r="F663" s="4"/>
      <c r="G663" s="4"/>
    </row>
    <row r="664" spans="2:7" ht="12.75" customHeight="1" x14ac:dyDescent="0.2">
      <c r="B664" s="4"/>
      <c r="C664" s="4"/>
      <c r="D664" s="4"/>
      <c r="E664" s="4"/>
      <c r="F664" s="4"/>
      <c r="G664" s="4"/>
    </row>
    <row r="665" spans="2:7" ht="12.75" customHeight="1" x14ac:dyDescent="0.2">
      <c r="B665" s="4"/>
      <c r="C665" s="4"/>
      <c r="D665" s="4"/>
      <c r="E665" s="4"/>
      <c r="F665" s="4"/>
      <c r="G665" s="4"/>
    </row>
    <row r="666" spans="2:7" ht="12.75" customHeight="1" x14ac:dyDescent="0.2">
      <c r="B666" s="4"/>
      <c r="C666" s="4"/>
      <c r="D666" s="4"/>
      <c r="E666" s="4"/>
      <c r="F666" s="4"/>
      <c r="G666" s="4"/>
    </row>
    <row r="667" spans="2:7" ht="12.75" customHeight="1" x14ac:dyDescent="0.2">
      <c r="B667" s="4"/>
      <c r="C667" s="4"/>
      <c r="D667" s="4"/>
      <c r="E667" s="4"/>
      <c r="F667" s="4"/>
      <c r="G667" s="4"/>
    </row>
    <row r="668" spans="2:7" ht="12.75" customHeight="1" x14ac:dyDescent="0.2">
      <c r="B668" s="4"/>
      <c r="C668" s="4"/>
      <c r="D668" s="4"/>
      <c r="E668" s="4"/>
      <c r="F668" s="4"/>
      <c r="G668" s="4"/>
    </row>
    <row r="669" spans="2:7" ht="12.75" customHeight="1" x14ac:dyDescent="0.2">
      <c r="B669" s="4"/>
      <c r="C669" s="4"/>
      <c r="D669" s="4"/>
      <c r="E669" s="4"/>
      <c r="F669" s="4"/>
      <c r="G669" s="4"/>
    </row>
    <row r="670" spans="2:7" ht="12.75" customHeight="1" x14ac:dyDescent="0.2">
      <c r="B670" s="4"/>
      <c r="C670" s="4"/>
      <c r="D670" s="4"/>
      <c r="E670" s="4"/>
      <c r="F670" s="4"/>
      <c r="G670" s="4"/>
    </row>
    <row r="671" spans="2:7" ht="12.75" customHeight="1" x14ac:dyDescent="0.2">
      <c r="B671" s="4"/>
      <c r="C671" s="4"/>
      <c r="D671" s="4"/>
      <c r="E671" s="4"/>
      <c r="F671" s="4"/>
      <c r="G671" s="4"/>
    </row>
    <row r="672" spans="2:7" ht="12.75" customHeight="1" x14ac:dyDescent="0.2">
      <c r="B672" s="4"/>
      <c r="C672" s="4"/>
      <c r="D672" s="4"/>
      <c r="E672" s="4"/>
      <c r="F672" s="4"/>
      <c r="G672" s="4"/>
    </row>
    <row r="673" spans="2:7" ht="12.75" customHeight="1" x14ac:dyDescent="0.2">
      <c r="B673" s="4"/>
      <c r="C673" s="4"/>
      <c r="D673" s="4"/>
      <c r="E673" s="4"/>
      <c r="F673" s="4"/>
      <c r="G673" s="4"/>
    </row>
    <row r="674" spans="2:7" ht="12.75" customHeight="1" x14ac:dyDescent="0.2">
      <c r="B674" s="4"/>
      <c r="C674" s="4"/>
      <c r="D674" s="4"/>
      <c r="E674" s="4"/>
      <c r="F674" s="4"/>
      <c r="G674" s="4"/>
    </row>
    <row r="675" spans="2:7" ht="12.75" customHeight="1" x14ac:dyDescent="0.2">
      <c r="B675" s="4"/>
      <c r="C675" s="4"/>
      <c r="D675" s="4"/>
      <c r="E675" s="4"/>
      <c r="F675" s="4"/>
      <c r="G675" s="4"/>
    </row>
    <row r="676" spans="2:7" ht="12.75" customHeight="1" x14ac:dyDescent="0.2">
      <c r="B676" s="4"/>
      <c r="C676" s="4"/>
      <c r="D676" s="4"/>
      <c r="E676" s="4"/>
      <c r="F676" s="4"/>
      <c r="G676" s="4"/>
    </row>
    <row r="677" spans="2:7" ht="12.75" customHeight="1" x14ac:dyDescent="0.2">
      <c r="B677" s="4"/>
      <c r="C677" s="4"/>
      <c r="D677" s="4"/>
      <c r="E677" s="4"/>
      <c r="F677" s="4"/>
      <c r="G677" s="4"/>
    </row>
    <row r="678" spans="2:7" ht="12.75" customHeight="1" x14ac:dyDescent="0.2">
      <c r="B678" s="4"/>
      <c r="C678" s="4"/>
      <c r="D678" s="4"/>
      <c r="E678" s="4"/>
      <c r="F678" s="4"/>
      <c r="G678" s="4"/>
    </row>
    <row r="679" spans="2:7" ht="12.75" customHeight="1" x14ac:dyDescent="0.2">
      <c r="B679" s="4"/>
      <c r="C679" s="4"/>
      <c r="D679" s="4"/>
      <c r="E679" s="4"/>
      <c r="F679" s="4"/>
      <c r="G679" s="4"/>
    </row>
    <row r="680" spans="2:7" ht="12.75" customHeight="1" x14ac:dyDescent="0.2">
      <c r="B680" s="4"/>
      <c r="C680" s="4"/>
      <c r="D680" s="4"/>
      <c r="E680" s="4"/>
      <c r="F680" s="4"/>
      <c r="G680" s="4"/>
    </row>
    <row r="681" spans="2:7" ht="12.75" customHeight="1" x14ac:dyDescent="0.2">
      <c r="B681" s="4"/>
      <c r="C681" s="4"/>
      <c r="D681" s="4"/>
      <c r="E681" s="4"/>
      <c r="F681" s="4"/>
      <c r="G681" s="4"/>
    </row>
    <row r="682" spans="2:7" ht="12.75" customHeight="1" x14ac:dyDescent="0.2">
      <c r="B682" s="4"/>
      <c r="C682" s="4"/>
      <c r="D682" s="4"/>
      <c r="E682" s="4"/>
      <c r="F682" s="4"/>
      <c r="G682" s="4"/>
    </row>
    <row r="683" spans="2:7" ht="12.75" customHeight="1" x14ac:dyDescent="0.2">
      <c r="B683" s="4"/>
      <c r="C683" s="4"/>
      <c r="D683" s="4"/>
      <c r="E683" s="4"/>
      <c r="F683" s="4"/>
      <c r="G683" s="4"/>
    </row>
    <row r="684" spans="2:7" ht="12.75" customHeight="1" x14ac:dyDescent="0.2">
      <c r="B684" s="4"/>
      <c r="C684" s="4"/>
      <c r="D684" s="4"/>
      <c r="E684" s="4"/>
      <c r="F684" s="4"/>
      <c r="G684" s="4"/>
    </row>
    <row r="685" spans="2:7" ht="12.75" customHeight="1" x14ac:dyDescent="0.2">
      <c r="B685" s="4"/>
      <c r="C685" s="4"/>
      <c r="D685" s="4"/>
      <c r="E685" s="4"/>
      <c r="F685" s="4"/>
      <c r="G685" s="4"/>
    </row>
    <row r="686" spans="2:7" ht="12.75" customHeight="1" x14ac:dyDescent="0.2">
      <c r="B686" s="4"/>
      <c r="C686" s="4"/>
      <c r="D686" s="4"/>
      <c r="E686" s="4"/>
      <c r="F686" s="4"/>
      <c r="G686" s="4"/>
    </row>
    <row r="687" spans="2:7" ht="12.75" customHeight="1" x14ac:dyDescent="0.2">
      <c r="B687" s="4"/>
      <c r="C687" s="4"/>
      <c r="D687" s="4"/>
      <c r="E687" s="4"/>
      <c r="F687" s="4"/>
      <c r="G687" s="4"/>
    </row>
    <row r="688" spans="2:7" ht="12.75" customHeight="1" x14ac:dyDescent="0.2">
      <c r="B688" s="4"/>
      <c r="C688" s="4"/>
      <c r="D688" s="4"/>
      <c r="E688" s="4"/>
      <c r="F688" s="4"/>
      <c r="G688" s="4"/>
    </row>
    <row r="689" spans="2:7" ht="12.75" customHeight="1" x14ac:dyDescent="0.2">
      <c r="B689" s="4"/>
      <c r="C689" s="4"/>
      <c r="D689" s="4"/>
      <c r="E689" s="4"/>
      <c r="F689" s="4"/>
      <c r="G689" s="4"/>
    </row>
    <row r="690" spans="2:7" ht="12.75" customHeight="1" x14ac:dyDescent="0.2">
      <c r="B690" s="4"/>
      <c r="C690" s="4"/>
      <c r="D690" s="4"/>
      <c r="E690" s="4"/>
      <c r="F690" s="4"/>
      <c r="G690" s="4"/>
    </row>
    <row r="691" spans="2:7" ht="12.75" customHeight="1" x14ac:dyDescent="0.2">
      <c r="B691" s="4"/>
      <c r="C691" s="4"/>
      <c r="D691" s="4"/>
      <c r="E691" s="4"/>
      <c r="F691" s="4"/>
      <c r="G691" s="4"/>
    </row>
    <row r="692" spans="2:7" ht="12.75" customHeight="1" x14ac:dyDescent="0.2">
      <c r="B692" s="4"/>
      <c r="C692" s="4"/>
      <c r="D692" s="4"/>
      <c r="E692" s="4"/>
      <c r="F692" s="4"/>
      <c r="G692" s="4"/>
    </row>
    <row r="693" spans="2:7" ht="12.75" customHeight="1" x14ac:dyDescent="0.2">
      <c r="B693" s="4"/>
      <c r="C693" s="4"/>
      <c r="D693" s="4"/>
      <c r="E693" s="4"/>
      <c r="F693" s="4"/>
      <c r="G693" s="4"/>
    </row>
    <row r="694" spans="2:7" ht="12.75" customHeight="1" x14ac:dyDescent="0.2">
      <c r="B694" s="4"/>
      <c r="C694" s="4"/>
      <c r="D694" s="4"/>
      <c r="E694" s="4"/>
      <c r="F694" s="4"/>
      <c r="G694" s="4"/>
    </row>
    <row r="695" spans="2:7" ht="12.75" customHeight="1" x14ac:dyDescent="0.2">
      <c r="B695" s="4"/>
      <c r="C695" s="4"/>
      <c r="D695" s="4"/>
      <c r="E695" s="4"/>
      <c r="F695" s="4"/>
      <c r="G695" s="4"/>
    </row>
    <row r="696" spans="2:7" ht="12.75" customHeight="1" x14ac:dyDescent="0.2">
      <c r="B696" s="4"/>
      <c r="C696" s="4"/>
      <c r="D696" s="4"/>
      <c r="E696" s="4"/>
      <c r="F696" s="4"/>
      <c r="G696" s="4"/>
    </row>
    <row r="697" spans="2:7" ht="12.75" customHeight="1" x14ac:dyDescent="0.2">
      <c r="B697" s="4"/>
      <c r="C697" s="4"/>
      <c r="D697" s="4"/>
      <c r="E697" s="4"/>
      <c r="F697" s="4"/>
      <c r="G697" s="4"/>
    </row>
    <row r="698" spans="2:7" ht="12.75" customHeight="1" x14ac:dyDescent="0.2">
      <c r="B698" s="4"/>
      <c r="C698" s="4"/>
      <c r="D698" s="4"/>
      <c r="E698" s="4"/>
      <c r="F698" s="4"/>
      <c r="G698" s="4"/>
    </row>
    <row r="699" spans="2:7" ht="12.75" customHeight="1" x14ac:dyDescent="0.2">
      <c r="B699" s="4"/>
      <c r="C699" s="4"/>
      <c r="D699" s="4"/>
      <c r="E699" s="4"/>
      <c r="F699" s="4"/>
      <c r="G699" s="4"/>
    </row>
    <row r="700" spans="2:7" ht="12.75" customHeight="1" x14ac:dyDescent="0.2">
      <c r="B700" s="4"/>
      <c r="C700" s="4"/>
      <c r="D700" s="4"/>
      <c r="E700" s="4"/>
      <c r="F700" s="4"/>
      <c r="G700" s="4"/>
    </row>
    <row r="701" spans="2:7" ht="12.75" customHeight="1" x14ac:dyDescent="0.2">
      <c r="B701" s="4"/>
      <c r="C701" s="4"/>
      <c r="D701" s="4"/>
      <c r="E701" s="4"/>
      <c r="F701" s="4"/>
      <c r="G701" s="4"/>
    </row>
    <row r="702" spans="2:7" ht="12.75" customHeight="1" x14ac:dyDescent="0.2">
      <c r="B702" s="4"/>
      <c r="C702" s="4"/>
      <c r="D702" s="4"/>
      <c r="E702" s="4"/>
      <c r="F702" s="4"/>
      <c r="G702" s="4"/>
    </row>
    <row r="703" spans="2:7" ht="12.75" customHeight="1" x14ac:dyDescent="0.2">
      <c r="B703" s="4"/>
      <c r="C703" s="4"/>
      <c r="D703" s="4"/>
      <c r="E703" s="4"/>
      <c r="F703" s="4"/>
      <c r="G703" s="4"/>
    </row>
    <row r="704" spans="2:7" ht="12.75" customHeight="1" x14ac:dyDescent="0.2">
      <c r="B704" s="4"/>
      <c r="C704" s="4"/>
      <c r="D704" s="4"/>
      <c r="E704" s="4"/>
      <c r="F704" s="4"/>
      <c r="G704" s="4"/>
    </row>
    <row r="705" spans="2:7" ht="12.75" customHeight="1" x14ac:dyDescent="0.2">
      <c r="B705" s="4"/>
      <c r="C705" s="4"/>
      <c r="D705" s="4"/>
      <c r="E705" s="4"/>
      <c r="F705" s="4"/>
      <c r="G705" s="4"/>
    </row>
    <row r="706" spans="2:7" ht="12.75" customHeight="1" x14ac:dyDescent="0.2">
      <c r="B706" s="4"/>
      <c r="C706" s="4"/>
      <c r="D706" s="4"/>
      <c r="E706" s="4"/>
      <c r="F706" s="4"/>
      <c r="G706" s="4"/>
    </row>
    <row r="707" spans="2:7" ht="12.75" customHeight="1" x14ac:dyDescent="0.2">
      <c r="B707" s="4"/>
      <c r="C707" s="4"/>
      <c r="D707" s="4"/>
      <c r="E707" s="4"/>
      <c r="F707" s="4"/>
      <c r="G707" s="4"/>
    </row>
    <row r="708" spans="2:7" ht="12.75" customHeight="1" x14ac:dyDescent="0.2">
      <c r="B708" s="4"/>
      <c r="C708" s="4"/>
      <c r="D708" s="4"/>
      <c r="E708" s="4"/>
      <c r="F708" s="4"/>
      <c r="G708" s="4"/>
    </row>
    <row r="709" spans="2:7" ht="12.75" customHeight="1" x14ac:dyDescent="0.2">
      <c r="B709" s="4"/>
      <c r="C709" s="4"/>
      <c r="D709" s="4"/>
      <c r="E709" s="4"/>
      <c r="F709" s="4"/>
      <c r="G709" s="4"/>
    </row>
    <row r="710" spans="2:7" ht="12.75" customHeight="1" x14ac:dyDescent="0.2">
      <c r="B710" s="4"/>
      <c r="C710" s="4"/>
      <c r="D710" s="4"/>
      <c r="E710" s="4"/>
      <c r="F710" s="4"/>
      <c r="G710" s="4"/>
    </row>
    <row r="711" spans="2:7" ht="12.75" customHeight="1" x14ac:dyDescent="0.2">
      <c r="B711" s="4"/>
      <c r="C711" s="4"/>
      <c r="D711" s="4"/>
      <c r="E711" s="4"/>
      <c r="F711" s="4"/>
      <c r="G711" s="4"/>
    </row>
    <row r="712" spans="2:7" ht="12.75" customHeight="1" x14ac:dyDescent="0.2">
      <c r="B712" s="4"/>
      <c r="C712" s="4"/>
      <c r="D712" s="4"/>
      <c r="E712" s="4"/>
      <c r="F712" s="4"/>
      <c r="G712" s="4"/>
    </row>
    <row r="713" spans="2:7" ht="12.75" customHeight="1" x14ac:dyDescent="0.2">
      <c r="B713" s="4"/>
      <c r="C713" s="4"/>
      <c r="D713" s="4"/>
      <c r="E713" s="4"/>
      <c r="F713" s="4"/>
      <c r="G713" s="4"/>
    </row>
    <row r="714" spans="2:7" ht="12.75" customHeight="1" x14ac:dyDescent="0.2">
      <c r="B714" s="4"/>
      <c r="C714" s="4"/>
      <c r="D714" s="4"/>
      <c r="E714" s="4"/>
      <c r="F714" s="4"/>
      <c r="G714" s="4"/>
    </row>
    <row r="715" spans="2:7" ht="12.75" customHeight="1" x14ac:dyDescent="0.2">
      <c r="B715" s="4"/>
      <c r="C715" s="4"/>
      <c r="D715" s="4"/>
      <c r="E715" s="4"/>
      <c r="F715" s="4"/>
      <c r="G715" s="4"/>
    </row>
    <row r="716" spans="2:7" ht="12.75" customHeight="1" x14ac:dyDescent="0.2">
      <c r="B716" s="4"/>
      <c r="C716" s="4"/>
      <c r="D716" s="4"/>
      <c r="E716" s="4"/>
      <c r="F716" s="4"/>
      <c r="G716" s="4"/>
    </row>
    <row r="717" spans="2:7" ht="12.75" customHeight="1" x14ac:dyDescent="0.2">
      <c r="B717" s="4"/>
      <c r="C717" s="4"/>
      <c r="D717" s="4"/>
      <c r="E717" s="4"/>
      <c r="F717" s="4"/>
      <c r="G717" s="4"/>
    </row>
    <row r="718" spans="2:7" ht="12.75" customHeight="1" x14ac:dyDescent="0.2">
      <c r="B718" s="4"/>
      <c r="C718" s="4"/>
      <c r="D718" s="4"/>
      <c r="E718" s="4"/>
      <c r="F718" s="4"/>
      <c r="G718" s="4"/>
    </row>
    <row r="719" spans="2:7" ht="12.75" customHeight="1" x14ac:dyDescent="0.2">
      <c r="B719" s="4"/>
      <c r="C719" s="4"/>
      <c r="D719" s="4"/>
      <c r="E719" s="4"/>
      <c r="F719" s="4"/>
      <c r="G719" s="4"/>
    </row>
    <row r="720" spans="2:7" ht="12.75" customHeight="1" x14ac:dyDescent="0.2">
      <c r="B720" s="4"/>
      <c r="C720" s="4"/>
      <c r="D720" s="4"/>
      <c r="E720" s="4"/>
      <c r="F720" s="4"/>
      <c r="G720" s="4"/>
    </row>
    <row r="721" spans="2:7" ht="12.75" customHeight="1" x14ac:dyDescent="0.2">
      <c r="B721" s="4"/>
      <c r="C721" s="4"/>
      <c r="D721" s="4"/>
      <c r="E721" s="4"/>
      <c r="F721" s="4"/>
      <c r="G721" s="4"/>
    </row>
    <row r="722" spans="2:7" ht="12.75" customHeight="1" x14ac:dyDescent="0.2">
      <c r="B722" s="4"/>
      <c r="C722" s="4"/>
      <c r="D722" s="4"/>
      <c r="E722" s="4"/>
      <c r="F722" s="4"/>
      <c r="G722" s="4"/>
    </row>
    <row r="723" spans="2:7" ht="12.75" customHeight="1" x14ac:dyDescent="0.2">
      <c r="B723" s="4"/>
      <c r="C723" s="4"/>
      <c r="D723" s="4"/>
      <c r="E723" s="4"/>
      <c r="F723" s="4"/>
      <c r="G723" s="4"/>
    </row>
    <row r="724" spans="2:7" ht="12.75" customHeight="1" x14ac:dyDescent="0.2">
      <c r="B724" s="4"/>
      <c r="C724" s="4"/>
      <c r="D724" s="4"/>
      <c r="E724" s="4"/>
      <c r="F724" s="4"/>
      <c r="G724" s="4"/>
    </row>
    <row r="725" spans="2:7" ht="12.75" customHeight="1" x14ac:dyDescent="0.2">
      <c r="B725" s="4"/>
      <c r="C725" s="4"/>
      <c r="D725" s="4"/>
      <c r="E725" s="4"/>
      <c r="F725" s="4"/>
      <c r="G725" s="4"/>
    </row>
    <row r="726" spans="2:7" ht="12.75" customHeight="1" x14ac:dyDescent="0.2">
      <c r="B726" s="4"/>
      <c r="C726" s="4"/>
      <c r="D726" s="4"/>
      <c r="E726" s="4"/>
      <c r="F726" s="4"/>
      <c r="G726" s="4"/>
    </row>
    <row r="727" spans="2:7" ht="12.75" customHeight="1" x14ac:dyDescent="0.2">
      <c r="B727" s="4"/>
      <c r="C727" s="4"/>
      <c r="D727" s="4"/>
      <c r="E727" s="4"/>
      <c r="F727" s="4"/>
      <c r="G727" s="4"/>
    </row>
    <row r="728" spans="2:7" ht="12.75" customHeight="1" x14ac:dyDescent="0.2">
      <c r="B728" s="4"/>
      <c r="C728" s="4"/>
      <c r="D728" s="4"/>
      <c r="E728" s="4"/>
      <c r="F728" s="4"/>
      <c r="G728" s="4"/>
    </row>
    <row r="729" spans="2:7" ht="12.75" customHeight="1" x14ac:dyDescent="0.2">
      <c r="B729" s="4"/>
      <c r="C729" s="4"/>
      <c r="D729" s="4"/>
      <c r="E729" s="4"/>
      <c r="F729" s="4"/>
      <c r="G729" s="4"/>
    </row>
    <row r="730" spans="2:7" ht="12.75" customHeight="1" x14ac:dyDescent="0.2">
      <c r="B730" s="4"/>
      <c r="C730" s="4"/>
      <c r="D730" s="4"/>
      <c r="E730" s="4"/>
      <c r="F730" s="4"/>
      <c r="G730" s="4"/>
    </row>
    <row r="731" spans="2:7" ht="12.75" customHeight="1" x14ac:dyDescent="0.2">
      <c r="B731" s="4"/>
      <c r="C731" s="4"/>
      <c r="D731" s="4"/>
      <c r="E731" s="4"/>
      <c r="F731" s="4"/>
      <c r="G731" s="4"/>
    </row>
    <row r="732" spans="2:7" ht="12.75" customHeight="1" x14ac:dyDescent="0.2">
      <c r="B732" s="4"/>
      <c r="C732" s="4"/>
      <c r="D732" s="4"/>
      <c r="E732" s="4"/>
      <c r="F732" s="4"/>
      <c r="G732" s="4"/>
    </row>
    <row r="733" spans="2:7" ht="12.75" customHeight="1" x14ac:dyDescent="0.2">
      <c r="B733" s="4"/>
      <c r="C733" s="4"/>
      <c r="D733" s="4"/>
      <c r="E733" s="4"/>
      <c r="F733" s="4"/>
      <c r="G733" s="4"/>
    </row>
    <row r="734" spans="2:7" ht="12.75" customHeight="1" x14ac:dyDescent="0.2">
      <c r="B734" s="4"/>
      <c r="C734" s="4"/>
      <c r="D734" s="4"/>
      <c r="E734" s="4"/>
      <c r="F734" s="4"/>
      <c r="G734" s="4"/>
    </row>
    <row r="735" spans="2:7" ht="12.75" customHeight="1" x14ac:dyDescent="0.2">
      <c r="B735" s="4"/>
      <c r="C735" s="4"/>
      <c r="D735" s="4"/>
      <c r="E735" s="4"/>
      <c r="F735" s="4"/>
      <c r="G735" s="4"/>
    </row>
    <row r="736" spans="2:7" ht="12.75" customHeight="1" x14ac:dyDescent="0.2">
      <c r="B736" s="4"/>
      <c r="C736" s="4"/>
      <c r="D736" s="4"/>
      <c r="E736" s="4"/>
      <c r="F736" s="4"/>
      <c r="G736" s="4"/>
    </row>
    <row r="737" spans="2:7" ht="12.75" customHeight="1" x14ac:dyDescent="0.2">
      <c r="B737" s="4"/>
      <c r="C737" s="4"/>
      <c r="D737" s="4"/>
      <c r="E737" s="4"/>
      <c r="F737" s="4"/>
      <c r="G737" s="4"/>
    </row>
    <row r="738" spans="2:7" ht="12.75" customHeight="1" x14ac:dyDescent="0.2">
      <c r="B738" s="4"/>
      <c r="C738" s="4"/>
      <c r="D738" s="4"/>
      <c r="E738" s="4"/>
      <c r="F738" s="4"/>
      <c r="G738" s="4"/>
    </row>
    <row r="739" spans="2:7" ht="12.75" customHeight="1" x14ac:dyDescent="0.2">
      <c r="B739" s="4"/>
      <c r="C739" s="4"/>
      <c r="D739" s="4"/>
      <c r="E739" s="4"/>
      <c r="F739" s="4"/>
      <c r="G739" s="4"/>
    </row>
    <row r="740" spans="2:7" ht="12.75" customHeight="1" x14ac:dyDescent="0.2">
      <c r="B740" s="4"/>
      <c r="C740" s="4"/>
      <c r="D740" s="4"/>
      <c r="E740" s="4"/>
      <c r="F740" s="4"/>
      <c r="G740" s="4"/>
    </row>
    <row r="741" spans="2:7" ht="12.75" customHeight="1" x14ac:dyDescent="0.2">
      <c r="B741" s="4"/>
      <c r="C741" s="4"/>
      <c r="D741" s="4"/>
      <c r="E741" s="4"/>
      <c r="F741" s="4"/>
      <c r="G741" s="4"/>
    </row>
    <row r="742" spans="2:7" ht="12.75" customHeight="1" x14ac:dyDescent="0.2">
      <c r="B742" s="4"/>
      <c r="C742" s="4"/>
      <c r="D742" s="4"/>
      <c r="E742" s="4"/>
      <c r="F742" s="4"/>
      <c r="G742" s="4"/>
    </row>
    <row r="743" spans="2:7" ht="12.75" customHeight="1" x14ac:dyDescent="0.2">
      <c r="B743" s="4"/>
      <c r="C743" s="4"/>
      <c r="D743" s="4"/>
      <c r="E743" s="4"/>
      <c r="F743" s="4"/>
      <c r="G743" s="4"/>
    </row>
    <row r="744" spans="2:7" ht="12.75" customHeight="1" x14ac:dyDescent="0.2">
      <c r="B744" s="4"/>
      <c r="C744" s="4"/>
      <c r="D744" s="4"/>
      <c r="E744" s="4"/>
      <c r="F744" s="4"/>
      <c r="G744" s="4"/>
    </row>
    <row r="745" spans="2:7" ht="12.75" customHeight="1" x14ac:dyDescent="0.2">
      <c r="B745" s="4"/>
      <c r="C745" s="4"/>
      <c r="D745" s="4"/>
      <c r="E745" s="4"/>
      <c r="F745" s="4"/>
      <c r="G745" s="4"/>
    </row>
    <row r="746" spans="2:7" ht="12.75" customHeight="1" x14ac:dyDescent="0.2">
      <c r="B746" s="4"/>
      <c r="C746" s="4"/>
      <c r="D746" s="4"/>
      <c r="E746" s="4"/>
      <c r="F746" s="4"/>
      <c r="G746" s="4"/>
    </row>
    <row r="747" spans="2:7" ht="12.75" customHeight="1" x14ac:dyDescent="0.2">
      <c r="B747" s="4"/>
      <c r="C747" s="4"/>
      <c r="D747" s="4"/>
      <c r="E747" s="4"/>
      <c r="F747" s="4"/>
      <c r="G747" s="4"/>
    </row>
    <row r="748" spans="2:7" ht="12.75" customHeight="1" x14ac:dyDescent="0.2">
      <c r="B748" s="4"/>
      <c r="C748" s="4"/>
      <c r="D748" s="4"/>
      <c r="E748" s="4"/>
      <c r="F748" s="4"/>
      <c r="G748" s="4"/>
    </row>
    <row r="749" spans="2:7" ht="12.75" customHeight="1" x14ac:dyDescent="0.2">
      <c r="B749" s="4"/>
      <c r="C749" s="4"/>
      <c r="D749" s="4"/>
      <c r="E749" s="4"/>
      <c r="F749" s="4"/>
      <c r="G749" s="4"/>
    </row>
    <row r="750" spans="2:7" ht="12.75" customHeight="1" x14ac:dyDescent="0.2">
      <c r="B750" s="4"/>
      <c r="C750" s="4"/>
      <c r="D750" s="4"/>
      <c r="E750" s="4"/>
      <c r="F750" s="4"/>
      <c r="G750" s="4"/>
    </row>
    <row r="751" spans="2:7" ht="12.75" customHeight="1" x14ac:dyDescent="0.2">
      <c r="B751" s="4"/>
      <c r="C751" s="4"/>
      <c r="D751" s="4"/>
      <c r="E751" s="4"/>
      <c r="F751" s="4"/>
      <c r="G751" s="4"/>
    </row>
    <row r="752" spans="2:7" ht="12.75" customHeight="1" x14ac:dyDescent="0.2">
      <c r="B752" s="4"/>
      <c r="C752" s="4"/>
      <c r="D752" s="4"/>
      <c r="E752" s="4"/>
      <c r="F752" s="4"/>
      <c r="G752" s="4"/>
    </row>
    <row r="753" spans="2:7" ht="12.75" customHeight="1" x14ac:dyDescent="0.2">
      <c r="B753" s="4"/>
      <c r="C753" s="4"/>
      <c r="D753" s="4"/>
      <c r="E753" s="4"/>
      <c r="F753" s="4"/>
      <c r="G753" s="4"/>
    </row>
    <row r="754" spans="2:7" ht="12.75" customHeight="1" x14ac:dyDescent="0.2">
      <c r="B754" s="4"/>
      <c r="C754" s="4"/>
      <c r="D754" s="4"/>
      <c r="E754" s="4"/>
      <c r="F754" s="4"/>
      <c r="G754" s="4"/>
    </row>
    <row r="755" spans="2:7" ht="12.75" customHeight="1" x14ac:dyDescent="0.2">
      <c r="B755" s="4"/>
      <c r="C755" s="4"/>
      <c r="D755" s="4"/>
      <c r="E755" s="4"/>
      <c r="F755" s="4"/>
      <c r="G755" s="4"/>
    </row>
    <row r="756" spans="2:7" ht="12.75" customHeight="1" x14ac:dyDescent="0.2">
      <c r="B756" s="4"/>
      <c r="C756" s="4"/>
      <c r="D756" s="4"/>
      <c r="E756" s="4"/>
      <c r="F756" s="4"/>
      <c r="G756" s="4"/>
    </row>
    <row r="757" spans="2:7" ht="12.75" customHeight="1" x14ac:dyDescent="0.2">
      <c r="B757" s="4"/>
      <c r="C757" s="4"/>
      <c r="D757" s="4"/>
      <c r="E757" s="4"/>
      <c r="F757" s="4"/>
      <c r="G757" s="4"/>
    </row>
    <row r="758" spans="2:7" ht="12.75" customHeight="1" x14ac:dyDescent="0.2">
      <c r="B758" s="4"/>
      <c r="C758" s="4"/>
      <c r="D758" s="4"/>
      <c r="E758" s="4"/>
      <c r="F758" s="4"/>
      <c r="G758" s="4"/>
    </row>
    <row r="759" spans="2:7" ht="12.75" customHeight="1" x14ac:dyDescent="0.2">
      <c r="B759" s="4"/>
      <c r="C759" s="4"/>
      <c r="D759" s="4"/>
      <c r="E759" s="4"/>
      <c r="F759" s="4"/>
      <c r="G759" s="4"/>
    </row>
    <row r="760" spans="2:7" ht="12.75" customHeight="1" x14ac:dyDescent="0.2">
      <c r="B760" s="4"/>
      <c r="C760" s="4"/>
      <c r="D760" s="4"/>
      <c r="E760" s="4"/>
      <c r="F760" s="4"/>
      <c r="G760" s="4"/>
    </row>
    <row r="761" spans="2:7" ht="12.75" customHeight="1" x14ac:dyDescent="0.2">
      <c r="B761" s="4"/>
      <c r="C761" s="4"/>
      <c r="D761" s="4"/>
      <c r="E761" s="4"/>
      <c r="F761" s="4"/>
      <c r="G761" s="4"/>
    </row>
    <row r="762" spans="2:7" ht="12.75" customHeight="1" x14ac:dyDescent="0.2">
      <c r="B762" s="4"/>
      <c r="C762" s="4"/>
      <c r="D762" s="4"/>
      <c r="E762" s="4"/>
      <c r="F762" s="4"/>
      <c r="G762" s="4"/>
    </row>
    <row r="763" spans="2:7" ht="12.75" customHeight="1" x14ac:dyDescent="0.2">
      <c r="B763" s="4"/>
      <c r="C763" s="4"/>
      <c r="D763" s="4"/>
      <c r="E763" s="4"/>
      <c r="F763" s="4"/>
      <c r="G763" s="4"/>
    </row>
    <row r="764" spans="2:7" ht="12.75" customHeight="1" x14ac:dyDescent="0.2">
      <c r="B764" s="4"/>
      <c r="C764" s="4"/>
      <c r="D764" s="4"/>
      <c r="E764" s="4"/>
      <c r="F764" s="4"/>
      <c r="G764" s="4"/>
    </row>
    <row r="765" spans="2:7" ht="12.75" customHeight="1" x14ac:dyDescent="0.2">
      <c r="B765" s="4"/>
      <c r="C765" s="4"/>
      <c r="D765" s="4"/>
      <c r="E765" s="4"/>
      <c r="F765" s="4"/>
      <c r="G765" s="4"/>
    </row>
    <row r="766" spans="2:7" ht="12.75" customHeight="1" x14ac:dyDescent="0.2">
      <c r="B766" s="4"/>
      <c r="C766" s="4"/>
      <c r="D766" s="4"/>
      <c r="E766" s="4"/>
      <c r="F766" s="4"/>
      <c r="G766" s="4"/>
    </row>
    <row r="767" spans="2:7" ht="12.75" customHeight="1" x14ac:dyDescent="0.2">
      <c r="B767" s="4"/>
      <c r="C767" s="4"/>
      <c r="D767" s="4"/>
      <c r="E767" s="4"/>
      <c r="F767" s="4"/>
      <c r="G767" s="4"/>
    </row>
    <row r="768" spans="2:7" ht="12.75" customHeight="1" x14ac:dyDescent="0.2">
      <c r="B768" s="4"/>
      <c r="C768" s="4"/>
      <c r="D768" s="4"/>
      <c r="E768" s="4"/>
      <c r="F768" s="4"/>
      <c r="G768" s="4"/>
    </row>
    <row r="769" spans="2:7" ht="12.75" customHeight="1" x14ac:dyDescent="0.2">
      <c r="B769" s="4"/>
      <c r="C769" s="4"/>
      <c r="D769" s="4"/>
      <c r="E769" s="4"/>
      <c r="F769" s="4"/>
      <c r="G769" s="4"/>
    </row>
    <row r="770" spans="2:7" ht="12.75" customHeight="1" x14ac:dyDescent="0.2">
      <c r="B770" s="4"/>
      <c r="C770" s="4"/>
      <c r="D770" s="4"/>
      <c r="E770" s="4"/>
      <c r="F770" s="4"/>
      <c r="G770" s="4"/>
    </row>
    <row r="771" spans="2:7" ht="12.75" customHeight="1" x14ac:dyDescent="0.2">
      <c r="B771" s="4"/>
      <c r="C771" s="4"/>
      <c r="D771" s="4"/>
      <c r="E771" s="4"/>
      <c r="F771" s="4"/>
      <c r="G771" s="4"/>
    </row>
    <row r="772" spans="2:7" ht="12.75" customHeight="1" x14ac:dyDescent="0.2">
      <c r="B772" s="4"/>
      <c r="C772" s="4"/>
      <c r="D772" s="4"/>
      <c r="E772" s="4"/>
      <c r="F772" s="4"/>
      <c r="G772" s="4"/>
    </row>
    <row r="773" spans="2:7" ht="12.75" customHeight="1" x14ac:dyDescent="0.2">
      <c r="B773" s="4"/>
      <c r="C773" s="4"/>
      <c r="D773" s="4"/>
      <c r="E773" s="4"/>
      <c r="F773" s="4"/>
      <c r="G773" s="4"/>
    </row>
    <row r="774" spans="2:7" ht="12.75" customHeight="1" x14ac:dyDescent="0.2">
      <c r="B774" s="4"/>
      <c r="C774" s="4"/>
      <c r="D774" s="4"/>
      <c r="E774" s="4"/>
      <c r="F774" s="4"/>
      <c r="G774" s="4"/>
    </row>
    <row r="775" spans="2:7" ht="12.75" customHeight="1" x14ac:dyDescent="0.2">
      <c r="B775" s="4"/>
      <c r="C775" s="4"/>
      <c r="D775" s="4"/>
      <c r="E775" s="4"/>
      <c r="F775" s="4"/>
      <c r="G775" s="4"/>
    </row>
    <row r="776" spans="2:7" ht="12.75" customHeight="1" x14ac:dyDescent="0.2">
      <c r="B776" s="4"/>
      <c r="C776" s="4"/>
      <c r="D776" s="4"/>
      <c r="E776" s="4"/>
      <c r="F776" s="4"/>
      <c r="G776" s="4"/>
    </row>
    <row r="777" spans="2:7" ht="12.75" customHeight="1" x14ac:dyDescent="0.2">
      <c r="B777" s="4"/>
      <c r="C777" s="4"/>
      <c r="D777" s="4"/>
      <c r="E777" s="4"/>
      <c r="F777" s="4"/>
      <c r="G777" s="4"/>
    </row>
    <row r="778" spans="2:7" ht="12.75" customHeight="1" x14ac:dyDescent="0.2">
      <c r="B778" s="4"/>
      <c r="C778" s="4"/>
      <c r="D778" s="4"/>
      <c r="E778" s="4"/>
      <c r="F778" s="4"/>
      <c r="G778" s="4"/>
    </row>
    <row r="779" spans="2:7" ht="12.75" customHeight="1" x14ac:dyDescent="0.2">
      <c r="B779" s="4"/>
      <c r="C779" s="4"/>
      <c r="D779" s="4"/>
      <c r="E779" s="4"/>
      <c r="F779" s="4"/>
      <c r="G779" s="4"/>
    </row>
    <row r="780" spans="2:7" ht="12.75" customHeight="1" x14ac:dyDescent="0.2">
      <c r="B780" s="4"/>
      <c r="C780" s="4"/>
      <c r="D780" s="4"/>
      <c r="E780" s="4"/>
      <c r="F780" s="4"/>
      <c r="G780" s="4"/>
    </row>
    <row r="781" spans="2:7" ht="12.75" customHeight="1" x14ac:dyDescent="0.2">
      <c r="B781" s="4"/>
      <c r="C781" s="4"/>
      <c r="D781" s="4"/>
      <c r="E781" s="4"/>
      <c r="F781" s="4"/>
      <c r="G781" s="4"/>
    </row>
    <row r="782" spans="2:7" ht="12.75" customHeight="1" x14ac:dyDescent="0.2">
      <c r="B782" s="4"/>
      <c r="C782" s="4"/>
      <c r="D782" s="4"/>
      <c r="E782" s="4"/>
      <c r="F782" s="4"/>
      <c r="G782" s="4"/>
    </row>
    <row r="783" spans="2:7" ht="12.75" customHeight="1" x14ac:dyDescent="0.2">
      <c r="B783" s="4"/>
      <c r="C783" s="4"/>
      <c r="D783" s="4"/>
      <c r="E783" s="4"/>
      <c r="F783" s="4"/>
      <c r="G783" s="4"/>
    </row>
    <row r="784" spans="2:7" ht="12.75" customHeight="1" x14ac:dyDescent="0.2">
      <c r="B784" s="4"/>
      <c r="C784" s="4"/>
      <c r="D784" s="4"/>
      <c r="E784" s="4"/>
      <c r="F784" s="4"/>
      <c r="G784" s="4"/>
    </row>
    <row r="785" spans="2:7" ht="12.75" customHeight="1" x14ac:dyDescent="0.2">
      <c r="B785" s="4"/>
      <c r="C785" s="4"/>
      <c r="D785" s="4"/>
      <c r="E785" s="4"/>
      <c r="F785" s="4"/>
      <c r="G785" s="4"/>
    </row>
    <row r="786" spans="2:7" ht="12.75" customHeight="1" x14ac:dyDescent="0.2">
      <c r="B786" s="4"/>
      <c r="C786" s="4"/>
      <c r="D786" s="4"/>
      <c r="E786" s="4"/>
      <c r="F786" s="4"/>
      <c r="G786" s="4"/>
    </row>
    <row r="787" spans="2:7" ht="12.75" customHeight="1" x14ac:dyDescent="0.2">
      <c r="B787" s="4"/>
      <c r="C787" s="4"/>
      <c r="D787" s="4"/>
      <c r="E787" s="4"/>
      <c r="F787" s="4"/>
      <c r="G787" s="4"/>
    </row>
    <row r="788" spans="2:7" ht="12.75" customHeight="1" x14ac:dyDescent="0.2">
      <c r="B788" s="4"/>
      <c r="C788" s="4"/>
      <c r="D788" s="4"/>
      <c r="E788" s="4"/>
      <c r="F788" s="4"/>
      <c r="G788" s="4"/>
    </row>
    <row r="789" spans="2:7" ht="12.75" customHeight="1" x14ac:dyDescent="0.2">
      <c r="B789" s="4"/>
      <c r="C789" s="4"/>
      <c r="D789" s="4"/>
      <c r="E789" s="4"/>
      <c r="F789" s="4"/>
      <c r="G789" s="4"/>
    </row>
    <row r="790" spans="2:7" ht="12.75" customHeight="1" x14ac:dyDescent="0.2">
      <c r="B790" s="4"/>
      <c r="C790" s="4"/>
      <c r="D790" s="4"/>
      <c r="E790" s="4"/>
      <c r="F790" s="4"/>
      <c r="G790" s="4"/>
    </row>
    <row r="791" spans="2:7" ht="12.75" customHeight="1" x14ac:dyDescent="0.2">
      <c r="B791" s="4"/>
      <c r="C791" s="4"/>
      <c r="D791" s="4"/>
      <c r="E791" s="4"/>
      <c r="F791" s="4"/>
      <c r="G791" s="4"/>
    </row>
    <row r="792" spans="2:7" ht="12.75" customHeight="1" x14ac:dyDescent="0.2">
      <c r="B792" s="4"/>
      <c r="C792" s="4"/>
      <c r="D792" s="4"/>
      <c r="E792" s="4"/>
      <c r="F792" s="4"/>
      <c r="G792" s="4"/>
    </row>
    <row r="793" spans="2:7" ht="12.75" customHeight="1" x14ac:dyDescent="0.2">
      <c r="B793" s="4"/>
      <c r="C793" s="4"/>
      <c r="D793" s="4"/>
      <c r="E793" s="4"/>
      <c r="F793" s="4"/>
      <c r="G793" s="4"/>
    </row>
    <row r="794" spans="2:7" ht="12.75" customHeight="1" x14ac:dyDescent="0.2">
      <c r="B794" s="4"/>
      <c r="C794" s="4"/>
      <c r="D794" s="4"/>
      <c r="E794" s="4"/>
      <c r="F794" s="4"/>
      <c r="G794" s="4"/>
    </row>
    <row r="795" spans="2:7" ht="12.75" customHeight="1" x14ac:dyDescent="0.2">
      <c r="B795" s="4"/>
      <c r="C795" s="4"/>
      <c r="D795" s="4"/>
      <c r="E795" s="4"/>
      <c r="F795" s="4"/>
      <c r="G795" s="4"/>
    </row>
    <row r="796" spans="2:7" ht="12.75" customHeight="1" x14ac:dyDescent="0.2">
      <c r="B796" s="4"/>
      <c r="C796" s="4"/>
      <c r="D796" s="4"/>
      <c r="E796" s="4"/>
      <c r="F796" s="4"/>
      <c r="G796" s="4"/>
    </row>
    <row r="797" spans="2:7" ht="12.75" customHeight="1" x14ac:dyDescent="0.2">
      <c r="B797" s="4"/>
      <c r="C797" s="4"/>
      <c r="D797" s="4"/>
      <c r="E797" s="4"/>
      <c r="F797" s="4"/>
      <c r="G797" s="4"/>
    </row>
    <row r="798" spans="2:7" ht="12.75" customHeight="1" x14ac:dyDescent="0.2">
      <c r="B798" s="4"/>
      <c r="C798" s="4"/>
      <c r="D798" s="4"/>
      <c r="E798" s="4"/>
      <c r="F798" s="4"/>
      <c r="G798" s="4"/>
    </row>
    <row r="799" spans="2:7" ht="12.75" customHeight="1" x14ac:dyDescent="0.2">
      <c r="B799" s="4"/>
      <c r="C799" s="4"/>
      <c r="D799" s="4"/>
      <c r="E799" s="4"/>
      <c r="F799" s="4"/>
      <c r="G799" s="4"/>
    </row>
    <row r="800" spans="2:7" ht="12.75" customHeight="1" x14ac:dyDescent="0.2">
      <c r="B800" s="4"/>
      <c r="C800" s="4"/>
      <c r="D800" s="4"/>
      <c r="E800" s="4"/>
      <c r="F800" s="4"/>
      <c r="G800" s="4"/>
    </row>
    <row r="801" spans="2:7" ht="12.75" customHeight="1" x14ac:dyDescent="0.2">
      <c r="B801" s="4"/>
      <c r="C801" s="4"/>
      <c r="D801" s="4"/>
      <c r="E801" s="4"/>
      <c r="F801" s="4"/>
      <c r="G801" s="4"/>
    </row>
    <row r="802" spans="2:7" ht="12.75" customHeight="1" x14ac:dyDescent="0.2">
      <c r="B802" s="4"/>
      <c r="C802" s="4"/>
      <c r="D802" s="4"/>
      <c r="E802" s="4"/>
      <c r="F802" s="4"/>
      <c r="G802" s="4"/>
    </row>
    <row r="803" spans="2:7" ht="12.75" customHeight="1" x14ac:dyDescent="0.2">
      <c r="B803" s="4"/>
      <c r="C803" s="4"/>
      <c r="D803" s="4"/>
      <c r="E803" s="4"/>
      <c r="F803" s="4"/>
      <c r="G803" s="4"/>
    </row>
    <row r="804" spans="2:7" ht="12.75" customHeight="1" x14ac:dyDescent="0.2">
      <c r="B804" s="4"/>
      <c r="C804" s="4"/>
      <c r="D804" s="4"/>
      <c r="E804" s="4"/>
      <c r="F804" s="4"/>
      <c r="G804" s="4"/>
    </row>
    <row r="805" spans="2:7" ht="12.75" customHeight="1" x14ac:dyDescent="0.2">
      <c r="B805" s="4"/>
      <c r="C805" s="4"/>
      <c r="D805" s="4"/>
      <c r="E805" s="4"/>
      <c r="F805" s="4"/>
      <c r="G805" s="4"/>
    </row>
    <row r="806" spans="2:7" ht="12.75" customHeight="1" x14ac:dyDescent="0.2">
      <c r="B806" s="4"/>
      <c r="C806" s="4"/>
      <c r="D806" s="4"/>
      <c r="E806" s="4"/>
      <c r="F806" s="4"/>
      <c r="G806" s="4"/>
    </row>
    <row r="807" spans="2:7" ht="12.75" customHeight="1" x14ac:dyDescent="0.2">
      <c r="B807" s="4"/>
      <c r="C807" s="4"/>
      <c r="D807" s="4"/>
      <c r="E807" s="4"/>
      <c r="F807" s="4"/>
      <c r="G807" s="4"/>
    </row>
    <row r="808" spans="2:7" ht="12.75" customHeight="1" x14ac:dyDescent="0.2">
      <c r="B808" s="4"/>
      <c r="C808" s="4"/>
      <c r="D808" s="4"/>
      <c r="E808" s="4"/>
      <c r="F808" s="4"/>
      <c r="G808" s="4"/>
    </row>
    <row r="809" spans="2:7" ht="12.75" customHeight="1" x14ac:dyDescent="0.2">
      <c r="B809" s="4"/>
      <c r="C809" s="4"/>
      <c r="D809" s="4"/>
      <c r="E809" s="4"/>
      <c r="F809" s="4"/>
      <c r="G809" s="4"/>
    </row>
    <row r="810" spans="2:7" ht="12.75" customHeight="1" x14ac:dyDescent="0.2">
      <c r="B810" s="4"/>
      <c r="C810" s="4"/>
      <c r="D810" s="4"/>
      <c r="E810" s="4"/>
      <c r="F810" s="4"/>
      <c r="G810" s="4"/>
    </row>
    <row r="811" spans="2:7" ht="12.75" customHeight="1" x14ac:dyDescent="0.2">
      <c r="B811" s="4"/>
      <c r="C811" s="4"/>
      <c r="D811" s="4"/>
      <c r="E811" s="4"/>
      <c r="F811" s="4"/>
      <c r="G811" s="4"/>
    </row>
    <row r="812" spans="2:7" ht="12.75" customHeight="1" x14ac:dyDescent="0.2">
      <c r="B812" s="4"/>
      <c r="C812" s="4"/>
      <c r="D812" s="4"/>
      <c r="E812" s="4"/>
      <c r="F812" s="4"/>
      <c r="G812" s="4"/>
    </row>
    <row r="813" spans="2:7" ht="12.75" customHeight="1" x14ac:dyDescent="0.2">
      <c r="B813" s="4"/>
      <c r="C813" s="4"/>
      <c r="D813" s="4"/>
      <c r="E813" s="4"/>
      <c r="F813" s="4"/>
      <c r="G813" s="4"/>
    </row>
    <row r="814" spans="2:7" ht="12.75" customHeight="1" x14ac:dyDescent="0.2">
      <c r="B814" s="4"/>
      <c r="C814" s="4"/>
      <c r="D814" s="4"/>
      <c r="E814" s="4"/>
      <c r="F814" s="4"/>
      <c r="G814" s="4"/>
    </row>
    <row r="815" spans="2:7" ht="12.75" customHeight="1" x14ac:dyDescent="0.2">
      <c r="B815" s="4"/>
      <c r="C815" s="4"/>
      <c r="D815" s="4"/>
      <c r="E815" s="4"/>
      <c r="F815" s="4"/>
      <c r="G815" s="4"/>
    </row>
    <row r="816" spans="2:7" ht="12.75" customHeight="1" x14ac:dyDescent="0.2">
      <c r="B816" s="4"/>
      <c r="C816" s="4"/>
      <c r="D816" s="4"/>
      <c r="E816" s="4"/>
      <c r="F816" s="4"/>
      <c r="G816" s="4"/>
    </row>
    <row r="817" spans="2:7" ht="12.75" customHeight="1" x14ac:dyDescent="0.2">
      <c r="B817" s="4"/>
      <c r="C817" s="4"/>
      <c r="D817" s="4"/>
      <c r="E817" s="4"/>
      <c r="F817" s="4"/>
      <c r="G817" s="4"/>
    </row>
    <row r="818" spans="2:7" ht="12.75" customHeight="1" x14ac:dyDescent="0.2">
      <c r="B818" s="4"/>
      <c r="C818" s="4"/>
      <c r="D818" s="4"/>
      <c r="E818" s="4"/>
      <c r="F818" s="4"/>
      <c r="G818" s="4"/>
    </row>
    <row r="819" spans="2:7" ht="12.75" customHeight="1" x14ac:dyDescent="0.2">
      <c r="B819" s="4"/>
      <c r="C819" s="4"/>
      <c r="D819" s="4"/>
      <c r="E819" s="4"/>
      <c r="F819" s="4"/>
      <c r="G819" s="4"/>
    </row>
    <row r="820" spans="2:7" ht="12.75" customHeight="1" x14ac:dyDescent="0.2">
      <c r="B820" s="4"/>
      <c r="C820" s="4"/>
      <c r="D820" s="4"/>
      <c r="E820" s="4"/>
      <c r="F820" s="4"/>
      <c r="G820" s="4"/>
    </row>
    <row r="821" spans="2:7" ht="12.75" customHeight="1" x14ac:dyDescent="0.2">
      <c r="B821" s="4"/>
      <c r="C821" s="4"/>
      <c r="D821" s="4"/>
      <c r="E821" s="4"/>
      <c r="F821" s="4"/>
      <c r="G821" s="4"/>
    </row>
    <row r="822" spans="2:7" ht="12.75" customHeight="1" x14ac:dyDescent="0.2">
      <c r="B822" s="4"/>
      <c r="C822" s="4"/>
      <c r="D822" s="4"/>
      <c r="E822" s="4"/>
      <c r="F822" s="4"/>
      <c r="G822" s="4"/>
    </row>
    <row r="823" spans="2:7" ht="12.75" customHeight="1" x14ac:dyDescent="0.2">
      <c r="B823" s="4"/>
      <c r="C823" s="4"/>
      <c r="D823" s="4"/>
      <c r="E823" s="4"/>
      <c r="F823" s="4"/>
      <c r="G823" s="4"/>
    </row>
    <row r="824" spans="2:7" ht="12.75" customHeight="1" x14ac:dyDescent="0.2">
      <c r="B824" s="4"/>
      <c r="C824" s="4"/>
      <c r="D824" s="4"/>
      <c r="E824" s="4"/>
      <c r="F824" s="4"/>
      <c r="G824" s="4"/>
    </row>
    <row r="825" spans="2:7" ht="12.75" customHeight="1" x14ac:dyDescent="0.2">
      <c r="B825" s="4"/>
      <c r="C825" s="4"/>
      <c r="D825" s="4"/>
      <c r="E825" s="4"/>
      <c r="F825" s="4"/>
      <c r="G825" s="4"/>
    </row>
    <row r="826" spans="2:7" ht="12.75" customHeight="1" x14ac:dyDescent="0.2">
      <c r="B826" s="4"/>
      <c r="C826" s="4"/>
      <c r="D826" s="4"/>
      <c r="E826" s="4"/>
      <c r="F826" s="4"/>
      <c r="G826" s="4"/>
    </row>
    <row r="827" spans="2:7" ht="12.75" customHeight="1" x14ac:dyDescent="0.2">
      <c r="B827" s="4"/>
      <c r="C827" s="4"/>
      <c r="D827" s="4"/>
      <c r="E827" s="4"/>
      <c r="F827" s="4"/>
      <c r="G827" s="4"/>
    </row>
    <row r="828" spans="2:7" ht="12.75" customHeight="1" x14ac:dyDescent="0.2">
      <c r="B828" s="4"/>
      <c r="C828" s="4"/>
      <c r="D828" s="4"/>
      <c r="E828" s="4"/>
      <c r="F828" s="4"/>
      <c r="G828" s="4"/>
    </row>
    <row r="829" spans="2:7" ht="12.75" customHeight="1" x14ac:dyDescent="0.2">
      <c r="B829" s="4"/>
      <c r="C829" s="4"/>
      <c r="D829" s="4"/>
      <c r="E829" s="4"/>
      <c r="F829" s="4"/>
      <c r="G829" s="4"/>
    </row>
    <row r="830" spans="2:7" ht="12.75" customHeight="1" x14ac:dyDescent="0.2">
      <c r="B830" s="4"/>
      <c r="C830" s="4"/>
      <c r="D830" s="4"/>
      <c r="E830" s="4"/>
      <c r="F830" s="4"/>
      <c r="G830" s="4"/>
    </row>
    <row r="831" spans="2:7" ht="12.75" customHeight="1" x14ac:dyDescent="0.2">
      <c r="B831" s="4"/>
      <c r="C831" s="4"/>
      <c r="D831" s="4"/>
      <c r="E831" s="4"/>
      <c r="F831" s="4"/>
      <c r="G831" s="4"/>
    </row>
    <row r="832" spans="2:7" ht="12.75" customHeight="1" x14ac:dyDescent="0.2">
      <c r="B832" s="4"/>
      <c r="C832" s="4"/>
      <c r="D832" s="4"/>
      <c r="E832" s="4"/>
      <c r="F832" s="4"/>
      <c r="G832" s="4"/>
    </row>
    <row r="833" spans="2:7" ht="12.75" customHeight="1" x14ac:dyDescent="0.2">
      <c r="B833" s="4"/>
      <c r="C833" s="4"/>
      <c r="D833" s="4"/>
      <c r="E833" s="4"/>
      <c r="F833" s="4"/>
      <c r="G833" s="4"/>
    </row>
    <row r="834" spans="2:7" ht="12.75" customHeight="1" x14ac:dyDescent="0.2">
      <c r="B834" s="4"/>
      <c r="C834" s="4"/>
      <c r="D834" s="4"/>
      <c r="E834" s="4"/>
      <c r="F834" s="4"/>
      <c r="G834" s="4"/>
    </row>
    <row r="835" spans="2:7" ht="12.75" customHeight="1" x14ac:dyDescent="0.2">
      <c r="B835" s="4"/>
      <c r="C835" s="4"/>
      <c r="D835" s="4"/>
      <c r="E835" s="4"/>
      <c r="F835" s="4"/>
      <c r="G835" s="4"/>
    </row>
    <row r="836" spans="2:7" ht="12.75" customHeight="1" x14ac:dyDescent="0.2">
      <c r="B836" s="4"/>
      <c r="C836" s="4"/>
      <c r="D836" s="4"/>
      <c r="E836" s="4"/>
      <c r="F836" s="4"/>
      <c r="G836" s="4"/>
    </row>
    <row r="837" spans="2:7" ht="12.75" customHeight="1" x14ac:dyDescent="0.2">
      <c r="B837" s="4"/>
      <c r="C837" s="4"/>
      <c r="D837" s="4"/>
      <c r="E837" s="4"/>
      <c r="F837" s="4"/>
      <c r="G837" s="4"/>
    </row>
    <row r="838" spans="2:7" ht="12.75" customHeight="1" x14ac:dyDescent="0.2">
      <c r="B838" s="4"/>
      <c r="C838" s="4"/>
      <c r="D838" s="4"/>
      <c r="E838" s="4"/>
      <c r="F838" s="4"/>
      <c r="G838" s="4"/>
    </row>
    <row r="839" spans="2:7" ht="12.75" customHeight="1" x14ac:dyDescent="0.2">
      <c r="B839" s="4"/>
      <c r="C839" s="4"/>
      <c r="D839" s="4"/>
      <c r="E839" s="4"/>
      <c r="F839" s="4"/>
      <c r="G839" s="4"/>
    </row>
    <row r="840" spans="2:7" ht="12.75" customHeight="1" x14ac:dyDescent="0.2">
      <c r="B840" s="4"/>
      <c r="C840" s="4"/>
      <c r="D840" s="4"/>
      <c r="E840" s="4"/>
      <c r="F840" s="4"/>
      <c r="G840" s="4"/>
    </row>
    <row r="841" spans="2:7" ht="12.75" customHeight="1" x14ac:dyDescent="0.2">
      <c r="B841" s="4"/>
      <c r="C841" s="4"/>
      <c r="D841" s="4"/>
      <c r="E841" s="4"/>
      <c r="F841" s="4"/>
      <c r="G841" s="4"/>
    </row>
    <row r="842" spans="2:7" ht="12.75" customHeight="1" x14ac:dyDescent="0.2">
      <c r="B842" s="4"/>
      <c r="C842" s="4"/>
      <c r="D842" s="4"/>
      <c r="E842" s="4"/>
      <c r="F842" s="4"/>
      <c r="G842" s="4"/>
    </row>
    <row r="843" spans="2:7" ht="12.75" customHeight="1" x14ac:dyDescent="0.2">
      <c r="B843" s="4"/>
      <c r="C843" s="4"/>
      <c r="D843" s="4"/>
      <c r="E843" s="4"/>
      <c r="F843" s="4"/>
      <c r="G843" s="4"/>
    </row>
    <row r="844" spans="2:7" ht="12.75" customHeight="1" x14ac:dyDescent="0.2">
      <c r="B844" s="4"/>
      <c r="C844" s="4"/>
      <c r="D844" s="4"/>
      <c r="E844" s="4"/>
      <c r="F844" s="4"/>
      <c r="G844" s="4"/>
    </row>
    <row r="845" spans="2:7" ht="12.75" customHeight="1" x14ac:dyDescent="0.2">
      <c r="B845" s="4"/>
      <c r="C845" s="4"/>
      <c r="D845" s="4"/>
      <c r="E845" s="4"/>
      <c r="F845" s="4"/>
      <c r="G845" s="4"/>
    </row>
    <row r="846" spans="2:7" ht="12.75" customHeight="1" x14ac:dyDescent="0.2">
      <c r="B846" s="4"/>
      <c r="C846" s="4"/>
      <c r="D846" s="4"/>
      <c r="E846" s="4"/>
      <c r="F846" s="4"/>
      <c r="G846" s="4"/>
    </row>
    <row r="847" spans="2:7" ht="12.75" customHeight="1" x14ac:dyDescent="0.2">
      <c r="B847" s="4"/>
      <c r="C847" s="4"/>
      <c r="D847" s="4"/>
      <c r="E847" s="4"/>
      <c r="F847" s="4"/>
      <c r="G847" s="4"/>
    </row>
    <row r="848" spans="2:7" ht="12.75" customHeight="1" x14ac:dyDescent="0.2">
      <c r="B848" s="4"/>
      <c r="C848" s="4"/>
      <c r="D848" s="4"/>
      <c r="E848" s="4"/>
      <c r="F848" s="4"/>
      <c r="G848" s="4"/>
    </row>
    <row r="849" spans="2:7" ht="12.75" customHeight="1" x14ac:dyDescent="0.2">
      <c r="B849" s="4"/>
      <c r="C849" s="4"/>
      <c r="D849" s="4"/>
      <c r="E849" s="4"/>
      <c r="F849" s="4"/>
      <c r="G849" s="4"/>
    </row>
    <row r="850" spans="2:7" ht="12.75" customHeight="1" x14ac:dyDescent="0.2">
      <c r="B850" s="4"/>
      <c r="C850" s="4"/>
      <c r="D850" s="4"/>
      <c r="E850" s="4"/>
      <c r="F850" s="4"/>
      <c r="G850" s="4"/>
    </row>
    <row r="851" spans="2:7" ht="12.75" customHeight="1" x14ac:dyDescent="0.2">
      <c r="B851" s="4"/>
      <c r="C851" s="4"/>
      <c r="D851" s="4"/>
      <c r="E851" s="4"/>
      <c r="F851" s="4"/>
      <c r="G851" s="4"/>
    </row>
    <row r="852" spans="2:7" ht="12.75" customHeight="1" x14ac:dyDescent="0.2">
      <c r="B852" s="4"/>
      <c r="C852" s="4"/>
      <c r="D852" s="4"/>
      <c r="E852" s="4"/>
      <c r="F852" s="4"/>
      <c r="G852" s="4"/>
    </row>
    <row r="853" spans="2:7" ht="12.75" customHeight="1" x14ac:dyDescent="0.2">
      <c r="B853" s="4"/>
      <c r="C853" s="4"/>
      <c r="D853" s="4"/>
      <c r="E853" s="4"/>
      <c r="F853" s="4"/>
      <c r="G853" s="4"/>
    </row>
    <row r="854" spans="2:7" ht="12.75" customHeight="1" x14ac:dyDescent="0.2">
      <c r="B854" s="4"/>
      <c r="C854" s="4"/>
      <c r="D854" s="4"/>
      <c r="E854" s="4"/>
      <c r="F854" s="4"/>
      <c r="G854" s="4"/>
    </row>
    <row r="855" spans="2:7" ht="12.75" customHeight="1" x14ac:dyDescent="0.2">
      <c r="B855" s="4"/>
      <c r="C855" s="4"/>
      <c r="D855" s="4"/>
      <c r="E855" s="4"/>
      <c r="F855" s="4"/>
      <c r="G855" s="4"/>
    </row>
    <row r="856" spans="2:7" ht="12.75" customHeight="1" x14ac:dyDescent="0.2">
      <c r="B856" s="4"/>
      <c r="C856" s="4"/>
      <c r="D856" s="4"/>
      <c r="E856" s="4"/>
      <c r="F856" s="4"/>
      <c r="G856" s="4"/>
    </row>
    <row r="857" spans="2:7" ht="12.75" customHeight="1" x14ac:dyDescent="0.2">
      <c r="B857" s="4"/>
      <c r="C857" s="4"/>
      <c r="D857" s="4"/>
      <c r="E857" s="4"/>
      <c r="F857" s="4"/>
      <c r="G857" s="4"/>
    </row>
    <row r="858" spans="2:7" ht="12.75" customHeight="1" x14ac:dyDescent="0.2">
      <c r="B858" s="4"/>
      <c r="C858" s="4"/>
      <c r="D858" s="4"/>
      <c r="E858" s="4"/>
      <c r="F858" s="4"/>
      <c r="G858" s="4"/>
    </row>
    <row r="859" spans="2:7" ht="12.75" customHeight="1" x14ac:dyDescent="0.2">
      <c r="B859" s="4"/>
      <c r="C859" s="4"/>
      <c r="D859" s="4"/>
      <c r="E859" s="4"/>
      <c r="F859" s="4"/>
      <c r="G859" s="4"/>
    </row>
    <row r="860" spans="2:7" ht="12.75" customHeight="1" x14ac:dyDescent="0.2">
      <c r="B860" s="4"/>
      <c r="C860" s="4"/>
      <c r="D860" s="4"/>
      <c r="E860" s="4"/>
      <c r="F860" s="4"/>
      <c r="G860" s="4"/>
    </row>
    <row r="861" spans="2:7" ht="12.75" customHeight="1" x14ac:dyDescent="0.2">
      <c r="B861" s="4"/>
      <c r="C861" s="4"/>
      <c r="D861" s="4"/>
      <c r="E861" s="4"/>
      <c r="F861" s="4"/>
      <c r="G861" s="4"/>
    </row>
    <row r="862" spans="2:7" ht="12.75" customHeight="1" x14ac:dyDescent="0.2">
      <c r="B862" s="4"/>
      <c r="C862" s="4"/>
      <c r="D862" s="4"/>
      <c r="E862" s="4"/>
      <c r="F862" s="4"/>
      <c r="G862" s="4"/>
    </row>
    <row r="863" spans="2:7" ht="12.75" customHeight="1" x14ac:dyDescent="0.2">
      <c r="B863" s="4"/>
      <c r="C863" s="4"/>
      <c r="D863" s="4"/>
      <c r="E863" s="4"/>
      <c r="F863" s="4"/>
      <c r="G863" s="4"/>
    </row>
    <row r="864" spans="2:7" ht="12.75" customHeight="1" x14ac:dyDescent="0.2">
      <c r="B864" s="4"/>
      <c r="C864" s="4"/>
      <c r="D864" s="4"/>
      <c r="E864" s="4"/>
      <c r="F864" s="4"/>
      <c r="G864" s="4"/>
    </row>
    <row r="865" spans="2:7" ht="12.75" customHeight="1" x14ac:dyDescent="0.2">
      <c r="B865" s="4"/>
      <c r="C865" s="4"/>
      <c r="D865" s="4"/>
      <c r="E865" s="4"/>
      <c r="F865" s="4"/>
      <c r="G865" s="4"/>
    </row>
    <row r="866" spans="2:7" ht="12.75" customHeight="1" x14ac:dyDescent="0.2">
      <c r="B866" s="4"/>
      <c r="C866" s="4"/>
      <c r="D866" s="4"/>
      <c r="E866" s="4"/>
      <c r="F866" s="4"/>
      <c r="G866" s="4"/>
    </row>
    <row r="867" spans="2:7" ht="12.75" customHeight="1" x14ac:dyDescent="0.2">
      <c r="B867" s="4"/>
      <c r="C867" s="4"/>
      <c r="D867" s="4"/>
      <c r="E867" s="4"/>
      <c r="F867" s="4"/>
      <c r="G867" s="4"/>
    </row>
    <row r="868" spans="2:7" ht="12.75" customHeight="1" x14ac:dyDescent="0.2">
      <c r="B868" s="4"/>
      <c r="C868" s="4"/>
      <c r="D868" s="4"/>
      <c r="E868" s="4"/>
      <c r="F868" s="4"/>
      <c r="G868" s="4"/>
    </row>
    <row r="869" spans="2:7" ht="12.75" customHeight="1" x14ac:dyDescent="0.2">
      <c r="B869" s="4"/>
      <c r="C869" s="4"/>
      <c r="D869" s="4"/>
      <c r="E869" s="4"/>
      <c r="F869" s="4"/>
      <c r="G869" s="4"/>
    </row>
    <row r="870" spans="2:7" ht="12.75" customHeight="1" x14ac:dyDescent="0.2">
      <c r="B870" s="4"/>
      <c r="C870" s="4"/>
      <c r="D870" s="4"/>
      <c r="E870" s="4"/>
      <c r="F870" s="4"/>
      <c r="G870" s="4"/>
    </row>
    <row r="871" spans="2:7" ht="12.75" customHeight="1" x14ac:dyDescent="0.2">
      <c r="B871" s="4"/>
      <c r="C871" s="4"/>
      <c r="D871" s="4"/>
      <c r="E871" s="4"/>
      <c r="F871" s="4"/>
      <c r="G871" s="4"/>
    </row>
    <row r="872" spans="2:7" ht="12.75" customHeight="1" x14ac:dyDescent="0.2">
      <c r="B872" s="4"/>
      <c r="C872" s="4"/>
      <c r="D872" s="4"/>
      <c r="E872" s="4"/>
      <c r="F872" s="4"/>
      <c r="G872" s="4"/>
    </row>
    <row r="873" spans="2:7" ht="12.75" customHeight="1" x14ac:dyDescent="0.2">
      <c r="B873" s="4"/>
      <c r="C873" s="4"/>
      <c r="D873" s="4"/>
      <c r="E873" s="4"/>
      <c r="F873" s="4"/>
      <c r="G873" s="4"/>
    </row>
    <row r="874" spans="2:7" ht="12.75" customHeight="1" x14ac:dyDescent="0.2">
      <c r="B874" s="4"/>
      <c r="C874" s="4"/>
      <c r="D874" s="4"/>
      <c r="E874" s="4"/>
      <c r="F874" s="4"/>
      <c r="G874" s="4"/>
    </row>
    <row r="875" spans="2:7" ht="12.75" customHeight="1" x14ac:dyDescent="0.2">
      <c r="B875" s="4"/>
      <c r="C875" s="4"/>
      <c r="D875" s="4"/>
      <c r="E875" s="4"/>
      <c r="F875" s="4"/>
      <c r="G875" s="4"/>
    </row>
    <row r="876" spans="2:7" ht="12.75" customHeight="1" x14ac:dyDescent="0.2">
      <c r="B876" s="4"/>
      <c r="C876" s="4"/>
      <c r="D876" s="4"/>
      <c r="E876" s="4"/>
      <c r="F876" s="4"/>
      <c r="G876" s="4"/>
    </row>
    <row r="877" spans="2:7" ht="12.75" customHeight="1" x14ac:dyDescent="0.2">
      <c r="B877" s="4"/>
      <c r="C877" s="4"/>
      <c r="D877" s="4"/>
      <c r="E877" s="4"/>
      <c r="F877" s="4"/>
      <c r="G877" s="4"/>
    </row>
    <row r="878" spans="2:7" ht="12.75" customHeight="1" x14ac:dyDescent="0.2">
      <c r="B878" s="4"/>
      <c r="C878" s="4"/>
      <c r="D878" s="4"/>
      <c r="E878" s="4"/>
      <c r="F878" s="4"/>
      <c r="G878" s="4"/>
    </row>
    <row r="879" spans="2:7" ht="12.75" customHeight="1" x14ac:dyDescent="0.2">
      <c r="B879" s="4"/>
      <c r="C879" s="4"/>
      <c r="D879" s="4"/>
      <c r="E879" s="4"/>
      <c r="F879" s="4"/>
      <c r="G879" s="4"/>
    </row>
    <row r="880" spans="2:7" ht="12.75" customHeight="1" x14ac:dyDescent="0.2">
      <c r="B880" s="4"/>
      <c r="C880" s="4"/>
      <c r="D880" s="4"/>
      <c r="E880" s="4"/>
      <c r="F880" s="4"/>
      <c r="G880" s="4"/>
    </row>
    <row r="881" spans="2:7" ht="12.75" customHeight="1" x14ac:dyDescent="0.2">
      <c r="B881" s="4"/>
      <c r="C881" s="4"/>
      <c r="D881" s="4"/>
      <c r="E881" s="4"/>
      <c r="F881" s="4"/>
      <c r="G881" s="4"/>
    </row>
    <row r="882" spans="2:7" ht="12.75" customHeight="1" x14ac:dyDescent="0.2">
      <c r="B882" s="4"/>
      <c r="C882" s="4"/>
      <c r="D882" s="4"/>
      <c r="E882" s="4"/>
      <c r="F882" s="4"/>
      <c r="G882" s="4"/>
    </row>
    <row r="883" spans="2:7" ht="12.75" customHeight="1" x14ac:dyDescent="0.2">
      <c r="B883" s="4"/>
      <c r="C883" s="4"/>
      <c r="D883" s="4"/>
      <c r="E883" s="4"/>
      <c r="F883" s="4"/>
      <c r="G883" s="4"/>
    </row>
    <row r="884" spans="2:7" ht="12.75" customHeight="1" x14ac:dyDescent="0.2">
      <c r="B884" s="4"/>
      <c r="C884" s="4"/>
      <c r="D884" s="4"/>
      <c r="E884" s="4"/>
      <c r="F884" s="4"/>
      <c r="G884" s="4"/>
    </row>
    <row r="885" spans="2:7" ht="12.75" customHeight="1" x14ac:dyDescent="0.2">
      <c r="B885" s="4"/>
      <c r="C885" s="4"/>
      <c r="D885" s="4"/>
      <c r="E885" s="4"/>
      <c r="F885" s="4"/>
      <c r="G885" s="4"/>
    </row>
    <row r="886" spans="2:7" ht="12.75" customHeight="1" x14ac:dyDescent="0.2">
      <c r="B886" s="4"/>
      <c r="C886" s="4"/>
      <c r="D886" s="4"/>
      <c r="E886" s="4"/>
      <c r="F886" s="4"/>
      <c r="G886" s="4"/>
    </row>
    <row r="887" spans="2:7" ht="12.75" customHeight="1" x14ac:dyDescent="0.2">
      <c r="B887" s="4"/>
      <c r="C887" s="4"/>
      <c r="D887" s="4"/>
      <c r="E887" s="4"/>
      <c r="F887" s="4"/>
      <c r="G887" s="4"/>
    </row>
    <row r="888" spans="2:7" ht="12.75" customHeight="1" x14ac:dyDescent="0.2">
      <c r="B888" s="4"/>
      <c r="C888" s="4"/>
      <c r="D888" s="4"/>
      <c r="E888" s="4"/>
      <c r="F888" s="4"/>
      <c r="G888" s="4"/>
    </row>
    <row r="889" spans="2:7" ht="12.75" customHeight="1" x14ac:dyDescent="0.2">
      <c r="B889" s="4"/>
      <c r="C889" s="4"/>
      <c r="D889" s="4"/>
      <c r="E889" s="4"/>
      <c r="F889" s="4"/>
      <c r="G889" s="4"/>
    </row>
    <row r="890" spans="2:7" ht="12.75" customHeight="1" x14ac:dyDescent="0.2">
      <c r="B890" s="4"/>
      <c r="C890" s="4"/>
      <c r="D890" s="4"/>
      <c r="E890" s="4"/>
      <c r="F890" s="4"/>
      <c r="G890" s="4"/>
    </row>
    <row r="891" spans="2:7" ht="12.75" customHeight="1" x14ac:dyDescent="0.2">
      <c r="B891" s="4"/>
      <c r="C891" s="4"/>
      <c r="D891" s="4"/>
      <c r="E891" s="4"/>
      <c r="F891" s="4"/>
      <c r="G891" s="4"/>
    </row>
    <row r="892" spans="2:7" ht="12.75" customHeight="1" x14ac:dyDescent="0.2">
      <c r="B892" s="4"/>
      <c r="C892" s="4"/>
      <c r="D892" s="4"/>
      <c r="E892" s="4"/>
      <c r="F892" s="4"/>
      <c r="G892" s="4"/>
    </row>
    <row r="893" spans="2:7" ht="12.75" customHeight="1" x14ac:dyDescent="0.2">
      <c r="B893" s="4"/>
      <c r="C893" s="4"/>
      <c r="D893" s="4"/>
      <c r="E893" s="4"/>
      <c r="F893" s="4"/>
      <c r="G893" s="4"/>
    </row>
    <row r="894" spans="2:7" ht="12.75" customHeight="1" x14ac:dyDescent="0.2">
      <c r="B894" s="4"/>
      <c r="C894" s="4"/>
      <c r="D894" s="4"/>
      <c r="E894" s="4"/>
      <c r="F894" s="4"/>
      <c r="G894" s="4"/>
    </row>
    <row r="895" spans="2:7" ht="12.75" customHeight="1" x14ac:dyDescent="0.2">
      <c r="B895" s="4"/>
      <c r="C895" s="4"/>
      <c r="D895" s="4"/>
      <c r="E895" s="4"/>
      <c r="F895" s="4"/>
      <c r="G895" s="4"/>
    </row>
    <row r="896" spans="2:7" ht="12.75" customHeight="1" x14ac:dyDescent="0.2">
      <c r="B896" s="4"/>
      <c r="C896" s="4"/>
      <c r="D896" s="4"/>
      <c r="E896" s="4"/>
      <c r="F896" s="4"/>
      <c r="G896" s="4"/>
    </row>
    <row r="897" spans="2:7" ht="12.75" customHeight="1" x14ac:dyDescent="0.2">
      <c r="B897" s="4"/>
      <c r="C897" s="4"/>
      <c r="D897" s="4"/>
      <c r="E897" s="4"/>
      <c r="F897" s="4"/>
      <c r="G897" s="4"/>
    </row>
    <row r="898" spans="2:7" ht="12.75" customHeight="1" x14ac:dyDescent="0.2">
      <c r="B898" s="4"/>
      <c r="C898" s="4"/>
      <c r="D898" s="4"/>
      <c r="E898" s="4"/>
      <c r="F898" s="4"/>
      <c r="G898" s="4"/>
    </row>
    <row r="899" spans="2:7" ht="12.75" customHeight="1" x14ac:dyDescent="0.2">
      <c r="B899" s="4"/>
      <c r="C899" s="4"/>
      <c r="D899" s="4"/>
      <c r="E899" s="4"/>
      <c r="F899" s="4"/>
      <c r="G899" s="4"/>
    </row>
    <row r="900" spans="2:7" ht="12.75" customHeight="1" x14ac:dyDescent="0.2">
      <c r="B900" s="4"/>
      <c r="C900" s="4"/>
      <c r="D900" s="4"/>
      <c r="E900" s="4"/>
      <c r="F900" s="4"/>
      <c r="G900" s="4"/>
    </row>
    <row r="901" spans="2:7" ht="12.75" customHeight="1" x14ac:dyDescent="0.2">
      <c r="B901" s="4"/>
      <c r="C901" s="4"/>
      <c r="D901" s="4"/>
      <c r="E901" s="4"/>
      <c r="F901" s="4"/>
      <c r="G901" s="4"/>
    </row>
    <row r="902" spans="2:7" ht="12.75" customHeight="1" x14ac:dyDescent="0.2">
      <c r="B902" s="4"/>
      <c r="C902" s="4"/>
      <c r="D902" s="4"/>
      <c r="E902" s="4"/>
      <c r="F902" s="4"/>
      <c r="G902" s="4"/>
    </row>
    <row r="903" spans="2:7" ht="12.75" customHeight="1" x14ac:dyDescent="0.2">
      <c r="B903" s="4"/>
      <c r="C903" s="4"/>
      <c r="D903" s="4"/>
      <c r="E903" s="4"/>
      <c r="F903" s="4"/>
      <c r="G903" s="4"/>
    </row>
    <row r="904" spans="2:7" ht="12.75" customHeight="1" x14ac:dyDescent="0.2">
      <c r="B904" s="4"/>
      <c r="C904" s="4"/>
      <c r="D904" s="4"/>
      <c r="E904" s="4"/>
      <c r="F904" s="4"/>
      <c r="G904" s="4"/>
    </row>
    <row r="905" spans="2:7" ht="12.75" customHeight="1" x14ac:dyDescent="0.2">
      <c r="B905" s="4"/>
      <c r="C905" s="4"/>
      <c r="D905" s="4"/>
      <c r="E905" s="4"/>
      <c r="F905" s="4"/>
      <c r="G905" s="4"/>
    </row>
    <row r="906" spans="2:7" ht="12.75" customHeight="1" x14ac:dyDescent="0.2">
      <c r="B906" s="4"/>
      <c r="C906" s="4"/>
      <c r="D906" s="4"/>
      <c r="E906" s="4"/>
      <c r="F906" s="4"/>
      <c r="G906" s="4"/>
    </row>
    <row r="907" spans="2:7" ht="12.75" customHeight="1" x14ac:dyDescent="0.2">
      <c r="B907" s="4"/>
      <c r="C907" s="4"/>
      <c r="D907" s="4"/>
      <c r="E907" s="4"/>
      <c r="F907" s="4"/>
      <c r="G907" s="4"/>
    </row>
    <row r="908" spans="2:7" ht="12.75" customHeight="1" x14ac:dyDescent="0.2">
      <c r="B908" s="4"/>
      <c r="C908" s="4"/>
      <c r="D908" s="4"/>
      <c r="E908" s="4"/>
      <c r="F908" s="4"/>
      <c r="G908" s="4"/>
    </row>
    <row r="909" spans="2:7" ht="12.75" customHeight="1" x14ac:dyDescent="0.2">
      <c r="B909" s="4"/>
      <c r="C909" s="4"/>
      <c r="D909" s="4"/>
      <c r="E909" s="4"/>
      <c r="F909" s="4"/>
      <c r="G909" s="4"/>
    </row>
    <row r="910" spans="2:7" ht="12.75" customHeight="1" x14ac:dyDescent="0.2">
      <c r="B910" s="4"/>
      <c r="C910" s="4"/>
      <c r="D910" s="4"/>
      <c r="E910" s="4"/>
      <c r="F910" s="4"/>
      <c r="G910" s="4"/>
    </row>
    <row r="911" spans="2:7" ht="12.75" customHeight="1" x14ac:dyDescent="0.2">
      <c r="B911" s="4"/>
      <c r="C911" s="4"/>
      <c r="D911" s="4"/>
      <c r="E911" s="4"/>
      <c r="F911" s="4"/>
      <c r="G911" s="4"/>
    </row>
    <row r="912" spans="2:7" ht="12.75" customHeight="1" x14ac:dyDescent="0.2">
      <c r="B912" s="4"/>
      <c r="C912" s="4"/>
      <c r="D912" s="4"/>
      <c r="E912" s="4"/>
      <c r="F912" s="4"/>
      <c r="G912" s="4"/>
    </row>
    <row r="913" spans="2:7" ht="12.75" customHeight="1" x14ac:dyDescent="0.2">
      <c r="B913" s="4"/>
      <c r="C913" s="4"/>
      <c r="D913" s="4"/>
      <c r="E913" s="4"/>
      <c r="F913" s="4"/>
      <c r="G913" s="4"/>
    </row>
    <row r="914" spans="2:7" ht="12.75" customHeight="1" x14ac:dyDescent="0.2">
      <c r="B914" s="4"/>
      <c r="C914" s="4"/>
      <c r="D914" s="4"/>
      <c r="E914" s="4"/>
      <c r="F914" s="4"/>
      <c r="G914" s="4"/>
    </row>
    <row r="915" spans="2:7" ht="12.75" customHeight="1" x14ac:dyDescent="0.2">
      <c r="B915" s="4"/>
      <c r="C915" s="4"/>
      <c r="D915" s="4"/>
      <c r="E915" s="4"/>
      <c r="F915" s="4"/>
      <c r="G915" s="4"/>
    </row>
    <row r="916" spans="2:7" ht="12.75" customHeight="1" x14ac:dyDescent="0.2">
      <c r="B916" s="4"/>
      <c r="C916" s="4"/>
      <c r="D916" s="4"/>
      <c r="E916" s="4"/>
      <c r="F916" s="4"/>
      <c r="G916" s="4"/>
    </row>
    <row r="917" spans="2:7" ht="12.75" customHeight="1" x14ac:dyDescent="0.2">
      <c r="B917" s="4"/>
      <c r="C917" s="4"/>
      <c r="D917" s="4"/>
      <c r="E917" s="4"/>
      <c r="F917" s="4"/>
      <c r="G917" s="4"/>
    </row>
    <row r="918" spans="2:7" ht="12.75" customHeight="1" x14ac:dyDescent="0.2">
      <c r="B918" s="4"/>
      <c r="C918" s="4"/>
      <c r="D918" s="4"/>
      <c r="E918" s="4"/>
      <c r="F918" s="4"/>
      <c r="G918" s="4"/>
    </row>
    <row r="919" spans="2:7" ht="12.75" customHeight="1" x14ac:dyDescent="0.2">
      <c r="B919" s="4"/>
      <c r="C919" s="4"/>
      <c r="D919" s="4"/>
      <c r="E919" s="4"/>
      <c r="F919" s="4"/>
      <c r="G919" s="4"/>
    </row>
    <row r="920" spans="2:7" ht="12.75" customHeight="1" x14ac:dyDescent="0.2">
      <c r="B920" s="4"/>
      <c r="C920" s="4"/>
      <c r="D920" s="4"/>
      <c r="E920" s="4"/>
      <c r="F920" s="4"/>
      <c r="G920" s="4"/>
    </row>
    <row r="921" spans="2:7" ht="12.75" customHeight="1" x14ac:dyDescent="0.2">
      <c r="B921" s="4"/>
      <c r="C921" s="4"/>
      <c r="D921" s="4"/>
      <c r="E921" s="4"/>
      <c r="F921" s="4"/>
      <c r="G921" s="4"/>
    </row>
    <row r="922" spans="2:7" ht="12.75" customHeight="1" x14ac:dyDescent="0.2">
      <c r="B922" s="4"/>
      <c r="C922" s="4"/>
      <c r="D922" s="4"/>
      <c r="E922" s="4"/>
      <c r="F922" s="4"/>
      <c r="G922" s="4"/>
    </row>
    <row r="923" spans="2:7" ht="12.75" customHeight="1" x14ac:dyDescent="0.2">
      <c r="B923" s="4"/>
      <c r="C923" s="4"/>
      <c r="D923" s="4"/>
      <c r="E923" s="4"/>
      <c r="F923" s="4"/>
      <c r="G923" s="4"/>
    </row>
    <row r="924" spans="2:7" ht="12.75" customHeight="1" x14ac:dyDescent="0.2">
      <c r="B924" s="4"/>
      <c r="C924" s="4"/>
      <c r="D924" s="4"/>
      <c r="E924" s="4"/>
      <c r="F924" s="4"/>
      <c r="G924" s="4"/>
    </row>
    <row r="925" spans="2:7" ht="12.75" customHeight="1" x14ac:dyDescent="0.2">
      <c r="B925" s="4"/>
      <c r="C925" s="4"/>
      <c r="D925" s="4"/>
      <c r="E925" s="4"/>
      <c r="F925" s="4"/>
      <c r="G925" s="4"/>
    </row>
    <row r="926" spans="2:7" ht="12.75" customHeight="1" x14ac:dyDescent="0.2">
      <c r="B926" s="4"/>
      <c r="C926" s="4"/>
      <c r="D926" s="4"/>
      <c r="E926" s="4"/>
      <c r="F926" s="4"/>
      <c r="G926" s="4"/>
    </row>
    <row r="927" spans="2:7" ht="12.75" customHeight="1" x14ac:dyDescent="0.2">
      <c r="B927" s="4"/>
      <c r="C927" s="4"/>
      <c r="D927" s="4"/>
      <c r="E927" s="4"/>
      <c r="F927" s="4"/>
      <c r="G927" s="4"/>
    </row>
    <row r="928" spans="2:7" ht="12.75" customHeight="1" x14ac:dyDescent="0.2">
      <c r="B928" s="4"/>
      <c r="C928" s="4"/>
      <c r="D928" s="4"/>
      <c r="E928" s="4"/>
      <c r="F928" s="4"/>
      <c r="G928" s="4"/>
    </row>
    <row r="929" spans="2:7" ht="12.75" customHeight="1" x14ac:dyDescent="0.2">
      <c r="B929" s="4"/>
      <c r="C929" s="4"/>
      <c r="D929" s="4"/>
      <c r="E929" s="4"/>
      <c r="F929" s="4"/>
      <c r="G929" s="4"/>
    </row>
  </sheetData>
  <mergeCells count="12">
    <mergeCell ref="B1:G1"/>
    <mergeCell ref="H7:H8"/>
    <mergeCell ref="B10:F10"/>
    <mergeCell ref="B32:F32"/>
    <mergeCell ref="A7:A8"/>
    <mergeCell ref="B7:F8"/>
    <mergeCell ref="G7:G8"/>
    <mergeCell ref="I7:I8"/>
    <mergeCell ref="B2:I2"/>
    <mergeCell ref="A3:I3"/>
    <mergeCell ref="A4:I4"/>
    <mergeCell ref="A5:I5"/>
  </mergeCells>
  <phoneticPr fontId="0" type="noConversion"/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63"/>
  <sheetViews>
    <sheetView zoomScale="120" zoomScaleNormal="120" workbookViewId="0">
      <selection activeCell="J12" sqref="J12"/>
    </sheetView>
  </sheetViews>
  <sheetFormatPr defaultColWidth="17.28515625" defaultRowHeight="12.95" customHeight="1" x14ac:dyDescent="0.2"/>
  <cols>
    <col min="1" max="1" width="4.140625" style="2" customWidth="1"/>
    <col min="2" max="3" width="4.28515625" style="2" customWidth="1"/>
    <col min="4" max="4" width="4.85546875" style="2" customWidth="1"/>
    <col min="5" max="5" width="2.85546875" style="2" customWidth="1"/>
    <col min="6" max="6" width="37.140625" style="2" customWidth="1"/>
    <col min="7" max="7" width="10.28515625" style="2" customWidth="1"/>
    <col min="8" max="8" width="10.85546875" style="2" customWidth="1"/>
    <col min="9" max="9" width="10.5703125" style="2" customWidth="1"/>
    <col min="10" max="10" width="10.42578125" style="2" customWidth="1"/>
    <col min="11" max="18" width="9.140625" style="2" customWidth="1"/>
    <col min="19" max="26" width="8" style="2" customWidth="1"/>
    <col min="27" max="16384" width="17.28515625" style="2"/>
  </cols>
  <sheetData>
    <row r="1" spans="1:26" ht="12.95" customHeight="1" x14ac:dyDescent="0.2">
      <c r="A1" s="5"/>
      <c r="B1" s="510"/>
      <c r="C1" s="512"/>
      <c r="D1" s="512"/>
      <c r="E1" s="512"/>
      <c r="F1" s="512"/>
      <c r="G1" s="512"/>
      <c r="H1" s="512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2.95" customHeight="1" x14ac:dyDescent="0.2">
      <c r="A2" s="528" t="s">
        <v>857</v>
      </c>
      <c r="B2" s="529"/>
      <c r="C2" s="529"/>
      <c r="D2" s="529"/>
      <c r="E2" s="529"/>
      <c r="F2" s="529"/>
      <c r="G2" s="529"/>
      <c r="H2" s="529"/>
      <c r="I2" s="529"/>
      <c r="J2" s="52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2.95" customHeight="1" x14ac:dyDescent="0.2">
      <c r="A3" s="511" t="s">
        <v>409</v>
      </c>
      <c r="B3" s="527"/>
      <c r="C3" s="527"/>
      <c r="D3" s="527"/>
      <c r="E3" s="527"/>
      <c r="F3" s="527"/>
      <c r="G3" s="527"/>
      <c r="H3" s="527"/>
      <c r="I3" s="527"/>
      <c r="J3" s="52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2.95" customHeight="1" x14ac:dyDescent="0.2">
      <c r="A4" s="511" t="s">
        <v>758</v>
      </c>
      <c r="B4" s="491"/>
      <c r="C4" s="491"/>
      <c r="D4" s="491"/>
      <c r="E4" s="491"/>
      <c r="F4" s="491"/>
      <c r="G4" s="491"/>
      <c r="H4" s="491"/>
      <c r="I4" s="491"/>
      <c r="J4" s="491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2.95" customHeight="1" x14ac:dyDescent="0.2">
      <c r="A5" s="511" t="s">
        <v>126</v>
      </c>
      <c r="B5" s="491"/>
      <c r="C5" s="491"/>
      <c r="D5" s="491"/>
      <c r="E5" s="491"/>
      <c r="F5" s="491"/>
      <c r="G5" s="491"/>
      <c r="H5" s="491"/>
      <c r="I5" s="491"/>
      <c r="J5" s="491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2.95" customHeight="1" x14ac:dyDescent="0.2">
      <c r="B6" s="8"/>
      <c r="C6" s="8"/>
      <c r="D6" s="8"/>
      <c r="E6" s="8"/>
      <c r="F6" s="6"/>
      <c r="G6" s="6"/>
      <c r="H6" s="199"/>
      <c r="I6" s="75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7.25" customHeight="1" x14ac:dyDescent="0.2">
      <c r="A7" s="531" t="s">
        <v>257</v>
      </c>
      <c r="B7" s="533" t="s">
        <v>127</v>
      </c>
      <c r="C7" s="522"/>
      <c r="D7" s="522"/>
      <c r="E7" s="522"/>
      <c r="F7" s="522"/>
      <c r="G7" s="523"/>
      <c r="H7" s="535" t="s">
        <v>15</v>
      </c>
      <c r="I7" s="530" t="s">
        <v>760</v>
      </c>
      <c r="J7" s="530" t="s">
        <v>763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6" customHeight="1" x14ac:dyDescent="0.2">
      <c r="A8" s="532"/>
      <c r="B8" s="524"/>
      <c r="C8" s="534"/>
      <c r="D8" s="534"/>
      <c r="E8" s="534"/>
      <c r="F8" s="534"/>
      <c r="G8" s="525"/>
      <c r="H8" s="536"/>
      <c r="I8" s="530"/>
      <c r="J8" s="530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5.25" hidden="1" customHeight="1" x14ac:dyDescent="0.2">
      <c r="A9" s="532"/>
      <c r="B9" s="524"/>
      <c r="C9" s="524"/>
      <c r="D9" s="524"/>
      <c r="E9" s="524"/>
      <c r="F9" s="524"/>
      <c r="G9" s="525"/>
      <c r="H9" s="536"/>
      <c r="I9" s="530"/>
      <c r="J9" s="530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2.95" customHeight="1" x14ac:dyDescent="0.2">
      <c r="A10" s="148">
        <v>1</v>
      </c>
      <c r="B10" s="29">
        <v>2</v>
      </c>
      <c r="C10" s="29">
        <v>3</v>
      </c>
      <c r="D10" s="29">
        <v>4</v>
      </c>
      <c r="E10" s="29">
        <v>5</v>
      </c>
      <c r="F10" s="29">
        <v>6</v>
      </c>
      <c r="G10" s="29">
        <v>7</v>
      </c>
      <c r="H10" s="29">
        <v>8</v>
      </c>
      <c r="I10" s="74">
        <v>9</v>
      </c>
      <c r="J10" s="74">
        <v>10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2.95" customHeight="1" x14ac:dyDescent="0.2">
      <c r="A11" s="226" t="s">
        <v>258</v>
      </c>
      <c r="B11" s="30" t="s">
        <v>17</v>
      </c>
      <c r="C11" s="24"/>
      <c r="D11" s="24" t="s">
        <v>18</v>
      </c>
      <c r="E11" s="24"/>
      <c r="F11" s="24"/>
      <c r="G11" s="147"/>
      <c r="H11" s="243">
        <f>H13+H23+H24+H25</f>
        <v>58347683</v>
      </c>
      <c r="I11" s="282">
        <f>I13+I23+I24+I25+I26+I27</f>
        <v>9808196</v>
      </c>
      <c r="J11" s="282">
        <f>J13+J23+J24+J25+J26+J27</f>
        <v>68155879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2.95" customHeight="1" x14ac:dyDescent="0.2">
      <c r="A12" s="226" t="s">
        <v>259</v>
      </c>
      <c r="B12" s="31"/>
      <c r="C12" s="10" t="s">
        <v>90</v>
      </c>
      <c r="D12" s="10"/>
      <c r="E12" s="10" t="s">
        <v>91</v>
      </c>
      <c r="F12" s="10"/>
      <c r="G12" s="11"/>
      <c r="H12" s="290">
        <f>H11</f>
        <v>58347683</v>
      </c>
      <c r="I12" s="253"/>
      <c r="J12" s="253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2.95" customHeight="1" x14ac:dyDescent="0.2">
      <c r="A13" s="226" t="s">
        <v>260</v>
      </c>
      <c r="B13" s="32"/>
      <c r="C13" s="10"/>
      <c r="D13" s="11" t="s">
        <v>92</v>
      </c>
      <c r="E13" s="11" t="s">
        <v>93</v>
      </c>
      <c r="F13" s="11"/>
      <c r="G13" s="17"/>
      <c r="H13" s="291">
        <f>SUM(H14:H22)</f>
        <v>35171129</v>
      </c>
      <c r="I13" s="291">
        <f>SUM(I14:I22)</f>
        <v>1000000</v>
      </c>
      <c r="J13" s="253">
        <f>SUM(J14:J22)</f>
        <v>36171129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2.95" customHeight="1" x14ac:dyDescent="0.2">
      <c r="A14" s="226" t="s">
        <v>261</v>
      </c>
      <c r="B14" s="32"/>
      <c r="C14" s="10"/>
      <c r="D14" s="11"/>
      <c r="E14" s="11"/>
      <c r="F14" s="11" t="s">
        <v>128</v>
      </c>
      <c r="G14" s="17"/>
      <c r="H14" s="291">
        <v>3608140</v>
      </c>
      <c r="I14" s="253">
        <v>0</v>
      </c>
      <c r="J14" s="253">
        <v>3608140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2.95" customHeight="1" x14ac:dyDescent="0.2">
      <c r="A15" s="226" t="s">
        <v>262</v>
      </c>
      <c r="B15" s="32"/>
      <c r="C15" s="10"/>
      <c r="D15" s="11"/>
      <c r="E15" s="11"/>
      <c r="F15" s="11" t="s">
        <v>129</v>
      </c>
      <c r="G15" s="17"/>
      <c r="H15" s="291">
        <v>8864000</v>
      </c>
      <c r="I15" s="253">
        <v>0</v>
      </c>
      <c r="J15" s="253">
        <v>8864000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2.95" customHeight="1" x14ac:dyDescent="0.2">
      <c r="A16" s="226" t="s">
        <v>263</v>
      </c>
      <c r="B16" s="32"/>
      <c r="C16" s="10"/>
      <c r="D16" s="11"/>
      <c r="E16" s="11"/>
      <c r="F16" s="11" t="s">
        <v>130</v>
      </c>
      <c r="G16" s="17"/>
      <c r="H16" s="291">
        <v>100000</v>
      </c>
      <c r="I16" s="253">
        <v>0</v>
      </c>
      <c r="J16" s="253">
        <v>100000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2.95" customHeight="1" x14ac:dyDescent="0.2">
      <c r="A17" s="226" t="s">
        <v>264</v>
      </c>
      <c r="B17" s="32"/>
      <c r="C17" s="10"/>
      <c r="D17" s="11"/>
      <c r="E17" s="11"/>
      <c r="F17" s="11" t="s">
        <v>131</v>
      </c>
      <c r="G17" s="17"/>
      <c r="H17" s="291">
        <v>4767000</v>
      </c>
      <c r="I17" s="253">
        <v>0</v>
      </c>
      <c r="J17" s="253">
        <v>4767000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2.95" customHeight="1" x14ac:dyDescent="0.2">
      <c r="A18" s="226" t="s">
        <v>265</v>
      </c>
      <c r="B18" s="32"/>
      <c r="C18" s="10"/>
      <c r="D18" s="11"/>
      <c r="E18" s="11"/>
      <c r="F18" s="11" t="s">
        <v>132</v>
      </c>
      <c r="G18" s="17"/>
      <c r="H18" s="291">
        <v>5000000</v>
      </c>
      <c r="I18" s="253">
        <v>1000000</v>
      </c>
      <c r="J18" s="253">
        <v>6000000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2.95" customHeight="1" x14ac:dyDescent="0.2">
      <c r="A19" s="226" t="s">
        <v>266</v>
      </c>
      <c r="B19" s="32"/>
      <c r="C19" s="10"/>
      <c r="D19" s="11"/>
      <c r="E19" s="11"/>
      <c r="F19" s="11" t="s">
        <v>230</v>
      </c>
      <c r="G19" s="17"/>
      <c r="H19" s="291">
        <v>73950</v>
      </c>
      <c r="I19" s="253">
        <v>0</v>
      </c>
      <c r="J19" s="253">
        <v>73950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2.95" customHeight="1" x14ac:dyDescent="0.2">
      <c r="A20" s="226" t="s">
        <v>267</v>
      </c>
      <c r="B20" s="32"/>
      <c r="C20" s="10"/>
      <c r="D20" s="11"/>
      <c r="E20" s="11"/>
      <c r="F20" s="11" t="s">
        <v>133</v>
      </c>
      <c r="G20" s="17"/>
      <c r="H20" s="291">
        <v>3433000</v>
      </c>
      <c r="I20" s="253">
        <v>0</v>
      </c>
      <c r="J20" s="253">
        <v>3433000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2.95" customHeight="1" x14ac:dyDescent="0.2">
      <c r="A21" s="226" t="s">
        <v>268</v>
      </c>
      <c r="B21" s="32"/>
      <c r="C21" s="10"/>
      <c r="D21" s="11"/>
      <c r="E21" s="11"/>
      <c r="F21" s="11" t="s">
        <v>231</v>
      </c>
      <c r="G21" s="17"/>
      <c r="H21" s="291">
        <v>20447</v>
      </c>
      <c r="I21" s="253">
        <v>0</v>
      </c>
      <c r="J21" s="253">
        <v>20447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2.95" customHeight="1" x14ac:dyDescent="0.2">
      <c r="A22" s="226" t="s">
        <v>269</v>
      </c>
      <c r="B22" s="32"/>
      <c r="C22" s="10"/>
      <c r="D22" s="11"/>
      <c r="E22" s="11"/>
      <c r="F22" s="11" t="s">
        <v>417</v>
      </c>
      <c r="G22" s="17"/>
      <c r="H22" s="291">
        <v>9304592</v>
      </c>
      <c r="I22" s="253">
        <v>0</v>
      </c>
      <c r="J22" s="253">
        <v>9304592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2.95" customHeight="1" x14ac:dyDescent="0.2">
      <c r="A23" s="226" t="s">
        <v>270</v>
      </c>
      <c r="B23" s="31"/>
      <c r="C23" s="11"/>
      <c r="D23" s="11" t="s">
        <v>94</v>
      </c>
      <c r="E23" s="11" t="s">
        <v>134</v>
      </c>
      <c r="F23" s="11"/>
      <c r="G23" s="11"/>
      <c r="H23" s="291">
        <v>13164150</v>
      </c>
      <c r="I23" s="253">
        <f>J23-H23</f>
        <v>754334</v>
      </c>
      <c r="J23" s="253">
        <v>13918484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2.95" customHeight="1" x14ac:dyDescent="0.2">
      <c r="A24" s="226" t="s">
        <v>271</v>
      </c>
      <c r="B24" s="31"/>
      <c r="C24" s="11"/>
      <c r="D24" s="11" t="s">
        <v>96</v>
      </c>
      <c r="E24" s="11" t="s">
        <v>405</v>
      </c>
      <c r="F24" s="283"/>
      <c r="G24" s="283"/>
      <c r="H24" s="292">
        <v>8812404</v>
      </c>
      <c r="I24" s="253"/>
      <c r="J24" s="253">
        <v>8812404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2.95" customHeight="1" x14ac:dyDescent="0.2">
      <c r="A25" s="226" t="s">
        <v>272</v>
      </c>
      <c r="B25" s="31"/>
      <c r="C25" s="11"/>
      <c r="D25" s="11" t="s">
        <v>98</v>
      </c>
      <c r="E25" s="252" t="s">
        <v>99</v>
      </c>
      <c r="F25" s="279"/>
      <c r="G25" s="279"/>
      <c r="H25" s="293">
        <v>1200000</v>
      </c>
      <c r="I25" s="253"/>
      <c r="J25" s="253">
        <v>1200000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2.95" customHeight="1" x14ac:dyDescent="0.2">
      <c r="A26" s="226" t="s">
        <v>273</v>
      </c>
      <c r="B26" s="31"/>
      <c r="C26" s="11"/>
      <c r="D26" s="11" t="s">
        <v>100</v>
      </c>
      <c r="E26" s="252" t="s">
        <v>768</v>
      </c>
      <c r="F26" s="279"/>
      <c r="G26" s="279"/>
      <c r="H26" s="293"/>
      <c r="I26" s="253">
        <v>7798442</v>
      </c>
      <c r="J26" s="253">
        <v>7798442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2.95" customHeight="1" x14ac:dyDescent="0.2">
      <c r="A27" s="226" t="s">
        <v>274</v>
      </c>
      <c r="B27" s="31"/>
      <c r="C27" s="11"/>
      <c r="D27" s="11" t="s">
        <v>102</v>
      </c>
      <c r="E27" s="252" t="s">
        <v>103</v>
      </c>
      <c r="F27" s="279"/>
      <c r="G27" s="279"/>
      <c r="H27" s="293">
        <v>0</v>
      </c>
      <c r="I27" s="253">
        <v>255420</v>
      </c>
      <c r="J27" s="253">
        <v>255420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2.95" customHeight="1" x14ac:dyDescent="0.2">
      <c r="A28" s="226" t="s">
        <v>275</v>
      </c>
      <c r="B28" s="285"/>
      <c r="C28" s="286" t="s">
        <v>59</v>
      </c>
      <c r="D28" s="283" t="s">
        <v>769</v>
      </c>
      <c r="E28" s="287"/>
      <c r="F28" s="288"/>
      <c r="G28" s="288"/>
      <c r="H28" s="294">
        <v>5330553</v>
      </c>
      <c r="I28" s="253">
        <v>0</v>
      </c>
      <c r="J28" s="253">
        <v>5330553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2.95" customHeight="1" x14ac:dyDescent="0.2">
      <c r="A29" s="226" t="s">
        <v>276</v>
      </c>
      <c r="B29" s="289" t="s">
        <v>26</v>
      </c>
      <c r="C29" s="289"/>
      <c r="D29" s="289" t="s">
        <v>772</v>
      </c>
      <c r="E29" s="279"/>
      <c r="F29" s="279"/>
      <c r="G29" s="279"/>
      <c r="H29" s="295">
        <f>H30+H31</f>
        <v>0</v>
      </c>
      <c r="I29" s="268">
        <f>I30+I31</f>
        <v>23296540</v>
      </c>
      <c r="J29" s="268">
        <f>J30+J31</f>
        <v>23296540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2.95" customHeight="1" x14ac:dyDescent="0.2">
      <c r="A30" s="226" t="s">
        <v>277</v>
      </c>
      <c r="B30" s="279"/>
      <c r="C30" s="289" t="s">
        <v>104</v>
      </c>
      <c r="D30" s="279"/>
      <c r="E30" s="279" t="s">
        <v>773</v>
      </c>
      <c r="F30" s="279"/>
      <c r="G30" s="279"/>
      <c r="H30" s="293">
        <v>0</v>
      </c>
      <c r="I30" s="253">
        <v>1249295</v>
      </c>
      <c r="J30" s="253">
        <v>1249295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2.95" customHeight="1" x14ac:dyDescent="0.2">
      <c r="A31" s="226" t="s">
        <v>278</v>
      </c>
      <c r="B31" s="279"/>
      <c r="C31" s="289" t="s">
        <v>764</v>
      </c>
      <c r="D31" s="279"/>
      <c r="E31" s="279" t="s">
        <v>774</v>
      </c>
      <c r="F31" s="279"/>
      <c r="G31" s="279"/>
      <c r="H31" s="293">
        <v>0</v>
      </c>
      <c r="I31" s="253">
        <v>22047245</v>
      </c>
      <c r="J31" s="253">
        <v>22047245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2.95" customHeight="1" x14ac:dyDescent="0.2">
      <c r="A32" s="226" t="s">
        <v>279</v>
      </c>
      <c r="B32" s="30" t="s">
        <v>19</v>
      </c>
      <c r="C32" s="24"/>
      <c r="D32" s="24" t="s">
        <v>20</v>
      </c>
      <c r="E32" s="24"/>
      <c r="F32" s="24"/>
      <c r="G32" s="284"/>
      <c r="H32" s="296">
        <f>H33+H36</f>
        <v>42300000</v>
      </c>
      <c r="I32" s="268">
        <f>I33+I36</f>
        <v>0</v>
      </c>
      <c r="J32" s="268">
        <f>J33+J36</f>
        <v>42300000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2.95" customHeight="1" x14ac:dyDescent="0.2">
      <c r="A33" s="226" t="s">
        <v>280</v>
      </c>
      <c r="B33" s="31"/>
      <c r="C33" s="10" t="s">
        <v>68</v>
      </c>
      <c r="D33" s="10"/>
      <c r="E33" s="10" t="s">
        <v>69</v>
      </c>
      <c r="F33" s="10"/>
      <c r="G33" s="252"/>
      <c r="H33" s="295">
        <f>SUM(H34:H35)</f>
        <v>28700000</v>
      </c>
      <c r="I33" s="268">
        <f>SUM(I34:I35)</f>
        <v>0</v>
      </c>
      <c r="J33" s="268">
        <f>SUM(J34:J35)</f>
        <v>28700000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2.95" customHeight="1" x14ac:dyDescent="0.2">
      <c r="A34" s="226" t="s">
        <v>281</v>
      </c>
      <c r="B34" s="31"/>
      <c r="C34" s="11"/>
      <c r="D34" s="11"/>
      <c r="E34" s="11"/>
      <c r="F34" s="11" t="s">
        <v>70</v>
      </c>
      <c r="G34" s="252"/>
      <c r="H34" s="293">
        <v>23000000</v>
      </c>
      <c r="I34" s="253"/>
      <c r="J34" s="253">
        <v>23000000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2.95" customHeight="1" x14ac:dyDescent="0.2">
      <c r="A35" s="226" t="s">
        <v>282</v>
      </c>
      <c r="B35" s="32"/>
      <c r="C35" s="10"/>
      <c r="D35" s="10"/>
      <c r="E35" s="10"/>
      <c r="F35" s="18" t="s">
        <v>229</v>
      </c>
      <c r="G35" s="252"/>
      <c r="H35" s="253">
        <v>5700000</v>
      </c>
      <c r="I35" s="253"/>
      <c r="J35" s="253">
        <v>5700000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2.95" customHeight="1" x14ac:dyDescent="0.2">
      <c r="A36" s="226" t="s">
        <v>283</v>
      </c>
      <c r="B36" s="32"/>
      <c r="C36" s="10" t="s">
        <v>71</v>
      </c>
      <c r="D36" s="10"/>
      <c r="E36" s="10" t="s">
        <v>72</v>
      </c>
      <c r="F36" s="10"/>
      <c r="G36" s="252"/>
      <c r="H36" s="268">
        <f>H37+H39+H41</f>
        <v>13600000</v>
      </c>
      <c r="I36" s="268">
        <f>I37+I39+I41</f>
        <v>0</v>
      </c>
      <c r="J36" s="268">
        <f>J37+J39+J41</f>
        <v>13600000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2.95" customHeight="1" x14ac:dyDescent="0.2">
      <c r="A37" s="226" t="s">
        <v>284</v>
      </c>
      <c r="B37" s="32"/>
      <c r="C37" s="11"/>
      <c r="D37" s="11" t="s">
        <v>73</v>
      </c>
      <c r="E37" s="11" t="s">
        <v>74</v>
      </c>
      <c r="F37" s="11"/>
      <c r="G37" s="252"/>
      <c r="H37" s="268">
        <f>H38</f>
        <v>8000000</v>
      </c>
      <c r="I37" s="268">
        <f>I38</f>
        <v>0</v>
      </c>
      <c r="J37" s="268">
        <f>J38</f>
        <v>8000000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2.95" customHeight="1" x14ac:dyDescent="0.2">
      <c r="A38" s="226" t="s">
        <v>285</v>
      </c>
      <c r="B38" s="32"/>
      <c r="C38" s="11"/>
      <c r="D38" s="11"/>
      <c r="E38" s="11"/>
      <c r="F38" s="11" t="s">
        <v>75</v>
      </c>
      <c r="G38" s="252"/>
      <c r="H38" s="253">
        <v>8000000</v>
      </c>
      <c r="I38" s="253"/>
      <c r="J38" s="253">
        <v>8000000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2.95" customHeight="1" x14ac:dyDescent="0.2">
      <c r="A39" s="226" t="s">
        <v>286</v>
      </c>
      <c r="B39" s="32"/>
      <c r="C39" s="11"/>
      <c r="D39" s="11" t="s">
        <v>76</v>
      </c>
      <c r="E39" s="11" t="s">
        <v>77</v>
      </c>
      <c r="F39" s="11"/>
      <c r="G39" s="252"/>
      <c r="H39" s="268">
        <f>H40</f>
        <v>2500000</v>
      </c>
      <c r="I39" s="268">
        <f>I40</f>
        <v>0</v>
      </c>
      <c r="J39" s="268">
        <f>J40</f>
        <v>2500000</v>
      </c>
      <c r="K39" s="8"/>
      <c r="L39" s="27"/>
      <c r="M39" s="27"/>
      <c r="N39" s="27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2.95" customHeight="1" x14ac:dyDescent="0.2">
      <c r="A40" s="226" t="s">
        <v>287</v>
      </c>
      <c r="B40" s="32"/>
      <c r="C40" s="11"/>
      <c r="D40" s="11"/>
      <c r="E40" s="11"/>
      <c r="F40" s="11" t="s">
        <v>78</v>
      </c>
      <c r="G40" s="252"/>
      <c r="H40" s="253">
        <v>2500000</v>
      </c>
      <c r="I40" s="253"/>
      <c r="J40" s="253">
        <v>2500000</v>
      </c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2.95" customHeight="1" x14ac:dyDescent="0.2">
      <c r="A41" s="226" t="s">
        <v>288</v>
      </c>
      <c r="B41" s="32"/>
      <c r="C41" s="11"/>
      <c r="D41" s="11" t="s">
        <v>79</v>
      </c>
      <c r="E41" s="11" t="s">
        <v>80</v>
      </c>
      <c r="F41" s="11"/>
      <c r="G41" s="252"/>
      <c r="H41" s="268">
        <f>H42</f>
        <v>3100000</v>
      </c>
      <c r="I41" s="268">
        <f>I42</f>
        <v>0</v>
      </c>
      <c r="J41" s="268">
        <f>J42</f>
        <v>3100000</v>
      </c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2.95" customHeight="1" x14ac:dyDescent="0.2">
      <c r="A42" s="226" t="s">
        <v>289</v>
      </c>
      <c r="B42" s="32"/>
      <c r="C42" s="11"/>
      <c r="D42" s="11"/>
      <c r="E42" s="11"/>
      <c r="F42" s="11" t="s">
        <v>81</v>
      </c>
      <c r="G42" s="252"/>
      <c r="H42" s="253">
        <v>3100000</v>
      </c>
      <c r="I42" s="253"/>
      <c r="J42" s="253">
        <v>3100000</v>
      </c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2.95" customHeight="1" x14ac:dyDescent="0.2">
      <c r="A43" s="226" t="s">
        <v>290</v>
      </c>
      <c r="B43" s="32" t="s">
        <v>21</v>
      </c>
      <c r="C43" s="10"/>
      <c r="D43" s="10" t="s">
        <v>22</v>
      </c>
      <c r="E43" s="10"/>
      <c r="F43" s="10"/>
      <c r="G43" s="277"/>
      <c r="H43" s="280">
        <f>H45+H48+H50</f>
        <v>3495000</v>
      </c>
      <c r="I43" s="280">
        <f>I45+I48+I50</f>
        <v>0</v>
      </c>
      <c r="J43" s="280">
        <f>J45+J48+J50</f>
        <v>3495000</v>
      </c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2.95" customHeight="1" x14ac:dyDescent="0.2">
      <c r="A44" s="226" t="s">
        <v>291</v>
      </c>
      <c r="B44" s="31"/>
      <c r="C44" s="11"/>
      <c r="D44" s="11" t="s">
        <v>117</v>
      </c>
      <c r="E44" s="18" t="s">
        <v>233</v>
      </c>
      <c r="F44" s="11"/>
      <c r="G44" s="277"/>
      <c r="H44" s="281"/>
      <c r="I44" s="253"/>
      <c r="J44" s="253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2.95" customHeight="1" x14ac:dyDescent="0.2">
      <c r="A45" s="226" t="s">
        <v>292</v>
      </c>
      <c r="B45" s="31"/>
      <c r="C45" s="11"/>
      <c r="D45" s="11" t="s">
        <v>60</v>
      </c>
      <c r="E45" s="18" t="s">
        <v>135</v>
      </c>
      <c r="F45" s="11"/>
      <c r="G45" s="252"/>
      <c r="H45" s="267">
        <f>H46</f>
        <v>2900000</v>
      </c>
      <c r="I45" s="253">
        <v>0</v>
      </c>
      <c r="J45" s="253">
        <v>2900000</v>
      </c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2.95" customHeight="1" x14ac:dyDescent="0.2">
      <c r="A46" s="226" t="s">
        <v>293</v>
      </c>
      <c r="B46" s="31"/>
      <c r="C46" s="11"/>
      <c r="D46" s="11"/>
      <c r="E46" s="18" t="s">
        <v>87</v>
      </c>
      <c r="F46" s="11"/>
      <c r="G46" s="252"/>
      <c r="H46" s="267">
        <v>2900000</v>
      </c>
      <c r="I46" s="253">
        <v>0</v>
      </c>
      <c r="J46" s="253">
        <v>2900000</v>
      </c>
      <c r="K46" s="8"/>
      <c r="L46" s="8"/>
      <c r="M46" s="8"/>
      <c r="N46" s="8"/>
      <c r="O46" s="8"/>
      <c r="P46" s="27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2.95" customHeight="1" x14ac:dyDescent="0.2">
      <c r="A47" s="226" t="s">
        <v>294</v>
      </c>
      <c r="B47" s="31"/>
      <c r="C47" s="11"/>
      <c r="D47" s="11" t="s">
        <v>85</v>
      </c>
      <c r="E47" s="18" t="s">
        <v>234</v>
      </c>
      <c r="F47" s="11"/>
      <c r="G47" s="252"/>
      <c r="H47" s="267"/>
      <c r="I47" s="253"/>
      <c r="J47" s="253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2.95" customHeight="1" x14ac:dyDescent="0.2">
      <c r="A48" s="226" t="s">
        <v>295</v>
      </c>
      <c r="B48" s="31"/>
      <c r="C48" s="11"/>
      <c r="D48" s="11" t="s">
        <v>123</v>
      </c>
      <c r="E48" s="18" t="s">
        <v>232</v>
      </c>
      <c r="F48" s="11"/>
      <c r="G48" s="252"/>
      <c r="H48" s="267">
        <v>150000</v>
      </c>
      <c r="I48" s="253">
        <v>0</v>
      </c>
      <c r="J48" s="253">
        <v>150000</v>
      </c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2.95" customHeight="1" x14ac:dyDescent="0.2">
      <c r="A49" s="226" t="s">
        <v>296</v>
      </c>
      <c r="B49" s="31"/>
      <c r="C49" s="11"/>
      <c r="D49" s="11" t="s">
        <v>61</v>
      </c>
      <c r="E49" s="11" t="s">
        <v>62</v>
      </c>
      <c r="F49" s="11"/>
      <c r="G49" s="252"/>
      <c r="H49" s="267"/>
      <c r="I49" s="253"/>
      <c r="J49" s="253"/>
      <c r="K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2.95" customHeight="1" x14ac:dyDescent="0.2">
      <c r="A50" s="226" t="s">
        <v>298</v>
      </c>
      <c r="B50" s="31"/>
      <c r="C50" s="11"/>
      <c r="D50" s="11" t="s">
        <v>63</v>
      </c>
      <c r="E50" s="11" t="s">
        <v>64</v>
      </c>
      <c r="F50" s="11"/>
      <c r="G50" s="252"/>
      <c r="H50" s="253">
        <v>445000</v>
      </c>
      <c r="I50" s="253">
        <v>0</v>
      </c>
      <c r="J50" s="253">
        <v>445000</v>
      </c>
      <c r="K50" s="27"/>
      <c r="L50" s="13"/>
      <c r="M50" s="13"/>
      <c r="N50" s="13"/>
      <c r="O50" s="13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2.95" customHeight="1" x14ac:dyDescent="0.2">
      <c r="A51" s="226" t="s">
        <v>299</v>
      </c>
      <c r="B51" s="32" t="s">
        <v>23</v>
      </c>
      <c r="C51" s="10"/>
      <c r="D51" s="10" t="s">
        <v>24</v>
      </c>
      <c r="E51" s="10"/>
      <c r="F51" s="10"/>
      <c r="G51" s="278"/>
      <c r="H51" s="282"/>
      <c r="I51" s="253"/>
      <c r="J51" s="253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2.95" customHeight="1" x14ac:dyDescent="0.2">
      <c r="A52" s="226" t="s">
        <v>300</v>
      </c>
      <c r="B52" s="31"/>
      <c r="C52" s="11" t="s">
        <v>65</v>
      </c>
      <c r="D52" s="11"/>
      <c r="E52" s="11" t="s">
        <v>136</v>
      </c>
      <c r="F52" s="11"/>
      <c r="G52" s="278"/>
      <c r="H52" s="272"/>
      <c r="I52" s="253"/>
      <c r="J52" s="253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2.95" customHeight="1" x14ac:dyDescent="0.2">
      <c r="A53" s="226" t="s">
        <v>301</v>
      </c>
      <c r="B53" s="32" t="s">
        <v>30</v>
      </c>
      <c r="C53" s="10"/>
      <c r="D53" s="10" t="s">
        <v>31</v>
      </c>
      <c r="E53" s="10"/>
      <c r="F53" s="10"/>
      <c r="G53" s="250"/>
      <c r="H53" s="268">
        <v>0</v>
      </c>
      <c r="I53" s="268">
        <v>550000</v>
      </c>
      <c r="J53" s="268">
        <v>550000</v>
      </c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2.95" customHeight="1" x14ac:dyDescent="0.2">
      <c r="A54" s="226" t="s">
        <v>302</v>
      </c>
      <c r="B54" s="31"/>
      <c r="C54" s="11"/>
      <c r="D54" s="11" t="s">
        <v>118</v>
      </c>
      <c r="E54" s="11" t="s">
        <v>119</v>
      </c>
      <c r="F54" s="11"/>
      <c r="G54" s="252"/>
      <c r="H54" s="253">
        <v>0</v>
      </c>
      <c r="I54" s="253">
        <v>550000</v>
      </c>
      <c r="J54" s="253">
        <v>550000</v>
      </c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2.95" customHeight="1" x14ac:dyDescent="0.2">
      <c r="A55" s="226" t="s">
        <v>303</v>
      </c>
      <c r="B55" s="32" t="s">
        <v>33</v>
      </c>
      <c r="C55" s="10"/>
      <c r="D55" s="10" t="s">
        <v>32</v>
      </c>
      <c r="E55" s="10"/>
      <c r="F55" s="10"/>
      <c r="G55" s="278"/>
      <c r="H55" s="282"/>
      <c r="I55" s="253"/>
      <c r="J55" s="253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2.95" customHeight="1" x14ac:dyDescent="0.2">
      <c r="A56" s="226" t="s">
        <v>304</v>
      </c>
      <c r="B56" s="31"/>
      <c r="C56" s="10" t="s">
        <v>107</v>
      </c>
      <c r="D56" s="10"/>
      <c r="E56" s="10" t="s">
        <v>108</v>
      </c>
      <c r="F56" s="10"/>
      <c r="G56" s="278"/>
      <c r="H56" s="282">
        <f>H57</f>
        <v>38414592</v>
      </c>
      <c r="I56" s="282">
        <f>I57+I58</f>
        <v>38437153</v>
      </c>
      <c r="J56" s="282">
        <f>J57+J58</f>
        <v>76851745</v>
      </c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2.95" customHeight="1" x14ac:dyDescent="0.2">
      <c r="A57" s="226" t="s">
        <v>305</v>
      </c>
      <c r="B57" s="31"/>
      <c r="C57" s="11"/>
      <c r="D57" s="11" t="s">
        <v>109</v>
      </c>
      <c r="E57" s="11"/>
      <c r="F57" s="11" t="s">
        <v>110</v>
      </c>
      <c r="G57" s="278"/>
      <c r="H57" s="272">
        <v>38414592</v>
      </c>
      <c r="I57" s="272">
        <f>J57-H57</f>
        <v>33568076</v>
      </c>
      <c r="J57" s="272">
        <v>71982668</v>
      </c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2.95" customHeight="1" x14ac:dyDescent="0.2">
      <c r="A58" s="226" t="s">
        <v>306</v>
      </c>
      <c r="B58" s="31"/>
      <c r="C58" s="11"/>
      <c r="D58" s="11" t="s">
        <v>770</v>
      </c>
      <c r="E58" s="11"/>
      <c r="F58" s="11" t="s">
        <v>771</v>
      </c>
      <c r="G58" s="278"/>
      <c r="H58" s="272">
        <v>0</v>
      </c>
      <c r="I58" s="272">
        <v>4869077</v>
      </c>
      <c r="J58" s="272">
        <v>4869077</v>
      </c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2.95" customHeight="1" x14ac:dyDescent="0.2">
      <c r="A59" s="226" t="s">
        <v>307</v>
      </c>
      <c r="B59" s="32"/>
      <c r="C59" s="10"/>
      <c r="D59" s="10" t="s">
        <v>125</v>
      </c>
      <c r="E59" s="10"/>
      <c r="F59" s="10"/>
      <c r="G59" s="250"/>
      <c r="H59" s="268">
        <f>H56+H43+H32+H11+H27+H28</f>
        <v>147887828</v>
      </c>
      <c r="I59" s="268">
        <f>I56+I43+I11+I53+I29</f>
        <v>72091889</v>
      </c>
      <c r="J59" s="268">
        <f>J56+J43+J11+J53+J29+J32+J28</f>
        <v>219979717</v>
      </c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2.95" customHeight="1" x14ac:dyDescent="0.2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2.95" customHeight="1" x14ac:dyDescent="0.2">
      <c r="B61" s="8"/>
      <c r="C61" s="8"/>
      <c r="D61" s="8"/>
      <c r="E61" s="8"/>
      <c r="F61" s="22"/>
      <c r="G61" s="8"/>
      <c r="H61" s="146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2.95" customHeight="1" x14ac:dyDescent="0.2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2.95" customHeight="1" x14ac:dyDescent="0.2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2.95" customHeight="1" x14ac:dyDescent="0.2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2:26" ht="12.95" customHeight="1" x14ac:dyDescent="0.2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2:26" ht="12.95" customHeight="1" x14ac:dyDescent="0.2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2:26" ht="12.95" customHeight="1" x14ac:dyDescent="0.2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2:26" ht="12.95" customHeight="1" x14ac:dyDescent="0.2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2:26" ht="12.95" customHeight="1" x14ac:dyDescent="0.2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2:26" ht="12.95" customHeight="1" x14ac:dyDescent="0.2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2:26" ht="12.95" customHeight="1" x14ac:dyDescent="0.2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2:26" ht="12.95" customHeight="1" x14ac:dyDescent="0.2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2:26" ht="12.95" customHeight="1" x14ac:dyDescent="0.2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2:26" ht="12.95" customHeight="1" x14ac:dyDescent="0.2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2:26" ht="12.95" customHeight="1" x14ac:dyDescent="0.2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2:26" ht="12.95" customHeight="1" x14ac:dyDescent="0.2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2:26" ht="12.95" customHeight="1" x14ac:dyDescent="0.2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2:26" ht="12.95" customHeight="1" x14ac:dyDescent="0.2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2:26" ht="12.95" customHeight="1" x14ac:dyDescent="0.2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2:26" ht="12.95" customHeight="1" x14ac:dyDescent="0.2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2:26" ht="12.95" customHeight="1" x14ac:dyDescent="0.2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2:26" ht="12.95" customHeight="1" x14ac:dyDescent="0.2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2:26" ht="12.95" customHeight="1" x14ac:dyDescent="0.2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2:26" ht="12.95" customHeight="1" x14ac:dyDescent="0.2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2:26" ht="12.95" customHeight="1" x14ac:dyDescent="0.2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2:26" ht="12.95" customHeight="1" x14ac:dyDescent="0.2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2:26" ht="12.95" customHeight="1" x14ac:dyDescent="0.2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2:26" ht="12.95" customHeight="1" x14ac:dyDescent="0.2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2:26" ht="12.95" customHeight="1" x14ac:dyDescent="0.2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2:26" ht="12.95" customHeight="1" x14ac:dyDescent="0.2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2:26" ht="12.95" customHeight="1" x14ac:dyDescent="0.2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2:26" ht="12.95" customHeight="1" x14ac:dyDescent="0.2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2:26" ht="12.95" customHeight="1" x14ac:dyDescent="0.2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2:26" ht="12.95" customHeight="1" x14ac:dyDescent="0.2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2:26" ht="12.95" customHeight="1" x14ac:dyDescent="0.2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2:26" ht="12.95" customHeight="1" x14ac:dyDescent="0.2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2:26" ht="12.95" customHeight="1" x14ac:dyDescent="0.2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2:26" ht="12.95" customHeight="1" x14ac:dyDescent="0.2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2:26" ht="12.95" customHeight="1" x14ac:dyDescent="0.2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2:26" ht="12.95" customHeight="1" x14ac:dyDescent="0.2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2:26" ht="12.95" customHeight="1" x14ac:dyDescent="0.2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2:26" ht="12.95" customHeight="1" x14ac:dyDescent="0.2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2:26" ht="12.95" customHeight="1" x14ac:dyDescent="0.2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2:26" ht="12.95" customHeight="1" x14ac:dyDescent="0.2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2:26" ht="12.95" customHeight="1" x14ac:dyDescent="0.2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2:26" ht="12.95" customHeight="1" x14ac:dyDescent="0.2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2:26" ht="12.95" customHeight="1" x14ac:dyDescent="0.2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2:26" ht="12.95" customHeight="1" x14ac:dyDescent="0.2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2:26" ht="12.95" customHeight="1" x14ac:dyDescent="0.2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2:26" ht="12.95" customHeight="1" x14ac:dyDescent="0.2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2:26" ht="12.95" customHeight="1" x14ac:dyDescent="0.2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2:26" ht="12.95" customHeight="1" x14ac:dyDescent="0.2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2:26" ht="12.95" customHeight="1" x14ac:dyDescent="0.2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2:26" ht="12.95" customHeight="1" x14ac:dyDescent="0.2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2:26" ht="12.95" customHeight="1" x14ac:dyDescent="0.2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2:26" ht="12.95" customHeight="1" x14ac:dyDescent="0.2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2:26" ht="12.95" customHeight="1" x14ac:dyDescent="0.2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2:26" ht="12.95" customHeight="1" x14ac:dyDescent="0.2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2:26" ht="12.95" customHeight="1" x14ac:dyDescent="0.2"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2:26" ht="12.95" customHeight="1" x14ac:dyDescent="0.2"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2:26" ht="12.95" customHeight="1" x14ac:dyDescent="0.2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2:26" ht="12.95" customHeight="1" x14ac:dyDescent="0.2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2:26" ht="12.95" customHeight="1" x14ac:dyDescent="0.2"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2:26" ht="12.95" customHeight="1" x14ac:dyDescent="0.2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2:26" ht="12.95" customHeight="1" x14ac:dyDescent="0.2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2:26" ht="12.95" customHeight="1" x14ac:dyDescent="0.2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2:26" ht="12.95" customHeight="1" x14ac:dyDescent="0.2"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2:26" ht="12.95" customHeight="1" x14ac:dyDescent="0.2"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2:26" ht="12.95" customHeight="1" x14ac:dyDescent="0.2"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2:26" ht="12.95" customHeight="1" x14ac:dyDescent="0.2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2:26" ht="12.95" customHeight="1" x14ac:dyDescent="0.2"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2:26" ht="12.95" customHeight="1" x14ac:dyDescent="0.2"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2:26" ht="12.95" customHeight="1" x14ac:dyDescent="0.2"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2:26" ht="12.95" customHeight="1" x14ac:dyDescent="0.2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2:26" ht="12.95" customHeight="1" x14ac:dyDescent="0.2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2:26" ht="12.95" customHeight="1" x14ac:dyDescent="0.2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2:26" ht="12.95" customHeight="1" x14ac:dyDescent="0.2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2:26" ht="12.95" customHeight="1" x14ac:dyDescent="0.2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2:26" ht="12.95" customHeight="1" x14ac:dyDescent="0.2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2:26" ht="12.95" customHeight="1" x14ac:dyDescent="0.2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2:26" ht="12.95" customHeight="1" x14ac:dyDescent="0.2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2:26" ht="12.95" customHeight="1" x14ac:dyDescent="0.2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2:26" ht="12.95" customHeight="1" x14ac:dyDescent="0.2"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2:26" ht="12.95" customHeight="1" x14ac:dyDescent="0.2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2:26" ht="12.95" customHeight="1" x14ac:dyDescent="0.2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2:26" ht="12.95" customHeight="1" x14ac:dyDescent="0.2"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2:26" ht="12.95" customHeight="1" x14ac:dyDescent="0.2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2:26" ht="12.95" customHeight="1" x14ac:dyDescent="0.2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2:26" ht="12.95" customHeight="1" x14ac:dyDescent="0.2"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2:26" ht="12.95" customHeight="1" x14ac:dyDescent="0.2"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2:26" ht="12.95" customHeight="1" x14ac:dyDescent="0.2"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2:26" ht="12.95" customHeight="1" x14ac:dyDescent="0.2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2:26" ht="12.95" customHeight="1" x14ac:dyDescent="0.2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2:26" ht="12.95" customHeight="1" x14ac:dyDescent="0.2"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2:26" ht="12.95" customHeight="1" x14ac:dyDescent="0.2"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2:26" ht="12.95" customHeight="1" x14ac:dyDescent="0.2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2:26" ht="12.95" customHeight="1" x14ac:dyDescent="0.2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2:26" ht="12.95" customHeight="1" x14ac:dyDescent="0.2"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2:26" ht="12.95" customHeight="1" x14ac:dyDescent="0.2"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2:26" ht="12.95" customHeight="1" x14ac:dyDescent="0.2"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2:26" ht="12.95" customHeight="1" x14ac:dyDescent="0.2"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2:26" ht="12.95" customHeight="1" x14ac:dyDescent="0.2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2:26" ht="12.95" customHeight="1" x14ac:dyDescent="0.2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2:26" ht="12.95" customHeight="1" x14ac:dyDescent="0.2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2:26" ht="12.95" customHeight="1" x14ac:dyDescent="0.2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2:26" ht="12.95" customHeight="1" x14ac:dyDescent="0.2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2:26" ht="12.95" customHeight="1" x14ac:dyDescent="0.2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2:26" ht="12.95" customHeight="1" x14ac:dyDescent="0.2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2:26" ht="12.95" customHeight="1" x14ac:dyDescent="0.2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2:26" ht="12.95" customHeight="1" x14ac:dyDescent="0.2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2:26" ht="12.95" customHeight="1" x14ac:dyDescent="0.2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2:26" ht="12.95" customHeight="1" x14ac:dyDescent="0.2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2:26" ht="12.95" customHeight="1" x14ac:dyDescent="0.2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2:26" ht="12.95" customHeight="1" x14ac:dyDescent="0.2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2:26" ht="12.95" customHeight="1" x14ac:dyDescent="0.2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2:26" ht="12.95" customHeight="1" x14ac:dyDescent="0.2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2:26" ht="12.95" customHeight="1" x14ac:dyDescent="0.2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2:26" ht="12.95" customHeight="1" x14ac:dyDescent="0.2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2:26" ht="12.95" customHeight="1" x14ac:dyDescent="0.2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2:26" ht="12.95" customHeight="1" x14ac:dyDescent="0.2"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2:26" ht="12.95" customHeight="1" x14ac:dyDescent="0.2"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2:26" ht="12.95" customHeight="1" x14ac:dyDescent="0.2"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2:26" ht="12.95" customHeight="1" x14ac:dyDescent="0.2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2:26" ht="12.95" customHeight="1" x14ac:dyDescent="0.2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2:26" ht="12.95" customHeight="1" x14ac:dyDescent="0.2"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2:26" ht="12.95" customHeight="1" x14ac:dyDescent="0.2"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2:26" ht="12.95" customHeight="1" x14ac:dyDescent="0.2"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2:26" ht="12.95" customHeight="1" x14ac:dyDescent="0.2"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2:26" ht="12.95" customHeight="1" x14ac:dyDescent="0.2"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2:26" ht="12.95" customHeight="1" x14ac:dyDescent="0.2"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2:26" ht="12.95" customHeight="1" x14ac:dyDescent="0.2"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2:26" ht="12.95" customHeight="1" x14ac:dyDescent="0.2"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2:26" ht="12.95" customHeight="1" x14ac:dyDescent="0.2"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2:26" ht="12.95" customHeight="1" x14ac:dyDescent="0.2"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2:26" ht="12.95" customHeight="1" x14ac:dyDescent="0.2"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2:26" ht="12.95" customHeight="1" x14ac:dyDescent="0.2"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2:26" ht="12.95" customHeight="1" x14ac:dyDescent="0.2"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2:26" ht="12.95" customHeight="1" x14ac:dyDescent="0.2"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2:26" ht="12.95" customHeight="1" x14ac:dyDescent="0.2"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2:26" ht="12.95" customHeight="1" x14ac:dyDescent="0.2"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2:26" ht="12.95" customHeight="1" x14ac:dyDescent="0.2"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2:26" ht="12.95" customHeight="1" x14ac:dyDescent="0.2"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2:26" ht="12.95" customHeight="1" x14ac:dyDescent="0.2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2:26" ht="12.95" customHeight="1" x14ac:dyDescent="0.2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2:26" ht="12.95" customHeight="1" x14ac:dyDescent="0.2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2:26" ht="12.95" customHeight="1" x14ac:dyDescent="0.2"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2:26" ht="12.95" customHeight="1" x14ac:dyDescent="0.2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2:26" ht="12.95" customHeight="1" x14ac:dyDescent="0.2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2:26" ht="12.95" customHeight="1" x14ac:dyDescent="0.2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2:26" ht="12.95" customHeight="1" x14ac:dyDescent="0.2"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2:26" ht="12.95" customHeight="1" x14ac:dyDescent="0.2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2:26" ht="12.95" customHeight="1" x14ac:dyDescent="0.2"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2:26" ht="12.95" customHeight="1" x14ac:dyDescent="0.2"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2:26" ht="12.95" customHeight="1" x14ac:dyDescent="0.2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2:26" ht="12.95" customHeight="1" x14ac:dyDescent="0.2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2:26" ht="12.95" customHeight="1" x14ac:dyDescent="0.2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2:26" ht="12.95" customHeight="1" x14ac:dyDescent="0.2"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2:26" ht="12.95" customHeight="1" x14ac:dyDescent="0.2"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2:26" ht="12.95" customHeight="1" x14ac:dyDescent="0.2"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2:26" ht="12.95" customHeight="1" x14ac:dyDescent="0.2"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2:26" ht="12.95" customHeight="1" x14ac:dyDescent="0.2"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2:26" ht="12.95" customHeight="1" x14ac:dyDescent="0.2"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2:26" ht="12.95" customHeight="1" x14ac:dyDescent="0.2"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2:26" ht="12.95" customHeight="1" x14ac:dyDescent="0.2"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2:26" ht="12.95" customHeight="1" x14ac:dyDescent="0.2"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2:26" ht="12.95" customHeight="1" x14ac:dyDescent="0.2"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2:26" ht="12.95" customHeight="1" x14ac:dyDescent="0.2"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2:26" ht="12.95" customHeight="1" x14ac:dyDescent="0.2"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2:26" ht="12.95" customHeight="1" x14ac:dyDescent="0.2"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2:26" ht="12.95" customHeight="1" x14ac:dyDescent="0.2"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2:26" ht="12.95" customHeight="1" x14ac:dyDescent="0.2"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2:26" ht="12.95" customHeight="1" x14ac:dyDescent="0.2"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2:26" ht="12.95" customHeight="1" x14ac:dyDescent="0.2"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2:26" ht="12.95" customHeight="1" x14ac:dyDescent="0.2"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2:26" ht="12.95" customHeight="1" x14ac:dyDescent="0.2"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2:26" ht="12.95" customHeight="1" x14ac:dyDescent="0.2"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2:26" ht="12.95" customHeight="1" x14ac:dyDescent="0.2"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2:26" ht="12.95" customHeight="1" x14ac:dyDescent="0.2"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2:26" ht="12.95" customHeight="1" x14ac:dyDescent="0.2"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2:26" ht="12.95" customHeight="1" x14ac:dyDescent="0.2"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2:26" ht="12.95" customHeight="1" x14ac:dyDescent="0.2"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2:26" ht="12.95" customHeight="1" x14ac:dyDescent="0.2"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2:26" ht="12.95" customHeight="1" x14ac:dyDescent="0.2"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2:26" ht="12.95" customHeight="1" x14ac:dyDescent="0.2"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2:26" ht="12.95" customHeight="1" x14ac:dyDescent="0.2"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2:26" ht="12.95" customHeight="1" x14ac:dyDescent="0.2"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2:26" ht="12.95" customHeight="1" x14ac:dyDescent="0.2"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2:26" ht="12.95" customHeight="1" x14ac:dyDescent="0.2"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2:26" ht="12.95" customHeight="1" x14ac:dyDescent="0.2"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2:26" ht="12.95" customHeight="1" x14ac:dyDescent="0.2"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2:26" ht="12.95" customHeight="1" x14ac:dyDescent="0.2"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2:26" ht="12.95" customHeight="1" x14ac:dyDescent="0.2"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2:26" ht="12.95" customHeight="1" x14ac:dyDescent="0.2"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2:26" ht="12.95" customHeight="1" x14ac:dyDescent="0.2"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2:26" ht="12.95" customHeight="1" x14ac:dyDescent="0.2"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2:26" ht="12.95" customHeight="1" x14ac:dyDescent="0.2"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2:26" ht="12.95" customHeight="1" x14ac:dyDescent="0.2"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2:26" ht="12.95" customHeight="1" x14ac:dyDescent="0.2"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2:26" ht="12.95" customHeight="1" x14ac:dyDescent="0.2"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2:26" ht="12.95" customHeight="1" x14ac:dyDescent="0.2"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2:26" ht="12.95" customHeight="1" x14ac:dyDescent="0.2"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2:26" ht="12.95" customHeight="1" x14ac:dyDescent="0.2"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2:26" ht="12.95" customHeight="1" x14ac:dyDescent="0.2"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2:26" ht="12.95" customHeight="1" x14ac:dyDescent="0.2"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2:26" ht="12.95" customHeight="1" x14ac:dyDescent="0.2"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2:26" ht="12.95" customHeight="1" x14ac:dyDescent="0.2"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2:26" ht="12.95" customHeight="1" x14ac:dyDescent="0.2"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2:26" ht="12.95" customHeight="1" x14ac:dyDescent="0.2"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2:26" ht="12.95" customHeight="1" x14ac:dyDescent="0.2"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2:26" ht="12.95" customHeight="1" x14ac:dyDescent="0.2"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2:26" ht="12.95" customHeight="1" x14ac:dyDescent="0.2"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2:26" ht="12.95" customHeight="1" x14ac:dyDescent="0.2"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2:26" ht="12.95" customHeight="1" x14ac:dyDescent="0.2"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2:26" ht="12.95" customHeight="1" x14ac:dyDescent="0.2"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2:26" ht="12.95" customHeight="1" x14ac:dyDescent="0.2"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2:26" ht="12.95" customHeight="1" x14ac:dyDescent="0.2"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2:26" ht="12.95" customHeight="1" x14ac:dyDescent="0.2"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2:26" ht="12.95" customHeight="1" x14ac:dyDescent="0.2"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2:26" ht="12.95" customHeight="1" x14ac:dyDescent="0.2"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2:26" ht="12.95" customHeight="1" x14ac:dyDescent="0.2"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2:26" ht="12.95" customHeight="1" x14ac:dyDescent="0.2"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2:26" ht="12.95" customHeight="1" x14ac:dyDescent="0.2"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2:26" ht="12.95" customHeight="1" x14ac:dyDescent="0.2"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2:26" ht="12.95" customHeight="1" x14ac:dyDescent="0.2"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2:26" ht="12.95" customHeight="1" x14ac:dyDescent="0.2"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2:26" ht="12.95" customHeight="1" x14ac:dyDescent="0.2"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2:26" ht="12.95" customHeight="1" x14ac:dyDescent="0.2"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2:26" ht="12.95" customHeight="1" x14ac:dyDescent="0.2"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2:26" ht="12.95" customHeight="1" x14ac:dyDescent="0.2"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2:26" ht="12.95" customHeight="1" x14ac:dyDescent="0.2"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2:26" ht="12.95" customHeight="1" x14ac:dyDescent="0.2"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2:26" ht="12.95" customHeight="1" x14ac:dyDescent="0.2"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2:26" ht="12.95" customHeight="1" x14ac:dyDescent="0.2"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2:26" ht="12.95" customHeight="1" x14ac:dyDescent="0.2"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2:26" ht="12.95" customHeight="1" x14ac:dyDescent="0.2"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2:26" ht="12.95" customHeight="1" x14ac:dyDescent="0.2"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2:26" ht="12.95" customHeight="1" x14ac:dyDescent="0.2"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2:26" ht="12.95" customHeight="1" x14ac:dyDescent="0.2"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2:26" ht="12.95" customHeight="1" x14ac:dyDescent="0.2"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2:26" ht="12.95" customHeight="1" x14ac:dyDescent="0.2"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2:26" ht="12.95" customHeight="1" x14ac:dyDescent="0.2"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2:26" ht="12.95" customHeight="1" x14ac:dyDescent="0.2"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2:26" ht="12.95" customHeight="1" x14ac:dyDescent="0.2"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2:26" ht="12.95" customHeight="1" x14ac:dyDescent="0.2"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2:26" ht="12.95" customHeight="1" x14ac:dyDescent="0.2"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2:26" ht="12.95" customHeight="1" x14ac:dyDescent="0.2"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2:26" ht="12.95" customHeight="1" x14ac:dyDescent="0.2"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2:26" ht="12.95" customHeight="1" x14ac:dyDescent="0.2"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2:26" ht="12.95" customHeight="1" x14ac:dyDescent="0.2"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2:26" ht="12.95" customHeight="1" x14ac:dyDescent="0.2"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2:26" ht="12.95" customHeight="1" x14ac:dyDescent="0.2"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2:26" ht="12.95" customHeight="1" x14ac:dyDescent="0.2"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2:26" ht="12.95" customHeight="1" x14ac:dyDescent="0.2"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2:26" ht="12.95" customHeight="1" x14ac:dyDescent="0.2"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2:26" ht="12.95" customHeight="1" x14ac:dyDescent="0.2"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2:26" ht="12.95" customHeight="1" x14ac:dyDescent="0.2"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2:26" ht="12.95" customHeight="1" x14ac:dyDescent="0.2"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2:26" ht="12.95" customHeight="1" x14ac:dyDescent="0.2"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2:26" ht="12.95" customHeight="1" x14ac:dyDescent="0.2"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2:26" ht="12.95" customHeight="1" x14ac:dyDescent="0.2"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2:26" ht="12.95" customHeight="1" x14ac:dyDescent="0.2"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2:26" ht="12.95" customHeight="1" x14ac:dyDescent="0.2"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2:26" ht="12.95" customHeight="1" x14ac:dyDescent="0.2"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2:26" ht="12.95" customHeight="1" x14ac:dyDescent="0.2"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2:26" ht="12.95" customHeight="1" x14ac:dyDescent="0.2"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2:26" ht="12.95" customHeight="1" x14ac:dyDescent="0.2"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2:26" ht="12.95" customHeight="1" x14ac:dyDescent="0.2"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2:26" ht="12.95" customHeight="1" x14ac:dyDescent="0.2"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2:26" ht="12.95" customHeight="1" x14ac:dyDescent="0.2"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2:26" ht="12.95" customHeight="1" x14ac:dyDescent="0.2"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2:26" ht="12.95" customHeight="1" x14ac:dyDescent="0.2"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2:26" ht="12.95" customHeight="1" x14ac:dyDescent="0.2"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2:26" ht="12.95" customHeight="1" x14ac:dyDescent="0.2"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2:26" ht="12.95" customHeight="1" x14ac:dyDescent="0.2"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2:26" ht="12.95" customHeight="1" x14ac:dyDescent="0.2"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2:26" ht="12.95" customHeight="1" x14ac:dyDescent="0.2"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2:26" ht="12.95" customHeight="1" x14ac:dyDescent="0.2"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2:26" ht="12.95" customHeight="1" x14ac:dyDescent="0.2"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2:26" ht="12.95" customHeight="1" x14ac:dyDescent="0.2"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2:26" ht="12.95" customHeight="1" x14ac:dyDescent="0.2"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2:26" ht="12.95" customHeight="1" x14ac:dyDescent="0.2"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2:26" ht="12.95" customHeight="1" x14ac:dyDescent="0.2"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2:26" ht="12.95" customHeight="1" x14ac:dyDescent="0.2"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2:26" ht="12.95" customHeight="1" x14ac:dyDescent="0.2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2:26" ht="12.95" customHeight="1" x14ac:dyDescent="0.2"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2:26" ht="12.95" customHeight="1" x14ac:dyDescent="0.2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2:26" ht="12.95" customHeight="1" x14ac:dyDescent="0.2"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2:26" ht="12.95" customHeight="1" x14ac:dyDescent="0.2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2:26" ht="12.95" customHeight="1" x14ac:dyDescent="0.2"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2:26" ht="12.95" customHeight="1" x14ac:dyDescent="0.2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2:26" ht="12.95" customHeight="1" x14ac:dyDescent="0.2"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2:26" ht="12.95" customHeight="1" x14ac:dyDescent="0.2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2:26" ht="12.95" customHeight="1" x14ac:dyDescent="0.2"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2:26" ht="12.95" customHeight="1" x14ac:dyDescent="0.2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2:26" ht="12.95" customHeight="1" x14ac:dyDescent="0.2"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2:26" ht="12.95" customHeight="1" x14ac:dyDescent="0.2"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2:26" ht="12.95" customHeight="1" x14ac:dyDescent="0.2"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2:26" ht="12.95" customHeight="1" x14ac:dyDescent="0.2"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2:26" ht="12.95" customHeight="1" x14ac:dyDescent="0.2"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2:26" ht="12.95" customHeight="1" x14ac:dyDescent="0.2"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2:26" ht="12.95" customHeight="1" x14ac:dyDescent="0.2"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2:26" ht="12.95" customHeight="1" x14ac:dyDescent="0.2"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2:26" ht="12.95" customHeight="1" x14ac:dyDescent="0.2"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2:26" ht="12.95" customHeight="1" x14ac:dyDescent="0.2"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2:26" ht="12.95" customHeight="1" x14ac:dyDescent="0.2"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2:26" ht="12.95" customHeight="1" x14ac:dyDescent="0.2"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2:26" ht="12.95" customHeight="1" x14ac:dyDescent="0.2"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2:26" ht="12.95" customHeight="1" x14ac:dyDescent="0.2"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2:26" ht="12.95" customHeight="1" x14ac:dyDescent="0.2"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2:26" ht="12.95" customHeight="1" x14ac:dyDescent="0.2"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2:26" ht="12.95" customHeight="1" x14ac:dyDescent="0.2"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2:26" ht="12.95" customHeight="1" x14ac:dyDescent="0.2"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2:26" ht="12.95" customHeight="1" x14ac:dyDescent="0.2"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2:26" ht="12.95" customHeight="1" x14ac:dyDescent="0.2"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2:26" ht="12.95" customHeight="1" x14ac:dyDescent="0.2"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2:26" ht="12.95" customHeight="1" x14ac:dyDescent="0.2"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2:26" ht="12.95" customHeight="1" x14ac:dyDescent="0.2"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2:26" ht="12.95" customHeight="1" x14ac:dyDescent="0.2"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2:26" ht="12.95" customHeight="1" x14ac:dyDescent="0.2"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2:26" ht="12.95" customHeight="1" x14ac:dyDescent="0.2"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2:26" ht="12.95" customHeight="1" x14ac:dyDescent="0.2"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2:26" ht="12.95" customHeight="1" x14ac:dyDescent="0.2"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2:26" ht="12.95" customHeight="1" x14ac:dyDescent="0.2"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2:26" ht="12.95" customHeight="1" x14ac:dyDescent="0.2"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2:26" ht="12.95" customHeight="1" x14ac:dyDescent="0.2"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2:26" ht="12.95" customHeight="1" x14ac:dyDescent="0.2"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2:26" ht="12.95" customHeight="1" x14ac:dyDescent="0.2"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2:26" ht="12.95" customHeight="1" x14ac:dyDescent="0.2"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2:26" ht="12.95" customHeight="1" x14ac:dyDescent="0.2"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2:26" ht="12.95" customHeight="1" x14ac:dyDescent="0.2"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2:26" ht="12.95" customHeight="1" x14ac:dyDescent="0.2"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2:26" ht="12.95" customHeight="1" x14ac:dyDescent="0.2"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2:26" ht="12.95" customHeight="1" x14ac:dyDescent="0.2"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2:26" ht="12.95" customHeight="1" x14ac:dyDescent="0.2"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2:26" ht="12.95" customHeight="1" x14ac:dyDescent="0.2"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2:26" ht="12.95" customHeight="1" x14ac:dyDescent="0.2"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2:26" ht="12.95" customHeight="1" x14ac:dyDescent="0.2"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2:26" ht="12.95" customHeight="1" x14ac:dyDescent="0.2"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2:26" ht="12.95" customHeight="1" x14ac:dyDescent="0.2"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2:26" ht="12.95" customHeight="1" x14ac:dyDescent="0.2"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2:26" ht="12.95" customHeight="1" x14ac:dyDescent="0.2"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2:26" ht="12.95" customHeight="1" x14ac:dyDescent="0.2"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2:26" ht="12.95" customHeight="1" x14ac:dyDescent="0.2"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2:26" ht="12.95" customHeight="1" x14ac:dyDescent="0.2"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2:26" ht="12.95" customHeight="1" x14ac:dyDescent="0.2"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2:26" ht="12.95" customHeight="1" x14ac:dyDescent="0.2"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2:26" ht="12.95" customHeight="1" x14ac:dyDescent="0.2"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2:26" ht="12.95" customHeight="1" x14ac:dyDescent="0.2"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2:26" ht="12.95" customHeight="1" x14ac:dyDescent="0.2"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2:26" ht="12.95" customHeight="1" x14ac:dyDescent="0.2"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2:26" ht="12.95" customHeight="1" x14ac:dyDescent="0.2"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2:26" ht="12.95" customHeight="1" x14ac:dyDescent="0.2"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2:26" ht="12.95" customHeight="1" x14ac:dyDescent="0.2"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2:26" ht="12.95" customHeight="1" x14ac:dyDescent="0.2"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2:26" ht="12.95" customHeight="1" x14ac:dyDescent="0.2"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2:26" ht="12.95" customHeight="1" x14ac:dyDescent="0.2"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2:26" ht="12.95" customHeight="1" x14ac:dyDescent="0.2"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2:26" ht="12.95" customHeight="1" x14ac:dyDescent="0.2"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2:26" ht="12.95" customHeight="1" x14ac:dyDescent="0.2"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2:26" ht="12.95" customHeight="1" x14ac:dyDescent="0.2"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2:26" ht="12.95" customHeight="1" x14ac:dyDescent="0.2"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2:26" ht="12.95" customHeight="1" x14ac:dyDescent="0.2"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2:26" ht="12.95" customHeight="1" x14ac:dyDescent="0.2"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2:26" ht="12.95" customHeight="1" x14ac:dyDescent="0.2"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2:26" ht="12.95" customHeight="1" x14ac:dyDescent="0.2"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2:26" ht="12.95" customHeight="1" x14ac:dyDescent="0.2"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2:26" ht="12.95" customHeight="1" x14ac:dyDescent="0.2"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2:26" ht="12.95" customHeight="1" x14ac:dyDescent="0.2"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2:26" ht="12.95" customHeight="1" x14ac:dyDescent="0.2"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2:26" ht="12.95" customHeight="1" x14ac:dyDescent="0.2"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2:26" ht="12.95" customHeight="1" x14ac:dyDescent="0.2"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2:26" ht="12.95" customHeight="1" x14ac:dyDescent="0.2"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2:26" ht="12.95" customHeight="1" x14ac:dyDescent="0.2"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2:26" ht="12.95" customHeight="1" x14ac:dyDescent="0.2"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2:26" ht="12.95" customHeight="1" x14ac:dyDescent="0.2"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2:26" ht="12.95" customHeight="1" x14ac:dyDescent="0.2"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2:26" ht="12.95" customHeight="1" x14ac:dyDescent="0.2"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2:26" ht="12.95" customHeight="1" x14ac:dyDescent="0.2"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2:26" ht="12.95" customHeight="1" x14ac:dyDescent="0.2"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2:26" ht="12.95" customHeight="1" x14ac:dyDescent="0.2"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2:26" ht="12.95" customHeight="1" x14ac:dyDescent="0.2"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2:26" ht="12.95" customHeight="1" x14ac:dyDescent="0.2"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2:26" ht="12.95" customHeight="1" x14ac:dyDescent="0.2"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2:26" ht="12.95" customHeight="1" x14ac:dyDescent="0.2"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2:26" ht="12.95" customHeight="1" x14ac:dyDescent="0.2"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2:26" ht="12.95" customHeight="1" x14ac:dyDescent="0.2"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2:26" ht="12.95" customHeight="1" x14ac:dyDescent="0.2"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2:26" ht="12.95" customHeight="1" x14ac:dyDescent="0.2"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2:26" ht="12.95" customHeight="1" x14ac:dyDescent="0.2"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2:26" ht="12.95" customHeight="1" x14ac:dyDescent="0.2"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2:26" ht="12.95" customHeight="1" x14ac:dyDescent="0.2"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2:26" ht="12.95" customHeight="1" x14ac:dyDescent="0.2"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2:26" ht="12.95" customHeight="1" x14ac:dyDescent="0.2"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2:26" ht="12.95" customHeight="1" x14ac:dyDescent="0.2"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2:26" ht="12.95" customHeight="1" x14ac:dyDescent="0.2"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2:26" ht="12.95" customHeight="1" x14ac:dyDescent="0.2"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2:26" ht="12.95" customHeight="1" x14ac:dyDescent="0.2"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2:26" ht="12.95" customHeight="1" x14ac:dyDescent="0.2"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2:26" ht="12.95" customHeight="1" x14ac:dyDescent="0.2"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2:26" ht="12.95" customHeight="1" x14ac:dyDescent="0.2"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2:26" ht="12.95" customHeight="1" x14ac:dyDescent="0.2"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2:26" ht="12.95" customHeight="1" x14ac:dyDescent="0.2"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2:26" ht="12.95" customHeight="1" x14ac:dyDescent="0.2"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2:26" ht="12.95" customHeight="1" x14ac:dyDescent="0.2"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2:26" ht="12.95" customHeight="1" x14ac:dyDescent="0.2"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2:26" ht="12.95" customHeight="1" x14ac:dyDescent="0.2"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2:26" ht="12.95" customHeight="1" x14ac:dyDescent="0.2"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2:26" ht="12.95" customHeight="1" x14ac:dyDescent="0.2"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2:26" ht="12.95" customHeight="1" x14ac:dyDescent="0.2"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2:26" ht="12.95" customHeight="1" x14ac:dyDescent="0.2"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2:26" ht="12.95" customHeight="1" x14ac:dyDescent="0.2"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2:26" ht="12.95" customHeight="1" x14ac:dyDescent="0.2"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2:26" ht="12.95" customHeight="1" x14ac:dyDescent="0.2"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2:26" ht="12.95" customHeight="1" x14ac:dyDescent="0.2"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2:26" ht="12.95" customHeight="1" x14ac:dyDescent="0.2"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2:26" ht="12.95" customHeight="1" x14ac:dyDescent="0.2"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2:26" ht="12.95" customHeight="1" x14ac:dyDescent="0.2"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2:26" ht="12.95" customHeight="1" x14ac:dyDescent="0.2"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2:26" ht="12.95" customHeight="1" x14ac:dyDescent="0.2"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2:26" ht="12.95" customHeight="1" x14ac:dyDescent="0.2"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2:26" ht="12.95" customHeight="1" x14ac:dyDescent="0.2"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2:26" ht="12.95" customHeight="1" x14ac:dyDescent="0.2"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2:26" ht="12.95" customHeight="1" x14ac:dyDescent="0.2"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2:26" ht="12.95" customHeight="1" x14ac:dyDescent="0.2"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2:26" ht="12.95" customHeight="1" x14ac:dyDescent="0.2"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2:26" ht="12.95" customHeight="1" x14ac:dyDescent="0.2"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2:26" ht="12.95" customHeight="1" x14ac:dyDescent="0.2"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2:26" ht="12.95" customHeight="1" x14ac:dyDescent="0.2"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2:26" ht="12.95" customHeight="1" x14ac:dyDescent="0.2"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2:26" ht="12.95" customHeight="1" x14ac:dyDescent="0.2"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2:26" ht="12.95" customHeight="1" x14ac:dyDescent="0.2"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2:26" ht="12.95" customHeight="1" x14ac:dyDescent="0.2"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2:26" ht="12.95" customHeight="1" x14ac:dyDescent="0.2"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2:26" ht="12.95" customHeight="1" x14ac:dyDescent="0.2"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2:26" ht="12.95" customHeight="1" x14ac:dyDescent="0.2"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2:26" ht="12.95" customHeight="1" x14ac:dyDescent="0.2"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2:26" ht="12.95" customHeight="1" x14ac:dyDescent="0.2"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2:26" ht="12.95" customHeight="1" x14ac:dyDescent="0.2"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2:26" ht="12.95" customHeight="1" x14ac:dyDescent="0.2"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2:26" ht="12.95" customHeight="1" x14ac:dyDescent="0.2"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2:26" ht="12.95" customHeight="1" x14ac:dyDescent="0.2"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2:26" ht="12.95" customHeight="1" x14ac:dyDescent="0.2"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2:26" ht="12.95" customHeight="1" x14ac:dyDescent="0.2"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2:26" ht="12.95" customHeight="1" x14ac:dyDescent="0.2"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2:26" ht="12.95" customHeight="1" x14ac:dyDescent="0.2"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2:26" ht="12.95" customHeight="1" x14ac:dyDescent="0.2"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2:26" ht="12.95" customHeight="1" x14ac:dyDescent="0.2"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2:26" ht="12.95" customHeight="1" x14ac:dyDescent="0.2"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2:26" ht="12.95" customHeight="1" x14ac:dyDescent="0.2"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2:26" ht="12.95" customHeight="1" x14ac:dyDescent="0.2"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2:26" ht="12.95" customHeight="1" x14ac:dyDescent="0.2"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2:26" ht="12.95" customHeight="1" x14ac:dyDescent="0.2"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2:26" ht="12.95" customHeight="1" x14ac:dyDescent="0.2"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2:26" ht="12.95" customHeight="1" x14ac:dyDescent="0.2"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2:26" ht="12.95" customHeight="1" x14ac:dyDescent="0.2"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2:26" ht="12.95" customHeight="1" x14ac:dyDescent="0.2"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2:26" ht="12.95" customHeight="1" x14ac:dyDescent="0.2"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2:26" ht="12.95" customHeight="1" x14ac:dyDescent="0.2"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2:26" ht="12.95" customHeight="1" x14ac:dyDescent="0.2"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2:26" ht="12.95" customHeight="1" x14ac:dyDescent="0.2"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2:26" ht="12.95" customHeight="1" x14ac:dyDescent="0.2"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2:26" ht="12.95" customHeight="1" x14ac:dyDescent="0.2"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2:26" ht="12.95" customHeight="1" x14ac:dyDescent="0.2"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2:26" ht="12.95" customHeight="1" x14ac:dyDescent="0.2"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2:26" ht="12.95" customHeight="1" x14ac:dyDescent="0.2"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2:26" ht="12.95" customHeight="1" x14ac:dyDescent="0.2"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2:26" ht="12.95" customHeight="1" x14ac:dyDescent="0.2"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2:26" ht="12.95" customHeight="1" x14ac:dyDescent="0.2"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2:26" ht="12.95" customHeight="1" x14ac:dyDescent="0.2"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2:26" ht="12.95" customHeight="1" x14ac:dyDescent="0.2"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2:26" ht="12.95" customHeight="1" x14ac:dyDescent="0.2"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2:26" ht="12.95" customHeight="1" x14ac:dyDescent="0.2"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2:26" ht="12.95" customHeight="1" x14ac:dyDescent="0.2"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2:26" ht="12.95" customHeight="1" x14ac:dyDescent="0.2"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2:26" ht="12.95" customHeight="1" x14ac:dyDescent="0.2"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2:26" ht="12.95" customHeight="1" x14ac:dyDescent="0.2"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2:26" ht="12.95" customHeight="1" x14ac:dyDescent="0.2"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2:26" ht="12.95" customHeight="1" x14ac:dyDescent="0.2"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2:26" ht="12.95" customHeight="1" x14ac:dyDescent="0.2"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2:26" ht="12.95" customHeight="1" x14ac:dyDescent="0.2"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2:26" ht="12.95" customHeight="1" x14ac:dyDescent="0.2"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2:26" ht="12.95" customHeight="1" x14ac:dyDescent="0.2"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2:26" ht="12.95" customHeight="1" x14ac:dyDescent="0.2"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2:26" ht="12.95" customHeight="1" x14ac:dyDescent="0.2"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2:26" ht="12.95" customHeight="1" x14ac:dyDescent="0.2"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2:26" ht="12.95" customHeight="1" x14ac:dyDescent="0.2"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2:26" ht="12.95" customHeight="1" x14ac:dyDescent="0.2"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2:26" ht="12.95" customHeight="1" x14ac:dyDescent="0.2"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2:26" ht="12.95" customHeight="1" x14ac:dyDescent="0.2"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2:26" ht="12.95" customHeight="1" x14ac:dyDescent="0.2"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2:26" ht="12.95" customHeight="1" x14ac:dyDescent="0.2"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2:26" ht="12.95" customHeight="1" x14ac:dyDescent="0.2"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2:26" ht="12.95" customHeight="1" x14ac:dyDescent="0.2"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2:26" ht="12.95" customHeight="1" x14ac:dyDescent="0.2"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2:26" ht="12.95" customHeight="1" x14ac:dyDescent="0.2"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2:26" ht="12.95" customHeight="1" x14ac:dyDescent="0.2"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2:26" ht="12.95" customHeight="1" x14ac:dyDescent="0.2"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2:26" ht="12.95" customHeight="1" x14ac:dyDescent="0.2"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2:26" ht="12.95" customHeight="1" x14ac:dyDescent="0.2"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2:26" ht="12.95" customHeight="1" x14ac:dyDescent="0.2"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2:26" ht="12.95" customHeight="1" x14ac:dyDescent="0.2"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2:26" ht="12.95" customHeight="1" x14ac:dyDescent="0.2"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2:26" ht="12.95" customHeight="1" x14ac:dyDescent="0.2"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2:26" ht="12.95" customHeight="1" x14ac:dyDescent="0.2"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2:26" ht="12.95" customHeight="1" x14ac:dyDescent="0.2"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2:26" ht="12.95" customHeight="1" x14ac:dyDescent="0.2"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2:26" ht="12.95" customHeight="1" x14ac:dyDescent="0.2"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2:26" ht="12.95" customHeight="1" x14ac:dyDescent="0.2"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2:26" ht="12.95" customHeight="1" x14ac:dyDescent="0.2"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2:26" ht="12.95" customHeight="1" x14ac:dyDescent="0.2"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2:26" ht="12.95" customHeight="1" x14ac:dyDescent="0.2"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2:26" ht="12.95" customHeight="1" x14ac:dyDescent="0.2"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2:26" ht="12.95" customHeight="1" x14ac:dyDescent="0.2"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2:26" ht="12.95" customHeight="1" x14ac:dyDescent="0.2"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2:26" ht="12.95" customHeight="1" x14ac:dyDescent="0.2"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2:26" ht="12.95" customHeight="1" x14ac:dyDescent="0.2"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2:26" ht="12.95" customHeight="1" x14ac:dyDescent="0.2"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2:26" ht="12.95" customHeight="1" x14ac:dyDescent="0.2"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2:26" ht="12.95" customHeight="1" x14ac:dyDescent="0.2"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2:26" ht="12.95" customHeight="1" x14ac:dyDescent="0.2"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2:26" ht="12.95" customHeight="1" x14ac:dyDescent="0.2"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2:26" ht="12.95" customHeight="1" x14ac:dyDescent="0.2"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2:26" ht="12.95" customHeight="1" x14ac:dyDescent="0.2"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2:26" ht="12.95" customHeight="1" x14ac:dyDescent="0.2"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2:26" ht="12.95" customHeight="1" x14ac:dyDescent="0.2"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2:26" ht="12.95" customHeight="1" x14ac:dyDescent="0.2"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2:26" ht="12.95" customHeight="1" x14ac:dyDescent="0.2"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2:26" ht="12.95" customHeight="1" x14ac:dyDescent="0.2"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2:26" ht="12.95" customHeight="1" x14ac:dyDescent="0.2"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2:26" ht="12.95" customHeight="1" x14ac:dyDescent="0.2"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2:26" ht="12.95" customHeight="1" x14ac:dyDescent="0.2"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2:26" ht="12.95" customHeight="1" x14ac:dyDescent="0.2"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2:26" ht="12.95" customHeight="1" x14ac:dyDescent="0.2"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2:26" ht="12.95" customHeight="1" x14ac:dyDescent="0.2"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2:26" ht="12.95" customHeight="1" x14ac:dyDescent="0.2"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2:26" ht="12.95" customHeight="1" x14ac:dyDescent="0.2"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2:26" ht="12.95" customHeight="1" x14ac:dyDescent="0.2"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2:26" ht="12.95" customHeight="1" x14ac:dyDescent="0.2"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2:26" ht="12.95" customHeight="1" x14ac:dyDescent="0.2"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2:26" ht="12.95" customHeight="1" x14ac:dyDescent="0.2"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2:26" ht="12.95" customHeight="1" x14ac:dyDescent="0.2"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2:26" ht="12.95" customHeight="1" x14ac:dyDescent="0.2"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2:26" ht="12.95" customHeight="1" x14ac:dyDescent="0.2"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2:26" ht="12.95" customHeight="1" x14ac:dyDescent="0.2"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2:26" ht="12.95" customHeight="1" x14ac:dyDescent="0.2"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2:26" ht="12.95" customHeight="1" x14ac:dyDescent="0.2"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2:26" ht="12.95" customHeight="1" x14ac:dyDescent="0.2"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2:26" ht="12.95" customHeight="1" x14ac:dyDescent="0.2"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2:26" ht="12.95" customHeight="1" x14ac:dyDescent="0.2"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2:26" ht="12.95" customHeight="1" x14ac:dyDescent="0.2"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2:26" ht="12.95" customHeight="1" x14ac:dyDescent="0.2"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2:26" ht="12.95" customHeight="1" x14ac:dyDescent="0.2"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2:26" ht="12.95" customHeight="1" x14ac:dyDescent="0.2"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2:26" ht="12.95" customHeight="1" x14ac:dyDescent="0.2"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2:26" ht="12.95" customHeight="1" x14ac:dyDescent="0.2"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2:26" ht="12.95" customHeight="1" x14ac:dyDescent="0.2"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2:26" ht="12.95" customHeight="1" x14ac:dyDescent="0.2"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2:26" ht="12.95" customHeight="1" x14ac:dyDescent="0.2"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2:26" ht="12.95" customHeight="1" x14ac:dyDescent="0.2"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2:26" ht="12.95" customHeight="1" x14ac:dyDescent="0.2"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2:26" ht="12.95" customHeight="1" x14ac:dyDescent="0.2"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2:26" ht="12.95" customHeight="1" x14ac:dyDescent="0.2"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2:26" ht="12.95" customHeight="1" x14ac:dyDescent="0.2"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2:26" ht="12.95" customHeight="1" x14ac:dyDescent="0.2"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2:26" ht="12.95" customHeight="1" x14ac:dyDescent="0.2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2:26" ht="12.95" customHeight="1" x14ac:dyDescent="0.2"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2:26" ht="12.95" customHeight="1" x14ac:dyDescent="0.2"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2:26" ht="12.95" customHeight="1" x14ac:dyDescent="0.2"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2:26" ht="12.95" customHeight="1" x14ac:dyDescent="0.2"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2:26" ht="12.95" customHeight="1" x14ac:dyDescent="0.2"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2:26" ht="12.95" customHeight="1" x14ac:dyDescent="0.2"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2:26" ht="12.95" customHeight="1" x14ac:dyDescent="0.2"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2:26" ht="12.95" customHeight="1" x14ac:dyDescent="0.2"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2:26" ht="12.95" customHeight="1" x14ac:dyDescent="0.2"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2:26" ht="12.95" customHeight="1" x14ac:dyDescent="0.2"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2:26" ht="12.95" customHeight="1" x14ac:dyDescent="0.2"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2:26" ht="12.95" customHeight="1" x14ac:dyDescent="0.2"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2:26" ht="12.95" customHeight="1" x14ac:dyDescent="0.2"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2:26" ht="12.95" customHeight="1" x14ac:dyDescent="0.2"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2:26" ht="12.95" customHeight="1" x14ac:dyDescent="0.2"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2:26" ht="12.95" customHeight="1" x14ac:dyDescent="0.2"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2:26" ht="12.95" customHeight="1" x14ac:dyDescent="0.2"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2:26" ht="12.95" customHeight="1" x14ac:dyDescent="0.2"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2:26" ht="12.95" customHeight="1" x14ac:dyDescent="0.2"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2:26" ht="12.95" customHeight="1" x14ac:dyDescent="0.2"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2:26" ht="12.95" customHeight="1" x14ac:dyDescent="0.2"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2:26" ht="12.95" customHeight="1" x14ac:dyDescent="0.2"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2:26" ht="12.95" customHeight="1" x14ac:dyDescent="0.2"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2:26" ht="12.95" customHeight="1" x14ac:dyDescent="0.2"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2:26" ht="12.95" customHeight="1" x14ac:dyDescent="0.2"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2:26" ht="12.95" customHeight="1" x14ac:dyDescent="0.2"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2:26" ht="12.95" customHeight="1" x14ac:dyDescent="0.2"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2:26" ht="12.95" customHeight="1" x14ac:dyDescent="0.2"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2:26" ht="12.95" customHeight="1" x14ac:dyDescent="0.2"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2:26" ht="12.95" customHeight="1" x14ac:dyDescent="0.2"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2:26" ht="12.95" customHeight="1" x14ac:dyDescent="0.2"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2:26" ht="12.95" customHeight="1" x14ac:dyDescent="0.2"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2:26" ht="12.95" customHeight="1" x14ac:dyDescent="0.2"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2:26" ht="12.95" customHeight="1" x14ac:dyDescent="0.2"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2:26" ht="12.95" customHeight="1" x14ac:dyDescent="0.2"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2:26" ht="12.95" customHeight="1" x14ac:dyDescent="0.2"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2:26" ht="12.95" customHeight="1" x14ac:dyDescent="0.2"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2:26" ht="12.95" customHeight="1" x14ac:dyDescent="0.2"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2:26" ht="12.95" customHeight="1" x14ac:dyDescent="0.2"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2:26" ht="12.95" customHeight="1" x14ac:dyDescent="0.2"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2:26" ht="12.95" customHeight="1" x14ac:dyDescent="0.2"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2:26" ht="12.95" customHeight="1" x14ac:dyDescent="0.2"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2:26" ht="12.95" customHeight="1" x14ac:dyDescent="0.2"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2:26" ht="12.95" customHeight="1" x14ac:dyDescent="0.2"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2:26" ht="12.95" customHeight="1" x14ac:dyDescent="0.2"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2:26" ht="12.95" customHeight="1" x14ac:dyDescent="0.2"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2:26" ht="12.95" customHeight="1" x14ac:dyDescent="0.2"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2:26" ht="12.95" customHeight="1" x14ac:dyDescent="0.2"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2:26" ht="12.95" customHeight="1" x14ac:dyDescent="0.2"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2:26" ht="12.95" customHeight="1" x14ac:dyDescent="0.2"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2:26" ht="12.95" customHeight="1" x14ac:dyDescent="0.2"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2:26" ht="12.95" customHeight="1" x14ac:dyDescent="0.2"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2:26" ht="12.95" customHeight="1" x14ac:dyDescent="0.2"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2:26" ht="12.95" customHeight="1" x14ac:dyDescent="0.2"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2:26" ht="12.95" customHeight="1" x14ac:dyDescent="0.2"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2:26" ht="12.95" customHeight="1" x14ac:dyDescent="0.2"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2:26" ht="12.95" customHeight="1" x14ac:dyDescent="0.2"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2:26" ht="12.95" customHeight="1" x14ac:dyDescent="0.2"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2:26" ht="12.95" customHeight="1" x14ac:dyDescent="0.2"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2:26" ht="12.95" customHeight="1" x14ac:dyDescent="0.2"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2:26" ht="12.95" customHeight="1" x14ac:dyDescent="0.2"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2:26" ht="12.95" customHeight="1" x14ac:dyDescent="0.2"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2:26" ht="12.95" customHeight="1" x14ac:dyDescent="0.2"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2:26" ht="12.95" customHeight="1" x14ac:dyDescent="0.2"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2:26" ht="12.95" customHeight="1" x14ac:dyDescent="0.2"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2:26" ht="12.95" customHeight="1" x14ac:dyDescent="0.2"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2:26" ht="12.95" customHeight="1" x14ac:dyDescent="0.2"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2:26" ht="12.95" customHeight="1" x14ac:dyDescent="0.2"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2:26" ht="12.95" customHeight="1" x14ac:dyDescent="0.2"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2:26" ht="12.95" customHeight="1" x14ac:dyDescent="0.2"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2:26" ht="12.95" customHeight="1" x14ac:dyDescent="0.2"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2:26" ht="12.95" customHeight="1" x14ac:dyDescent="0.2"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2:26" ht="12.95" customHeight="1" x14ac:dyDescent="0.2"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2:26" ht="12.95" customHeight="1" x14ac:dyDescent="0.2"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2:26" ht="12.95" customHeight="1" x14ac:dyDescent="0.2"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2:26" ht="12.95" customHeight="1" x14ac:dyDescent="0.2"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2:26" ht="12.95" customHeight="1" x14ac:dyDescent="0.2"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2:26" ht="12.95" customHeight="1" x14ac:dyDescent="0.2"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2:26" ht="12.95" customHeight="1" x14ac:dyDescent="0.2"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2:26" ht="12.95" customHeight="1" x14ac:dyDescent="0.2"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2:26" ht="12.95" customHeight="1" x14ac:dyDescent="0.2"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2:26" ht="12.95" customHeight="1" x14ac:dyDescent="0.2"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2:26" ht="12.95" customHeight="1" x14ac:dyDescent="0.2"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2:26" ht="12.95" customHeight="1" x14ac:dyDescent="0.2"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2:26" ht="12.95" customHeight="1" x14ac:dyDescent="0.2"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2:26" ht="12.95" customHeight="1" x14ac:dyDescent="0.2"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2:26" ht="12.95" customHeight="1" x14ac:dyDescent="0.2"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2:26" ht="12.95" customHeight="1" x14ac:dyDescent="0.2"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2:26" ht="12.95" customHeight="1" x14ac:dyDescent="0.2"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2:26" ht="12.95" customHeight="1" x14ac:dyDescent="0.2"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2:26" ht="12.95" customHeight="1" x14ac:dyDescent="0.2"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2:26" ht="12.95" customHeight="1" x14ac:dyDescent="0.2"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2:26" ht="12.95" customHeight="1" x14ac:dyDescent="0.2"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2:26" ht="12.95" customHeight="1" x14ac:dyDescent="0.2"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2:26" ht="12.95" customHeight="1" x14ac:dyDescent="0.2"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2:26" ht="12.95" customHeight="1" x14ac:dyDescent="0.2"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2:26" ht="12.95" customHeight="1" x14ac:dyDescent="0.2"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2:26" ht="12.95" customHeight="1" x14ac:dyDescent="0.2"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2:26" ht="12.95" customHeight="1" x14ac:dyDescent="0.2"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2:26" ht="12.95" customHeight="1" x14ac:dyDescent="0.2"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2:26" ht="12.95" customHeight="1" x14ac:dyDescent="0.2"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2:26" ht="12.95" customHeight="1" x14ac:dyDescent="0.2"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2:26" ht="12.95" customHeight="1" x14ac:dyDescent="0.2"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2:26" ht="12.95" customHeight="1" x14ac:dyDescent="0.2"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2:26" ht="12.95" customHeight="1" x14ac:dyDescent="0.2"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2:26" ht="12.95" customHeight="1" x14ac:dyDescent="0.2"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2:26" ht="12.95" customHeight="1" x14ac:dyDescent="0.2"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2:26" ht="12.95" customHeight="1" x14ac:dyDescent="0.2"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2:26" ht="12.95" customHeight="1" x14ac:dyDescent="0.2"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2:26" ht="12.95" customHeight="1" x14ac:dyDescent="0.2"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2:26" ht="12.95" customHeight="1" x14ac:dyDescent="0.2"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2:26" ht="12.95" customHeight="1" x14ac:dyDescent="0.2"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2:26" ht="12.95" customHeight="1" x14ac:dyDescent="0.2"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2:26" ht="12.95" customHeight="1" x14ac:dyDescent="0.2"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2:26" ht="12.95" customHeight="1" x14ac:dyDescent="0.2"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2:26" ht="12.95" customHeight="1" x14ac:dyDescent="0.2"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2:26" ht="12.95" customHeight="1" x14ac:dyDescent="0.2"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2:26" ht="12.95" customHeight="1" x14ac:dyDescent="0.2"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2:26" ht="12.95" customHeight="1" x14ac:dyDescent="0.2"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2:26" ht="12.95" customHeight="1" x14ac:dyDescent="0.2"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2:26" ht="12.95" customHeight="1" x14ac:dyDescent="0.2"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2:26" ht="12.95" customHeight="1" x14ac:dyDescent="0.2"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2:26" ht="12.95" customHeight="1" x14ac:dyDescent="0.2"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2:26" ht="12.95" customHeight="1" x14ac:dyDescent="0.2"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2:26" ht="12.95" customHeight="1" x14ac:dyDescent="0.2"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2:26" ht="12.95" customHeight="1" x14ac:dyDescent="0.2"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2:26" ht="12.95" customHeight="1" x14ac:dyDescent="0.2"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2:26" ht="12.95" customHeight="1" x14ac:dyDescent="0.2"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2:26" ht="12.95" customHeight="1" x14ac:dyDescent="0.2"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2:26" ht="12.95" customHeight="1" x14ac:dyDescent="0.2"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2:26" ht="12.95" customHeight="1" x14ac:dyDescent="0.2"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2:26" ht="12.95" customHeight="1" x14ac:dyDescent="0.2"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2:26" ht="12.95" customHeight="1" x14ac:dyDescent="0.2"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2:26" ht="12.95" customHeight="1" x14ac:dyDescent="0.2"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2:26" ht="12.95" customHeight="1" x14ac:dyDescent="0.2"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2:26" ht="12.95" customHeight="1" x14ac:dyDescent="0.2"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2:26" ht="12.95" customHeight="1" x14ac:dyDescent="0.2"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2:26" ht="12.95" customHeight="1" x14ac:dyDescent="0.2"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2:26" ht="12.95" customHeight="1" x14ac:dyDescent="0.2"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2:26" ht="12.95" customHeight="1" x14ac:dyDescent="0.2"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2:26" ht="12.95" customHeight="1" x14ac:dyDescent="0.2"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2:26" ht="12.95" customHeight="1" x14ac:dyDescent="0.2"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2:26" ht="12.95" customHeight="1" x14ac:dyDescent="0.2"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2:26" ht="12.95" customHeight="1" x14ac:dyDescent="0.2"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2:26" ht="12.95" customHeight="1" x14ac:dyDescent="0.2"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2:26" ht="12.95" customHeight="1" x14ac:dyDescent="0.2"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2:26" ht="12.95" customHeight="1" x14ac:dyDescent="0.2"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2:26" ht="12.95" customHeight="1" x14ac:dyDescent="0.2"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2:26" ht="12.95" customHeight="1" x14ac:dyDescent="0.2"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2:26" ht="12.95" customHeight="1" x14ac:dyDescent="0.2"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2:26" ht="12.95" customHeight="1" x14ac:dyDescent="0.2"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2:26" ht="12.95" customHeight="1" x14ac:dyDescent="0.2"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2:26" ht="12.95" customHeight="1" x14ac:dyDescent="0.2"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2:26" ht="12.95" customHeight="1" x14ac:dyDescent="0.2"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2:26" ht="12.95" customHeight="1" x14ac:dyDescent="0.2"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2:26" ht="12.95" customHeight="1" x14ac:dyDescent="0.2"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2:26" ht="12.95" customHeight="1" x14ac:dyDescent="0.2"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2:26" ht="12.95" customHeight="1" x14ac:dyDescent="0.2"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2:26" ht="12.95" customHeight="1" x14ac:dyDescent="0.2"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2:26" ht="12.95" customHeight="1" x14ac:dyDescent="0.2"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2:26" ht="12.95" customHeight="1" x14ac:dyDescent="0.2"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2:26" ht="12.95" customHeight="1" x14ac:dyDescent="0.2"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2:26" ht="12.95" customHeight="1" x14ac:dyDescent="0.2"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2:26" ht="12.95" customHeight="1" x14ac:dyDescent="0.2"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2:26" ht="12.95" customHeight="1" x14ac:dyDescent="0.2"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2:26" ht="12.95" customHeight="1" x14ac:dyDescent="0.2"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2:26" ht="12.95" customHeight="1" x14ac:dyDescent="0.2"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2:26" ht="12.95" customHeight="1" x14ac:dyDescent="0.2"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2:26" ht="12.95" customHeight="1" x14ac:dyDescent="0.2"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2:26" ht="12.95" customHeight="1" x14ac:dyDescent="0.2"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2:26" ht="12.95" customHeight="1" x14ac:dyDescent="0.2"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2:26" ht="12.95" customHeight="1" x14ac:dyDescent="0.2"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2:26" ht="12.95" customHeight="1" x14ac:dyDescent="0.2"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2:26" ht="12.95" customHeight="1" x14ac:dyDescent="0.2"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2:26" ht="12.95" customHeight="1" x14ac:dyDescent="0.2"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2:26" ht="12.95" customHeight="1" x14ac:dyDescent="0.2"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2:26" ht="12.95" customHeight="1" x14ac:dyDescent="0.2"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2:26" ht="12.95" customHeight="1" x14ac:dyDescent="0.2"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2:26" ht="12.95" customHeight="1" x14ac:dyDescent="0.2"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2:26" ht="12.95" customHeight="1" x14ac:dyDescent="0.2"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2:26" ht="12.95" customHeight="1" x14ac:dyDescent="0.2"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2:26" ht="12.95" customHeight="1" x14ac:dyDescent="0.2"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2:26" ht="12.95" customHeight="1" x14ac:dyDescent="0.2"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2:26" ht="12.95" customHeight="1" x14ac:dyDescent="0.2"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2:26" ht="12.95" customHeight="1" x14ac:dyDescent="0.2"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2:26" ht="12.95" customHeight="1" x14ac:dyDescent="0.2"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2:26" ht="12.95" customHeight="1" x14ac:dyDescent="0.2"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2:26" ht="12.95" customHeight="1" x14ac:dyDescent="0.2"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2:26" ht="12.95" customHeight="1" x14ac:dyDescent="0.2"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2:26" ht="12.95" customHeight="1" x14ac:dyDescent="0.2"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2:26" ht="12.95" customHeight="1" x14ac:dyDescent="0.2"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2:26" ht="12.95" customHeight="1" x14ac:dyDescent="0.2"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2:26" ht="12.95" customHeight="1" x14ac:dyDescent="0.2"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2:26" ht="12.95" customHeight="1" x14ac:dyDescent="0.2"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2:26" ht="12.95" customHeight="1" x14ac:dyDescent="0.2"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2:26" ht="12.95" customHeight="1" x14ac:dyDescent="0.2"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2:26" ht="12.95" customHeight="1" x14ac:dyDescent="0.2"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2:26" ht="12.95" customHeight="1" x14ac:dyDescent="0.2"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2:26" ht="12.95" customHeight="1" x14ac:dyDescent="0.2"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2:26" ht="12.95" customHeight="1" x14ac:dyDescent="0.2"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2:26" ht="12.95" customHeight="1" x14ac:dyDescent="0.2"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2:26" ht="12.95" customHeight="1" x14ac:dyDescent="0.2"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2:26" ht="12.95" customHeight="1" x14ac:dyDescent="0.2"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2:26" ht="12.95" customHeight="1" x14ac:dyDescent="0.2"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2:26" ht="12.95" customHeight="1" x14ac:dyDescent="0.2"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2:26" ht="12.95" customHeight="1" x14ac:dyDescent="0.2"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2:26" ht="12.95" customHeight="1" x14ac:dyDescent="0.2"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2:26" ht="12.95" customHeight="1" x14ac:dyDescent="0.2"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2:26" ht="12.95" customHeight="1" x14ac:dyDescent="0.2"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2:26" ht="12.95" customHeight="1" x14ac:dyDescent="0.2"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2:26" ht="12.95" customHeight="1" x14ac:dyDescent="0.2"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2:26" ht="12.95" customHeight="1" x14ac:dyDescent="0.2"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2:26" ht="12.95" customHeight="1" x14ac:dyDescent="0.2"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2:26" ht="12.95" customHeight="1" x14ac:dyDescent="0.2"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2:26" ht="12.95" customHeight="1" x14ac:dyDescent="0.2"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2:26" ht="12.95" customHeight="1" x14ac:dyDescent="0.2"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2:26" ht="12.95" customHeight="1" x14ac:dyDescent="0.2"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2:26" ht="12.95" customHeight="1" x14ac:dyDescent="0.2"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2:26" ht="12.95" customHeight="1" x14ac:dyDescent="0.2"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2:26" ht="12.95" customHeight="1" x14ac:dyDescent="0.2"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2:26" ht="12.95" customHeight="1" x14ac:dyDescent="0.2"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2:26" ht="12.95" customHeight="1" x14ac:dyDescent="0.2"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2:26" ht="12.95" customHeight="1" x14ac:dyDescent="0.2"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2:26" ht="12.95" customHeight="1" x14ac:dyDescent="0.2"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2:26" ht="12.95" customHeight="1" x14ac:dyDescent="0.2"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2:26" ht="12.95" customHeight="1" x14ac:dyDescent="0.2"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2:26" ht="12.95" customHeight="1" x14ac:dyDescent="0.2"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2:26" ht="12.95" customHeight="1" x14ac:dyDescent="0.2"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2:26" ht="12.95" customHeight="1" x14ac:dyDescent="0.2"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2:26" ht="12.95" customHeight="1" x14ac:dyDescent="0.2"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2:26" ht="12.95" customHeight="1" x14ac:dyDescent="0.2"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2:26" ht="12.95" customHeight="1" x14ac:dyDescent="0.2"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2:26" ht="12.95" customHeight="1" x14ac:dyDescent="0.2"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2:26" ht="12.95" customHeight="1" x14ac:dyDescent="0.2"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2:26" ht="12.95" customHeight="1" x14ac:dyDescent="0.2"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2:26" ht="12.95" customHeight="1" x14ac:dyDescent="0.2"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2:26" ht="12.95" customHeight="1" x14ac:dyDescent="0.2"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2:26" ht="12.95" customHeight="1" x14ac:dyDescent="0.2"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2:26" ht="12.95" customHeight="1" x14ac:dyDescent="0.2"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2:26" ht="12.95" customHeight="1" x14ac:dyDescent="0.2"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2:26" ht="12.95" customHeight="1" x14ac:dyDescent="0.2"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2:26" ht="12.95" customHeight="1" x14ac:dyDescent="0.2"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2:26" ht="12.95" customHeight="1" x14ac:dyDescent="0.2"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2:26" ht="12.95" customHeight="1" x14ac:dyDescent="0.2"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2:26" ht="12.95" customHeight="1" x14ac:dyDescent="0.2"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2:26" ht="12.95" customHeight="1" x14ac:dyDescent="0.2"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2:26" ht="12.95" customHeight="1" x14ac:dyDescent="0.2"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2:26" ht="12.95" customHeight="1" x14ac:dyDescent="0.2"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2:26" ht="12.95" customHeight="1" x14ac:dyDescent="0.2"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2:26" ht="12.95" customHeight="1" x14ac:dyDescent="0.2"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2:26" ht="12.95" customHeight="1" x14ac:dyDescent="0.2"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2:26" ht="12.95" customHeight="1" x14ac:dyDescent="0.2"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2:26" ht="12.95" customHeight="1" x14ac:dyDescent="0.2"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2:26" ht="12.95" customHeight="1" x14ac:dyDescent="0.2"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2:26" ht="12.95" customHeight="1" x14ac:dyDescent="0.2"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2:26" ht="12.95" customHeight="1" x14ac:dyDescent="0.2"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2:26" ht="12.95" customHeight="1" x14ac:dyDescent="0.2"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2:26" ht="12.95" customHeight="1" x14ac:dyDescent="0.2"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2:26" ht="12.95" customHeight="1" x14ac:dyDescent="0.2"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2:26" ht="12.95" customHeight="1" x14ac:dyDescent="0.2"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2:26" ht="12.95" customHeight="1" x14ac:dyDescent="0.2"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2:26" ht="12.95" customHeight="1" x14ac:dyDescent="0.2"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2:26" ht="12.95" customHeight="1" x14ac:dyDescent="0.2"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2:26" ht="12.95" customHeight="1" x14ac:dyDescent="0.2"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2:26" ht="12.95" customHeight="1" x14ac:dyDescent="0.2"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2:26" ht="12.95" customHeight="1" x14ac:dyDescent="0.2"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2:26" ht="12.95" customHeight="1" x14ac:dyDescent="0.2"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2:26" ht="12.95" customHeight="1" x14ac:dyDescent="0.2"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2:26" ht="12.95" customHeight="1" x14ac:dyDescent="0.2"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2:26" ht="12.95" customHeight="1" x14ac:dyDescent="0.2"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2:26" ht="12.95" customHeight="1" x14ac:dyDescent="0.2"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2:26" ht="12.95" customHeight="1" x14ac:dyDescent="0.2"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2:26" ht="12.95" customHeight="1" x14ac:dyDescent="0.2"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2:26" ht="12.95" customHeight="1" x14ac:dyDescent="0.2"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2:26" ht="12.95" customHeight="1" x14ac:dyDescent="0.2"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2:26" ht="12.95" customHeight="1" x14ac:dyDescent="0.2"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2:26" ht="12.95" customHeight="1" x14ac:dyDescent="0.2"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2:26" ht="12.95" customHeight="1" x14ac:dyDescent="0.2"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2:26" ht="12.95" customHeight="1" x14ac:dyDescent="0.2"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2:26" ht="12.95" customHeight="1" x14ac:dyDescent="0.2"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2:26" ht="12.95" customHeight="1" x14ac:dyDescent="0.2"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2:26" ht="12.95" customHeight="1" x14ac:dyDescent="0.2"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2:26" ht="12.95" customHeight="1" x14ac:dyDescent="0.2"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2:26" ht="12.95" customHeight="1" x14ac:dyDescent="0.2"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2:26" ht="12.95" customHeight="1" x14ac:dyDescent="0.2"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2:26" ht="12.95" customHeight="1" x14ac:dyDescent="0.2"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2:26" ht="12.95" customHeight="1" x14ac:dyDescent="0.2"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2:26" ht="12.95" customHeight="1" x14ac:dyDescent="0.2"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2:26" ht="12.95" customHeight="1" x14ac:dyDescent="0.2"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2:26" ht="12.95" customHeight="1" x14ac:dyDescent="0.2"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2:26" ht="12.95" customHeight="1" x14ac:dyDescent="0.2"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2:26" ht="12.95" customHeight="1" x14ac:dyDescent="0.2"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2:26" ht="12.95" customHeight="1" x14ac:dyDescent="0.2"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2:26" ht="12.95" customHeight="1" x14ac:dyDescent="0.2"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2:26" ht="12.95" customHeight="1" x14ac:dyDescent="0.2"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2:26" ht="12.95" customHeight="1" x14ac:dyDescent="0.2"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2:26" ht="12.95" customHeight="1" x14ac:dyDescent="0.2"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2:26" ht="12.95" customHeight="1" x14ac:dyDescent="0.2"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2:26" ht="12.95" customHeight="1" x14ac:dyDescent="0.2"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2:26" ht="12.95" customHeight="1" x14ac:dyDescent="0.2"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2:26" ht="12.95" customHeight="1" x14ac:dyDescent="0.2"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2:26" ht="12.95" customHeight="1" x14ac:dyDescent="0.2"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2:26" ht="12.95" customHeight="1" x14ac:dyDescent="0.2"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2:26" ht="12.95" customHeight="1" x14ac:dyDescent="0.2"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2:26" ht="12.95" customHeight="1" x14ac:dyDescent="0.2"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2:26" ht="12.95" customHeight="1" x14ac:dyDescent="0.2"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2:26" ht="12.95" customHeight="1" x14ac:dyDescent="0.2"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2:26" ht="12.95" customHeight="1" x14ac:dyDescent="0.2"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2:26" ht="12.95" customHeight="1" x14ac:dyDescent="0.2"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2:26" ht="12.95" customHeight="1" x14ac:dyDescent="0.2"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2:26" ht="12.95" customHeight="1" x14ac:dyDescent="0.2"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2:26" ht="12.95" customHeight="1" x14ac:dyDescent="0.2"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2:26" ht="12.95" customHeight="1" x14ac:dyDescent="0.2"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2:26" ht="12.95" customHeight="1" x14ac:dyDescent="0.2"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2:26" ht="12.95" customHeight="1" x14ac:dyDescent="0.2"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2:26" ht="12.95" customHeight="1" x14ac:dyDescent="0.2"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2:26" ht="12.95" customHeight="1" x14ac:dyDescent="0.2"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2:26" ht="12.95" customHeight="1" x14ac:dyDescent="0.2"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2:26" ht="12.95" customHeight="1" x14ac:dyDescent="0.2"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2:26" ht="12.95" customHeight="1" x14ac:dyDescent="0.2"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2:26" ht="12.95" customHeight="1" x14ac:dyDescent="0.2"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2:26" ht="12.95" customHeight="1" x14ac:dyDescent="0.2"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2:26" ht="12.95" customHeight="1" x14ac:dyDescent="0.2"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2:26" ht="12.95" customHeight="1" x14ac:dyDescent="0.2"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2:26" ht="12.95" customHeight="1" x14ac:dyDescent="0.2"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2:26" ht="12.95" customHeight="1" x14ac:dyDescent="0.2"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2:26" ht="12.95" customHeight="1" x14ac:dyDescent="0.2"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2:26" ht="12.95" customHeight="1" x14ac:dyDescent="0.2"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2:26" ht="12.95" customHeight="1" x14ac:dyDescent="0.2"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2:26" ht="12.95" customHeight="1" x14ac:dyDescent="0.2"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2:26" ht="12.95" customHeight="1" x14ac:dyDescent="0.2"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2:26" ht="12.95" customHeight="1" x14ac:dyDescent="0.2"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2:26" ht="12.95" customHeight="1" x14ac:dyDescent="0.2"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2:26" ht="12.95" customHeight="1" x14ac:dyDescent="0.2"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2:26" ht="12.95" customHeight="1" x14ac:dyDescent="0.2"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2:26" ht="12.95" customHeight="1" x14ac:dyDescent="0.2"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2:26" ht="12.95" customHeight="1" x14ac:dyDescent="0.2"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2:26" ht="12.95" customHeight="1" x14ac:dyDescent="0.2"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</sheetData>
  <mergeCells count="10">
    <mergeCell ref="I7:I9"/>
    <mergeCell ref="J7:J9"/>
    <mergeCell ref="A7:A9"/>
    <mergeCell ref="B7:G9"/>
    <mergeCell ref="H7:H9"/>
    <mergeCell ref="A5:J5"/>
    <mergeCell ref="A4:J4"/>
    <mergeCell ref="A3:J3"/>
    <mergeCell ref="A2:J2"/>
    <mergeCell ref="B1:H1"/>
  </mergeCells>
  <phoneticPr fontId="0" type="noConversion"/>
  <pageMargins left="0.25" right="0.25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995"/>
  <sheetViews>
    <sheetView workbookViewId="0">
      <selection activeCell="G11" sqref="G11"/>
    </sheetView>
  </sheetViews>
  <sheetFormatPr defaultColWidth="17.28515625" defaultRowHeight="15" customHeight="1" x14ac:dyDescent="0.2"/>
  <cols>
    <col min="1" max="1" width="5.7109375" customWidth="1"/>
    <col min="2" max="2" width="8.5703125" customWidth="1"/>
    <col min="3" max="3" width="57.140625" customWidth="1"/>
    <col min="4" max="4" width="13" style="101" customWidth="1"/>
    <col min="5" max="5" width="11.5703125" customWidth="1"/>
    <col min="6" max="6" width="11.7109375" customWidth="1"/>
    <col min="7" max="7" width="11.7109375" style="314" customWidth="1"/>
    <col min="8" max="8" width="14.42578125" customWidth="1"/>
    <col min="9" max="11" width="9.140625" customWidth="1"/>
    <col min="12" max="19" width="8" customWidth="1"/>
  </cols>
  <sheetData>
    <row r="1" spans="1:19" ht="26.25" customHeight="1" x14ac:dyDescent="0.25">
      <c r="A1" s="537" t="s">
        <v>858</v>
      </c>
      <c r="B1" s="537"/>
      <c r="C1" s="537"/>
      <c r="D1" s="537"/>
      <c r="E1" s="537"/>
      <c r="F1" s="537"/>
      <c r="G1" s="537"/>
      <c r="H1" s="537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 customHeight="1" x14ac:dyDescent="0.25">
      <c r="A2" s="491" t="s">
        <v>410</v>
      </c>
      <c r="B2" s="491"/>
      <c r="C2" s="491"/>
      <c r="D2" s="491"/>
      <c r="E2" s="491"/>
      <c r="F2" s="491"/>
      <c r="G2" s="491"/>
      <c r="H2" s="49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.75" customHeight="1" x14ac:dyDescent="0.25">
      <c r="A3" s="538" t="s">
        <v>616</v>
      </c>
      <c r="B3" s="491"/>
      <c r="C3" s="491"/>
      <c r="D3" s="491"/>
      <c r="E3" s="491"/>
      <c r="F3" s="491"/>
      <c r="G3" s="491"/>
      <c r="H3" s="49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customHeight="1" x14ac:dyDescent="0.25">
      <c r="A4" s="491" t="s">
        <v>137</v>
      </c>
      <c r="B4" s="491"/>
      <c r="C4" s="491"/>
      <c r="D4" s="491"/>
      <c r="E4" s="491"/>
      <c r="F4" s="491"/>
      <c r="G4" s="491"/>
      <c r="H4" s="49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 customHeight="1" x14ac:dyDescent="0.25">
      <c r="C5" s="61"/>
      <c r="D5" s="548"/>
      <c r="E5" s="493"/>
      <c r="F5" s="548"/>
      <c r="G5" s="548"/>
      <c r="H5" s="493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.75" customHeight="1" x14ac:dyDescent="0.25">
      <c r="A6" s="539" t="s">
        <v>257</v>
      </c>
      <c r="B6" s="541" t="s">
        <v>357</v>
      </c>
      <c r="C6" s="543" t="s">
        <v>14</v>
      </c>
      <c r="D6" s="546" t="s">
        <v>138</v>
      </c>
      <c r="E6" s="549" t="s">
        <v>139</v>
      </c>
      <c r="F6" s="549" t="s">
        <v>140</v>
      </c>
      <c r="G6" s="549" t="s">
        <v>760</v>
      </c>
      <c r="H6" s="549" t="s">
        <v>141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2.75" customHeight="1" x14ac:dyDescent="0.25">
      <c r="A7" s="539"/>
      <c r="B7" s="542"/>
      <c r="C7" s="544"/>
      <c r="D7" s="547"/>
      <c r="E7" s="550"/>
      <c r="F7" s="550"/>
      <c r="G7" s="550"/>
      <c r="H7" s="55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5.75" customHeight="1" x14ac:dyDescent="0.25">
      <c r="A8" s="540"/>
      <c r="B8" s="542"/>
      <c r="C8" s="545"/>
      <c r="D8" s="547"/>
      <c r="E8" s="550"/>
      <c r="F8" s="550"/>
      <c r="G8" s="550"/>
      <c r="H8" s="552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5.75" customHeight="1" x14ac:dyDescent="0.25">
      <c r="A9" s="62">
        <v>1</v>
      </c>
      <c r="B9" s="62">
        <v>2</v>
      </c>
      <c r="C9" s="63">
        <v>3</v>
      </c>
      <c r="D9" s="99">
        <v>4</v>
      </c>
      <c r="E9" s="99">
        <v>5</v>
      </c>
      <c r="F9" s="63">
        <v>6</v>
      </c>
      <c r="G9" s="63"/>
      <c r="H9" s="63">
        <v>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5.75" customHeight="1" x14ac:dyDescent="0.25">
      <c r="A10" s="105" t="s">
        <v>258</v>
      </c>
      <c r="B10" s="64" t="s">
        <v>358</v>
      </c>
      <c r="C10" s="65" t="s">
        <v>359</v>
      </c>
      <c r="D10" s="227">
        <v>435000</v>
      </c>
      <c r="E10" s="229"/>
      <c r="F10" s="230"/>
      <c r="G10" s="210" t="s">
        <v>850</v>
      </c>
      <c r="H10" s="66">
        <f t="shared" ref="H10:H15" si="0">SUM(D10:F10)</f>
        <v>435000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5.75" customHeight="1" x14ac:dyDescent="0.25">
      <c r="A11" s="44" t="s">
        <v>259</v>
      </c>
      <c r="B11" s="67" t="s">
        <v>360</v>
      </c>
      <c r="C11" s="68" t="s">
        <v>361</v>
      </c>
      <c r="D11" s="210">
        <v>42300000</v>
      </c>
      <c r="E11" s="231"/>
      <c r="F11" s="232"/>
      <c r="G11" s="210">
        <v>0</v>
      </c>
      <c r="H11" s="66">
        <f t="shared" si="0"/>
        <v>42300000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5.75" customHeight="1" x14ac:dyDescent="0.25">
      <c r="A12" s="105" t="s">
        <v>260</v>
      </c>
      <c r="B12" s="67" t="s">
        <v>362</v>
      </c>
      <c r="C12" s="70" t="s">
        <v>363</v>
      </c>
      <c r="D12" s="228">
        <v>2900000</v>
      </c>
      <c r="E12" s="233"/>
      <c r="F12" s="234"/>
      <c r="G12" s="210">
        <v>550000</v>
      </c>
      <c r="H12" s="66">
        <f>SUM(D12:G12)</f>
        <v>3450000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5.75" customHeight="1" x14ac:dyDescent="0.25">
      <c r="A13" s="44" t="s">
        <v>261</v>
      </c>
      <c r="B13" s="165" t="s">
        <v>364</v>
      </c>
      <c r="C13" s="72" t="s">
        <v>365</v>
      </c>
      <c r="D13" s="210">
        <v>58347683</v>
      </c>
      <c r="E13" s="235"/>
      <c r="F13" s="232"/>
      <c r="G13" s="210">
        <v>33104736</v>
      </c>
      <c r="H13" s="66">
        <f>SUM(D13:G13)</f>
        <v>91452419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5.75" customHeight="1" x14ac:dyDescent="0.25">
      <c r="A14" s="105" t="s">
        <v>262</v>
      </c>
      <c r="B14" s="165" t="s">
        <v>366</v>
      </c>
      <c r="C14" s="72" t="s">
        <v>367</v>
      </c>
      <c r="D14" s="69">
        <v>38414592</v>
      </c>
      <c r="E14" s="231"/>
      <c r="F14" s="232"/>
      <c r="G14" s="210">
        <v>38336122</v>
      </c>
      <c r="H14" s="66">
        <f>SUM(D14:G14)</f>
        <v>76750714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5.75" customHeight="1" x14ac:dyDescent="0.25">
      <c r="A15" s="44" t="s">
        <v>263</v>
      </c>
      <c r="B15" s="67" t="s">
        <v>368</v>
      </c>
      <c r="C15" s="72" t="s">
        <v>369</v>
      </c>
      <c r="D15" s="210">
        <v>5330553</v>
      </c>
      <c r="E15" s="235"/>
      <c r="F15" s="232"/>
      <c r="G15" s="210">
        <v>0</v>
      </c>
      <c r="H15" s="66">
        <f t="shared" si="0"/>
        <v>5330553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5.75" customHeight="1" x14ac:dyDescent="0.25">
      <c r="A16" s="105" t="s">
        <v>264</v>
      </c>
      <c r="B16" s="67" t="s">
        <v>370</v>
      </c>
      <c r="C16" s="70" t="s">
        <v>371</v>
      </c>
      <c r="D16" s="228"/>
      <c r="E16" s="233"/>
      <c r="F16" s="234"/>
      <c r="G16" s="210"/>
      <c r="H16" s="6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5.75" customHeight="1" x14ac:dyDescent="0.25">
      <c r="A17" s="44" t="s">
        <v>265</v>
      </c>
      <c r="B17" s="67" t="s">
        <v>372</v>
      </c>
      <c r="C17" s="70" t="s">
        <v>373</v>
      </c>
      <c r="D17" s="71"/>
      <c r="E17" s="233"/>
      <c r="F17" s="234"/>
      <c r="G17" s="210"/>
      <c r="H17" s="6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5.75" customHeight="1" x14ac:dyDescent="0.25">
      <c r="A18" s="105" t="s">
        <v>266</v>
      </c>
      <c r="B18" s="67" t="s">
        <v>374</v>
      </c>
      <c r="C18" s="70" t="s">
        <v>375</v>
      </c>
      <c r="D18" s="71"/>
      <c r="E18" s="233"/>
      <c r="F18" s="234"/>
      <c r="G18" s="210"/>
      <c r="H18" s="6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5.75" customHeight="1" x14ac:dyDescent="0.25">
      <c r="A19" s="44" t="s">
        <v>267</v>
      </c>
      <c r="B19" s="67" t="s">
        <v>376</v>
      </c>
      <c r="C19" s="70" t="s">
        <v>377</v>
      </c>
      <c r="D19" s="71"/>
      <c r="E19" s="233"/>
      <c r="F19" s="234"/>
      <c r="G19" s="210"/>
      <c r="H19" s="6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5.75" customHeight="1" x14ac:dyDescent="0.25">
      <c r="A20" s="105" t="s">
        <v>268</v>
      </c>
      <c r="B20" s="67" t="s">
        <v>378</v>
      </c>
      <c r="C20" s="70" t="s">
        <v>379</v>
      </c>
      <c r="D20" s="71"/>
      <c r="E20" s="233"/>
      <c r="F20" s="234"/>
      <c r="G20" s="210"/>
      <c r="H20" s="6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5.75" customHeight="1" x14ac:dyDescent="0.25">
      <c r="A21" s="212" t="s">
        <v>269</v>
      </c>
      <c r="B21" s="149" t="s">
        <v>406</v>
      </c>
      <c r="C21" s="150"/>
      <c r="D21" s="151">
        <f>SUM(D10:D20)</f>
        <v>147727828</v>
      </c>
      <c r="E21" s="151"/>
      <c r="F21" s="151"/>
      <c r="G21" s="151">
        <f>H21-D21</f>
        <v>71990858</v>
      </c>
      <c r="H21" s="151">
        <f>SUM(H10:H20)</f>
        <v>219718686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25">
      <c r="A22" s="105" t="s">
        <v>270</v>
      </c>
      <c r="B22" s="156" t="s">
        <v>413</v>
      </c>
      <c r="C22" s="152"/>
      <c r="D22" s="153"/>
      <c r="E22" s="152"/>
      <c r="F22" s="152"/>
      <c r="G22" s="152"/>
      <c r="H22" s="15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25">
      <c r="A23" s="44" t="s">
        <v>271</v>
      </c>
      <c r="B23" s="154" t="s">
        <v>366</v>
      </c>
      <c r="C23" s="152" t="s">
        <v>407</v>
      </c>
      <c r="D23" s="153">
        <v>25476500</v>
      </c>
      <c r="E23" s="152"/>
      <c r="F23" s="152"/>
      <c r="G23" s="315">
        <v>101031</v>
      </c>
      <c r="H23" s="315">
        <f>25476500+G23</f>
        <v>25577531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25">
      <c r="A24" s="105" t="s">
        <v>272</v>
      </c>
      <c r="B24" s="154" t="s">
        <v>397</v>
      </c>
      <c r="C24" s="155" t="s">
        <v>380</v>
      </c>
      <c r="D24" s="153">
        <v>160000</v>
      </c>
      <c r="E24" s="153"/>
      <c r="F24" s="153"/>
      <c r="G24" s="153">
        <v>0</v>
      </c>
      <c r="H24" s="153">
        <f>SUM(D24:F24)</f>
        <v>160000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25">
      <c r="A25" s="44" t="s">
        <v>273</v>
      </c>
      <c r="B25" s="154" t="s">
        <v>398</v>
      </c>
      <c r="C25" s="152" t="s">
        <v>381</v>
      </c>
      <c r="D25" s="153"/>
      <c r="E25" s="153"/>
      <c r="F25" s="153"/>
      <c r="G25" s="153"/>
      <c r="H25" s="15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25">
      <c r="A26" s="213" t="s">
        <v>274</v>
      </c>
      <c r="B26" s="157" t="s">
        <v>414</v>
      </c>
      <c r="C26" s="158"/>
      <c r="D26" s="159">
        <f>SUM(D23:D25)</f>
        <v>25636500</v>
      </c>
      <c r="E26" s="159">
        <f>SUM(E23:E25)</f>
        <v>0</v>
      </c>
      <c r="F26" s="159">
        <f>SUM(F23:F25)</f>
        <v>0</v>
      </c>
      <c r="G26" s="159">
        <f>G23</f>
        <v>101031</v>
      </c>
      <c r="H26" s="159">
        <f>SUM(H23:H25)</f>
        <v>25737531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s="161" customFormat="1" ht="15.75" customHeight="1" x14ac:dyDescent="0.25">
      <c r="A27" s="212" t="s">
        <v>275</v>
      </c>
      <c r="B27" s="209" t="s">
        <v>415</v>
      </c>
      <c r="C27" s="162"/>
      <c r="D27" s="163">
        <f>D21+D26</f>
        <v>173364328</v>
      </c>
      <c r="E27" s="163">
        <f>E21+E26</f>
        <v>0</v>
      </c>
      <c r="F27" s="163">
        <f>F21+F26</f>
        <v>0</v>
      </c>
      <c r="G27" s="163">
        <f>G21+G26</f>
        <v>72091889</v>
      </c>
      <c r="H27" s="163">
        <f>H21+H26</f>
        <v>245456217</v>
      </c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</row>
    <row r="28" spans="1:19" ht="15.75" customHeight="1" x14ac:dyDescent="0.25">
      <c r="A28" s="1"/>
      <c r="B28" s="1"/>
      <c r="C28" s="1"/>
      <c r="D28" s="10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25">
      <c r="A29" s="1"/>
      <c r="B29" s="1"/>
      <c r="C29" s="1"/>
      <c r="D29" s="100"/>
      <c r="E29" s="1"/>
      <c r="F29" s="1"/>
      <c r="G29" s="1"/>
      <c r="H29" s="10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25">
      <c r="A30" s="1"/>
      <c r="B30" s="1"/>
      <c r="C30" s="1"/>
      <c r="D30" s="10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25">
      <c r="A31" s="1"/>
      <c r="B31" s="1"/>
      <c r="C31" s="1"/>
      <c r="D31" s="100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25">
      <c r="A32" s="1"/>
      <c r="B32" s="1"/>
      <c r="C32" s="1"/>
      <c r="D32" s="100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25">
      <c r="A33" s="1"/>
      <c r="B33" s="1"/>
      <c r="C33" s="1"/>
      <c r="D33" s="100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25">
      <c r="A34" s="1"/>
      <c r="B34" s="1"/>
      <c r="C34" s="1"/>
      <c r="D34" s="100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25">
      <c r="A35" s="1"/>
      <c r="B35" s="1"/>
      <c r="C35" s="1"/>
      <c r="D35" s="100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25">
      <c r="A36" s="1"/>
      <c r="B36" s="1"/>
      <c r="C36" s="1"/>
      <c r="D36" s="100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25">
      <c r="A37" s="1"/>
      <c r="B37" s="1"/>
      <c r="C37" s="1"/>
      <c r="D37" s="100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25">
      <c r="A38" s="1"/>
      <c r="B38" s="1"/>
      <c r="C38" s="1"/>
      <c r="D38" s="100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25">
      <c r="A39" s="1"/>
      <c r="B39" s="1"/>
      <c r="C39" s="1"/>
      <c r="D39" s="100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25">
      <c r="A40" s="1"/>
      <c r="B40" s="1"/>
      <c r="C40" s="1"/>
      <c r="D40" s="100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25">
      <c r="A41" s="1"/>
      <c r="B41" s="1"/>
      <c r="C41" s="1"/>
      <c r="D41" s="100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25">
      <c r="A42" s="1"/>
      <c r="B42" s="1"/>
      <c r="C42" s="1"/>
      <c r="D42" s="100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25">
      <c r="A43" s="1"/>
      <c r="B43" s="1"/>
      <c r="C43" s="1"/>
      <c r="D43" s="100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25">
      <c r="A44" s="1"/>
      <c r="B44" s="1"/>
      <c r="C44" s="1"/>
      <c r="D44" s="100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25">
      <c r="A45" s="1"/>
      <c r="B45" s="1"/>
      <c r="C45" s="1"/>
      <c r="D45" s="100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25">
      <c r="A46" s="1"/>
      <c r="B46" s="1"/>
      <c r="C46" s="1"/>
      <c r="D46" s="100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25">
      <c r="A47" s="1"/>
      <c r="B47" s="1"/>
      <c r="C47" s="1"/>
      <c r="D47" s="100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25">
      <c r="A48" s="1"/>
      <c r="B48" s="1"/>
      <c r="C48" s="1"/>
      <c r="D48" s="100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25">
      <c r="A49" s="1"/>
      <c r="B49" s="1"/>
      <c r="C49" s="1"/>
      <c r="D49" s="100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25">
      <c r="A50" s="1"/>
      <c r="B50" s="1"/>
      <c r="C50" s="1"/>
      <c r="D50" s="100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25">
      <c r="A51" s="1"/>
      <c r="B51" s="1"/>
      <c r="C51" s="1"/>
      <c r="D51" s="10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25">
      <c r="A52" s="1"/>
      <c r="B52" s="1"/>
      <c r="C52" s="1"/>
      <c r="D52" s="100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25">
      <c r="A53" s="1"/>
      <c r="B53" s="1"/>
      <c r="C53" s="1"/>
      <c r="D53" s="10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25">
      <c r="A54" s="1"/>
      <c r="B54" s="1"/>
      <c r="C54" s="1"/>
      <c r="D54" s="100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25">
      <c r="A55" s="1"/>
      <c r="B55" s="1"/>
      <c r="C55" s="1"/>
      <c r="D55" s="100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25">
      <c r="A56" s="1"/>
      <c r="B56" s="1"/>
      <c r="C56" s="1"/>
      <c r="D56" s="100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25">
      <c r="A57" s="1"/>
      <c r="B57" s="1"/>
      <c r="C57" s="1"/>
      <c r="D57" s="100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25">
      <c r="A58" s="1"/>
      <c r="B58" s="1"/>
      <c r="C58" s="1"/>
      <c r="D58" s="100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25">
      <c r="A59" s="1"/>
      <c r="B59" s="1"/>
      <c r="C59" s="1"/>
      <c r="D59" s="100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25">
      <c r="A60" s="1"/>
      <c r="B60" s="1"/>
      <c r="C60" s="1"/>
      <c r="D60" s="100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25">
      <c r="A61" s="1"/>
      <c r="B61" s="1"/>
      <c r="C61" s="1"/>
      <c r="D61" s="100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25">
      <c r="A62" s="1"/>
      <c r="B62" s="1"/>
      <c r="C62" s="1"/>
      <c r="D62" s="100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25">
      <c r="A63" s="1"/>
      <c r="B63" s="1"/>
      <c r="C63" s="1"/>
      <c r="D63" s="100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25">
      <c r="A64" s="1"/>
      <c r="B64" s="1"/>
      <c r="C64" s="1"/>
      <c r="D64" s="100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25">
      <c r="A65" s="1"/>
      <c r="B65" s="1"/>
      <c r="C65" s="1"/>
      <c r="D65" s="100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25">
      <c r="A66" s="1"/>
      <c r="B66" s="1"/>
      <c r="C66" s="1"/>
      <c r="D66" s="100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25">
      <c r="A67" s="1"/>
      <c r="B67" s="1"/>
      <c r="C67" s="1"/>
      <c r="D67" s="100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25">
      <c r="A68" s="1"/>
      <c r="B68" s="1"/>
      <c r="C68" s="1"/>
      <c r="D68" s="100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25">
      <c r="A69" s="1"/>
      <c r="B69" s="1"/>
      <c r="C69" s="1"/>
      <c r="D69" s="100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25">
      <c r="A70" s="1"/>
      <c r="B70" s="1"/>
      <c r="C70" s="1"/>
      <c r="D70" s="100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25">
      <c r="A71" s="1"/>
      <c r="B71" s="1"/>
      <c r="C71" s="1"/>
      <c r="D71" s="100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25">
      <c r="A72" s="1"/>
      <c r="B72" s="1"/>
      <c r="C72" s="1"/>
      <c r="D72" s="100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25">
      <c r="A73" s="1"/>
      <c r="B73" s="1"/>
      <c r="C73" s="1"/>
      <c r="D73" s="100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25">
      <c r="A74" s="1"/>
      <c r="B74" s="1"/>
      <c r="C74" s="1"/>
      <c r="D74" s="100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25">
      <c r="A75" s="1"/>
      <c r="B75" s="1"/>
      <c r="C75" s="1"/>
      <c r="D75" s="100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25">
      <c r="A76" s="1"/>
      <c r="B76" s="1"/>
      <c r="C76" s="1"/>
      <c r="D76" s="100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25">
      <c r="A77" s="1"/>
      <c r="B77" s="1"/>
      <c r="C77" s="1"/>
      <c r="D77" s="100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25">
      <c r="A78" s="1"/>
      <c r="B78" s="1"/>
      <c r="C78" s="1"/>
      <c r="D78" s="100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25">
      <c r="A79" s="1"/>
      <c r="B79" s="1"/>
      <c r="C79" s="1"/>
      <c r="D79" s="100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25">
      <c r="A80" s="1"/>
      <c r="B80" s="1"/>
      <c r="C80" s="1"/>
      <c r="D80" s="100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25">
      <c r="A81" s="1"/>
      <c r="B81" s="1"/>
      <c r="C81" s="1"/>
      <c r="D81" s="100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25">
      <c r="A82" s="1"/>
      <c r="B82" s="1"/>
      <c r="C82" s="1"/>
      <c r="D82" s="100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25">
      <c r="A83" s="1"/>
      <c r="B83" s="1"/>
      <c r="C83" s="1"/>
      <c r="D83" s="100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25">
      <c r="A84" s="1"/>
      <c r="B84" s="1"/>
      <c r="C84" s="1"/>
      <c r="D84" s="100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25">
      <c r="A85" s="1"/>
      <c r="B85" s="1"/>
      <c r="C85" s="1"/>
      <c r="D85" s="100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25">
      <c r="A86" s="1"/>
      <c r="B86" s="1"/>
      <c r="C86" s="1"/>
      <c r="D86" s="100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25">
      <c r="A87" s="1"/>
      <c r="B87" s="1"/>
      <c r="C87" s="1"/>
      <c r="D87" s="100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25">
      <c r="A88" s="1"/>
      <c r="B88" s="1"/>
      <c r="C88" s="1"/>
      <c r="D88" s="100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25">
      <c r="A89" s="1"/>
      <c r="B89" s="1"/>
      <c r="C89" s="1"/>
      <c r="D89" s="100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25">
      <c r="A90" s="1"/>
      <c r="B90" s="1"/>
      <c r="C90" s="1"/>
      <c r="D90" s="100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25">
      <c r="A91" s="1"/>
      <c r="B91" s="1"/>
      <c r="C91" s="1"/>
      <c r="D91" s="100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25">
      <c r="A92" s="1"/>
      <c r="B92" s="1"/>
      <c r="C92" s="1"/>
      <c r="D92" s="100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25">
      <c r="A93" s="1"/>
      <c r="B93" s="1"/>
      <c r="C93" s="1"/>
      <c r="D93" s="100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25">
      <c r="A94" s="1"/>
      <c r="B94" s="1"/>
      <c r="C94" s="1"/>
      <c r="D94" s="100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25">
      <c r="A95" s="1"/>
      <c r="B95" s="1"/>
      <c r="C95" s="1"/>
      <c r="D95" s="100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25">
      <c r="A96" s="1"/>
      <c r="B96" s="1"/>
      <c r="C96" s="1"/>
      <c r="D96" s="100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25">
      <c r="A97" s="1"/>
      <c r="B97" s="1"/>
      <c r="C97" s="1"/>
      <c r="D97" s="100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25">
      <c r="A98" s="1"/>
      <c r="B98" s="1"/>
      <c r="C98" s="1"/>
      <c r="D98" s="100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25">
      <c r="A99" s="1"/>
      <c r="B99" s="1"/>
      <c r="C99" s="1"/>
      <c r="D99" s="100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25">
      <c r="A100" s="1"/>
      <c r="B100" s="1"/>
      <c r="C100" s="1"/>
      <c r="D100" s="100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25">
      <c r="A101" s="1"/>
      <c r="B101" s="1"/>
      <c r="C101" s="1"/>
      <c r="D101" s="100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25">
      <c r="A102" s="1"/>
      <c r="B102" s="1"/>
      <c r="C102" s="1"/>
      <c r="D102" s="100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25">
      <c r="A103" s="1"/>
      <c r="B103" s="1"/>
      <c r="C103" s="1"/>
      <c r="D103" s="100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25">
      <c r="A104" s="1"/>
      <c r="B104" s="1"/>
      <c r="C104" s="1"/>
      <c r="D104" s="100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25">
      <c r="A105" s="1"/>
      <c r="B105" s="1"/>
      <c r="C105" s="1"/>
      <c r="D105" s="100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25">
      <c r="A106" s="1"/>
      <c r="B106" s="1"/>
      <c r="C106" s="1"/>
      <c r="D106" s="100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25">
      <c r="A107" s="1"/>
      <c r="B107" s="1"/>
      <c r="C107" s="1"/>
      <c r="D107" s="100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25">
      <c r="A108" s="1"/>
      <c r="B108" s="1"/>
      <c r="C108" s="1"/>
      <c r="D108" s="100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25">
      <c r="A109" s="1"/>
      <c r="B109" s="1"/>
      <c r="C109" s="1"/>
      <c r="D109" s="100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25">
      <c r="A110" s="1"/>
      <c r="B110" s="1"/>
      <c r="C110" s="1"/>
      <c r="D110" s="100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25">
      <c r="A111" s="1"/>
      <c r="B111" s="1"/>
      <c r="C111" s="1"/>
      <c r="D111" s="100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25">
      <c r="A112" s="1"/>
      <c r="B112" s="1"/>
      <c r="C112" s="1"/>
      <c r="D112" s="100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25">
      <c r="A113" s="1"/>
      <c r="B113" s="1"/>
      <c r="C113" s="1"/>
      <c r="D113" s="100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25">
      <c r="A114" s="1"/>
      <c r="B114" s="1"/>
      <c r="C114" s="1"/>
      <c r="D114" s="100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25">
      <c r="A115" s="1"/>
      <c r="B115" s="1"/>
      <c r="C115" s="1"/>
      <c r="D115" s="100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25">
      <c r="A116" s="1"/>
      <c r="B116" s="1"/>
      <c r="C116" s="1"/>
      <c r="D116" s="100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25">
      <c r="A117" s="1"/>
      <c r="B117" s="1"/>
      <c r="C117" s="1"/>
      <c r="D117" s="100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25">
      <c r="A118" s="1"/>
      <c r="B118" s="1"/>
      <c r="C118" s="1"/>
      <c r="D118" s="100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25">
      <c r="A119" s="1"/>
      <c r="B119" s="1"/>
      <c r="C119" s="1"/>
      <c r="D119" s="100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25">
      <c r="A120" s="1"/>
      <c r="B120" s="1"/>
      <c r="C120" s="1"/>
      <c r="D120" s="100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25">
      <c r="A121" s="1"/>
      <c r="B121" s="1"/>
      <c r="C121" s="1"/>
      <c r="D121" s="100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25">
      <c r="A122" s="1"/>
      <c r="B122" s="1"/>
      <c r="C122" s="1"/>
      <c r="D122" s="100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25">
      <c r="A123" s="1"/>
      <c r="B123" s="1"/>
      <c r="C123" s="1"/>
      <c r="D123" s="100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25">
      <c r="A124" s="1"/>
      <c r="B124" s="1"/>
      <c r="C124" s="1"/>
      <c r="D124" s="100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25">
      <c r="A125" s="1"/>
      <c r="B125" s="1"/>
      <c r="C125" s="1"/>
      <c r="D125" s="100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25">
      <c r="A126" s="1"/>
      <c r="B126" s="1"/>
      <c r="C126" s="1"/>
      <c r="D126" s="100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25">
      <c r="A127" s="1"/>
      <c r="B127" s="1"/>
      <c r="C127" s="1"/>
      <c r="D127" s="100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25">
      <c r="A128" s="1"/>
      <c r="B128" s="1"/>
      <c r="C128" s="1"/>
      <c r="D128" s="100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25">
      <c r="A129" s="1"/>
      <c r="B129" s="1"/>
      <c r="C129" s="1"/>
      <c r="D129" s="100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25">
      <c r="A130" s="1"/>
      <c r="B130" s="1"/>
      <c r="C130" s="1"/>
      <c r="D130" s="100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25">
      <c r="A131" s="1"/>
      <c r="B131" s="1"/>
      <c r="C131" s="1"/>
      <c r="D131" s="100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25">
      <c r="A132" s="1"/>
      <c r="B132" s="1"/>
      <c r="C132" s="1"/>
      <c r="D132" s="100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25">
      <c r="A133" s="1"/>
      <c r="B133" s="1"/>
      <c r="C133" s="1"/>
      <c r="D133" s="100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25">
      <c r="A134" s="1"/>
      <c r="B134" s="1"/>
      <c r="C134" s="1"/>
      <c r="D134" s="100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25">
      <c r="A135" s="1"/>
      <c r="B135" s="1"/>
      <c r="C135" s="1"/>
      <c r="D135" s="100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25">
      <c r="A136" s="1"/>
      <c r="B136" s="1"/>
      <c r="C136" s="1"/>
      <c r="D136" s="100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25">
      <c r="A137" s="1"/>
      <c r="B137" s="1"/>
      <c r="C137" s="1"/>
      <c r="D137" s="100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25">
      <c r="A138" s="1"/>
      <c r="B138" s="1"/>
      <c r="C138" s="1"/>
      <c r="D138" s="100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25">
      <c r="A139" s="1"/>
      <c r="B139" s="1"/>
      <c r="C139" s="1"/>
      <c r="D139" s="100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25">
      <c r="A140" s="1"/>
      <c r="B140" s="1"/>
      <c r="C140" s="1"/>
      <c r="D140" s="100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25">
      <c r="A141" s="1"/>
      <c r="B141" s="1"/>
      <c r="C141" s="1"/>
      <c r="D141" s="100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25">
      <c r="A142" s="1"/>
      <c r="B142" s="1"/>
      <c r="C142" s="1"/>
      <c r="D142" s="100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25">
      <c r="A143" s="1"/>
      <c r="B143" s="1"/>
      <c r="C143" s="1"/>
      <c r="D143" s="100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25">
      <c r="A144" s="1"/>
      <c r="B144" s="1"/>
      <c r="C144" s="1"/>
      <c r="D144" s="100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25">
      <c r="A145" s="1"/>
      <c r="B145" s="1"/>
      <c r="C145" s="1"/>
      <c r="D145" s="100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25">
      <c r="A146" s="1"/>
      <c r="B146" s="1"/>
      <c r="C146" s="1"/>
      <c r="D146" s="100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25">
      <c r="A147" s="1"/>
      <c r="B147" s="1"/>
      <c r="C147" s="1"/>
      <c r="D147" s="100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25">
      <c r="A148" s="1"/>
      <c r="B148" s="1"/>
      <c r="C148" s="1"/>
      <c r="D148" s="100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25">
      <c r="A149" s="1"/>
      <c r="B149" s="1"/>
      <c r="C149" s="1"/>
      <c r="D149" s="100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25">
      <c r="A150" s="1"/>
      <c r="B150" s="1"/>
      <c r="C150" s="1"/>
      <c r="D150" s="100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25">
      <c r="A151" s="1"/>
      <c r="B151" s="1"/>
      <c r="C151" s="1"/>
      <c r="D151" s="100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25">
      <c r="A152" s="1"/>
      <c r="B152" s="1"/>
      <c r="C152" s="1"/>
      <c r="D152" s="100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25">
      <c r="A153" s="1"/>
      <c r="B153" s="1"/>
      <c r="C153" s="1"/>
      <c r="D153" s="100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25">
      <c r="A154" s="1"/>
      <c r="B154" s="1"/>
      <c r="C154" s="1"/>
      <c r="D154" s="100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25">
      <c r="A155" s="1"/>
      <c r="B155" s="1"/>
      <c r="C155" s="1"/>
      <c r="D155" s="100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25">
      <c r="A156" s="1"/>
      <c r="B156" s="1"/>
      <c r="C156" s="1"/>
      <c r="D156" s="100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25">
      <c r="A157" s="1"/>
      <c r="B157" s="1"/>
      <c r="C157" s="1"/>
      <c r="D157" s="100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25">
      <c r="A158" s="1"/>
      <c r="B158" s="1"/>
      <c r="C158" s="1"/>
      <c r="D158" s="100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25">
      <c r="A159" s="1"/>
      <c r="B159" s="1"/>
      <c r="C159" s="1"/>
      <c r="D159" s="100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25">
      <c r="A160" s="1"/>
      <c r="B160" s="1"/>
      <c r="C160" s="1"/>
      <c r="D160" s="100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25">
      <c r="A161" s="1"/>
      <c r="B161" s="1"/>
      <c r="C161" s="1"/>
      <c r="D161" s="100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25">
      <c r="A162" s="1"/>
      <c r="B162" s="1"/>
      <c r="C162" s="1"/>
      <c r="D162" s="100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25">
      <c r="A163" s="1"/>
      <c r="B163" s="1"/>
      <c r="C163" s="1"/>
      <c r="D163" s="100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25">
      <c r="A164" s="1"/>
      <c r="B164" s="1"/>
      <c r="C164" s="1"/>
      <c r="D164" s="100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25">
      <c r="A165" s="1"/>
      <c r="B165" s="1"/>
      <c r="C165" s="1"/>
      <c r="D165" s="100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25">
      <c r="A166" s="1"/>
      <c r="B166" s="1"/>
      <c r="C166" s="1"/>
      <c r="D166" s="100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25">
      <c r="A167" s="1"/>
      <c r="B167" s="1"/>
      <c r="C167" s="1"/>
      <c r="D167" s="100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25">
      <c r="A168" s="1"/>
      <c r="B168" s="1"/>
      <c r="C168" s="1"/>
      <c r="D168" s="100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25">
      <c r="A169" s="1"/>
      <c r="B169" s="1"/>
      <c r="C169" s="1"/>
      <c r="D169" s="100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25">
      <c r="A170" s="1"/>
      <c r="B170" s="1"/>
      <c r="C170" s="1"/>
      <c r="D170" s="100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25">
      <c r="A171" s="1"/>
      <c r="B171" s="1"/>
      <c r="C171" s="1"/>
      <c r="D171" s="100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25">
      <c r="A172" s="1"/>
      <c r="B172" s="1"/>
      <c r="C172" s="1"/>
      <c r="D172" s="100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25">
      <c r="A173" s="1"/>
      <c r="B173" s="1"/>
      <c r="C173" s="1"/>
      <c r="D173" s="100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25">
      <c r="A174" s="1"/>
      <c r="B174" s="1"/>
      <c r="C174" s="1"/>
      <c r="D174" s="100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25">
      <c r="A175" s="1"/>
      <c r="B175" s="1"/>
      <c r="C175" s="1"/>
      <c r="D175" s="100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25">
      <c r="A176" s="1"/>
      <c r="B176" s="1"/>
      <c r="C176" s="1"/>
      <c r="D176" s="100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25">
      <c r="A177" s="1"/>
      <c r="B177" s="1"/>
      <c r="C177" s="1"/>
      <c r="D177" s="100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25">
      <c r="A178" s="1"/>
      <c r="B178" s="1"/>
      <c r="C178" s="1"/>
      <c r="D178" s="100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25">
      <c r="A179" s="1"/>
      <c r="B179" s="1"/>
      <c r="C179" s="1"/>
      <c r="D179" s="100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25">
      <c r="A180" s="1"/>
      <c r="B180" s="1"/>
      <c r="C180" s="1"/>
      <c r="D180" s="100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25">
      <c r="A181" s="1"/>
      <c r="B181" s="1"/>
      <c r="C181" s="1"/>
      <c r="D181" s="100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25">
      <c r="A182" s="1"/>
      <c r="B182" s="1"/>
      <c r="C182" s="1"/>
      <c r="D182" s="100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25">
      <c r="A183" s="1"/>
      <c r="B183" s="1"/>
      <c r="C183" s="1"/>
      <c r="D183" s="100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25">
      <c r="A184" s="1"/>
      <c r="B184" s="1"/>
      <c r="C184" s="1"/>
      <c r="D184" s="100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25">
      <c r="A185" s="1"/>
      <c r="B185" s="1"/>
      <c r="C185" s="1"/>
      <c r="D185" s="100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25">
      <c r="A186" s="1"/>
      <c r="B186" s="1"/>
      <c r="C186" s="1"/>
      <c r="D186" s="100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25">
      <c r="A187" s="1"/>
      <c r="B187" s="1"/>
      <c r="C187" s="1"/>
      <c r="D187" s="100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25">
      <c r="A188" s="1"/>
      <c r="B188" s="1"/>
      <c r="C188" s="1"/>
      <c r="D188" s="100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25">
      <c r="A189" s="1"/>
      <c r="B189" s="1"/>
      <c r="C189" s="1"/>
      <c r="D189" s="100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25">
      <c r="A190" s="1"/>
      <c r="B190" s="1"/>
      <c r="C190" s="1"/>
      <c r="D190" s="100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25">
      <c r="A191" s="1"/>
      <c r="B191" s="1"/>
      <c r="C191" s="1"/>
      <c r="D191" s="100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25">
      <c r="A192" s="1"/>
      <c r="B192" s="1"/>
      <c r="C192" s="1"/>
      <c r="D192" s="100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25">
      <c r="A193" s="1"/>
      <c r="B193" s="1"/>
      <c r="C193" s="1"/>
      <c r="D193" s="100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25">
      <c r="A194" s="1"/>
      <c r="B194" s="1"/>
      <c r="C194" s="1"/>
      <c r="D194" s="100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25">
      <c r="A195" s="1"/>
      <c r="B195" s="1"/>
      <c r="C195" s="1"/>
      <c r="D195" s="100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25">
      <c r="A196" s="1"/>
      <c r="B196" s="1"/>
      <c r="C196" s="1"/>
      <c r="D196" s="100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25">
      <c r="A197" s="1"/>
      <c r="B197" s="1"/>
      <c r="C197" s="1"/>
      <c r="D197" s="100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25">
      <c r="A198" s="1"/>
      <c r="B198" s="1"/>
      <c r="C198" s="1"/>
      <c r="D198" s="100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25">
      <c r="A199" s="1"/>
      <c r="B199" s="1"/>
      <c r="C199" s="1"/>
      <c r="D199" s="100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25">
      <c r="A200" s="1"/>
      <c r="B200" s="1"/>
      <c r="C200" s="1"/>
      <c r="D200" s="100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25">
      <c r="A201" s="1"/>
      <c r="B201" s="1"/>
      <c r="C201" s="1"/>
      <c r="D201" s="100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25">
      <c r="A202" s="1"/>
      <c r="B202" s="1"/>
      <c r="C202" s="1"/>
      <c r="D202" s="100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25">
      <c r="A203" s="1"/>
      <c r="B203" s="1"/>
      <c r="C203" s="1"/>
      <c r="D203" s="100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25">
      <c r="A204" s="1"/>
      <c r="B204" s="1"/>
      <c r="C204" s="1"/>
      <c r="D204" s="100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25">
      <c r="A205" s="1"/>
      <c r="B205" s="1"/>
      <c r="C205" s="1"/>
      <c r="D205" s="100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25">
      <c r="A206" s="1"/>
      <c r="B206" s="1"/>
      <c r="C206" s="1"/>
      <c r="D206" s="100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25">
      <c r="A207" s="1"/>
      <c r="B207" s="1"/>
      <c r="C207" s="1"/>
      <c r="D207" s="100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25">
      <c r="A208" s="1"/>
      <c r="B208" s="1"/>
      <c r="C208" s="1"/>
      <c r="D208" s="100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25">
      <c r="A209" s="1"/>
      <c r="B209" s="1"/>
      <c r="C209" s="1"/>
      <c r="D209" s="100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25">
      <c r="A210" s="1"/>
      <c r="B210" s="1"/>
      <c r="C210" s="1"/>
      <c r="D210" s="100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25">
      <c r="A211" s="1"/>
      <c r="B211" s="1"/>
      <c r="C211" s="1"/>
      <c r="D211" s="100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25">
      <c r="A212" s="1"/>
      <c r="B212" s="1"/>
      <c r="C212" s="1"/>
      <c r="D212" s="100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 x14ac:dyDescent="0.25">
      <c r="A213" s="1"/>
      <c r="B213" s="1"/>
      <c r="C213" s="1"/>
      <c r="D213" s="100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 x14ac:dyDescent="0.25">
      <c r="A214" s="1"/>
      <c r="B214" s="1"/>
      <c r="C214" s="1"/>
      <c r="D214" s="100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 x14ac:dyDescent="0.25">
      <c r="A215" s="1"/>
      <c r="B215" s="1"/>
      <c r="C215" s="1"/>
      <c r="D215" s="100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 x14ac:dyDescent="0.25">
      <c r="A216" s="1"/>
      <c r="B216" s="1"/>
      <c r="C216" s="1"/>
      <c r="D216" s="100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 x14ac:dyDescent="0.25">
      <c r="A217" s="1"/>
      <c r="B217" s="1"/>
      <c r="C217" s="1"/>
      <c r="D217" s="100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 x14ac:dyDescent="0.25">
      <c r="A218" s="1"/>
      <c r="B218" s="1"/>
      <c r="C218" s="1"/>
      <c r="D218" s="100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 x14ac:dyDescent="0.25">
      <c r="A219" s="1"/>
      <c r="B219" s="1"/>
      <c r="C219" s="1"/>
      <c r="D219" s="100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 x14ac:dyDescent="0.25">
      <c r="A220" s="1"/>
      <c r="B220" s="1"/>
      <c r="C220" s="1"/>
      <c r="D220" s="100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 x14ac:dyDescent="0.25">
      <c r="A221" s="1"/>
      <c r="B221" s="1"/>
      <c r="C221" s="1"/>
      <c r="D221" s="100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 x14ac:dyDescent="0.25">
      <c r="A222" s="1"/>
      <c r="B222" s="1"/>
      <c r="C222" s="1"/>
      <c r="D222" s="100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 x14ac:dyDescent="0.25">
      <c r="A223" s="1"/>
      <c r="B223" s="1"/>
      <c r="C223" s="1"/>
      <c r="D223" s="100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 x14ac:dyDescent="0.25">
      <c r="A224" s="1"/>
      <c r="B224" s="1"/>
      <c r="C224" s="1"/>
      <c r="D224" s="100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 x14ac:dyDescent="0.25">
      <c r="A225" s="1"/>
      <c r="B225" s="1"/>
      <c r="C225" s="1"/>
      <c r="D225" s="100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 x14ac:dyDescent="0.25">
      <c r="A226" s="1"/>
      <c r="B226" s="1"/>
      <c r="C226" s="1"/>
      <c r="D226" s="100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 x14ac:dyDescent="0.25">
      <c r="A227" s="1"/>
      <c r="B227" s="1"/>
      <c r="C227" s="1"/>
      <c r="D227" s="100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 x14ac:dyDescent="0.25">
      <c r="A228" s="1"/>
      <c r="B228" s="1"/>
      <c r="C228" s="1"/>
      <c r="D228" s="100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 x14ac:dyDescent="0.25">
      <c r="A229" s="1"/>
      <c r="B229" s="1"/>
      <c r="C229" s="1"/>
      <c r="D229" s="100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 x14ac:dyDescent="0.25">
      <c r="A230" s="1"/>
      <c r="B230" s="1"/>
      <c r="C230" s="1"/>
      <c r="D230" s="100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 x14ac:dyDescent="0.25">
      <c r="A231" s="1"/>
      <c r="B231" s="1"/>
      <c r="C231" s="1"/>
      <c r="D231" s="100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 x14ac:dyDescent="0.25">
      <c r="A232" s="1"/>
      <c r="B232" s="1"/>
      <c r="C232" s="1"/>
      <c r="D232" s="100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 x14ac:dyDescent="0.25">
      <c r="A233" s="1"/>
      <c r="B233" s="1"/>
      <c r="C233" s="1"/>
      <c r="D233" s="100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 x14ac:dyDescent="0.25">
      <c r="A234" s="1"/>
      <c r="B234" s="1"/>
      <c r="C234" s="1"/>
      <c r="D234" s="100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 x14ac:dyDescent="0.25">
      <c r="A235" s="1"/>
      <c r="B235" s="1"/>
      <c r="C235" s="1"/>
      <c r="D235" s="100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 x14ac:dyDescent="0.25">
      <c r="A236" s="1"/>
      <c r="B236" s="1"/>
      <c r="C236" s="1"/>
      <c r="D236" s="100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 x14ac:dyDescent="0.25">
      <c r="A237" s="1"/>
      <c r="B237" s="1"/>
      <c r="C237" s="1"/>
      <c r="D237" s="100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 x14ac:dyDescent="0.25">
      <c r="A238" s="1"/>
      <c r="B238" s="1"/>
      <c r="C238" s="1"/>
      <c r="D238" s="100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 x14ac:dyDescent="0.25">
      <c r="A239" s="1"/>
      <c r="B239" s="1"/>
      <c r="C239" s="1"/>
      <c r="D239" s="100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 x14ac:dyDescent="0.25">
      <c r="A240" s="1"/>
      <c r="B240" s="1"/>
      <c r="C240" s="1"/>
      <c r="D240" s="100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 x14ac:dyDescent="0.25">
      <c r="A241" s="1"/>
      <c r="B241" s="1"/>
      <c r="C241" s="1"/>
      <c r="D241" s="100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 x14ac:dyDescent="0.25">
      <c r="A242" s="1"/>
      <c r="B242" s="1"/>
      <c r="C242" s="1"/>
      <c r="D242" s="100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 x14ac:dyDescent="0.25">
      <c r="A243" s="1"/>
      <c r="B243" s="1"/>
      <c r="C243" s="1"/>
      <c r="D243" s="100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 x14ac:dyDescent="0.25">
      <c r="A244" s="1"/>
      <c r="B244" s="1"/>
      <c r="C244" s="1"/>
      <c r="D244" s="100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 x14ac:dyDescent="0.25">
      <c r="A245" s="1"/>
      <c r="B245" s="1"/>
      <c r="C245" s="1"/>
      <c r="D245" s="100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 x14ac:dyDescent="0.25">
      <c r="A246" s="1"/>
      <c r="B246" s="1"/>
      <c r="C246" s="1"/>
      <c r="D246" s="100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 x14ac:dyDescent="0.25">
      <c r="A247" s="1"/>
      <c r="B247" s="1"/>
      <c r="C247" s="1"/>
      <c r="D247" s="100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 x14ac:dyDescent="0.25">
      <c r="A248" s="1"/>
      <c r="B248" s="1"/>
      <c r="C248" s="1"/>
      <c r="D248" s="100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 x14ac:dyDescent="0.25">
      <c r="A249" s="1"/>
      <c r="B249" s="1"/>
      <c r="C249" s="1"/>
      <c r="D249" s="100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 x14ac:dyDescent="0.25">
      <c r="A250" s="1"/>
      <c r="B250" s="1"/>
      <c r="C250" s="1"/>
      <c r="D250" s="100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 x14ac:dyDescent="0.25">
      <c r="A251" s="1"/>
      <c r="B251" s="1"/>
      <c r="C251" s="1"/>
      <c r="D251" s="100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 x14ac:dyDescent="0.25">
      <c r="A252" s="1"/>
      <c r="B252" s="1"/>
      <c r="C252" s="1"/>
      <c r="D252" s="100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 x14ac:dyDescent="0.25">
      <c r="A253" s="1"/>
      <c r="B253" s="1"/>
      <c r="C253" s="1"/>
      <c r="D253" s="100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 x14ac:dyDescent="0.25">
      <c r="A254" s="1"/>
      <c r="B254" s="1"/>
      <c r="C254" s="1"/>
      <c r="D254" s="100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 x14ac:dyDescent="0.25">
      <c r="A255" s="1"/>
      <c r="B255" s="1"/>
      <c r="C255" s="1"/>
      <c r="D255" s="100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 x14ac:dyDescent="0.25">
      <c r="A256" s="1"/>
      <c r="B256" s="1"/>
      <c r="C256" s="1"/>
      <c r="D256" s="100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 x14ac:dyDescent="0.25">
      <c r="A257" s="1"/>
      <c r="B257" s="1"/>
      <c r="C257" s="1"/>
      <c r="D257" s="100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 x14ac:dyDescent="0.25">
      <c r="A258" s="1"/>
      <c r="B258" s="1"/>
      <c r="C258" s="1"/>
      <c r="D258" s="100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 x14ac:dyDescent="0.25">
      <c r="A259" s="1"/>
      <c r="B259" s="1"/>
      <c r="C259" s="1"/>
      <c r="D259" s="100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 x14ac:dyDescent="0.25">
      <c r="A260" s="1"/>
      <c r="B260" s="1"/>
      <c r="C260" s="1"/>
      <c r="D260" s="100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 x14ac:dyDescent="0.25">
      <c r="A261" s="1"/>
      <c r="B261" s="1"/>
      <c r="C261" s="1"/>
      <c r="D261" s="100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 x14ac:dyDescent="0.25">
      <c r="A262" s="1"/>
      <c r="B262" s="1"/>
      <c r="C262" s="1"/>
      <c r="D262" s="100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 x14ac:dyDescent="0.25">
      <c r="A263" s="1"/>
      <c r="B263" s="1"/>
      <c r="C263" s="1"/>
      <c r="D263" s="100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 x14ac:dyDescent="0.25">
      <c r="A264" s="1"/>
      <c r="B264" s="1"/>
      <c r="C264" s="1"/>
      <c r="D264" s="100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 x14ac:dyDescent="0.25">
      <c r="A265" s="1"/>
      <c r="B265" s="1"/>
      <c r="C265" s="1"/>
      <c r="D265" s="100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 x14ac:dyDescent="0.25">
      <c r="A266" s="1"/>
      <c r="B266" s="1"/>
      <c r="C266" s="1"/>
      <c r="D266" s="100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 x14ac:dyDescent="0.25">
      <c r="A267" s="1"/>
      <c r="B267" s="1"/>
      <c r="C267" s="1"/>
      <c r="D267" s="100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 x14ac:dyDescent="0.25">
      <c r="A268" s="1"/>
      <c r="B268" s="1"/>
      <c r="C268" s="1"/>
      <c r="D268" s="100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 x14ac:dyDescent="0.25">
      <c r="A269" s="1"/>
      <c r="B269" s="1"/>
      <c r="C269" s="1"/>
      <c r="D269" s="100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 x14ac:dyDescent="0.25">
      <c r="A270" s="1"/>
      <c r="B270" s="1"/>
      <c r="C270" s="1"/>
      <c r="D270" s="100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 x14ac:dyDescent="0.25">
      <c r="A271" s="1"/>
      <c r="B271" s="1"/>
      <c r="C271" s="1"/>
      <c r="D271" s="100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 x14ac:dyDescent="0.25">
      <c r="A272" s="1"/>
      <c r="B272" s="1"/>
      <c r="C272" s="1"/>
      <c r="D272" s="100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 x14ac:dyDescent="0.25">
      <c r="A273" s="1"/>
      <c r="B273" s="1"/>
      <c r="C273" s="1"/>
      <c r="D273" s="100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 x14ac:dyDescent="0.25">
      <c r="A274" s="1"/>
      <c r="B274" s="1"/>
      <c r="C274" s="1"/>
      <c r="D274" s="100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 x14ac:dyDescent="0.25">
      <c r="A275" s="1"/>
      <c r="B275" s="1"/>
      <c r="C275" s="1"/>
      <c r="D275" s="100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 x14ac:dyDescent="0.25">
      <c r="A276" s="1"/>
      <c r="B276" s="1"/>
      <c r="C276" s="1"/>
      <c r="D276" s="100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 x14ac:dyDescent="0.25">
      <c r="A277" s="1"/>
      <c r="B277" s="1"/>
      <c r="C277" s="1"/>
      <c r="D277" s="100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 x14ac:dyDescent="0.25">
      <c r="A278" s="1"/>
      <c r="B278" s="1"/>
      <c r="C278" s="1"/>
      <c r="D278" s="100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 x14ac:dyDescent="0.25">
      <c r="A279" s="1"/>
      <c r="B279" s="1"/>
      <c r="C279" s="1"/>
      <c r="D279" s="100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 x14ac:dyDescent="0.25">
      <c r="A280" s="1"/>
      <c r="B280" s="1"/>
      <c r="C280" s="1"/>
      <c r="D280" s="100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 x14ac:dyDescent="0.25">
      <c r="A281" s="1"/>
      <c r="B281" s="1"/>
      <c r="C281" s="1"/>
      <c r="D281" s="100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 x14ac:dyDescent="0.25">
      <c r="A282" s="1"/>
      <c r="B282" s="1"/>
      <c r="C282" s="1"/>
      <c r="D282" s="100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 x14ac:dyDescent="0.25">
      <c r="A283" s="1"/>
      <c r="B283" s="1"/>
      <c r="C283" s="1"/>
      <c r="D283" s="100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 x14ac:dyDescent="0.25">
      <c r="A284" s="1"/>
      <c r="B284" s="1"/>
      <c r="C284" s="1"/>
      <c r="D284" s="100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 x14ac:dyDescent="0.25">
      <c r="A285" s="1"/>
      <c r="B285" s="1"/>
      <c r="C285" s="1"/>
      <c r="D285" s="100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 x14ac:dyDescent="0.25">
      <c r="A286" s="1"/>
      <c r="B286" s="1"/>
      <c r="C286" s="1"/>
      <c r="D286" s="100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 x14ac:dyDescent="0.25">
      <c r="A287" s="1"/>
      <c r="B287" s="1"/>
      <c r="C287" s="1"/>
      <c r="D287" s="100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 x14ac:dyDescent="0.25">
      <c r="A288" s="1"/>
      <c r="B288" s="1"/>
      <c r="C288" s="1"/>
      <c r="D288" s="100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 x14ac:dyDescent="0.25">
      <c r="A289" s="1"/>
      <c r="B289" s="1"/>
      <c r="C289" s="1"/>
      <c r="D289" s="100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 x14ac:dyDescent="0.25">
      <c r="A290" s="1"/>
      <c r="B290" s="1"/>
      <c r="C290" s="1"/>
      <c r="D290" s="100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 x14ac:dyDescent="0.25">
      <c r="A291" s="1"/>
      <c r="B291" s="1"/>
      <c r="C291" s="1"/>
      <c r="D291" s="100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 x14ac:dyDescent="0.25">
      <c r="A292" s="1"/>
      <c r="B292" s="1"/>
      <c r="C292" s="1"/>
      <c r="D292" s="100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 x14ac:dyDescent="0.25">
      <c r="A293" s="1"/>
      <c r="B293" s="1"/>
      <c r="C293" s="1"/>
      <c r="D293" s="100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 x14ac:dyDescent="0.25">
      <c r="A294" s="1"/>
      <c r="B294" s="1"/>
      <c r="C294" s="1"/>
      <c r="D294" s="100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 x14ac:dyDescent="0.25">
      <c r="A295" s="1"/>
      <c r="B295" s="1"/>
      <c r="C295" s="1"/>
      <c r="D295" s="100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 x14ac:dyDescent="0.25">
      <c r="A296" s="1"/>
      <c r="B296" s="1"/>
      <c r="C296" s="1"/>
      <c r="D296" s="100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 x14ac:dyDescent="0.25">
      <c r="A297" s="1"/>
      <c r="B297" s="1"/>
      <c r="C297" s="1"/>
      <c r="D297" s="100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 x14ac:dyDescent="0.25">
      <c r="A298" s="1"/>
      <c r="B298" s="1"/>
      <c r="C298" s="1"/>
      <c r="D298" s="100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 x14ac:dyDescent="0.25">
      <c r="A299" s="1"/>
      <c r="B299" s="1"/>
      <c r="C299" s="1"/>
      <c r="D299" s="100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 x14ac:dyDescent="0.25">
      <c r="A300" s="1"/>
      <c r="B300" s="1"/>
      <c r="C300" s="1"/>
      <c r="D300" s="100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 x14ac:dyDescent="0.25">
      <c r="A301" s="1"/>
      <c r="B301" s="1"/>
      <c r="C301" s="1"/>
      <c r="D301" s="100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 x14ac:dyDescent="0.25">
      <c r="A302" s="1"/>
      <c r="B302" s="1"/>
      <c r="C302" s="1"/>
      <c r="D302" s="100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 x14ac:dyDescent="0.25">
      <c r="A303" s="1"/>
      <c r="B303" s="1"/>
      <c r="C303" s="1"/>
      <c r="D303" s="100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 x14ac:dyDescent="0.25">
      <c r="A304" s="1"/>
      <c r="B304" s="1"/>
      <c r="C304" s="1"/>
      <c r="D304" s="100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 x14ac:dyDescent="0.25">
      <c r="A305" s="1"/>
      <c r="B305" s="1"/>
      <c r="C305" s="1"/>
      <c r="D305" s="100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 x14ac:dyDescent="0.25">
      <c r="A306" s="1"/>
      <c r="B306" s="1"/>
      <c r="C306" s="1"/>
      <c r="D306" s="100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 x14ac:dyDescent="0.25">
      <c r="A307" s="1"/>
      <c r="B307" s="1"/>
      <c r="C307" s="1"/>
      <c r="D307" s="100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 x14ac:dyDescent="0.25">
      <c r="A308" s="1"/>
      <c r="B308" s="1"/>
      <c r="C308" s="1"/>
      <c r="D308" s="100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 x14ac:dyDescent="0.25">
      <c r="A309" s="1"/>
      <c r="B309" s="1"/>
      <c r="C309" s="1"/>
      <c r="D309" s="100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 x14ac:dyDescent="0.25">
      <c r="A310" s="1"/>
      <c r="B310" s="1"/>
      <c r="C310" s="1"/>
      <c r="D310" s="100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 x14ac:dyDescent="0.25">
      <c r="A311" s="1"/>
      <c r="B311" s="1"/>
      <c r="C311" s="1"/>
      <c r="D311" s="100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 x14ac:dyDescent="0.25">
      <c r="A312" s="1"/>
      <c r="B312" s="1"/>
      <c r="C312" s="1"/>
      <c r="D312" s="100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 x14ac:dyDescent="0.25">
      <c r="A313" s="1"/>
      <c r="B313" s="1"/>
      <c r="C313" s="1"/>
      <c r="D313" s="100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 x14ac:dyDescent="0.25">
      <c r="A314" s="1"/>
      <c r="B314" s="1"/>
      <c r="C314" s="1"/>
      <c r="D314" s="100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 x14ac:dyDescent="0.25">
      <c r="A315" s="1"/>
      <c r="B315" s="1"/>
      <c r="C315" s="1"/>
      <c r="D315" s="100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 x14ac:dyDescent="0.25">
      <c r="A316" s="1"/>
      <c r="B316" s="1"/>
      <c r="C316" s="1"/>
      <c r="D316" s="100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 x14ac:dyDescent="0.25">
      <c r="A317" s="1"/>
      <c r="B317" s="1"/>
      <c r="C317" s="1"/>
      <c r="D317" s="100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 x14ac:dyDescent="0.25">
      <c r="A318" s="1"/>
      <c r="B318" s="1"/>
      <c r="C318" s="1"/>
      <c r="D318" s="100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 x14ac:dyDescent="0.25">
      <c r="A319" s="1"/>
      <c r="B319" s="1"/>
      <c r="C319" s="1"/>
      <c r="D319" s="100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 x14ac:dyDescent="0.25">
      <c r="A320" s="1"/>
      <c r="B320" s="1"/>
      <c r="C320" s="1"/>
      <c r="D320" s="100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 x14ac:dyDescent="0.25">
      <c r="A321" s="1"/>
      <c r="B321" s="1"/>
      <c r="C321" s="1"/>
      <c r="D321" s="100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 x14ac:dyDescent="0.25">
      <c r="A322" s="1"/>
      <c r="B322" s="1"/>
      <c r="C322" s="1"/>
      <c r="D322" s="100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 x14ac:dyDescent="0.25">
      <c r="A323" s="1"/>
      <c r="B323" s="1"/>
      <c r="C323" s="1"/>
      <c r="D323" s="100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 x14ac:dyDescent="0.25">
      <c r="A324" s="1"/>
      <c r="B324" s="1"/>
      <c r="C324" s="1"/>
      <c r="D324" s="100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 x14ac:dyDescent="0.25">
      <c r="A325" s="1"/>
      <c r="B325" s="1"/>
      <c r="C325" s="1"/>
      <c r="D325" s="100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 x14ac:dyDescent="0.25">
      <c r="A326" s="1"/>
      <c r="B326" s="1"/>
      <c r="C326" s="1"/>
      <c r="D326" s="100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 x14ac:dyDescent="0.25">
      <c r="A327" s="1"/>
      <c r="B327" s="1"/>
      <c r="C327" s="1"/>
      <c r="D327" s="100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 x14ac:dyDescent="0.25">
      <c r="A328" s="1"/>
      <c r="B328" s="1"/>
      <c r="C328" s="1"/>
      <c r="D328" s="100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 x14ac:dyDescent="0.25">
      <c r="A329" s="1"/>
      <c r="B329" s="1"/>
      <c r="C329" s="1"/>
      <c r="D329" s="100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 x14ac:dyDescent="0.25">
      <c r="A330" s="1"/>
      <c r="B330" s="1"/>
      <c r="C330" s="1"/>
      <c r="D330" s="100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 x14ac:dyDescent="0.25">
      <c r="A331" s="1"/>
      <c r="B331" s="1"/>
      <c r="C331" s="1"/>
      <c r="D331" s="100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 x14ac:dyDescent="0.25">
      <c r="A332" s="1"/>
      <c r="B332" s="1"/>
      <c r="C332" s="1"/>
      <c r="D332" s="100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 x14ac:dyDescent="0.25">
      <c r="A333" s="1"/>
      <c r="B333" s="1"/>
      <c r="C333" s="1"/>
      <c r="D333" s="100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 x14ac:dyDescent="0.25">
      <c r="A334" s="1"/>
      <c r="B334" s="1"/>
      <c r="C334" s="1"/>
      <c r="D334" s="100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 x14ac:dyDescent="0.25">
      <c r="A335" s="1"/>
      <c r="B335" s="1"/>
      <c r="C335" s="1"/>
      <c r="D335" s="100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 x14ac:dyDescent="0.25">
      <c r="A336" s="1"/>
      <c r="B336" s="1"/>
      <c r="C336" s="1"/>
      <c r="D336" s="100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 x14ac:dyDescent="0.25">
      <c r="A337" s="1"/>
      <c r="B337" s="1"/>
      <c r="C337" s="1"/>
      <c r="D337" s="100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 x14ac:dyDescent="0.25">
      <c r="A338" s="1"/>
      <c r="B338" s="1"/>
      <c r="C338" s="1"/>
      <c r="D338" s="100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 x14ac:dyDescent="0.25">
      <c r="A339" s="1"/>
      <c r="B339" s="1"/>
      <c r="C339" s="1"/>
      <c r="D339" s="100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 x14ac:dyDescent="0.25">
      <c r="A340" s="1"/>
      <c r="B340" s="1"/>
      <c r="C340" s="1"/>
      <c r="D340" s="100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 x14ac:dyDescent="0.25">
      <c r="A341" s="1"/>
      <c r="B341" s="1"/>
      <c r="C341" s="1"/>
      <c r="D341" s="100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 x14ac:dyDescent="0.25">
      <c r="A342" s="1"/>
      <c r="B342" s="1"/>
      <c r="C342" s="1"/>
      <c r="D342" s="100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 x14ac:dyDescent="0.25">
      <c r="A343" s="1"/>
      <c r="B343" s="1"/>
      <c r="C343" s="1"/>
      <c r="D343" s="100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 x14ac:dyDescent="0.25">
      <c r="A344" s="1"/>
      <c r="B344" s="1"/>
      <c r="C344" s="1"/>
      <c r="D344" s="100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 x14ac:dyDescent="0.25">
      <c r="A345" s="1"/>
      <c r="B345" s="1"/>
      <c r="C345" s="1"/>
      <c r="D345" s="100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 x14ac:dyDescent="0.25">
      <c r="A346" s="1"/>
      <c r="B346" s="1"/>
      <c r="C346" s="1"/>
      <c r="D346" s="100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 x14ac:dyDescent="0.25">
      <c r="A347" s="1"/>
      <c r="B347" s="1"/>
      <c r="C347" s="1"/>
      <c r="D347" s="100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 x14ac:dyDescent="0.25">
      <c r="A348" s="1"/>
      <c r="B348" s="1"/>
      <c r="C348" s="1"/>
      <c r="D348" s="100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 x14ac:dyDescent="0.25">
      <c r="A349" s="1"/>
      <c r="B349" s="1"/>
      <c r="C349" s="1"/>
      <c r="D349" s="100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 x14ac:dyDescent="0.25">
      <c r="A350" s="1"/>
      <c r="B350" s="1"/>
      <c r="C350" s="1"/>
      <c r="D350" s="100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 x14ac:dyDescent="0.25">
      <c r="A351" s="1"/>
      <c r="B351" s="1"/>
      <c r="C351" s="1"/>
      <c r="D351" s="100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 x14ac:dyDescent="0.25">
      <c r="A352" s="1"/>
      <c r="B352" s="1"/>
      <c r="C352" s="1"/>
      <c r="D352" s="100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 x14ac:dyDescent="0.25">
      <c r="A353" s="1"/>
      <c r="B353" s="1"/>
      <c r="C353" s="1"/>
      <c r="D353" s="100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 x14ac:dyDescent="0.25">
      <c r="A354" s="1"/>
      <c r="B354" s="1"/>
      <c r="C354" s="1"/>
      <c r="D354" s="100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 x14ac:dyDescent="0.25">
      <c r="A355" s="1"/>
      <c r="B355" s="1"/>
      <c r="C355" s="1"/>
      <c r="D355" s="100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 x14ac:dyDescent="0.25">
      <c r="A356" s="1"/>
      <c r="B356" s="1"/>
      <c r="C356" s="1"/>
      <c r="D356" s="100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 x14ac:dyDescent="0.25">
      <c r="A357" s="1"/>
      <c r="B357" s="1"/>
      <c r="C357" s="1"/>
      <c r="D357" s="100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 x14ac:dyDescent="0.25">
      <c r="A358" s="1"/>
      <c r="B358" s="1"/>
      <c r="C358" s="1"/>
      <c r="D358" s="100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 x14ac:dyDescent="0.25">
      <c r="A359" s="1"/>
      <c r="B359" s="1"/>
      <c r="C359" s="1"/>
      <c r="D359" s="100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 x14ac:dyDescent="0.25">
      <c r="A360" s="1"/>
      <c r="B360" s="1"/>
      <c r="C360" s="1"/>
      <c r="D360" s="100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 x14ac:dyDescent="0.25">
      <c r="A361" s="1"/>
      <c r="B361" s="1"/>
      <c r="C361" s="1"/>
      <c r="D361" s="100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 x14ac:dyDescent="0.25">
      <c r="A362" s="1"/>
      <c r="B362" s="1"/>
      <c r="C362" s="1"/>
      <c r="D362" s="100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 x14ac:dyDescent="0.25">
      <c r="A363" s="1"/>
      <c r="B363" s="1"/>
      <c r="C363" s="1"/>
      <c r="D363" s="100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 x14ac:dyDescent="0.25">
      <c r="A364" s="1"/>
      <c r="B364" s="1"/>
      <c r="C364" s="1"/>
      <c r="D364" s="100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 x14ac:dyDescent="0.25">
      <c r="A365" s="1"/>
      <c r="B365" s="1"/>
      <c r="C365" s="1"/>
      <c r="D365" s="100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 x14ac:dyDescent="0.25">
      <c r="A366" s="1"/>
      <c r="B366" s="1"/>
      <c r="C366" s="1"/>
      <c r="D366" s="100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 x14ac:dyDescent="0.25">
      <c r="A367" s="1"/>
      <c r="B367" s="1"/>
      <c r="C367" s="1"/>
      <c r="D367" s="100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 x14ac:dyDescent="0.25">
      <c r="A368" s="1"/>
      <c r="B368" s="1"/>
      <c r="C368" s="1"/>
      <c r="D368" s="100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 x14ac:dyDescent="0.25">
      <c r="A369" s="1"/>
      <c r="B369" s="1"/>
      <c r="C369" s="1"/>
      <c r="D369" s="100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 x14ac:dyDescent="0.25">
      <c r="A370" s="1"/>
      <c r="B370" s="1"/>
      <c r="C370" s="1"/>
      <c r="D370" s="100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 x14ac:dyDescent="0.25">
      <c r="A371" s="1"/>
      <c r="B371" s="1"/>
      <c r="C371" s="1"/>
      <c r="D371" s="100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 x14ac:dyDescent="0.25">
      <c r="A372" s="1"/>
      <c r="B372" s="1"/>
      <c r="C372" s="1"/>
      <c r="D372" s="100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 x14ac:dyDescent="0.25">
      <c r="A373" s="1"/>
      <c r="B373" s="1"/>
      <c r="C373" s="1"/>
      <c r="D373" s="100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 x14ac:dyDescent="0.25">
      <c r="A374" s="1"/>
      <c r="B374" s="1"/>
      <c r="C374" s="1"/>
      <c r="D374" s="100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 x14ac:dyDescent="0.25">
      <c r="A375" s="1"/>
      <c r="B375" s="1"/>
      <c r="C375" s="1"/>
      <c r="D375" s="100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 x14ac:dyDescent="0.25">
      <c r="A376" s="1"/>
      <c r="B376" s="1"/>
      <c r="C376" s="1"/>
      <c r="D376" s="100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 x14ac:dyDescent="0.25">
      <c r="A377" s="1"/>
      <c r="B377" s="1"/>
      <c r="C377" s="1"/>
      <c r="D377" s="100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 x14ac:dyDescent="0.25">
      <c r="A378" s="1"/>
      <c r="B378" s="1"/>
      <c r="C378" s="1"/>
      <c r="D378" s="100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 x14ac:dyDescent="0.25">
      <c r="A379" s="1"/>
      <c r="B379" s="1"/>
      <c r="C379" s="1"/>
      <c r="D379" s="100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 x14ac:dyDescent="0.25">
      <c r="A380" s="1"/>
      <c r="B380" s="1"/>
      <c r="C380" s="1"/>
      <c r="D380" s="100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 x14ac:dyDescent="0.25">
      <c r="A381" s="1"/>
      <c r="B381" s="1"/>
      <c r="C381" s="1"/>
      <c r="D381" s="100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 x14ac:dyDescent="0.25">
      <c r="A382" s="1"/>
      <c r="B382" s="1"/>
      <c r="C382" s="1"/>
      <c r="D382" s="100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 x14ac:dyDescent="0.25">
      <c r="A383" s="1"/>
      <c r="B383" s="1"/>
      <c r="C383" s="1"/>
      <c r="D383" s="100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 x14ac:dyDescent="0.25">
      <c r="A384" s="1"/>
      <c r="B384" s="1"/>
      <c r="C384" s="1"/>
      <c r="D384" s="100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 x14ac:dyDescent="0.25">
      <c r="A385" s="1"/>
      <c r="B385" s="1"/>
      <c r="C385" s="1"/>
      <c r="D385" s="100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 x14ac:dyDescent="0.25">
      <c r="A386" s="1"/>
      <c r="B386" s="1"/>
      <c r="C386" s="1"/>
      <c r="D386" s="100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 x14ac:dyDescent="0.25">
      <c r="A387" s="1"/>
      <c r="B387" s="1"/>
      <c r="C387" s="1"/>
      <c r="D387" s="100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 x14ac:dyDescent="0.25">
      <c r="A388" s="1"/>
      <c r="B388" s="1"/>
      <c r="C388" s="1"/>
      <c r="D388" s="100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 x14ac:dyDescent="0.25">
      <c r="A389" s="1"/>
      <c r="B389" s="1"/>
      <c r="C389" s="1"/>
      <c r="D389" s="100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 x14ac:dyDescent="0.25">
      <c r="A390" s="1"/>
      <c r="B390" s="1"/>
      <c r="C390" s="1"/>
      <c r="D390" s="100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 x14ac:dyDescent="0.25">
      <c r="A391" s="1"/>
      <c r="B391" s="1"/>
      <c r="C391" s="1"/>
      <c r="D391" s="100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 x14ac:dyDescent="0.25">
      <c r="A392" s="1"/>
      <c r="B392" s="1"/>
      <c r="C392" s="1"/>
      <c r="D392" s="100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 x14ac:dyDescent="0.25">
      <c r="A393" s="1"/>
      <c r="B393" s="1"/>
      <c r="C393" s="1"/>
      <c r="D393" s="100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 x14ac:dyDescent="0.25">
      <c r="A394" s="1"/>
      <c r="B394" s="1"/>
      <c r="C394" s="1"/>
      <c r="D394" s="100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 x14ac:dyDescent="0.25">
      <c r="A395" s="1"/>
      <c r="B395" s="1"/>
      <c r="C395" s="1"/>
      <c r="D395" s="100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 x14ac:dyDescent="0.25">
      <c r="A396" s="1"/>
      <c r="B396" s="1"/>
      <c r="C396" s="1"/>
      <c r="D396" s="100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 x14ac:dyDescent="0.25">
      <c r="A397" s="1"/>
      <c r="B397" s="1"/>
      <c r="C397" s="1"/>
      <c r="D397" s="100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 x14ac:dyDescent="0.25">
      <c r="A398" s="1"/>
      <c r="B398" s="1"/>
      <c r="C398" s="1"/>
      <c r="D398" s="100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 x14ac:dyDescent="0.25">
      <c r="A399" s="1"/>
      <c r="B399" s="1"/>
      <c r="C399" s="1"/>
      <c r="D399" s="100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 x14ac:dyDescent="0.25">
      <c r="A400" s="1"/>
      <c r="B400" s="1"/>
      <c r="C400" s="1"/>
      <c r="D400" s="100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 x14ac:dyDescent="0.25">
      <c r="A401" s="1"/>
      <c r="B401" s="1"/>
      <c r="C401" s="1"/>
      <c r="D401" s="100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 x14ac:dyDescent="0.25">
      <c r="A402" s="1"/>
      <c r="B402" s="1"/>
      <c r="C402" s="1"/>
      <c r="D402" s="100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 x14ac:dyDescent="0.25">
      <c r="A403" s="1"/>
      <c r="B403" s="1"/>
      <c r="C403" s="1"/>
      <c r="D403" s="100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 x14ac:dyDescent="0.25">
      <c r="A404" s="1"/>
      <c r="B404" s="1"/>
      <c r="C404" s="1"/>
      <c r="D404" s="100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 x14ac:dyDescent="0.25">
      <c r="A405" s="1"/>
      <c r="B405" s="1"/>
      <c r="C405" s="1"/>
      <c r="D405" s="100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 x14ac:dyDescent="0.25">
      <c r="A406" s="1"/>
      <c r="B406" s="1"/>
      <c r="C406" s="1"/>
      <c r="D406" s="100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 x14ac:dyDescent="0.25">
      <c r="A407" s="1"/>
      <c r="B407" s="1"/>
      <c r="C407" s="1"/>
      <c r="D407" s="100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 x14ac:dyDescent="0.25">
      <c r="A408" s="1"/>
      <c r="B408" s="1"/>
      <c r="C408" s="1"/>
      <c r="D408" s="100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 x14ac:dyDescent="0.25">
      <c r="A409" s="1"/>
      <c r="B409" s="1"/>
      <c r="C409" s="1"/>
      <c r="D409" s="100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 x14ac:dyDescent="0.25">
      <c r="A410" s="1"/>
      <c r="B410" s="1"/>
      <c r="C410" s="1"/>
      <c r="D410" s="100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 x14ac:dyDescent="0.25">
      <c r="A411" s="1"/>
      <c r="B411" s="1"/>
      <c r="C411" s="1"/>
      <c r="D411" s="100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 x14ac:dyDescent="0.25">
      <c r="A412" s="1"/>
      <c r="B412" s="1"/>
      <c r="C412" s="1"/>
      <c r="D412" s="100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 x14ac:dyDescent="0.25">
      <c r="A413" s="1"/>
      <c r="B413" s="1"/>
      <c r="C413" s="1"/>
      <c r="D413" s="100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 x14ac:dyDescent="0.25">
      <c r="A414" s="1"/>
      <c r="B414" s="1"/>
      <c r="C414" s="1"/>
      <c r="D414" s="100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 x14ac:dyDescent="0.25">
      <c r="A415" s="1"/>
      <c r="B415" s="1"/>
      <c r="C415" s="1"/>
      <c r="D415" s="100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 x14ac:dyDescent="0.25">
      <c r="A416" s="1"/>
      <c r="B416" s="1"/>
      <c r="C416" s="1"/>
      <c r="D416" s="100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 x14ac:dyDescent="0.25">
      <c r="A417" s="1"/>
      <c r="B417" s="1"/>
      <c r="C417" s="1"/>
      <c r="D417" s="100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 x14ac:dyDescent="0.25">
      <c r="A418" s="1"/>
      <c r="B418" s="1"/>
      <c r="C418" s="1"/>
      <c r="D418" s="100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 x14ac:dyDescent="0.25">
      <c r="A419" s="1"/>
      <c r="B419" s="1"/>
      <c r="C419" s="1"/>
      <c r="D419" s="100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 x14ac:dyDescent="0.25">
      <c r="A420" s="1"/>
      <c r="B420" s="1"/>
      <c r="C420" s="1"/>
      <c r="D420" s="100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 x14ac:dyDescent="0.25">
      <c r="A421" s="1"/>
      <c r="B421" s="1"/>
      <c r="C421" s="1"/>
      <c r="D421" s="100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 x14ac:dyDescent="0.25">
      <c r="A422" s="1"/>
      <c r="B422" s="1"/>
      <c r="C422" s="1"/>
      <c r="D422" s="100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 x14ac:dyDescent="0.25">
      <c r="A423" s="1"/>
      <c r="B423" s="1"/>
      <c r="C423" s="1"/>
      <c r="D423" s="100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 x14ac:dyDescent="0.25">
      <c r="A424" s="1"/>
      <c r="B424" s="1"/>
      <c r="C424" s="1"/>
      <c r="D424" s="100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 x14ac:dyDescent="0.25">
      <c r="A425" s="1"/>
      <c r="B425" s="1"/>
      <c r="C425" s="1"/>
      <c r="D425" s="100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 x14ac:dyDescent="0.25">
      <c r="A426" s="1"/>
      <c r="B426" s="1"/>
      <c r="C426" s="1"/>
      <c r="D426" s="100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 x14ac:dyDescent="0.25">
      <c r="A427" s="1"/>
      <c r="B427" s="1"/>
      <c r="C427" s="1"/>
      <c r="D427" s="100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 x14ac:dyDescent="0.25">
      <c r="A428" s="1"/>
      <c r="B428" s="1"/>
      <c r="C428" s="1"/>
      <c r="D428" s="100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 x14ac:dyDescent="0.25">
      <c r="A429" s="1"/>
      <c r="B429" s="1"/>
      <c r="C429" s="1"/>
      <c r="D429" s="100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 x14ac:dyDescent="0.25">
      <c r="A430" s="1"/>
      <c r="B430" s="1"/>
      <c r="C430" s="1"/>
      <c r="D430" s="100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 x14ac:dyDescent="0.25">
      <c r="A431" s="1"/>
      <c r="B431" s="1"/>
      <c r="C431" s="1"/>
      <c r="D431" s="100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 x14ac:dyDescent="0.25">
      <c r="A432" s="1"/>
      <c r="B432" s="1"/>
      <c r="C432" s="1"/>
      <c r="D432" s="100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 x14ac:dyDescent="0.25">
      <c r="A433" s="1"/>
      <c r="B433" s="1"/>
      <c r="C433" s="1"/>
      <c r="D433" s="100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 x14ac:dyDescent="0.25">
      <c r="A434" s="1"/>
      <c r="B434" s="1"/>
      <c r="C434" s="1"/>
      <c r="D434" s="100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 x14ac:dyDescent="0.25">
      <c r="A435" s="1"/>
      <c r="B435" s="1"/>
      <c r="C435" s="1"/>
      <c r="D435" s="100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 x14ac:dyDescent="0.25">
      <c r="A436" s="1"/>
      <c r="B436" s="1"/>
      <c r="C436" s="1"/>
      <c r="D436" s="100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 x14ac:dyDescent="0.25">
      <c r="A437" s="1"/>
      <c r="B437" s="1"/>
      <c r="C437" s="1"/>
      <c r="D437" s="100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 x14ac:dyDescent="0.25">
      <c r="A438" s="1"/>
      <c r="B438" s="1"/>
      <c r="C438" s="1"/>
      <c r="D438" s="100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 x14ac:dyDescent="0.25">
      <c r="A439" s="1"/>
      <c r="B439" s="1"/>
      <c r="C439" s="1"/>
      <c r="D439" s="100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 x14ac:dyDescent="0.25">
      <c r="A440" s="1"/>
      <c r="B440" s="1"/>
      <c r="C440" s="1"/>
      <c r="D440" s="100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 x14ac:dyDescent="0.25">
      <c r="A441" s="1"/>
      <c r="B441" s="1"/>
      <c r="C441" s="1"/>
      <c r="D441" s="100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 x14ac:dyDescent="0.25">
      <c r="A442" s="1"/>
      <c r="B442" s="1"/>
      <c r="C442" s="1"/>
      <c r="D442" s="100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 x14ac:dyDescent="0.25">
      <c r="A443" s="1"/>
      <c r="B443" s="1"/>
      <c r="C443" s="1"/>
      <c r="D443" s="100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 x14ac:dyDescent="0.25">
      <c r="A444" s="1"/>
      <c r="B444" s="1"/>
      <c r="C444" s="1"/>
      <c r="D444" s="100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 x14ac:dyDescent="0.25">
      <c r="A445" s="1"/>
      <c r="B445" s="1"/>
      <c r="C445" s="1"/>
      <c r="D445" s="100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 x14ac:dyDescent="0.25">
      <c r="A446" s="1"/>
      <c r="B446" s="1"/>
      <c r="C446" s="1"/>
      <c r="D446" s="100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 x14ac:dyDescent="0.25">
      <c r="A447" s="1"/>
      <c r="B447" s="1"/>
      <c r="C447" s="1"/>
      <c r="D447" s="100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 x14ac:dyDescent="0.25">
      <c r="A448" s="1"/>
      <c r="B448" s="1"/>
      <c r="C448" s="1"/>
      <c r="D448" s="100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 x14ac:dyDescent="0.25">
      <c r="A449" s="1"/>
      <c r="B449" s="1"/>
      <c r="C449" s="1"/>
      <c r="D449" s="100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 x14ac:dyDescent="0.25">
      <c r="A450" s="1"/>
      <c r="B450" s="1"/>
      <c r="C450" s="1"/>
      <c r="D450" s="100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 x14ac:dyDescent="0.25">
      <c r="A451" s="1"/>
      <c r="B451" s="1"/>
      <c r="C451" s="1"/>
      <c r="D451" s="100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 x14ac:dyDescent="0.25">
      <c r="A452" s="1"/>
      <c r="B452" s="1"/>
      <c r="C452" s="1"/>
      <c r="D452" s="100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 x14ac:dyDescent="0.25">
      <c r="A453" s="1"/>
      <c r="B453" s="1"/>
      <c r="C453" s="1"/>
      <c r="D453" s="100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 x14ac:dyDescent="0.25">
      <c r="A454" s="1"/>
      <c r="B454" s="1"/>
      <c r="C454" s="1"/>
      <c r="D454" s="100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 x14ac:dyDescent="0.25">
      <c r="A455" s="1"/>
      <c r="B455" s="1"/>
      <c r="C455" s="1"/>
      <c r="D455" s="100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 x14ac:dyDescent="0.25">
      <c r="A456" s="1"/>
      <c r="B456" s="1"/>
      <c r="C456" s="1"/>
      <c r="D456" s="100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 x14ac:dyDescent="0.25">
      <c r="A457" s="1"/>
      <c r="B457" s="1"/>
      <c r="C457" s="1"/>
      <c r="D457" s="100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 x14ac:dyDescent="0.25">
      <c r="A458" s="1"/>
      <c r="B458" s="1"/>
      <c r="C458" s="1"/>
      <c r="D458" s="100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 x14ac:dyDescent="0.25">
      <c r="A459" s="1"/>
      <c r="B459" s="1"/>
      <c r="C459" s="1"/>
      <c r="D459" s="100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 x14ac:dyDescent="0.25">
      <c r="A460" s="1"/>
      <c r="B460" s="1"/>
      <c r="C460" s="1"/>
      <c r="D460" s="100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 x14ac:dyDescent="0.25">
      <c r="A461" s="1"/>
      <c r="B461" s="1"/>
      <c r="C461" s="1"/>
      <c r="D461" s="100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 x14ac:dyDescent="0.25">
      <c r="A462" s="1"/>
      <c r="B462" s="1"/>
      <c r="C462" s="1"/>
      <c r="D462" s="100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 x14ac:dyDescent="0.25">
      <c r="A463" s="1"/>
      <c r="B463" s="1"/>
      <c r="C463" s="1"/>
      <c r="D463" s="100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 x14ac:dyDescent="0.25">
      <c r="A464" s="1"/>
      <c r="B464" s="1"/>
      <c r="C464" s="1"/>
      <c r="D464" s="100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 x14ac:dyDescent="0.25">
      <c r="A465" s="1"/>
      <c r="B465" s="1"/>
      <c r="C465" s="1"/>
      <c r="D465" s="100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 x14ac:dyDescent="0.25">
      <c r="A466" s="1"/>
      <c r="B466" s="1"/>
      <c r="C466" s="1"/>
      <c r="D466" s="100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 x14ac:dyDescent="0.25">
      <c r="A467" s="1"/>
      <c r="B467" s="1"/>
      <c r="C467" s="1"/>
      <c r="D467" s="100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 x14ac:dyDescent="0.25">
      <c r="A468" s="1"/>
      <c r="B468" s="1"/>
      <c r="C468" s="1"/>
      <c r="D468" s="100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 x14ac:dyDescent="0.25">
      <c r="A469" s="1"/>
      <c r="B469" s="1"/>
      <c r="C469" s="1"/>
      <c r="D469" s="100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 x14ac:dyDescent="0.25">
      <c r="A470" s="1"/>
      <c r="B470" s="1"/>
      <c r="C470" s="1"/>
      <c r="D470" s="100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 x14ac:dyDescent="0.25">
      <c r="A471" s="1"/>
      <c r="B471" s="1"/>
      <c r="C471" s="1"/>
      <c r="D471" s="100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 x14ac:dyDescent="0.25">
      <c r="A472" s="1"/>
      <c r="B472" s="1"/>
      <c r="C472" s="1"/>
      <c r="D472" s="100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 x14ac:dyDescent="0.25">
      <c r="A473" s="1"/>
      <c r="B473" s="1"/>
      <c r="C473" s="1"/>
      <c r="D473" s="100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 x14ac:dyDescent="0.25">
      <c r="A474" s="1"/>
      <c r="B474" s="1"/>
      <c r="C474" s="1"/>
      <c r="D474" s="100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 x14ac:dyDescent="0.25">
      <c r="A475" s="1"/>
      <c r="B475" s="1"/>
      <c r="C475" s="1"/>
      <c r="D475" s="100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 x14ac:dyDescent="0.25">
      <c r="A476" s="1"/>
      <c r="B476" s="1"/>
      <c r="C476" s="1"/>
      <c r="D476" s="100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 x14ac:dyDescent="0.25">
      <c r="A477" s="1"/>
      <c r="B477" s="1"/>
      <c r="C477" s="1"/>
      <c r="D477" s="100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 x14ac:dyDescent="0.25">
      <c r="A478" s="1"/>
      <c r="B478" s="1"/>
      <c r="C478" s="1"/>
      <c r="D478" s="100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 x14ac:dyDescent="0.25">
      <c r="A479" s="1"/>
      <c r="B479" s="1"/>
      <c r="C479" s="1"/>
      <c r="D479" s="100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 x14ac:dyDescent="0.25">
      <c r="A480" s="1"/>
      <c r="B480" s="1"/>
      <c r="C480" s="1"/>
      <c r="D480" s="100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 x14ac:dyDescent="0.25">
      <c r="A481" s="1"/>
      <c r="B481" s="1"/>
      <c r="C481" s="1"/>
      <c r="D481" s="100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 x14ac:dyDescent="0.25">
      <c r="A482" s="1"/>
      <c r="B482" s="1"/>
      <c r="C482" s="1"/>
      <c r="D482" s="100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 x14ac:dyDescent="0.25">
      <c r="A483" s="1"/>
      <c r="B483" s="1"/>
      <c r="C483" s="1"/>
      <c r="D483" s="100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 x14ac:dyDescent="0.25">
      <c r="A484" s="1"/>
      <c r="B484" s="1"/>
      <c r="C484" s="1"/>
      <c r="D484" s="100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 x14ac:dyDescent="0.25">
      <c r="A485" s="1"/>
      <c r="B485" s="1"/>
      <c r="C485" s="1"/>
      <c r="D485" s="100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 x14ac:dyDescent="0.25">
      <c r="A486" s="1"/>
      <c r="B486" s="1"/>
      <c r="C486" s="1"/>
      <c r="D486" s="100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 x14ac:dyDescent="0.25">
      <c r="A487" s="1"/>
      <c r="B487" s="1"/>
      <c r="C487" s="1"/>
      <c r="D487" s="100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 x14ac:dyDescent="0.25">
      <c r="A488" s="1"/>
      <c r="B488" s="1"/>
      <c r="C488" s="1"/>
      <c r="D488" s="100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 x14ac:dyDescent="0.25">
      <c r="A489" s="1"/>
      <c r="B489" s="1"/>
      <c r="C489" s="1"/>
      <c r="D489" s="100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 x14ac:dyDescent="0.25">
      <c r="A490" s="1"/>
      <c r="B490" s="1"/>
      <c r="C490" s="1"/>
      <c r="D490" s="100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 x14ac:dyDescent="0.25">
      <c r="A491" s="1"/>
      <c r="B491" s="1"/>
      <c r="C491" s="1"/>
      <c r="D491" s="100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 x14ac:dyDescent="0.25">
      <c r="A492" s="1"/>
      <c r="B492" s="1"/>
      <c r="C492" s="1"/>
      <c r="D492" s="100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 x14ac:dyDescent="0.25">
      <c r="A493" s="1"/>
      <c r="B493" s="1"/>
      <c r="C493" s="1"/>
      <c r="D493" s="100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 x14ac:dyDescent="0.25">
      <c r="A494" s="1"/>
      <c r="B494" s="1"/>
      <c r="C494" s="1"/>
      <c r="D494" s="100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 x14ac:dyDescent="0.25">
      <c r="A495" s="1"/>
      <c r="B495" s="1"/>
      <c r="C495" s="1"/>
      <c r="D495" s="100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 x14ac:dyDescent="0.25">
      <c r="A496" s="1"/>
      <c r="B496" s="1"/>
      <c r="C496" s="1"/>
      <c r="D496" s="100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 x14ac:dyDescent="0.25">
      <c r="A497" s="1"/>
      <c r="B497" s="1"/>
      <c r="C497" s="1"/>
      <c r="D497" s="100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 x14ac:dyDescent="0.25">
      <c r="A498" s="1"/>
      <c r="B498" s="1"/>
      <c r="C498" s="1"/>
      <c r="D498" s="100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 x14ac:dyDescent="0.25">
      <c r="A499" s="1"/>
      <c r="B499" s="1"/>
      <c r="C499" s="1"/>
      <c r="D499" s="100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 x14ac:dyDescent="0.25">
      <c r="A500" s="1"/>
      <c r="B500" s="1"/>
      <c r="C500" s="1"/>
      <c r="D500" s="100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 x14ac:dyDescent="0.25">
      <c r="A501" s="1"/>
      <c r="B501" s="1"/>
      <c r="C501" s="1"/>
      <c r="D501" s="100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 x14ac:dyDescent="0.25">
      <c r="A502" s="1"/>
      <c r="B502" s="1"/>
      <c r="C502" s="1"/>
      <c r="D502" s="100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 x14ac:dyDescent="0.25">
      <c r="A503" s="1"/>
      <c r="B503" s="1"/>
      <c r="C503" s="1"/>
      <c r="D503" s="100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 x14ac:dyDescent="0.25">
      <c r="A504" s="1"/>
      <c r="B504" s="1"/>
      <c r="C504" s="1"/>
      <c r="D504" s="100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 x14ac:dyDescent="0.25">
      <c r="A505" s="1"/>
      <c r="B505" s="1"/>
      <c r="C505" s="1"/>
      <c r="D505" s="100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 x14ac:dyDescent="0.25">
      <c r="A506" s="1"/>
      <c r="B506" s="1"/>
      <c r="C506" s="1"/>
      <c r="D506" s="100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 x14ac:dyDescent="0.25">
      <c r="A507" s="1"/>
      <c r="B507" s="1"/>
      <c r="C507" s="1"/>
      <c r="D507" s="100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 x14ac:dyDescent="0.25">
      <c r="A508" s="1"/>
      <c r="B508" s="1"/>
      <c r="C508" s="1"/>
      <c r="D508" s="100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 x14ac:dyDescent="0.25">
      <c r="A509" s="1"/>
      <c r="B509" s="1"/>
      <c r="C509" s="1"/>
      <c r="D509" s="100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 x14ac:dyDescent="0.25">
      <c r="A510" s="1"/>
      <c r="B510" s="1"/>
      <c r="C510" s="1"/>
      <c r="D510" s="100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 x14ac:dyDescent="0.25">
      <c r="A511" s="1"/>
      <c r="B511" s="1"/>
      <c r="C511" s="1"/>
      <c r="D511" s="100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 x14ac:dyDescent="0.25">
      <c r="A512" s="1"/>
      <c r="B512" s="1"/>
      <c r="C512" s="1"/>
      <c r="D512" s="100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 x14ac:dyDescent="0.25">
      <c r="A513" s="1"/>
      <c r="B513" s="1"/>
      <c r="C513" s="1"/>
      <c r="D513" s="100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 x14ac:dyDescent="0.25">
      <c r="A514" s="1"/>
      <c r="B514" s="1"/>
      <c r="C514" s="1"/>
      <c r="D514" s="100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 x14ac:dyDescent="0.25">
      <c r="A515" s="1"/>
      <c r="B515" s="1"/>
      <c r="C515" s="1"/>
      <c r="D515" s="100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 x14ac:dyDescent="0.25">
      <c r="A516" s="1"/>
      <c r="B516" s="1"/>
      <c r="C516" s="1"/>
      <c r="D516" s="100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 x14ac:dyDescent="0.25">
      <c r="A517" s="1"/>
      <c r="B517" s="1"/>
      <c r="C517" s="1"/>
      <c r="D517" s="100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 x14ac:dyDescent="0.25">
      <c r="A518" s="1"/>
      <c r="B518" s="1"/>
      <c r="C518" s="1"/>
      <c r="D518" s="100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 x14ac:dyDescent="0.25">
      <c r="A519" s="1"/>
      <c r="B519" s="1"/>
      <c r="C519" s="1"/>
      <c r="D519" s="100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 x14ac:dyDescent="0.25">
      <c r="A520" s="1"/>
      <c r="B520" s="1"/>
      <c r="C520" s="1"/>
      <c r="D520" s="100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 x14ac:dyDescent="0.25">
      <c r="A521" s="1"/>
      <c r="B521" s="1"/>
      <c r="C521" s="1"/>
      <c r="D521" s="100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 x14ac:dyDescent="0.25">
      <c r="A522" s="1"/>
      <c r="B522" s="1"/>
      <c r="C522" s="1"/>
      <c r="D522" s="100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 x14ac:dyDescent="0.25">
      <c r="A523" s="1"/>
      <c r="B523" s="1"/>
      <c r="C523" s="1"/>
      <c r="D523" s="100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 x14ac:dyDescent="0.25">
      <c r="A524" s="1"/>
      <c r="B524" s="1"/>
      <c r="C524" s="1"/>
      <c r="D524" s="100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 x14ac:dyDescent="0.25">
      <c r="A525" s="1"/>
      <c r="B525" s="1"/>
      <c r="C525" s="1"/>
      <c r="D525" s="100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 x14ac:dyDescent="0.25">
      <c r="A526" s="1"/>
      <c r="B526" s="1"/>
      <c r="C526" s="1"/>
      <c r="D526" s="100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 x14ac:dyDescent="0.25">
      <c r="A527" s="1"/>
      <c r="B527" s="1"/>
      <c r="C527" s="1"/>
      <c r="D527" s="100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 x14ac:dyDescent="0.25">
      <c r="A528" s="1"/>
      <c r="B528" s="1"/>
      <c r="C528" s="1"/>
      <c r="D528" s="100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 x14ac:dyDescent="0.25">
      <c r="A529" s="1"/>
      <c r="B529" s="1"/>
      <c r="C529" s="1"/>
      <c r="D529" s="100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 x14ac:dyDescent="0.25">
      <c r="A530" s="1"/>
      <c r="B530" s="1"/>
      <c r="C530" s="1"/>
      <c r="D530" s="100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 x14ac:dyDescent="0.25">
      <c r="A531" s="1"/>
      <c r="B531" s="1"/>
      <c r="C531" s="1"/>
      <c r="D531" s="100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 x14ac:dyDescent="0.25">
      <c r="A532" s="1"/>
      <c r="B532" s="1"/>
      <c r="C532" s="1"/>
      <c r="D532" s="100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 x14ac:dyDescent="0.25">
      <c r="A533" s="1"/>
      <c r="B533" s="1"/>
      <c r="C533" s="1"/>
      <c r="D533" s="100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 x14ac:dyDescent="0.25">
      <c r="A534" s="1"/>
      <c r="B534" s="1"/>
      <c r="C534" s="1"/>
      <c r="D534" s="100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 x14ac:dyDescent="0.25">
      <c r="A535" s="1"/>
      <c r="B535" s="1"/>
      <c r="C535" s="1"/>
      <c r="D535" s="100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 x14ac:dyDescent="0.25">
      <c r="A536" s="1"/>
      <c r="B536" s="1"/>
      <c r="C536" s="1"/>
      <c r="D536" s="100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 x14ac:dyDescent="0.25">
      <c r="A537" s="1"/>
      <c r="B537" s="1"/>
      <c r="C537" s="1"/>
      <c r="D537" s="100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 x14ac:dyDescent="0.25">
      <c r="A538" s="1"/>
      <c r="B538" s="1"/>
      <c r="C538" s="1"/>
      <c r="D538" s="100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 x14ac:dyDescent="0.25">
      <c r="A539" s="1"/>
      <c r="B539" s="1"/>
      <c r="C539" s="1"/>
      <c r="D539" s="100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 x14ac:dyDescent="0.25">
      <c r="A540" s="1"/>
      <c r="B540" s="1"/>
      <c r="C540" s="1"/>
      <c r="D540" s="100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 x14ac:dyDescent="0.25">
      <c r="A541" s="1"/>
      <c r="B541" s="1"/>
      <c r="C541" s="1"/>
      <c r="D541" s="100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 x14ac:dyDescent="0.25">
      <c r="A542" s="1"/>
      <c r="B542" s="1"/>
      <c r="C542" s="1"/>
      <c r="D542" s="100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 x14ac:dyDescent="0.25">
      <c r="A543" s="1"/>
      <c r="B543" s="1"/>
      <c r="C543" s="1"/>
      <c r="D543" s="100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 x14ac:dyDescent="0.25">
      <c r="A544" s="1"/>
      <c r="B544" s="1"/>
      <c r="C544" s="1"/>
      <c r="D544" s="100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 x14ac:dyDescent="0.25">
      <c r="A545" s="1"/>
      <c r="B545" s="1"/>
      <c r="C545" s="1"/>
      <c r="D545" s="100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 x14ac:dyDescent="0.25">
      <c r="A546" s="1"/>
      <c r="B546" s="1"/>
      <c r="C546" s="1"/>
      <c r="D546" s="100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 x14ac:dyDescent="0.25">
      <c r="A547" s="1"/>
      <c r="B547" s="1"/>
      <c r="C547" s="1"/>
      <c r="D547" s="100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 x14ac:dyDescent="0.25">
      <c r="A548" s="1"/>
      <c r="B548" s="1"/>
      <c r="C548" s="1"/>
      <c r="D548" s="100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 x14ac:dyDescent="0.25">
      <c r="A549" s="1"/>
      <c r="B549" s="1"/>
      <c r="C549" s="1"/>
      <c r="D549" s="100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 x14ac:dyDescent="0.25">
      <c r="A550" s="1"/>
      <c r="B550" s="1"/>
      <c r="C550" s="1"/>
      <c r="D550" s="100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 x14ac:dyDescent="0.25">
      <c r="A551" s="1"/>
      <c r="B551" s="1"/>
      <c r="C551" s="1"/>
      <c r="D551" s="100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 x14ac:dyDescent="0.25">
      <c r="A552" s="1"/>
      <c r="B552" s="1"/>
      <c r="C552" s="1"/>
      <c r="D552" s="100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 x14ac:dyDescent="0.25">
      <c r="A553" s="1"/>
      <c r="B553" s="1"/>
      <c r="C553" s="1"/>
      <c r="D553" s="100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 x14ac:dyDescent="0.25">
      <c r="A554" s="1"/>
      <c r="B554" s="1"/>
      <c r="C554" s="1"/>
      <c r="D554" s="100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 x14ac:dyDescent="0.25">
      <c r="A555" s="1"/>
      <c r="B555" s="1"/>
      <c r="C555" s="1"/>
      <c r="D555" s="100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 x14ac:dyDescent="0.25">
      <c r="A556" s="1"/>
      <c r="B556" s="1"/>
      <c r="C556" s="1"/>
      <c r="D556" s="100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 x14ac:dyDescent="0.25">
      <c r="A557" s="1"/>
      <c r="B557" s="1"/>
      <c r="C557" s="1"/>
      <c r="D557" s="100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 x14ac:dyDescent="0.25">
      <c r="A558" s="1"/>
      <c r="B558" s="1"/>
      <c r="C558" s="1"/>
      <c r="D558" s="100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 x14ac:dyDescent="0.25">
      <c r="A559" s="1"/>
      <c r="B559" s="1"/>
      <c r="C559" s="1"/>
      <c r="D559" s="100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 x14ac:dyDescent="0.25">
      <c r="A560" s="1"/>
      <c r="B560" s="1"/>
      <c r="C560" s="1"/>
      <c r="D560" s="100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 x14ac:dyDescent="0.25">
      <c r="A561" s="1"/>
      <c r="B561" s="1"/>
      <c r="C561" s="1"/>
      <c r="D561" s="100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 x14ac:dyDescent="0.25">
      <c r="A562" s="1"/>
      <c r="B562" s="1"/>
      <c r="C562" s="1"/>
      <c r="D562" s="100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 x14ac:dyDescent="0.25">
      <c r="A563" s="1"/>
      <c r="B563" s="1"/>
      <c r="C563" s="1"/>
      <c r="D563" s="100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 x14ac:dyDescent="0.25">
      <c r="A564" s="1"/>
      <c r="B564" s="1"/>
      <c r="C564" s="1"/>
      <c r="D564" s="100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 x14ac:dyDescent="0.25">
      <c r="A565" s="1"/>
      <c r="B565" s="1"/>
      <c r="C565" s="1"/>
      <c r="D565" s="100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 x14ac:dyDescent="0.25">
      <c r="A566" s="1"/>
      <c r="B566" s="1"/>
      <c r="C566" s="1"/>
      <c r="D566" s="100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 x14ac:dyDescent="0.25">
      <c r="A567" s="1"/>
      <c r="B567" s="1"/>
      <c r="C567" s="1"/>
      <c r="D567" s="100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 x14ac:dyDescent="0.25">
      <c r="A568" s="1"/>
      <c r="B568" s="1"/>
      <c r="C568" s="1"/>
      <c r="D568" s="100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 x14ac:dyDescent="0.25">
      <c r="A569" s="1"/>
      <c r="B569" s="1"/>
      <c r="C569" s="1"/>
      <c r="D569" s="100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 x14ac:dyDescent="0.25">
      <c r="A570" s="1"/>
      <c r="B570" s="1"/>
      <c r="C570" s="1"/>
      <c r="D570" s="100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 x14ac:dyDescent="0.25">
      <c r="A571" s="1"/>
      <c r="B571" s="1"/>
      <c r="C571" s="1"/>
      <c r="D571" s="100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 x14ac:dyDescent="0.25">
      <c r="A572" s="1"/>
      <c r="B572" s="1"/>
      <c r="C572" s="1"/>
      <c r="D572" s="100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 x14ac:dyDescent="0.25">
      <c r="A573" s="1"/>
      <c r="B573" s="1"/>
      <c r="C573" s="1"/>
      <c r="D573" s="100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 x14ac:dyDescent="0.25">
      <c r="A574" s="1"/>
      <c r="B574" s="1"/>
      <c r="C574" s="1"/>
      <c r="D574" s="100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 x14ac:dyDescent="0.25">
      <c r="A575" s="1"/>
      <c r="B575" s="1"/>
      <c r="C575" s="1"/>
      <c r="D575" s="100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 x14ac:dyDescent="0.25">
      <c r="A576" s="1"/>
      <c r="B576" s="1"/>
      <c r="C576" s="1"/>
      <c r="D576" s="100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 x14ac:dyDescent="0.25">
      <c r="A577" s="1"/>
      <c r="B577" s="1"/>
      <c r="C577" s="1"/>
      <c r="D577" s="100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 x14ac:dyDescent="0.25">
      <c r="A578" s="1"/>
      <c r="B578" s="1"/>
      <c r="C578" s="1"/>
      <c r="D578" s="100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 x14ac:dyDescent="0.25">
      <c r="A579" s="1"/>
      <c r="B579" s="1"/>
      <c r="C579" s="1"/>
      <c r="D579" s="100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 x14ac:dyDescent="0.25">
      <c r="A580" s="1"/>
      <c r="B580" s="1"/>
      <c r="C580" s="1"/>
      <c r="D580" s="100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 x14ac:dyDescent="0.25">
      <c r="A581" s="1"/>
      <c r="B581" s="1"/>
      <c r="C581" s="1"/>
      <c r="D581" s="100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 x14ac:dyDescent="0.25">
      <c r="A582" s="1"/>
      <c r="B582" s="1"/>
      <c r="C582" s="1"/>
      <c r="D582" s="100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 x14ac:dyDescent="0.25">
      <c r="A583" s="1"/>
      <c r="B583" s="1"/>
      <c r="C583" s="1"/>
      <c r="D583" s="100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 x14ac:dyDescent="0.25">
      <c r="A584" s="1"/>
      <c r="B584" s="1"/>
      <c r="C584" s="1"/>
      <c r="D584" s="100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 x14ac:dyDescent="0.25">
      <c r="A585" s="1"/>
      <c r="B585" s="1"/>
      <c r="C585" s="1"/>
      <c r="D585" s="100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 x14ac:dyDescent="0.25">
      <c r="A586" s="1"/>
      <c r="B586" s="1"/>
      <c r="C586" s="1"/>
      <c r="D586" s="100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 x14ac:dyDescent="0.25">
      <c r="A587" s="1"/>
      <c r="B587" s="1"/>
      <c r="C587" s="1"/>
      <c r="D587" s="100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 x14ac:dyDescent="0.25">
      <c r="A588" s="1"/>
      <c r="B588" s="1"/>
      <c r="C588" s="1"/>
      <c r="D588" s="100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 x14ac:dyDescent="0.25">
      <c r="A589" s="1"/>
      <c r="B589" s="1"/>
      <c r="C589" s="1"/>
      <c r="D589" s="100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 x14ac:dyDescent="0.25">
      <c r="A590" s="1"/>
      <c r="B590" s="1"/>
      <c r="C590" s="1"/>
      <c r="D590" s="100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 x14ac:dyDescent="0.25">
      <c r="A591" s="1"/>
      <c r="B591" s="1"/>
      <c r="C591" s="1"/>
      <c r="D591" s="100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 x14ac:dyDescent="0.25">
      <c r="A592" s="1"/>
      <c r="B592" s="1"/>
      <c r="C592" s="1"/>
      <c r="D592" s="100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 x14ac:dyDescent="0.25">
      <c r="A593" s="1"/>
      <c r="B593" s="1"/>
      <c r="C593" s="1"/>
      <c r="D593" s="100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 x14ac:dyDescent="0.25">
      <c r="A594" s="1"/>
      <c r="B594" s="1"/>
      <c r="C594" s="1"/>
      <c r="D594" s="100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 x14ac:dyDescent="0.25">
      <c r="A595" s="1"/>
      <c r="B595" s="1"/>
      <c r="C595" s="1"/>
      <c r="D595" s="100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 x14ac:dyDescent="0.25">
      <c r="A596" s="1"/>
      <c r="B596" s="1"/>
      <c r="C596" s="1"/>
      <c r="D596" s="100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 x14ac:dyDescent="0.25">
      <c r="A597" s="1"/>
      <c r="B597" s="1"/>
      <c r="C597" s="1"/>
      <c r="D597" s="100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 x14ac:dyDescent="0.25">
      <c r="A598" s="1"/>
      <c r="B598" s="1"/>
      <c r="C598" s="1"/>
      <c r="D598" s="100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 x14ac:dyDescent="0.25">
      <c r="A599" s="1"/>
      <c r="B599" s="1"/>
      <c r="C599" s="1"/>
      <c r="D599" s="100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 x14ac:dyDescent="0.25">
      <c r="A600" s="1"/>
      <c r="B600" s="1"/>
      <c r="C600" s="1"/>
      <c r="D600" s="100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 x14ac:dyDescent="0.25">
      <c r="A601" s="1"/>
      <c r="B601" s="1"/>
      <c r="C601" s="1"/>
      <c r="D601" s="100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 x14ac:dyDescent="0.25">
      <c r="A602" s="1"/>
      <c r="B602" s="1"/>
      <c r="C602" s="1"/>
      <c r="D602" s="100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 x14ac:dyDescent="0.25">
      <c r="A603" s="1"/>
      <c r="B603" s="1"/>
      <c r="C603" s="1"/>
      <c r="D603" s="100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 x14ac:dyDescent="0.25">
      <c r="A604" s="1"/>
      <c r="B604" s="1"/>
      <c r="C604" s="1"/>
      <c r="D604" s="100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 x14ac:dyDescent="0.25">
      <c r="A605" s="1"/>
      <c r="B605" s="1"/>
      <c r="C605" s="1"/>
      <c r="D605" s="100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 x14ac:dyDescent="0.25">
      <c r="A606" s="1"/>
      <c r="B606" s="1"/>
      <c r="C606" s="1"/>
      <c r="D606" s="100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 x14ac:dyDescent="0.25">
      <c r="A607" s="1"/>
      <c r="B607" s="1"/>
      <c r="C607" s="1"/>
      <c r="D607" s="100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 x14ac:dyDescent="0.25">
      <c r="A608" s="1"/>
      <c r="B608" s="1"/>
      <c r="C608" s="1"/>
      <c r="D608" s="100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 x14ac:dyDescent="0.25">
      <c r="A609" s="1"/>
      <c r="B609" s="1"/>
      <c r="C609" s="1"/>
      <c r="D609" s="100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 x14ac:dyDescent="0.25">
      <c r="A610" s="1"/>
      <c r="B610" s="1"/>
      <c r="C610" s="1"/>
      <c r="D610" s="100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 x14ac:dyDescent="0.25">
      <c r="A611" s="1"/>
      <c r="B611" s="1"/>
      <c r="C611" s="1"/>
      <c r="D611" s="100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 x14ac:dyDescent="0.25">
      <c r="A612" s="1"/>
      <c r="B612" s="1"/>
      <c r="C612" s="1"/>
      <c r="D612" s="100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 x14ac:dyDescent="0.25">
      <c r="A613" s="1"/>
      <c r="B613" s="1"/>
      <c r="C613" s="1"/>
      <c r="D613" s="100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 x14ac:dyDescent="0.25">
      <c r="A614" s="1"/>
      <c r="B614" s="1"/>
      <c r="C614" s="1"/>
      <c r="D614" s="100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 x14ac:dyDescent="0.25">
      <c r="A615" s="1"/>
      <c r="B615" s="1"/>
      <c r="C615" s="1"/>
      <c r="D615" s="100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 x14ac:dyDescent="0.25">
      <c r="A616" s="1"/>
      <c r="B616" s="1"/>
      <c r="C616" s="1"/>
      <c r="D616" s="100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 x14ac:dyDescent="0.25">
      <c r="A617" s="1"/>
      <c r="B617" s="1"/>
      <c r="C617" s="1"/>
      <c r="D617" s="100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 x14ac:dyDescent="0.25">
      <c r="A618" s="1"/>
      <c r="B618" s="1"/>
      <c r="C618" s="1"/>
      <c r="D618" s="100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 x14ac:dyDescent="0.25">
      <c r="A619" s="1"/>
      <c r="B619" s="1"/>
      <c r="C619" s="1"/>
      <c r="D619" s="100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 x14ac:dyDescent="0.25">
      <c r="A620" s="1"/>
      <c r="B620" s="1"/>
      <c r="C620" s="1"/>
      <c r="D620" s="100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 x14ac:dyDescent="0.25">
      <c r="A621" s="1"/>
      <c r="B621" s="1"/>
      <c r="C621" s="1"/>
      <c r="D621" s="100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 x14ac:dyDescent="0.25">
      <c r="A622" s="1"/>
      <c r="B622" s="1"/>
      <c r="C622" s="1"/>
      <c r="D622" s="100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 x14ac:dyDescent="0.25">
      <c r="A623" s="1"/>
      <c r="B623" s="1"/>
      <c r="C623" s="1"/>
      <c r="D623" s="100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 x14ac:dyDescent="0.25">
      <c r="A624" s="1"/>
      <c r="B624" s="1"/>
      <c r="C624" s="1"/>
      <c r="D624" s="100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 x14ac:dyDescent="0.25">
      <c r="A625" s="1"/>
      <c r="B625" s="1"/>
      <c r="C625" s="1"/>
      <c r="D625" s="100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 x14ac:dyDescent="0.25">
      <c r="A626" s="1"/>
      <c r="B626" s="1"/>
      <c r="C626" s="1"/>
      <c r="D626" s="100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 x14ac:dyDescent="0.25">
      <c r="A627" s="1"/>
      <c r="B627" s="1"/>
      <c r="C627" s="1"/>
      <c r="D627" s="100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 x14ac:dyDescent="0.25">
      <c r="A628" s="1"/>
      <c r="B628" s="1"/>
      <c r="C628" s="1"/>
      <c r="D628" s="100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 x14ac:dyDescent="0.25">
      <c r="A629" s="1"/>
      <c r="B629" s="1"/>
      <c r="C629" s="1"/>
      <c r="D629" s="100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 x14ac:dyDescent="0.25">
      <c r="A630" s="1"/>
      <c r="B630" s="1"/>
      <c r="C630" s="1"/>
      <c r="D630" s="100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 x14ac:dyDescent="0.25">
      <c r="A631" s="1"/>
      <c r="B631" s="1"/>
      <c r="C631" s="1"/>
      <c r="D631" s="100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 x14ac:dyDescent="0.25">
      <c r="A632" s="1"/>
      <c r="B632" s="1"/>
      <c r="C632" s="1"/>
      <c r="D632" s="100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 x14ac:dyDescent="0.25">
      <c r="A633" s="1"/>
      <c r="B633" s="1"/>
      <c r="C633" s="1"/>
      <c r="D633" s="100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 x14ac:dyDescent="0.25">
      <c r="A634" s="1"/>
      <c r="B634" s="1"/>
      <c r="C634" s="1"/>
      <c r="D634" s="100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 x14ac:dyDescent="0.25">
      <c r="A635" s="1"/>
      <c r="B635" s="1"/>
      <c r="C635" s="1"/>
      <c r="D635" s="100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 x14ac:dyDescent="0.25">
      <c r="A636" s="1"/>
      <c r="B636" s="1"/>
      <c r="C636" s="1"/>
      <c r="D636" s="100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 x14ac:dyDescent="0.25">
      <c r="A637" s="1"/>
      <c r="B637" s="1"/>
      <c r="C637" s="1"/>
      <c r="D637" s="100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 x14ac:dyDescent="0.25">
      <c r="A638" s="1"/>
      <c r="B638" s="1"/>
      <c r="C638" s="1"/>
      <c r="D638" s="100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 x14ac:dyDescent="0.25">
      <c r="A639" s="1"/>
      <c r="B639" s="1"/>
      <c r="C639" s="1"/>
      <c r="D639" s="100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 x14ac:dyDescent="0.25">
      <c r="A640" s="1"/>
      <c r="B640" s="1"/>
      <c r="C640" s="1"/>
      <c r="D640" s="100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 x14ac:dyDescent="0.25">
      <c r="A641" s="1"/>
      <c r="B641" s="1"/>
      <c r="C641" s="1"/>
      <c r="D641" s="100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 x14ac:dyDescent="0.25">
      <c r="A642" s="1"/>
      <c r="B642" s="1"/>
      <c r="C642" s="1"/>
      <c r="D642" s="100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 x14ac:dyDescent="0.25">
      <c r="A643" s="1"/>
      <c r="B643" s="1"/>
      <c r="C643" s="1"/>
      <c r="D643" s="100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 x14ac:dyDescent="0.25">
      <c r="A644" s="1"/>
      <c r="B644" s="1"/>
      <c r="C644" s="1"/>
      <c r="D644" s="100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 x14ac:dyDescent="0.25">
      <c r="A645" s="1"/>
      <c r="B645" s="1"/>
      <c r="C645" s="1"/>
      <c r="D645" s="100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 x14ac:dyDescent="0.25">
      <c r="A646" s="1"/>
      <c r="B646" s="1"/>
      <c r="C646" s="1"/>
      <c r="D646" s="100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 x14ac:dyDescent="0.25">
      <c r="A647" s="1"/>
      <c r="B647" s="1"/>
      <c r="C647" s="1"/>
      <c r="D647" s="100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 x14ac:dyDescent="0.25">
      <c r="A648" s="1"/>
      <c r="B648" s="1"/>
      <c r="C648" s="1"/>
      <c r="D648" s="100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 x14ac:dyDescent="0.25">
      <c r="A649" s="1"/>
      <c r="B649" s="1"/>
      <c r="C649" s="1"/>
      <c r="D649" s="100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 x14ac:dyDescent="0.25">
      <c r="A650" s="1"/>
      <c r="B650" s="1"/>
      <c r="C650" s="1"/>
      <c r="D650" s="100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 x14ac:dyDescent="0.25">
      <c r="A651" s="1"/>
      <c r="B651" s="1"/>
      <c r="C651" s="1"/>
      <c r="D651" s="100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 x14ac:dyDescent="0.25">
      <c r="A652" s="1"/>
      <c r="B652" s="1"/>
      <c r="C652" s="1"/>
      <c r="D652" s="100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 x14ac:dyDescent="0.25">
      <c r="A653" s="1"/>
      <c r="B653" s="1"/>
      <c r="C653" s="1"/>
      <c r="D653" s="100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 x14ac:dyDescent="0.25">
      <c r="A654" s="1"/>
      <c r="B654" s="1"/>
      <c r="C654" s="1"/>
      <c r="D654" s="100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 x14ac:dyDescent="0.25">
      <c r="A655" s="1"/>
      <c r="B655" s="1"/>
      <c r="C655" s="1"/>
      <c r="D655" s="100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 x14ac:dyDescent="0.25">
      <c r="A656" s="1"/>
      <c r="B656" s="1"/>
      <c r="C656" s="1"/>
      <c r="D656" s="100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 x14ac:dyDescent="0.25">
      <c r="A657" s="1"/>
      <c r="B657" s="1"/>
      <c r="C657" s="1"/>
      <c r="D657" s="100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 x14ac:dyDescent="0.25">
      <c r="A658" s="1"/>
      <c r="B658" s="1"/>
      <c r="C658" s="1"/>
      <c r="D658" s="100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 x14ac:dyDescent="0.25">
      <c r="A659" s="1"/>
      <c r="B659" s="1"/>
      <c r="C659" s="1"/>
      <c r="D659" s="100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 x14ac:dyDescent="0.25">
      <c r="A660" s="1"/>
      <c r="B660" s="1"/>
      <c r="C660" s="1"/>
      <c r="D660" s="100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 x14ac:dyDescent="0.25">
      <c r="A661" s="1"/>
      <c r="B661" s="1"/>
      <c r="C661" s="1"/>
      <c r="D661" s="100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 x14ac:dyDescent="0.25">
      <c r="A662" s="1"/>
      <c r="B662" s="1"/>
      <c r="C662" s="1"/>
      <c r="D662" s="100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 x14ac:dyDescent="0.25">
      <c r="A663" s="1"/>
      <c r="B663" s="1"/>
      <c r="C663" s="1"/>
      <c r="D663" s="100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 x14ac:dyDescent="0.25">
      <c r="A664" s="1"/>
      <c r="B664" s="1"/>
      <c r="C664" s="1"/>
      <c r="D664" s="100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 x14ac:dyDescent="0.25">
      <c r="A665" s="1"/>
      <c r="B665" s="1"/>
      <c r="C665" s="1"/>
      <c r="D665" s="100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 x14ac:dyDescent="0.25">
      <c r="A666" s="1"/>
      <c r="B666" s="1"/>
      <c r="C666" s="1"/>
      <c r="D666" s="100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 x14ac:dyDescent="0.25">
      <c r="A667" s="1"/>
      <c r="B667" s="1"/>
      <c r="C667" s="1"/>
      <c r="D667" s="100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 x14ac:dyDescent="0.25">
      <c r="A668" s="1"/>
      <c r="B668" s="1"/>
      <c r="C668" s="1"/>
      <c r="D668" s="100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 x14ac:dyDescent="0.25">
      <c r="A669" s="1"/>
      <c r="B669" s="1"/>
      <c r="C669" s="1"/>
      <c r="D669" s="100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 x14ac:dyDescent="0.25">
      <c r="A670" s="1"/>
      <c r="B670" s="1"/>
      <c r="C670" s="1"/>
      <c r="D670" s="100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 x14ac:dyDescent="0.25">
      <c r="A671" s="1"/>
      <c r="B671" s="1"/>
      <c r="C671" s="1"/>
      <c r="D671" s="100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 x14ac:dyDescent="0.25">
      <c r="A672" s="1"/>
      <c r="B672" s="1"/>
      <c r="C672" s="1"/>
      <c r="D672" s="100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 x14ac:dyDescent="0.25">
      <c r="A673" s="1"/>
      <c r="B673" s="1"/>
      <c r="C673" s="1"/>
      <c r="D673" s="100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 x14ac:dyDescent="0.25">
      <c r="A674" s="1"/>
      <c r="B674" s="1"/>
      <c r="C674" s="1"/>
      <c r="D674" s="100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 x14ac:dyDescent="0.25">
      <c r="A675" s="1"/>
      <c r="B675" s="1"/>
      <c r="C675" s="1"/>
      <c r="D675" s="100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 x14ac:dyDescent="0.25">
      <c r="A676" s="1"/>
      <c r="B676" s="1"/>
      <c r="C676" s="1"/>
      <c r="D676" s="100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 x14ac:dyDescent="0.25">
      <c r="A677" s="1"/>
      <c r="B677" s="1"/>
      <c r="C677" s="1"/>
      <c r="D677" s="100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 x14ac:dyDescent="0.25">
      <c r="A678" s="1"/>
      <c r="B678" s="1"/>
      <c r="C678" s="1"/>
      <c r="D678" s="100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 x14ac:dyDescent="0.25">
      <c r="A679" s="1"/>
      <c r="B679" s="1"/>
      <c r="C679" s="1"/>
      <c r="D679" s="100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 x14ac:dyDescent="0.25">
      <c r="A680" s="1"/>
      <c r="B680" s="1"/>
      <c r="C680" s="1"/>
      <c r="D680" s="100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 x14ac:dyDescent="0.25">
      <c r="A681" s="1"/>
      <c r="B681" s="1"/>
      <c r="C681" s="1"/>
      <c r="D681" s="100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 x14ac:dyDescent="0.25">
      <c r="A682" s="1"/>
      <c r="B682" s="1"/>
      <c r="C682" s="1"/>
      <c r="D682" s="100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 x14ac:dyDescent="0.25">
      <c r="A683" s="1"/>
      <c r="B683" s="1"/>
      <c r="C683" s="1"/>
      <c r="D683" s="100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 x14ac:dyDescent="0.25">
      <c r="A684" s="1"/>
      <c r="B684" s="1"/>
      <c r="C684" s="1"/>
      <c r="D684" s="100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 x14ac:dyDescent="0.25">
      <c r="A685" s="1"/>
      <c r="B685" s="1"/>
      <c r="C685" s="1"/>
      <c r="D685" s="100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 x14ac:dyDescent="0.25">
      <c r="A686" s="1"/>
      <c r="B686" s="1"/>
      <c r="C686" s="1"/>
      <c r="D686" s="100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 x14ac:dyDescent="0.25">
      <c r="A687" s="1"/>
      <c r="B687" s="1"/>
      <c r="C687" s="1"/>
      <c r="D687" s="100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 x14ac:dyDescent="0.25">
      <c r="A688" s="1"/>
      <c r="B688" s="1"/>
      <c r="C688" s="1"/>
      <c r="D688" s="100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 x14ac:dyDescent="0.25">
      <c r="A689" s="1"/>
      <c r="B689" s="1"/>
      <c r="C689" s="1"/>
      <c r="D689" s="100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 x14ac:dyDescent="0.25">
      <c r="A690" s="1"/>
      <c r="B690" s="1"/>
      <c r="C690" s="1"/>
      <c r="D690" s="100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 x14ac:dyDescent="0.25">
      <c r="A691" s="1"/>
      <c r="B691" s="1"/>
      <c r="C691" s="1"/>
      <c r="D691" s="100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 x14ac:dyDescent="0.25">
      <c r="A692" s="1"/>
      <c r="B692" s="1"/>
      <c r="C692" s="1"/>
      <c r="D692" s="100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 x14ac:dyDescent="0.25">
      <c r="A693" s="1"/>
      <c r="B693" s="1"/>
      <c r="C693" s="1"/>
      <c r="D693" s="100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 x14ac:dyDescent="0.25">
      <c r="A694" s="1"/>
      <c r="B694" s="1"/>
      <c r="C694" s="1"/>
      <c r="D694" s="100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 x14ac:dyDescent="0.25">
      <c r="A695" s="1"/>
      <c r="B695" s="1"/>
      <c r="C695" s="1"/>
      <c r="D695" s="100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 x14ac:dyDescent="0.25">
      <c r="A696" s="1"/>
      <c r="B696" s="1"/>
      <c r="C696" s="1"/>
      <c r="D696" s="100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 x14ac:dyDescent="0.25">
      <c r="A697" s="1"/>
      <c r="B697" s="1"/>
      <c r="C697" s="1"/>
      <c r="D697" s="100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 x14ac:dyDescent="0.25">
      <c r="A698" s="1"/>
      <c r="B698" s="1"/>
      <c r="C698" s="1"/>
      <c r="D698" s="100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 x14ac:dyDescent="0.25">
      <c r="A699" s="1"/>
      <c r="B699" s="1"/>
      <c r="C699" s="1"/>
      <c r="D699" s="100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 x14ac:dyDescent="0.25">
      <c r="A700" s="1"/>
      <c r="B700" s="1"/>
      <c r="C700" s="1"/>
      <c r="D700" s="100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 x14ac:dyDescent="0.25">
      <c r="A701" s="1"/>
      <c r="B701" s="1"/>
      <c r="C701" s="1"/>
      <c r="D701" s="100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 x14ac:dyDescent="0.25">
      <c r="A702" s="1"/>
      <c r="B702" s="1"/>
      <c r="C702" s="1"/>
      <c r="D702" s="100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 x14ac:dyDescent="0.25">
      <c r="A703" s="1"/>
      <c r="B703" s="1"/>
      <c r="C703" s="1"/>
      <c r="D703" s="100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 x14ac:dyDescent="0.25">
      <c r="A704" s="1"/>
      <c r="B704" s="1"/>
      <c r="C704" s="1"/>
      <c r="D704" s="100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 x14ac:dyDescent="0.25">
      <c r="A705" s="1"/>
      <c r="B705" s="1"/>
      <c r="C705" s="1"/>
      <c r="D705" s="100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 x14ac:dyDescent="0.25">
      <c r="A706" s="1"/>
      <c r="B706" s="1"/>
      <c r="C706" s="1"/>
      <c r="D706" s="100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 x14ac:dyDescent="0.25">
      <c r="A707" s="1"/>
      <c r="B707" s="1"/>
      <c r="C707" s="1"/>
      <c r="D707" s="100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 x14ac:dyDescent="0.25">
      <c r="A708" s="1"/>
      <c r="B708" s="1"/>
      <c r="C708" s="1"/>
      <c r="D708" s="100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 x14ac:dyDescent="0.25">
      <c r="A709" s="1"/>
      <c r="B709" s="1"/>
      <c r="C709" s="1"/>
      <c r="D709" s="100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 x14ac:dyDescent="0.25">
      <c r="A710" s="1"/>
      <c r="B710" s="1"/>
      <c r="C710" s="1"/>
      <c r="D710" s="100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 x14ac:dyDescent="0.25">
      <c r="A711" s="1"/>
      <c r="B711" s="1"/>
      <c r="C711" s="1"/>
      <c r="D711" s="100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 x14ac:dyDescent="0.25">
      <c r="A712" s="1"/>
      <c r="B712" s="1"/>
      <c r="C712" s="1"/>
      <c r="D712" s="100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 x14ac:dyDescent="0.25">
      <c r="A713" s="1"/>
      <c r="B713" s="1"/>
      <c r="C713" s="1"/>
      <c r="D713" s="100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 x14ac:dyDescent="0.25">
      <c r="A714" s="1"/>
      <c r="B714" s="1"/>
      <c r="C714" s="1"/>
      <c r="D714" s="100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 x14ac:dyDescent="0.25">
      <c r="A715" s="1"/>
      <c r="B715" s="1"/>
      <c r="C715" s="1"/>
      <c r="D715" s="100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 x14ac:dyDescent="0.25">
      <c r="A716" s="1"/>
      <c r="B716" s="1"/>
      <c r="C716" s="1"/>
      <c r="D716" s="100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 x14ac:dyDescent="0.25">
      <c r="A717" s="1"/>
      <c r="B717" s="1"/>
      <c r="C717" s="1"/>
      <c r="D717" s="100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 x14ac:dyDescent="0.25">
      <c r="A718" s="1"/>
      <c r="B718" s="1"/>
      <c r="C718" s="1"/>
      <c r="D718" s="100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 x14ac:dyDescent="0.25">
      <c r="A719" s="1"/>
      <c r="B719" s="1"/>
      <c r="C719" s="1"/>
      <c r="D719" s="100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 x14ac:dyDescent="0.25">
      <c r="A720" s="1"/>
      <c r="B720" s="1"/>
      <c r="C720" s="1"/>
      <c r="D720" s="100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 x14ac:dyDescent="0.25">
      <c r="A721" s="1"/>
      <c r="B721" s="1"/>
      <c r="C721" s="1"/>
      <c r="D721" s="100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 x14ac:dyDescent="0.25">
      <c r="A722" s="1"/>
      <c r="B722" s="1"/>
      <c r="C722" s="1"/>
      <c r="D722" s="100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 x14ac:dyDescent="0.25">
      <c r="A723" s="1"/>
      <c r="B723" s="1"/>
      <c r="C723" s="1"/>
      <c r="D723" s="100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 x14ac:dyDescent="0.25">
      <c r="A724" s="1"/>
      <c r="B724" s="1"/>
      <c r="C724" s="1"/>
      <c r="D724" s="100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 x14ac:dyDescent="0.25">
      <c r="A725" s="1"/>
      <c r="B725" s="1"/>
      <c r="C725" s="1"/>
      <c r="D725" s="100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 x14ac:dyDescent="0.25">
      <c r="A726" s="1"/>
      <c r="B726" s="1"/>
      <c r="C726" s="1"/>
      <c r="D726" s="100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 x14ac:dyDescent="0.25">
      <c r="A727" s="1"/>
      <c r="B727" s="1"/>
      <c r="C727" s="1"/>
      <c r="D727" s="100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 x14ac:dyDescent="0.25">
      <c r="A728" s="1"/>
      <c r="B728" s="1"/>
      <c r="C728" s="1"/>
      <c r="D728" s="100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 x14ac:dyDescent="0.25">
      <c r="A729" s="1"/>
      <c r="B729" s="1"/>
      <c r="C729" s="1"/>
      <c r="D729" s="100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 x14ac:dyDescent="0.25">
      <c r="A730" s="1"/>
      <c r="B730" s="1"/>
      <c r="C730" s="1"/>
      <c r="D730" s="100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 x14ac:dyDescent="0.25">
      <c r="A731" s="1"/>
      <c r="B731" s="1"/>
      <c r="C731" s="1"/>
      <c r="D731" s="100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 x14ac:dyDescent="0.25">
      <c r="A732" s="1"/>
      <c r="B732" s="1"/>
      <c r="C732" s="1"/>
      <c r="D732" s="100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 x14ac:dyDescent="0.25">
      <c r="A733" s="1"/>
      <c r="B733" s="1"/>
      <c r="C733" s="1"/>
      <c r="D733" s="100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 x14ac:dyDescent="0.25">
      <c r="A734" s="1"/>
      <c r="B734" s="1"/>
      <c r="C734" s="1"/>
      <c r="D734" s="100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 x14ac:dyDescent="0.25">
      <c r="A735" s="1"/>
      <c r="B735" s="1"/>
      <c r="C735" s="1"/>
      <c r="D735" s="100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 x14ac:dyDescent="0.25">
      <c r="A736" s="1"/>
      <c r="B736" s="1"/>
      <c r="C736" s="1"/>
      <c r="D736" s="100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 x14ac:dyDescent="0.25">
      <c r="A737" s="1"/>
      <c r="B737" s="1"/>
      <c r="C737" s="1"/>
      <c r="D737" s="100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 x14ac:dyDescent="0.25">
      <c r="A738" s="1"/>
      <c r="B738" s="1"/>
      <c r="C738" s="1"/>
      <c r="D738" s="100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 x14ac:dyDescent="0.25">
      <c r="A739" s="1"/>
      <c r="B739" s="1"/>
      <c r="C739" s="1"/>
      <c r="D739" s="100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 x14ac:dyDescent="0.25">
      <c r="A740" s="1"/>
      <c r="B740" s="1"/>
      <c r="C740" s="1"/>
      <c r="D740" s="100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 x14ac:dyDescent="0.25">
      <c r="A741" s="1"/>
      <c r="B741" s="1"/>
      <c r="C741" s="1"/>
      <c r="D741" s="100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 x14ac:dyDescent="0.25">
      <c r="A742" s="1"/>
      <c r="B742" s="1"/>
      <c r="C742" s="1"/>
      <c r="D742" s="100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 x14ac:dyDescent="0.25">
      <c r="A743" s="1"/>
      <c r="B743" s="1"/>
      <c r="C743" s="1"/>
      <c r="D743" s="100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 x14ac:dyDescent="0.25">
      <c r="A744" s="1"/>
      <c r="B744" s="1"/>
      <c r="C744" s="1"/>
      <c r="D744" s="100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 x14ac:dyDescent="0.25">
      <c r="A745" s="1"/>
      <c r="B745" s="1"/>
      <c r="C745" s="1"/>
      <c r="D745" s="100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 x14ac:dyDescent="0.25">
      <c r="A746" s="1"/>
      <c r="B746" s="1"/>
      <c r="C746" s="1"/>
      <c r="D746" s="100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 x14ac:dyDescent="0.25">
      <c r="A747" s="1"/>
      <c r="B747" s="1"/>
      <c r="C747" s="1"/>
      <c r="D747" s="100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 x14ac:dyDescent="0.25">
      <c r="A748" s="1"/>
      <c r="B748" s="1"/>
      <c r="C748" s="1"/>
      <c r="D748" s="100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 x14ac:dyDescent="0.25">
      <c r="A749" s="1"/>
      <c r="B749" s="1"/>
      <c r="C749" s="1"/>
      <c r="D749" s="100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 x14ac:dyDescent="0.25">
      <c r="A750" s="1"/>
      <c r="B750" s="1"/>
      <c r="C750" s="1"/>
      <c r="D750" s="100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 x14ac:dyDescent="0.25">
      <c r="A751" s="1"/>
      <c r="B751" s="1"/>
      <c r="C751" s="1"/>
      <c r="D751" s="100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 x14ac:dyDescent="0.25">
      <c r="A752" s="1"/>
      <c r="B752" s="1"/>
      <c r="C752" s="1"/>
      <c r="D752" s="100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 x14ac:dyDescent="0.25">
      <c r="A753" s="1"/>
      <c r="B753" s="1"/>
      <c r="C753" s="1"/>
      <c r="D753" s="100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 x14ac:dyDescent="0.25">
      <c r="A754" s="1"/>
      <c r="B754" s="1"/>
      <c r="C754" s="1"/>
      <c r="D754" s="100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 x14ac:dyDescent="0.25">
      <c r="A755" s="1"/>
      <c r="B755" s="1"/>
      <c r="C755" s="1"/>
      <c r="D755" s="100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 x14ac:dyDescent="0.25">
      <c r="A756" s="1"/>
      <c r="B756" s="1"/>
      <c r="C756" s="1"/>
      <c r="D756" s="100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 x14ac:dyDescent="0.25">
      <c r="A757" s="1"/>
      <c r="B757" s="1"/>
      <c r="C757" s="1"/>
      <c r="D757" s="100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 x14ac:dyDescent="0.25">
      <c r="A758" s="1"/>
      <c r="B758" s="1"/>
      <c r="C758" s="1"/>
      <c r="D758" s="100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 x14ac:dyDescent="0.25">
      <c r="A759" s="1"/>
      <c r="B759" s="1"/>
      <c r="C759" s="1"/>
      <c r="D759" s="100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 x14ac:dyDescent="0.25">
      <c r="A760" s="1"/>
      <c r="B760" s="1"/>
      <c r="C760" s="1"/>
      <c r="D760" s="100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 x14ac:dyDescent="0.25">
      <c r="A761" s="1"/>
      <c r="B761" s="1"/>
      <c r="C761" s="1"/>
      <c r="D761" s="100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 x14ac:dyDescent="0.25">
      <c r="A762" s="1"/>
      <c r="B762" s="1"/>
      <c r="C762" s="1"/>
      <c r="D762" s="100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 x14ac:dyDescent="0.25">
      <c r="A763" s="1"/>
      <c r="B763" s="1"/>
      <c r="C763" s="1"/>
      <c r="D763" s="100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 x14ac:dyDescent="0.25">
      <c r="A764" s="1"/>
      <c r="B764" s="1"/>
      <c r="C764" s="1"/>
      <c r="D764" s="100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 x14ac:dyDescent="0.25">
      <c r="A765" s="1"/>
      <c r="B765" s="1"/>
      <c r="C765" s="1"/>
      <c r="D765" s="100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 x14ac:dyDescent="0.25">
      <c r="A766" s="1"/>
      <c r="B766" s="1"/>
      <c r="C766" s="1"/>
      <c r="D766" s="100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 x14ac:dyDescent="0.25">
      <c r="A767" s="1"/>
      <c r="B767" s="1"/>
      <c r="C767" s="1"/>
      <c r="D767" s="100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 x14ac:dyDescent="0.25">
      <c r="A768" s="1"/>
      <c r="B768" s="1"/>
      <c r="C768" s="1"/>
      <c r="D768" s="100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 x14ac:dyDescent="0.25">
      <c r="A769" s="1"/>
      <c r="B769" s="1"/>
      <c r="C769" s="1"/>
      <c r="D769" s="100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 x14ac:dyDescent="0.25">
      <c r="A770" s="1"/>
      <c r="B770" s="1"/>
      <c r="C770" s="1"/>
      <c r="D770" s="100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 x14ac:dyDescent="0.25">
      <c r="A771" s="1"/>
      <c r="B771" s="1"/>
      <c r="C771" s="1"/>
      <c r="D771" s="100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 x14ac:dyDescent="0.25">
      <c r="A772" s="1"/>
      <c r="B772" s="1"/>
      <c r="C772" s="1"/>
      <c r="D772" s="100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 x14ac:dyDescent="0.25">
      <c r="A773" s="1"/>
      <c r="B773" s="1"/>
      <c r="C773" s="1"/>
      <c r="D773" s="100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 x14ac:dyDescent="0.25">
      <c r="A774" s="1"/>
      <c r="B774" s="1"/>
      <c r="C774" s="1"/>
      <c r="D774" s="100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 x14ac:dyDescent="0.25">
      <c r="A775" s="1"/>
      <c r="B775" s="1"/>
      <c r="C775" s="1"/>
      <c r="D775" s="100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 x14ac:dyDescent="0.25">
      <c r="A776" s="1"/>
      <c r="B776" s="1"/>
      <c r="C776" s="1"/>
      <c r="D776" s="100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 x14ac:dyDescent="0.25">
      <c r="A777" s="1"/>
      <c r="B777" s="1"/>
      <c r="C777" s="1"/>
      <c r="D777" s="100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 x14ac:dyDescent="0.25">
      <c r="A778" s="1"/>
      <c r="B778" s="1"/>
      <c r="C778" s="1"/>
      <c r="D778" s="100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 x14ac:dyDescent="0.25">
      <c r="A779" s="1"/>
      <c r="B779" s="1"/>
      <c r="C779" s="1"/>
      <c r="D779" s="100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 x14ac:dyDescent="0.25">
      <c r="A780" s="1"/>
      <c r="B780" s="1"/>
      <c r="C780" s="1"/>
      <c r="D780" s="100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 x14ac:dyDescent="0.25">
      <c r="A781" s="1"/>
      <c r="B781" s="1"/>
      <c r="C781" s="1"/>
      <c r="D781" s="100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 x14ac:dyDescent="0.25">
      <c r="A782" s="1"/>
      <c r="B782" s="1"/>
      <c r="C782" s="1"/>
      <c r="D782" s="100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 x14ac:dyDescent="0.25">
      <c r="A783" s="1"/>
      <c r="B783" s="1"/>
      <c r="C783" s="1"/>
      <c r="D783" s="100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 x14ac:dyDescent="0.25">
      <c r="A784" s="1"/>
      <c r="B784" s="1"/>
      <c r="C784" s="1"/>
      <c r="D784" s="100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 x14ac:dyDescent="0.25">
      <c r="A785" s="1"/>
      <c r="B785" s="1"/>
      <c r="C785" s="1"/>
      <c r="D785" s="100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 x14ac:dyDescent="0.25">
      <c r="A786" s="1"/>
      <c r="B786" s="1"/>
      <c r="C786" s="1"/>
      <c r="D786" s="100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 x14ac:dyDescent="0.25">
      <c r="A787" s="1"/>
      <c r="B787" s="1"/>
      <c r="C787" s="1"/>
      <c r="D787" s="100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 x14ac:dyDescent="0.25">
      <c r="A788" s="1"/>
      <c r="B788" s="1"/>
      <c r="C788" s="1"/>
      <c r="D788" s="100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 x14ac:dyDescent="0.25">
      <c r="A789" s="1"/>
      <c r="B789" s="1"/>
      <c r="C789" s="1"/>
      <c r="D789" s="100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 x14ac:dyDescent="0.25">
      <c r="A790" s="1"/>
      <c r="B790" s="1"/>
      <c r="C790" s="1"/>
      <c r="D790" s="100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 x14ac:dyDescent="0.25">
      <c r="A791" s="1"/>
      <c r="B791" s="1"/>
      <c r="C791" s="1"/>
      <c r="D791" s="100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 x14ac:dyDescent="0.25">
      <c r="A792" s="1"/>
      <c r="B792" s="1"/>
      <c r="C792" s="1"/>
      <c r="D792" s="100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 x14ac:dyDescent="0.25">
      <c r="A793" s="1"/>
      <c r="B793" s="1"/>
      <c r="C793" s="1"/>
      <c r="D793" s="100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 x14ac:dyDescent="0.25">
      <c r="A794" s="1"/>
      <c r="B794" s="1"/>
      <c r="C794" s="1"/>
      <c r="D794" s="100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 x14ac:dyDescent="0.25">
      <c r="A795" s="1"/>
      <c r="B795" s="1"/>
      <c r="C795" s="1"/>
      <c r="D795" s="100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 x14ac:dyDescent="0.25">
      <c r="A796" s="1"/>
      <c r="B796" s="1"/>
      <c r="C796" s="1"/>
      <c r="D796" s="100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 x14ac:dyDescent="0.25">
      <c r="A797" s="1"/>
      <c r="B797" s="1"/>
      <c r="C797" s="1"/>
      <c r="D797" s="100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 x14ac:dyDescent="0.25">
      <c r="A798" s="1"/>
      <c r="B798" s="1"/>
      <c r="C798" s="1"/>
      <c r="D798" s="100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 x14ac:dyDescent="0.25">
      <c r="A799" s="1"/>
      <c r="B799" s="1"/>
      <c r="C799" s="1"/>
      <c r="D799" s="100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 x14ac:dyDescent="0.25">
      <c r="A800" s="1"/>
      <c r="B800" s="1"/>
      <c r="C800" s="1"/>
      <c r="D800" s="100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 x14ac:dyDescent="0.25">
      <c r="A801" s="1"/>
      <c r="B801" s="1"/>
      <c r="C801" s="1"/>
      <c r="D801" s="100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 x14ac:dyDescent="0.25">
      <c r="A802" s="1"/>
      <c r="B802" s="1"/>
      <c r="C802" s="1"/>
      <c r="D802" s="100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 x14ac:dyDescent="0.25">
      <c r="A803" s="1"/>
      <c r="B803" s="1"/>
      <c r="C803" s="1"/>
      <c r="D803" s="100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 x14ac:dyDescent="0.25">
      <c r="A804" s="1"/>
      <c r="B804" s="1"/>
      <c r="C804" s="1"/>
      <c r="D804" s="100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 x14ac:dyDescent="0.25">
      <c r="A805" s="1"/>
      <c r="B805" s="1"/>
      <c r="C805" s="1"/>
      <c r="D805" s="100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 x14ac:dyDescent="0.25">
      <c r="A806" s="1"/>
      <c r="B806" s="1"/>
      <c r="C806" s="1"/>
      <c r="D806" s="100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 x14ac:dyDescent="0.25">
      <c r="A807" s="1"/>
      <c r="B807" s="1"/>
      <c r="C807" s="1"/>
      <c r="D807" s="100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 x14ac:dyDescent="0.25">
      <c r="A808" s="1"/>
      <c r="B808" s="1"/>
      <c r="C808" s="1"/>
      <c r="D808" s="100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 x14ac:dyDescent="0.25">
      <c r="A809" s="1"/>
      <c r="B809" s="1"/>
      <c r="C809" s="1"/>
      <c r="D809" s="100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 x14ac:dyDescent="0.25">
      <c r="A810" s="1"/>
      <c r="B810" s="1"/>
      <c r="C810" s="1"/>
      <c r="D810" s="100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 x14ac:dyDescent="0.25">
      <c r="A811" s="1"/>
      <c r="B811" s="1"/>
      <c r="C811" s="1"/>
      <c r="D811" s="100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 x14ac:dyDescent="0.25">
      <c r="A812" s="1"/>
      <c r="B812" s="1"/>
      <c r="C812" s="1"/>
      <c r="D812" s="100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 x14ac:dyDescent="0.25">
      <c r="A813" s="1"/>
      <c r="B813" s="1"/>
      <c r="C813" s="1"/>
      <c r="D813" s="100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 x14ac:dyDescent="0.25">
      <c r="A814" s="1"/>
      <c r="B814" s="1"/>
      <c r="C814" s="1"/>
      <c r="D814" s="100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 x14ac:dyDescent="0.25">
      <c r="A815" s="1"/>
      <c r="B815" s="1"/>
      <c r="C815" s="1"/>
      <c r="D815" s="100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 x14ac:dyDescent="0.25">
      <c r="A816" s="1"/>
      <c r="B816" s="1"/>
      <c r="C816" s="1"/>
      <c r="D816" s="100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 x14ac:dyDescent="0.25">
      <c r="A817" s="1"/>
      <c r="B817" s="1"/>
      <c r="C817" s="1"/>
      <c r="D817" s="100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 x14ac:dyDescent="0.25">
      <c r="A818" s="1"/>
      <c r="B818" s="1"/>
      <c r="C818" s="1"/>
      <c r="D818" s="100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 x14ac:dyDescent="0.25">
      <c r="A819" s="1"/>
      <c r="B819" s="1"/>
      <c r="C819" s="1"/>
      <c r="D819" s="100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 x14ac:dyDescent="0.25">
      <c r="A820" s="1"/>
      <c r="B820" s="1"/>
      <c r="C820" s="1"/>
      <c r="D820" s="100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 x14ac:dyDescent="0.25">
      <c r="A821" s="1"/>
      <c r="B821" s="1"/>
      <c r="C821" s="1"/>
      <c r="D821" s="100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 x14ac:dyDescent="0.25">
      <c r="A822" s="1"/>
      <c r="B822" s="1"/>
      <c r="C822" s="1"/>
      <c r="D822" s="100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 x14ac:dyDescent="0.25">
      <c r="A823" s="1"/>
      <c r="B823" s="1"/>
      <c r="C823" s="1"/>
      <c r="D823" s="100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 x14ac:dyDescent="0.25">
      <c r="A824" s="1"/>
      <c r="B824" s="1"/>
      <c r="C824" s="1"/>
      <c r="D824" s="100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 x14ac:dyDescent="0.25">
      <c r="A825" s="1"/>
      <c r="B825" s="1"/>
      <c r="C825" s="1"/>
      <c r="D825" s="100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 x14ac:dyDescent="0.25">
      <c r="A826" s="1"/>
      <c r="B826" s="1"/>
      <c r="C826" s="1"/>
      <c r="D826" s="100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 x14ac:dyDescent="0.25">
      <c r="A827" s="1"/>
      <c r="B827" s="1"/>
      <c r="C827" s="1"/>
      <c r="D827" s="100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 x14ac:dyDescent="0.25">
      <c r="A828" s="1"/>
      <c r="B828" s="1"/>
      <c r="C828" s="1"/>
      <c r="D828" s="100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 x14ac:dyDescent="0.25">
      <c r="A829" s="1"/>
      <c r="B829" s="1"/>
      <c r="C829" s="1"/>
      <c r="D829" s="100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 x14ac:dyDescent="0.25">
      <c r="A830" s="1"/>
      <c r="B830" s="1"/>
      <c r="C830" s="1"/>
      <c r="D830" s="100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 x14ac:dyDescent="0.25">
      <c r="A831" s="1"/>
      <c r="B831" s="1"/>
      <c r="C831" s="1"/>
      <c r="D831" s="100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 x14ac:dyDescent="0.25">
      <c r="A832" s="1"/>
      <c r="B832" s="1"/>
      <c r="C832" s="1"/>
      <c r="D832" s="100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 x14ac:dyDescent="0.25">
      <c r="A833" s="1"/>
      <c r="B833" s="1"/>
      <c r="C833" s="1"/>
      <c r="D833" s="100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 x14ac:dyDescent="0.25">
      <c r="A834" s="1"/>
      <c r="B834" s="1"/>
      <c r="C834" s="1"/>
      <c r="D834" s="100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 x14ac:dyDescent="0.25">
      <c r="A835" s="1"/>
      <c r="B835" s="1"/>
      <c r="C835" s="1"/>
      <c r="D835" s="100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 x14ac:dyDescent="0.25">
      <c r="A836" s="1"/>
      <c r="B836" s="1"/>
      <c r="C836" s="1"/>
      <c r="D836" s="100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 x14ac:dyDescent="0.25">
      <c r="A837" s="1"/>
      <c r="B837" s="1"/>
      <c r="C837" s="1"/>
      <c r="D837" s="100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 x14ac:dyDescent="0.25">
      <c r="A838" s="1"/>
      <c r="B838" s="1"/>
      <c r="C838" s="1"/>
      <c r="D838" s="100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 x14ac:dyDescent="0.25">
      <c r="A839" s="1"/>
      <c r="B839" s="1"/>
      <c r="C839" s="1"/>
      <c r="D839" s="100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 x14ac:dyDescent="0.25">
      <c r="A840" s="1"/>
      <c r="B840" s="1"/>
      <c r="C840" s="1"/>
      <c r="D840" s="100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 x14ac:dyDescent="0.25">
      <c r="A841" s="1"/>
      <c r="B841" s="1"/>
      <c r="C841" s="1"/>
      <c r="D841" s="100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 x14ac:dyDescent="0.25">
      <c r="A842" s="1"/>
      <c r="B842" s="1"/>
      <c r="C842" s="1"/>
      <c r="D842" s="100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 x14ac:dyDescent="0.25">
      <c r="A843" s="1"/>
      <c r="B843" s="1"/>
      <c r="C843" s="1"/>
      <c r="D843" s="100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 x14ac:dyDescent="0.25">
      <c r="A844" s="1"/>
      <c r="B844" s="1"/>
      <c r="C844" s="1"/>
      <c r="D844" s="100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 x14ac:dyDescent="0.25">
      <c r="A845" s="1"/>
      <c r="B845" s="1"/>
      <c r="C845" s="1"/>
      <c r="D845" s="100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 x14ac:dyDescent="0.25">
      <c r="A846" s="1"/>
      <c r="B846" s="1"/>
      <c r="C846" s="1"/>
      <c r="D846" s="100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 x14ac:dyDescent="0.25">
      <c r="A847" s="1"/>
      <c r="B847" s="1"/>
      <c r="C847" s="1"/>
      <c r="D847" s="100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 x14ac:dyDescent="0.25">
      <c r="A848" s="1"/>
      <c r="B848" s="1"/>
      <c r="C848" s="1"/>
      <c r="D848" s="100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 x14ac:dyDescent="0.25">
      <c r="A849" s="1"/>
      <c r="B849" s="1"/>
      <c r="C849" s="1"/>
      <c r="D849" s="100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 x14ac:dyDescent="0.25">
      <c r="A850" s="1"/>
      <c r="B850" s="1"/>
      <c r="C850" s="1"/>
      <c r="D850" s="100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 x14ac:dyDescent="0.25">
      <c r="A851" s="1"/>
      <c r="B851" s="1"/>
      <c r="C851" s="1"/>
      <c r="D851" s="100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 x14ac:dyDescent="0.25">
      <c r="A852" s="1"/>
      <c r="B852" s="1"/>
      <c r="C852" s="1"/>
      <c r="D852" s="100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 x14ac:dyDescent="0.25">
      <c r="A853" s="1"/>
      <c r="B853" s="1"/>
      <c r="C853" s="1"/>
      <c r="D853" s="100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 x14ac:dyDescent="0.25">
      <c r="A854" s="1"/>
      <c r="B854" s="1"/>
      <c r="C854" s="1"/>
      <c r="D854" s="100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 x14ac:dyDescent="0.25">
      <c r="A855" s="1"/>
      <c r="B855" s="1"/>
      <c r="C855" s="1"/>
      <c r="D855" s="100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 x14ac:dyDescent="0.25">
      <c r="A856" s="1"/>
      <c r="B856" s="1"/>
      <c r="C856" s="1"/>
      <c r="D856" s="100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 x14ac:dyDescent="0.25">
      <c r="A857" s="1"/>
      <c r="B857" s="1"/>
      <c r="C857" s="1"/>
      <c r="D857" s="100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 x14ac:dyDescent="0.25">
      <c r="A858" s="1"/>
      <c r="B858" s="1"/>
      <c r="C858" s="1"/>
      <c r="D858" s="100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 x14ac:dyDescent="0.25">
      <c r="A859" s="1"/>
      <c r="B859" s="1"/>
      <c r="C859" s="1"/>
      <c r="D859" s="100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 x14ac:dyDescent="0.25">
      <c r="A860" s="1"/>
      <c r="B860" s="1"/>
      <c r="C860" s="1"/>
      <c r="D860" s="100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 x14ac:dyDescent="0.25">
      <c r="A861" s="1"/>
      <c r="B861" s="1"/>
      <c r="C861" s="1"/>
      <c r="D861" s="100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 x14ac:dyDescent="0.25">
      <c r="A862" s="1"/>
      <c r="B862" s="1"/>
      <c r="C862" s="1"/>
      <c r="D862" s="100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 x14ac:dyDescent="0.25">
      <c r="A863" s="1"/>
      <c r="B863" s="1"/>
      <c r="C863" s="1"/>
      <c r="D863" s="100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 x14ac:dyDescent="0.25">
      <c r="A864" s="1"/>
      <c r="B864" s="1"/>
      <c r="C864" s="1"/>
      <c r="D864" s="100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 x14ac:dyDescent="0.25">
      <c r="A865" s="1"/>
      <c r="B865" s="1"/>
      <c r="C865" s="1"/>
      <c r="D865" s="100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 x14ac:dyDescent="0.25">
      <c r="A866" s="1"/>
      <c r="B866" s="1"/>
      <c r="C866" s="1"/>
      <c r="D866" s="100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 x14ac:dyDescent="0.25">
      <c r="A867" s="1"/>
      <c r="B867" s="1"/>
      <c r="C867" s="1"/>
      <c r="D867" s="100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 x14ac:dyDescent="0.25">
      <c r="A868" s="1"/>
      <c r="B868" s="1"/>
      <c r="C868" s="1"/>
      <c r="D868" s="100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 x14ac:dyDescent="0.25">
      <c r="A869" s="1"/>
      <c r="B869" s="1"/>
      <c r="C869" s="1"/>
      <c r="D869" s="100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 x14ac:dyDescent="0.25">
      <c r="A870" s="1"/>
      <c r="B870" s="1"/>
      <c r="C870" s="1"/>
      <c r="D870" s="100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 x14ac:dyDescent="0.25">
      <c r="A871" s="1"/>
      <c r="B871" s="1"/>
      <c r="C871" s="1"/>
      <c r="D871" s="100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 x14ac:dyDescent="0.25">
      <c r="A872" s="1"/>
      <c r="B872" s="1"/>
      <c r="C872" s="1"/>
      <c r="D872" s="100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 x14ac:dyDescent="0.25">
      <c r="A873" s="1"/>
      <c r="B873" s="1"/>
      <c r="C873" s="1"/>
      <c r="D873" s="100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 x14ac:dyDescent="0.25">
      <c r="A874" s="1"/>
      <c r="B874" s="1"/>
      <c r="C874" s="1"/>
      <c r="D874" s="100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 x14ac:dyDescent="0.25">
      <c r="A875" s="1"/>
      <c r="B875" s="1"/>
      <c r="C875" s="1"/>
      <c r="D875" s="100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 x14ac:dyDescent="0.25">
      <c r="A876" s="1"/>
      <c r="B876" s="1"/>
      <c r="C876" s="1"/>
      <c r="D876" s="100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 x14ac:dyDescent="0.25">
      <c r="A877" s="1"/>
      <c r="B877" s="1"/>
      <c r="C877" s="1"/>
      <c r="D877" s="100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 x14ac:dyDescent="0.25">
      <c r="A878" s="1"/>
      <c r="B878" s="1"/>
      <c r="C878" s="1"/>
      <c r="D878" s="100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 x14ac:dyDescent="0.25">
      <c r="A879" s="1"/>
      <c r="B879" s="1"/>
      <c r="C879" s="1"/>
      <c r="D879" s="100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 x14ac:dyDescent="0.25">
      <c r="A880" s="1"/>
      <c r="B880" s="1"/>
      <c r="C880" s="1"/>
      <c r="D880" s="100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 x14ac:dyDescent="0.25">
      <c r="A881" s="1"/>
      <c r="B881" s="1"/>
      <c r="C881" s="1"/>
      <c r="D881" s="100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 x14ac:dyDescent="0.25">
      <c r="A882" s="1"/>
      <c r="B882" s="1"/>
      <c r="C882" s="1"/>
      <c r="D882" s="100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 x14ac:dyDescent="0.25">
      <c r="A883" s="1"/>
      <c r="B883" s="1"/>
      <c r="C883" s="1"/>
      <c r="D883" s="100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 x14ac:dyDescent="0.25">
      <c r="A884" s="1"/>
      <c r="B884" s="1"/>
      <c r="C884" s="1"/>
      <c r="D884" s="100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 x14ac:dyDescent="0.25">
      <c r="A885" s="1"/>
      <c r="B885" s="1"/>
      <c r="C885" s="1"/>
      <c r="D885" s="100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 x14ac:dyDescent="0.25">
      <c r="A886" s="1"/>
      <c r="B886" s="1"/>
      <c r="C886" s="1"/>
      <c r="D886" s="100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 x14ac:dyDescent="0.25">
      <c r="A887" s="1"/>
      <c r="B887" s="1"/>
      <c r="C887" s="1"/>
      <c r="D887" s="100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 x14ac:dyDescent="0.25">
      <c r="A888" s="1"/>
      <c r="B888" s="1"/>
      <c r="C888" s="1"/>
      <c r="D888" s="100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 x14ac:dyDescent="0.25">
      <c r="A889" s="1"/>
      <c r="B889" s="1"/>
      <c r="C889" s="1"/>
      <c r="D889" s="100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 x14ac:dyDescent="0.25">
      <c r="A890" s="1"/>
      <c r="B890" s="1"/>
      <c r="C890" s="1"/>
      <c r="D890" s="100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 x14ac:dyDescent="0.25">
      <c r="A891" s="1"/>
      <c r="B891" s="1"/>
      <c r="C891" s="1"/>
      <c r="D891" s="100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 x14ac:dyDescent="0.25">
      <c r="A892" s="1"/>
      <c r="B892" s="1"/>
      <c r="C892" s="1"/>
      <c r="D892" s="100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 x14ac:dyDescent="0.25">
      <c r="A893" s="1"/>
      <c r="B893" s="1"/>
      <c r="C893" s="1"/>
      <c r="D893" s="100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 x14ac:dyDescent="0.25">
      <c r="A894" s="1"/>
      <c r="B894" s="1"/>
      <c r="C894" s="1"/>
      <c r="D894" s="100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 x14ac:dyDescent="0.25">
      <c r="A895" s="1"/>
      <c r="B895" s="1"/>
      <c r="C895" s="1"/>
      <c r="D895" s="100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 x14ac:dyDescent="0.25">
      <c r="A896" s="1"/>
      <c r="B896" s="1"/>
      <c r="C896" s="1"/>
      <c r="D896" s="100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 x14ac:dyDescent="0.25">
      <c r="A897" s="1"/>
      <c r="B897" s="1"/>
      <c r="C897" s="1"/>
      <c r="D897" s="100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 x14ac:dyDescent="0.25">
      <c r="A898" s="1"/>
      <c r="B898" s="1"/>
      <c r="C898" s="1"/>
      <c r="D898" s="100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 x14ac:dyDescent="0.25">
      <c r="A899" s="1"/>
      <c r="B899" s="1"/>
      <c r="C899" s="1"/>
      <c r="D899" s="100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 x14ac:dyDescent="0.25">
      <c r="A900" s="1"/>
      <c r="B900" s="1"/>
      <c r="C900" s="1"/>
      <c r="D900" s="100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 x14ac:dyDescent="0.25">
      <c r="A901" s="1"/>
      <c r="B901" s="1"/>
      <c r="C901" s="1"/>
      <c r="D901" s="100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 x14ac:dyDescent="0.25">
      <c r="A902" s="1"/>
      <c r="B902" s="1"/>
      <c r="C902" s="1"/>
      <c r="D902" s="100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 x14ac:dyDescent="0.25">
      <c r="A903" s="1"/>
      <c r="B903" s="1"/>
      <c r="C903" s="1"/>
      <c r="D903" s="100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 x14ac:dyDescent="0.25">
      <c r="A904" s="1"/>
      <c r="B904" s="1"/>
      <c r="C904" s="1"/>
      <c r="D904" s="100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 x14ac:dyDescent="0.25">
      <c r="A905" s="1"/>
      <c r="B905" s="1"/>
      <c r="C905" s="1"/>
      <c r="D905" s="100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 x14ac:dyDescent="0.25">
      <c r="A906" s="1"/>
      <c r="B906" s="1"/>
      <c r="C906" s="1"/>
      <c r="D906" s="100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 x14ac:dyDescent="0.25">
      <c r="A907" s="1"/>
      <c r="B907" s="1"/>
      <c r="C907" s="1"/>
      <c r="D907" s="100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 x14ac:dyDescent="0.25">
      <c r="A908" s="1"/>
      <c r="B908" s="1"/>
      <c r="C908" s="1"/>
      <c r="D908" s="100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 x14ac:dyDescent="0.25">
      <c r="A909" s="1"/>
      <c r="B909" s="1"/>
      <c r="C909" s="1"/>
      <c r="D909" s="100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 x14ac:dyDescent="0.25">
      <c r="A910" s="1"/>
      <c r="B910" s="1"/>
      <c r="C910" s="1"/>
      <c r="D910" s="100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 x14ac:dyDescent="0.25">
      <c r="A911" s="1"/>
      <c r="B911" s="1"/>
      <c r="C911" s="1"/>
      <c r="D911" s="100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 x14ac:dyDescent="0.25">
      <c r="A912" s="1"/>
      <c r="B912" s="1"/>
      <c r="C912" s="1"/>
      <c r="D912" s="100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 x14ac:dyDescent="0.25">
      <c r="A913" s="1"/>
      <c r="B913" s="1"/>
      <c r="C913" s="1"/>
      <c r="D913" s="100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 x14ac:dyDescent="0.25">
      <c r="A914" s="1"/>
      <c r="B914" s="1"/>
      <c r="C914" s="1"/>
      <c r="D914" s="100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 x14ac:dyDescent="0.25">
      <c r="A915" s="1"/>
      <c r="B915" s="1"/>
      <c r="C915" s="1"/>
      <c r="D915" s="100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 x14ac:dyDescent="0.25">
      <c r="A916" s="1"/>
      <c r="B916" s="1"/>
      <c r="C916" s="1"/>
      <c r="D916" s="100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 x14ac:dyDescent="0.25">
      <c r="A917" s="1"/>
      <c r="B917" s="1"/>
      <c r="C917" s="1"/>
      <c r="D917" s="100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 x14ac:dyDescent="0.25">
      <c r="A918" s="1"/>
      <c r="B918" s="1"/>
      <c r="C918" s="1"/>
      <c r="D918" s="100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 x14ac:dyDescent="0.25">
      <c r="A919" s="1"/>
      <c r="B919" s="1"/>
      <c r="C919" s="1"/>
      <c r="D919" s="100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 x14ac:dyDescent="0.25">
      <c r="A920" s="1"/>
      <c r="B920" s="1"/>
      <c r="C920" s="1"/>
      <c r="D920" s="100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 x14ac:dyDescent="0.25">
      <c r="A921" s="1"/>
      <c r="B921" s="1"/>
      <c r="C921" s="1"/>
      <c r="D921" s="100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 x14ac:dyDescent="0.25">
      <c r="A922" s="1"/>
      <c r="B922" s="1"/>
      <c r="C922" s="1"/>
      <c r="D922" s="100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 x14ac:dyDescent="0.25">
      <c r="A923" s="1"/>
      <c r="B923" s="1"/>
      <c r="C923" s="1"/>
      <c r="D923" s="100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 x14ac:dyDescent="0.25">
      <c r="A924" s="1"/>
      <c r="B924" s="1"/>
      <c r="C924" s="1"/>
      <c r="D924" s="100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 x14ac:dyDescent="0.25">
      <c r="A925" s="1"/>
      <c r="B925" s="1"/>
      <c r="C925" s="1"/>
      <c r="D925" s="100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 x14ac:dyDescent="0.25">
      <c r="A926" s="1"/>
      <c r="B926" s="1"/>
      <c r="C926" s="1"/>
      <c r="D926" s="100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 x14ac:dyDescent="0.25">
      <c r="A927" s="1"/>
      <c r="B927" s="1"/>
      <c r="C927" s="1"/>
      <c r="D927" s="100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 x14ac:dyDescent="0.25">
      <c r="A928" s="1"/>
      <c r="B928" s="1"/>
      <c r="C928" s="1"/>
      <c r="D928" s="100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 x14ac:dyDescent="0.25">
      <c r="A929" s="1"/>
      <c r="B929" s="1"/>
      <c r="C929" s="1"/>
      <c r="D929" s="100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 x14ac:dyDescent="0.25">
      <c r="A930" s="1"/>
      <c r="B930" s="1"/>
      <c r="C930" s="1"/>
      <c r="D930" s="100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 x14ac:dyDescent="0.25">
      <c r="A931" s="1"/>
      <c r="B931" s="1"/>
      <c r="C931" s="1"/>
      <c r="D931" s="100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 x14ac:dyDescent="0.25">
      <c r="A932" s="1"/>
      <c r="B932" s="1"/>
      <c r="C932" s="1"/>
      <c r="D932" s="100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 x14ac:dyDescent="0.25">
      <c r="A933" s="1"/>
      <c r="B933" s="1"/>
      <c r="C933" s="1"/>
      <c r="D933" s="100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 x14ac:dyDescent="0.25">
      <c r="A934" s="1"/>
      <c r="B934" s="1"/>
      <c r="C934" s="1"/>
      <c r="D934" s="100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 x14ac:dyDescent="0.25">
      <c r="A935" s="1"/>
      <c r="B935" s="1"/>
      <c r="C935" s="1"/>
      <c r="D935" s="100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 x14ac:dyDescent="0.25">
      <c r="A936" s="1"/>
      <c r="B936" s="1"/>
      <c r="C936" s="1"/>
      <c r="D936" s="100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 x14ac:dyDescent="0.25">
      <c r="A937" s="1"/>
      <c r="B937" s="1"/>
      <c r="C937" s="1"/>
      <c r="D937" s="100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 x14ac:dyDescent="0.25">
      <c r="A938" s="1"/>
      <c r="B938" s="1"/>
      <c r="C938" s="1"/>
      <c r="D938" s="100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 x14ac:dyDescent="0.25">
      <c r="A939" s="1"/>
      <c r="B939" s="1"/>
      <c r="C939" s="1"/>
      <c r="D939" s="100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 x14ac:dyDescent="0.25">
      <c r="A940" s="1"/>
      <c r="B940" s="1"/>
      <c r="C940" s="1"/>
      <c r="D940" s="100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 x14ac:dyDescent="0.25">
      <c r="A941" s="1"/>
      <c r="B941" s="1"/>
      <c r="C941" s="1"/>
      <c r="D941" s="100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 x14ac:dyDescent="0.25">
      <c r="A942" s="1"/>
      <c r="B942" s="1"/>
      <c r="C942" s="1"/>
      <c r="D942" s="100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 x14ac:dyDescent="0.25">
      <c r="A943" s="1"/>
      <c r="B943" s="1"/>
      <c r="C943" s="1"/>
      <c r="D943" s="100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 x14ac:dyDescent="0.25">
      <c r="A944" s="1"/>
      <c r="B944" s="1"/>
      <c r="C944" s="1"/>
      <c r="D944" s="100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 x14ac:dyDescent="0.25">
      <c r="A945" s="1"/>
      <c r="B945" s="1"/>
      <c r="C945" s="1"/>
      <c r="D945" s="100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 x14ac:dyDescent="0.25">
      <c r="A946" s="1"/>
      <c r="B946" s="1"/>
      <c r="C946" s="1"/>
      <c r="D946" s="100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 x14ac:dyDescent="0.25">
      <c r="A947" s="1"/>
      <c r="B947" s="1"/>
      <c r="C947" s="1"/>
      <c r="D947" s="100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 x14ac:dyDescent="0.25">
      <c r="A948" s="1"/>
      <c r="B948" s="1"/>
      <c r="C948" s="1"/>
      <c r="D948" s="100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 x14ac:dyDescent="0.25">
      <c r="A949" s="1"/>
      <c r="B949" s="1"/>
      <c r="C949" s="1"/>
      <c r="D949" s="100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 x14ac:dyDescent="0.25">
      <c r="A950" s="1"/>
      <c r="B950" s="1"/>
      <c r="C950" s="1"/>
      <c r="D950" s="100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 x14ac:dyDescent="0.25">
      <c r="A951" s="1"/>
      <c r="B951" s="1"/>
      <c r="C951" s="1"/>
      <c r="D951" s="100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 x14ac:dyDescent="0.25">
      <c r="A952" s="1"/>
      <c r="B952" s="1"/>
      <c r="C952" s="1"/>
      <c r="D952" s="100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 x14ac:dyDescent="0.25">
      <c r="A953" s="1"/>
      <c r="B953" s="1"/>
      <c r="C953" s="1"/>
      <c r="D953" s="100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 x14ac:dyDescent="0.25">
      <c r="A954" s="1"/>
      <c r="B954" s="1"/>
      <c r="C954" s="1"/>
      <c r="D954" s="100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 x14ac:dyDescent="0.25">
      <c r="A955" s="1"/>
      <c r="B955" s="1"/>
      <c r="C955" s="1"/>
      <c r="D955" s="100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 x14ac:dyDescent="0.25">
      <c r="A956" s="1"/>
      <c r="B956" s="1"/>
      <c r="C956" s="1"/>
      <c r="D956" s="100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 x14ac:dyDescent="0.25">
      <c r="A957" s="1"/>
      <c r="B957" s="1"/>
      <c r="C957" s="1"/>
      <c r="D957" s="100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 x14ac:dyDescent="0.25">
      <c r="A958" s="1"/>
      <c r="B958" s="1"/>
      <c r="C958" s="1"/>
      <c r="D958" s="100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 x14ac:dyDescent="0.25">
      <c r="A959" s="1"/>
      <c r="B959" s="1"/>
      <c r="C959" s="1"/>
      <c r="D959" s="100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 x14ac:dyDescent="0.25">
      <c r="A960" s="1"/>
      <c r="B960" s="1"/>
      <c r="C960" s="1"/>
      <c r="D960" s="100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 x14ac:dyDescent="0.25">
      <c r="A961" s="1"/>
      <c r="B961" s="1"/>
      <c r="C961" s="1"/>
      <c r="D961" s="100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 x14ac:dyDescent="0.25">
      <c r="A962" s="1"/>
      <c r="B962" s="1"/>
      <c r="C962" s="1"/>
      <c r="D962" s="100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 x14ac:dyDescent="0.25">
      <c r="A963" s="1"/>
      <c r="B963" s="1"/>
      <c r="C963" s="1"/>
      <c r="D963" s="100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 x14ac:dyDescent="0.25">
      <c r="A964" s="1"/>
      <c r="B964" s="1"/>
      <c r="C964" s="1"/>
      <c r="D964" s="100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 x14ac:dyDescent="0.25">
      <c r="A965" s="1"/>
      <c r="B965" s="1"/>
      <c r="C965" s="1"/>
      <c r="D965" s="100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 x14ac:dyDescent="0.25">
      <c r="A966" s="1"/>
      <c r="B966" s="1"/>
      <c r="C966" s="1"/>
      <c r="D966" s="100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 x14ac:dyDescent="0.25">
      <c r="A967" s="1"/>
      <c r="B967" s="1"/>
      <c r="C967" s="1"/>
      <c r="D967" s="100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 x14ac:dyDescent="0.25">
      <c r="A968" s="1"/>
      <c r="B968" s="1"/>
      <c r="C968" s="1"/>
      <c r="D968" s="100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 x14ac:dyDescent="0.25">
      <c r="A969" s="1"/>
      <c r="B969" s="1"/>
      <c r="C969" s="1"/>
      <c r="D969" s="100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 x14ac:dyDescent="0.25">
      <c r="A970" s="1"/>
      <c r="B970" s="1"/>
      <c r="C970" s="1"/>
      <c r="D970" s="100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 x14ac:dyDescent="0.25">
      <c r="A971" s="1"/>
      <c r="B971" s="1"/>
      <c r="C971" s="1"/>
      <c r="D971" s="100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 x14ac:dyDescent="0.25">
      <c r="A972" s="1"/>
      <c r="B972" s="1"/>
      <c r="C972" s="1"/>
      <c r="D972" s="100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 x14ac:dyDescent="0.25">
      <c r="A973" s="1"/>
      <c r="B973" s="1"/>
      <c r="C973" s="1"/>
      <c r="D973" s="100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 x14ac:dyDescent="0.25">
      <c r="A974" s="1"/>
      <c r="B974" s="1"/>
      <c r="C974" s="1"/>
      <c r="D974" s="100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 x14ac:dyDescent="0.25">
      <c r="A975" s="1"/>
      <c r="B975" s="1"/>
      <c r="C975" s="1"/>
      <c r="D975" s="100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 x14ac:dyDescent="0.25">
      <c r="A976" s="1"/>
      <c r="B976" s="1"/>
      <c r="C976" s="1"/>
      <c r="D976" s="100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 x14ac:dyDescent="0.25">
      <c r="A977" s="1"/>
      <c r="B977" s="1"/>
      <c r="C977" s="1"/>
      <c r="D977" s="100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 x14ac:dyDescent="0.25">
      <c r="A978" s="1"/>
      <c r="B978" s="1"/>
      <c r="C978" s="1"/>
      <c r="D978" s="100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 x14ac:dyDescent="0.25">
      <c r="A979" s="1"/>
      <c r="B979" s="1"/>
      <c r="C979" s="1"/>
      <c r="D979" s="100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 x14ac:dyDescent="0.25">
      <c r="A980" s="1"/>
      <c r="B980" s="1"/>
      <c r="C980" s="1"/>
      <c r="D980" s="100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 x14ac:dyDescent="0.25">
      <c r="A981" s="1"/>
      <c r="B981" s="1"/>
      <c r="C981" s="1"/>
      <c r="D981" s="100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 x14ac:dyDescent="0.25">
      <c r="A982" s="1"/>
      <c r="B982" s="1"/>
      <c r="C982" s="1"/>
      <c r="D982" s="100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 x14ac:dyDescent="0.25">
      <c r="A983" s="1"/>
      <c r="B983" s="1"/>
      <c r="C983" s="1"/>
      <c r="D983" s="100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 x14ac:dyDescent="0.25">
      <c r="A984" s="1"/>
      <c r="B984" s="1"/>
      <c r="C984" s="1"/>
      <c r="D984" s="100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 x14ac:dyDescent="0.25">
      <c r="A985" s="1"/>
      <c r="B985" s="1"/>
      <c r="C985" s="1"/>
      <c r="D985" s="100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 x14ac:dyDescent="0.25">
      <c r="A986" s="1"/>
      <c r="B986" s="1"/>
      <c r="C986" s="1"/>
      <c r="D986" s="100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 x14ac:dyDescent="0.25">
      <c r="A987" s="1"/>
      <c r="B987" s="1"/>
      <c r="C987" s="1"/>
      <c r="D987" s="100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 x14ac:dyDescent="0.25">
      <c r="A988" s="1"/>
      <c r="B988" s="1"/>
      <c r="C988" s="1"/>
      <c r="D988" s="100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 x14ac:dyDescent="0.25">
      <c r="A989" s="1"/>
      <c r="B989" s="1"/>
      <c r="C989" s="1"/>
      <c r="D989" s="100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 x14ac:dyDescent="0.25">
      <c r="A990" s="1"/>
      <c r="B990" s="1"/>
      <c r="C990" s="1"/>
      <c r="D990" s="100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 x14ac:dyDescent="0.25">
      <c r="A991" s="1"/>
      <c r="B991" s="1"/>
      <c r="C991" s="1"/>
      <c r="D991" s="100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 x14ac:dyDescent="0.25">
      <c r="A992" s="1"/>
      <c r="B992" s="1"/>
      <c r="C992" s="1"/>
      <c r="D992" s="100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 x14ac:dyDescent="0.25">
      <c r="A993" s="1"/>
      <c r="B993" s="1"/>
      <c r="C993" s="1"/>
      <c r="D993" s="100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 x14ac:dyDescent="0.25">
      <c r="A994" s="1"/>
      <c r="B994" s="1"/>
      <c r="C994" s="1"/>
      <c r="D994" s="100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 x14ac:dyDescent="0.25">
      <c r="A995" s="1"/>
      <c r="B995" s="1"/>
      <c r="C995" s="1"/>
      <c r="D995" s="100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mergeCells count="14">
    <mergeCell ref="A1:H1"/>
    <mergeCell ref="A2:H2"/>
    <mergeCell ref="A3:H3"/>
    <mergeCell ref="A4:H4"/>
    <mergeCell ref="A6:A8"/>
    <mergeCell ref="B6:B8"/>
    <mergeCell ref="C6:C8"/>
    <mergeCell ref="D6:D8"/>
    <mergeCell ref="D5:E5"/>
    <mergeCell ref="F6:F8"/>
    <mergeCell ref="H6:H8"/>
    <mergeCell ref="E6:E8"/>
    <mergeCell ref="G6:G8"/>
    <mergeCell ref="F5:H5"/>
  </mergeCells>
  <phoneticPr fontId="0" type="noConversion"/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670"/>
  <sheetViews>
    <sheetView zoomScaleNormal="100" workbookViewId="0">
      <selection activeCell="J7" sqref="J7:J8"/>
    </sheetView>
  </sheetViews>
  <sheetFormatPr defaultColWidth="17.28515625" defaultRowHeight="15" customHeight="1" x14ac:dyDescent="0.2"/>
  <cols>
    <col min="1" max="1" width="4.5703125" style="211" customWidth="1"/>
    <col min="2" max="2" width="3.28515625" style="75" customWidth="1"/>
    <col min="3" max="3" width="3.7109375" style="75" customWidth="1"/>
    <col min="4" max="4" width="5.28515625" style="75" customWidth="1"/>
    <col min="5" max="5" width="4.42578125" style="75" customWidth="1"/>
    <col min="6" max="6" width="37.5703125" style="75" customWidth="1"/>
    <col min="7" max="7" width="8.28515625" style="97" customWidth="1"/>
    <col min="8" max="8" width="10.85546875" style="75" customWidth="1"/>
    <col min="9" max="9" width="10.42578125" style="75" customWidth="1"/>
    <col min="10" max="10" width="11.140625" style="75" customWidth="1"/>
    <col min="11" max="11" width="14" style="75" bestFit="1" customWidth="1"/>
    <col min="12" max="12" width="9.5703125" style="75" bestFit="1" customWidth="1"/>
    <col min="13" max="17" width="9.140625" style="75" customWidth="1"/>
    <col min="18" max="25" width="8" style="75" customWidth="1"/>
    <col min="26" max="16384" width="17.28515625" style="75"/>
  </cols>
  <sheetData>
    <row r="1" spans="1:25" ht="15.75" customHeight="1" x14ac:dyDescent="0.2">
      <c r="B1" s="504"/>
      <c r="C1" s="493"/>
      <c r="D1" s="493"/>
      <c r="E1" s="493"/>
      <c r="F1" s="493"/>
      <c r="G1" s="493"/>
      <c r="H1" s="493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ht="15.75" customHeight="1" x14ac:dyDescent="0.2">
      <c r="A2" s="558" t="s">
        <v>859</v>
      </c>
      <c r="B2" s="505"/>
      <c r="C2" s="505"/>
      <c r="D2" s="505"/>
      <c r="E2" s="505"/>
      <c r="F2" s="505"/>
      <c r="G2" s="505"/>
      <c r="H2" s="505"/>
      <c r="I2" s="505"/>
      <c r="J2" s="505"/>
      <c r="K2" s="330"/>
      <c r="L2" s="330"/>
      <c r="M2" s="330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15.75" customHeight="1" x14ac:dyDescent="0.2">
      <c r="A3" s="559" t="s">
        <v>411</v>
      </c>
      <c r="B3" s="491"/>
      <c r="C3" s="491"/>
      <c r="D3" s="491"/>
      <c r="E3" s="491"/>
      <c r="F3" s="491"/>
      <c r="G3" s="491"/>
      <c r="H3" s="491"/>
      <c r="I3" s="491"/>
      <c r="J3" s="491"/>
      <c r="K3" s="330"/>
      <c r="L3" s="330"/>
      <c r="M3" s="330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15.75" customHeight="1" x14ac:dyDescent="0.2">
      <c r="A4" s="559" t="s">
        <v>617</v>
      </c>
      <c r="B4" s="491"/>
      <c r="C4" s="491"/>
      <c r="D4" s="491"/>
      <c r="E4" s="491"/>
      <c r="F4" s="491"/>
      <c r="G4" s="491"/>
      <c r="H4" s="491"/>
      <c r="I4" s="491"/>
      <c r="J4" s="491"/>
      <c r="K4" s="330"/>
      <c r="L4" s="330"/>
      <c r="M4" s="330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1:25" ht="15.75" customHeight="1" x14ac:dyDescent="0.2">
      <c r="A5" s="559" t="s">
        <v>56</v>
      </c>
      <c r="B5" s="491"/>
      <c r="C5" s="491"/>
      <c r="D5" s="491"/>
      <c r="E5" s="491"/>
      <c r="F5" s="491"/>
      <c r="G5" s="491"/>
      <c r="H5" s="491"/>
      <c r="I5" s="491"/>
      <c r="J5" s="491"/>
      <c r="K5" s="330"/>
      <c r="L5" s="330"/>
      <c r="M5" s="330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1:25" ht="12" customHeight="1" x14ac:dyDescent="0.2">
      <c r="A6" s="328"/>
      <c r="B6" s="331"/>
      <c r="C6" s="331"/>
      <c r="D6" s="331"/>
      <c r="E6" s="331"/>
      <c r="F6" s="331"/>
      <c r="G6" s="555" t="s">
        <v>762</v>
      </c>
      <c r="H6" s="555"/>
      <c r="I6" s="330"/>
      <c r="J6" s="330"/>
      <c r="K6" s="330"/>
      <c r="L6" s="330"/>
      <c r="M6" s="330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</row>
    <row r="7" spans="1:25" ht="15.75" customHeight="1" x14ac:dyDescent="0.2">
      <c r="A7" s="563" t="s">
        <v>257</v>
      </c>
      <c r="B7" s="566" t="s">
        <v>142</v>
      </c>
      <c r="C7" s="567"/>
      <c r="D7" s="567"/>
      <c r="E7" s="567"/>
      <c r="F7" s="568"/>
      <c r="G7" s="556" t="s">
        <v>143</v>
      </c>
      <c r="H7" s="553" t="s">
        <v>15</v>
      </c>
      <c r="I7" s="553" t="s">
        <v>760</v>
      </c>
      <c r="J7" s="553" t="s">
        <v>761</v>
      </c>
      <c r="K7" s="330"/>
      <c r="L7" s="330"/>
      <c r="M7" s="330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spans="1:25" ht="11.25" customHeight="1" x14ac:dyDescent="0.2">
      <c r="A8" s="563"/>
      <c r="B8" s="569"/>
      <c r="C8" s="569"/>
      <c r="D8" s="569"/>
      <c r="E8" s="569"/>
      <c r="F8" s="570"/>
      <c r="G8" s="557"/>
      <c r="H8" s="554"/>
      <c r="I8" s="554"/>
      <c r="J8" s="554"/>
      <c r="K8" s="330"/>
      <c r="L8" s="330"/>
      <c r="M8" s="330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spans="1:25" ht="17.25" customHeight="1" x14ac:dyDescent="0.2">
      <c r="A9" s="333">
        <v>1</v>
      </c>
      <c r="B9" s="334">
        <v>2</v>
      </c>
      <c r="C9" s="334">
        <v>3</v>
      </c>
      <c r="D9" s="334">
        <v>4</v>
      </c>
      <c r="E9" s="334">
        <v>5</v>
      </c>
      <c r="F9" s="335">
        <v>6</v>
      </c>
      <c r="G9" s="332">
        <v>7</v>
      </c>
      <c r="H9" s="336">
        <v>8</v>
      </c>
      <c r="I9" s="337">
        <v>9</v>
      </c>
      <c r="J9" s="337">
        <v>10</v>
      </c>
      <c r="K9" s="330"/>
      <c r="L9" s="330"/>
      <c r="M9" s="330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spans="1:25" ht="15.75" customHeight="1" x14ac:dyDescent="0.2">
      <c r="A10" s="338" t="s">
        <v>258</v>
      </c>
      <c r="B10" s="339" t="s">
        <v>144</v>
      </c>
      <c r="C10" s="340"/>
      <c r="D10" s="340"/>
      <c r="E10" s="340"/>
      <c r="F10" s="340"/>
      <c r="G10" s="341"/>
      <c r="H10" s="342">
        <f>H11+H21+H25+H52+H68+H64</f>
        <v>51616328</v>
      </c>
      <c r="I10" s="342">
        <f>I11+I21+I25+I52+I68+I64+I58</f>
        <v>47682013</v>
      </c>
      <c r="J10" s="343">
        <f>J11+J21+J25+J52+J68+J64</f>
        <v>99048341</v>
      </c>
      <c r="K10" s="330"/>
      <c r="L10" s="330"/>
      <c r="M10" s="330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</row>
    <row r="11" spans="1:25" ht="15.75" customHeight="1" x14ac:dyDescent="0.2">
      <c r="A11" s="338" t="s">
        <v>259</v>
      </c>
      <c r="B11" s="344" t="s">
        <v>36</v>
      </c>
      <c r="C11" s="345"/>
      <c r="D11" s="345" t="s">
        <v>145</v>
      </c>
      <c r="E11" s="345"/>
      <c r="F11" s="345"/>
      <c r="G11" s="346"/>
      <c r="H11" s="347">
        <f>H13+H17</f>
        <v>4031000</v>
      </c>
      <c r="I11" s="348">
        <v>324000</v>
      </c>
      <c r="J11" s="348">
        <v>4355000</v>
      </c>
      <c r="K11" s="330"/>
      <c r="L11" s="330"/>
      <c r="M11" s="330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</row>
    <row r="12" spans="1:25" ht="15.75" customHeight="1" x14ac:dyDescent="0.2">
      <c r="A12" s="338" t="s">
        <v>260</v>
      </c>
      <c r="B12" s="344"/>
      <c r="C12" s="345" t="s">
        <v>146</v>
      </c>
      <c r="D12" s="345"/>
      <c r="E12" s="345"/>
      <c r="F12" s="345"/>
      <c r="G12" s="346"/>
      <c r="H12" s="347"/>
      <c r="I12" s="349"/>
      <c r="J12" s="349"/>
      <c r="K12" s="330"/>
      <c r="L12" s="330"/>
      <c r="M12" s="330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</row>
    <row r="13" spans="1:25" ht="15.75" customHeight="1" x14ac:dyDescent="0.2">
      <c r="A13" s="338" t="s">
        <v>261</v>
      </c>
      <c r="B13" s="344"/>
      <c r="C13" s="345"/>
      <c r="D13" s="345" t="s">
        <v>235</v>
      </c>
      <c r="E13" s="345" t="s">
        <v>236</v>
      </c>
      <c r="F13" s="345"/>
      <c r="G13" s="346"/>
      <c r="H13" s="347">
        <f>H14+H15</f>
        <v>490000</v>
      </c>
      <c r="I13" s="348">
        <v>-490000</v>
      </c>
      <c r="J13" s="349">
        <v>0</v>
      </c>
      <c r="K13" s="330"/>
      <c r="L13" s="330"/>
      <c r="M13" s="330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25" ht="15.75" customHeight="1" x14ac:dyDescent="0.2">
      <c r="A14" s="338" t="s">
        <v>262</v>
      </c>
      <c r="B14" s="344"/>
      <c r="C14" s="345"/>
      <c r="D14" s="345"/>
      <c r="E14" s="345"/>
      <c r="F14" s="350" t="s">
        <v>618</v>
      </c>
      <c r="G14" s="346"/>
      <c r="H14" s="351">
        <v>400000</v>
      </c>
      <c r="I14" s="349">
        <v>-400000</v>
      </c>
      <c r="J14" s="349">
        <v>0</v>
      </c>
      <c r="K14" s="330"/>
      <c r="L14" s="330"/>
      <c r="M14" s="330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</row>
    <row r="15" spans="1:25" ht="15.75" customHeight="1" x14ac:dyDescent="0.2">
      <c r="A15" s="338" t="s">
        <v>263</v>
      </c>
      <c r="B15" s="344"/>
      <c r="C15" s="345"/>
      <c r="D15" s="345"/>
      <c r="E15" s="345"/>
      <c r="F15" s="350" t="s">
        <v>629</v>
      </c>
      <c r="G15" s="346"/>
      <c r="H15" s="351">
        <v>90000</v>
      </c>
      <c r="I15" s="352">
        <v>-90000</v>
      </c>
      <c r="J15" s="349">
        <v>0</v>
      </c>
      <c r="K15" s="330"/>
      <c r="L15" s="330"/>
      <c r="M15" s="330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</row>
    <row r="16" spans="1:25" ht="15.75" customHeight="1" x14ac:dyDescent="0.2">
      <c r="A16" s="338" t="s">
        <v>264</v>
      </c>
      <c r="B16" s="353"/>
      <c r="C16" s="345" t="s">
        <v>151</v>
      </c>
      <c r="D16" s="345"/>
      <c r="E16" s="345" t="s">
        <v>152</v>
      </c>
      <c r="F16" s="345"/>
      <c r="G16" s="346"/>
      <c r="H16" s="347"/>
      <c r="I16" s="352"/>
      <c r="J16" s="349"/>
      <c r="K16" s="330"/>
      <c r="L16" s="330"/>
      <c r="M16" s="330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</row>
    <row r="17" spans="1:25" ht="15.75" customHeight="1" x14ac:dyDescent="0.2">
      <c r="A17" s="338" t="s">
        <v>265</v>
      </c>
      <c r="B17" s="353"/>
      <c r="C17" s="354"/>
      <c r="D17" s="354" t="s">
        <v>153</v>
      </c>
      <c r="E17" s="354" t="s">
        <v>154</v>
      </c>
      <c r="F17" s="354"/>
      <c r="G17" s="346"/>
      <c r="H17" s="355">
        <v>3541000</v>
      </c>
      <c r="I17" s="352">
        <v>814000</v>
      </c>
      <c r="J17" s="349">
        <v>4355000</v>
      </c>
      <c r="K17" s="330"/>
      <c r="L17" s="330"/>
      <c r="M17" s="330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</row>
    <row r="18" spans="1:25" ht="15.75" customHeight="1" x14ac:dyDescent="0.2">
      <c r="A18" s="338" t="s">
        <v>266</v>
      </c>
      <c r="B18" s="353"/>
      <c r="C18" s="354"/>
      <c r="D18" s="354"/>
      <c r="E18" s="354"/>
      <c r="F18" s="350" t="s">
        <v>418</v>
      </c>
      <c r="G18" s="346"/>
      <c r="H18" s="351">
        <v>3541000</v>
      </c>
      <c r="I18" s="352">
        <v>814000</v>
      </c>
      <c r="J18" s="349">
        <v>4355000</v>
      </c>
      <c r="K18" s="330"/>
      <c r="L18" s="330"/>
      <c r="M18" s="330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</row>
    <row r="19" spans="1:25" ht="15.75" customHeight="1" x14ac:dyDescent="0.2">
      <c r="A19" s="338" t="s">
        <v>267</v>
      </c>
      <c r="B19" s="353"/>
      <c r="C19" s="354"/>
      <c r="D19" s="354"/>
      <c r="E19" s="354"/>
      <c r="F19" s="350" t="s">
        <v>155</v>
      </c>
      <c r="G19" s="346"/>
      <c r="H19" s="351"/>
      <c r="I19" s="352"/>
      <c r="J19" s="349"/>
      <c r="K19" s="330"/>
      <c r="L19" s="330"/>
      <c r="M19" s="330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</row>
    <row r="20" spans="1:25" ht="15.75" customHeight="1" x14ac:dyDescent="0.2">
      <c r="A20" s="338" t="s">
        <v>268</v>
      </c>
      <c r="B20" s="353"/>
      <c r="C20" s="354"/>
      <c r="D20" s="354"/>
      <c r="E20" s="350"/>
      <c r="F20" s="350"/>
      <c r="G20" s="346"/>
      <c r="H20" s="351"/>
      <c r="I20" s="352"/>
      <c r="J20" s="349"/>
      <c r="K20" s="330"/>
      <c r="L20" s="330"/>
      <c r="M20" s="330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1:25" ht="15.75" customHeight="1" x14ac:dyDescent="0.2">
      <c r="A21" s="338" t="s">
        <v>269</v>
      </c>
      <c r="B21" s="344" t="s">
        <v>38</v>
      </c>
      <c r="C21" s="345"/>
      <c r="D21" s="345" t="s">
        <v>156</v>
      </c>
      <c r="E21" s="356"/>
      <c r="F21" s="356"/>
      <c r="G21" s="357"/>
      <c r="H21" s="347">
        <f>SUM(H22:H24)</f>
        <v>920000</v>
      </c>
      <c r="I21" s="347">
        <f>SUM(I22:I24)</f>
        <v>61884</v>
      </c>
      <c r="J21" s="358">
        <f>SUM(J22:J24)</f>
        <v>981884</v>
      </c>
      <c r="K21" s="330"/>
      <c r="L21" s="330"/>
      <c r="M21" s="330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</row>
    <row r="22" spans="1:25" ht="15.75" customHeight="1" x14ac:dyDescent="0.2">
      <c r="A22" s="338" t="s">
        <v>270</v>
      </c>
      <c r="B22" s="353"/>
      <c r="C22" s="354"/>
      <c r="D22" s="354"/>
      <c r="E22" s="350" t="s">
        <v>157</v>
      </c>
      <c r="F22" s="354"/>
      <c r="G22" s="346"/>
      <c r="H22" s="355">
        <v>880000</v>
      </c>
      <c r="I22" s="352">
        <f>J22-H22</f>
        <v>44423</v>
      </c>
      <c r="J22" s="349">
        <v>924423</v>
      </c>
      <c r="K22" s="330"/>
      <c r="L22" s="330"/>
      <c r="M22" s="330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</row>
    <row r="23" spans="1:25" ht="15.75" customHeight="1" x14ac:dyDescent="0.2">
      <c r="A23" s="338" t="s">
        <v>271</v>
      </c>
      <c r="B23" s="353"/>
      <c r="C23" s="354"/>
      <c r="D23" s="354"/>
      <c r="E23" s="350" t="s">
        <v>158</v>
      </c>
      <c r="F23" s="354"/>
      <c r="G23" s="346"/>
      <c r="H23" s="355">
        <v>24000</v>
      </c>
      <c r="I23" s="352">
        <f>J23-H23</f>
        <v>4980</v>
      </c>
      <c r="J23" s="349">
        <v>28980</v>
      </c>
      <c r="K23" s="330"/>
      <c r="L23" s="330"/>
      <c r="M23" s="330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</row>
    <row r="24" spans="1:25" ht="15.75" customHeight="1" x14ac:dyDescent="0.2">
      <c r="A24" s="338" t="s">
        <v>272</v>
      </c>
      <c r="B24" s="353"/>
      <c r="C24" s="354"/>
      <c r="D24" s="354"/>
      <c r="E24" s="350" t="s">
        <v>159</v>
      </c>
      <c r="F24" s="354"/>
      <c r="G24" s="346"/>
      <c r="H24" s="355">
        <v>16000</v>
      </c>
      <c r="I24" s="352">
        <f>J24-H24</f>
        <v>12481</v>
      </c>
      <c r="J24" s="349">
        <v>28481</v>
      </c>
      <c r="K24" s="330"/>
      <c r="L24" s="330"/>
      <c r="M24" s="330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</row>
    <row r="25" spans="1:25" ht="15.75" customHeight="1" x14ac:dyDescent="0.2">
      <c r="A25" s="338" t="s">
        <v>273</v>
      </c>
      <c r="B25" s="344" t="s">
        <v>40</v>
      </c>
      <c r="C25" s="345"/>
      <c r="D25" s="345" t="s">
        <v>41</v>
      </c>
      <c r="E25" s="345"/>
      <c r="F25" s="345"/>
      <c r="G25" s="346"/>
      <c r="H25" s="347">
        <f>H26+H31+H45+H48+H37</f>
        <v>4083000</v>
      </c>
      <c r="I25" s="347">
        <f>I26+I31+I45+I48+I37</f>
        <v>207181</v>
      </c>
      <c r="J25" s="358">
        <f>J26+J31+J45+J48+J37</f>
        <v>4290181</v>
      </c>
      <c r="K25" s="330"/>
      <c r="L25" s="330"/>
      <c r="M25" s="330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</row>
    <row r="26" spans="1:25" ht="15.75" customHeight="1" x14ac:dyDescent="0.2">
      <c r="A26" s="338" t="s">
        <v>274</v>
      </c>
      <c r="B26" s="359"/>
      <c r="C26" s="345" t="s">
        <v>160</v>
      </c>
      <c r="D26" s="360"/>
      <c r="E26" s="345" t="s">
        <v>161</v>
      </c>
      <c r="F26" s="361"/>
      <c r="G26" s="362"/>
      <c r="H26" s="347">
        <f>+H28</f>
        <v>350000</v>
      </c>
      <c r="I26" s="347">
        <f>+I28+I27</f>
        <v>14000</v>
      </c>
      <c r="J26" s="358">
        <f>+J28+J27</f>
        <v>364000</v>
      </c>
      <c r="K26" s="363"/>
      <c r="L26" s="363"/>
      <c r="M26" s="363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</row>
    <row r="27" spans="1:25" ht="15.75" customHeight="1" x14ac:dyDescent="0.2">
      <c r="A27" s="338" t="s">
        <v>275</v>
      </c>
      <c r="B27" s="359"/>
      <c r="C27" s="345"/>
      <c r="D27" s="354" t="s">
        <v>162</v>
      </c>
      <c r="E27" s="354" t="s">
        <v>163</v>
      </c>
      <c r="F27" s="361"/>
      <c r="G27" s="362"/>
      <c r="H27" s="347">
        <v>0</v>
      </c>
      <c r="I27" s="352">
        <v>14000</v>
      </c>
      <c r="J27" s="349">
        <v>14000</v>
      </c>
      <c r="K27" s="363"/>
      <c r="L27" s="363"/>
      <c r="M27" s="363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</row>
    <row r="28" spans="1:25" ht="15.75" customHeight="1" x14ac:dyDescent="0.2">
      <c r="A28" s="338" t="s">
        <v>276</v>
      </c>
      <c r="B28" s="353"/>
      <c r="C28" s="354"/>
      <c r="D28" s="354" t="s">
        <v>164</v>
      </c>
      <c r="E28" s="354" t="s">
        <v>165</v>
      </c>
      <c r="F28" s="354"/>
      <c r="G28" s="346"/>
      <c r="H28" s="355">
        <f>H29+H30</f>
        <v>350000</v>
      </c>
      <c r="I28" s="355">
        <f>I29+I30</f>
        <v>0</v>
      </c>
      <c r="J28" s="364">
        <f>J29+J30</f>
        <v>350000</v>
      </c>
      <c r="K28" s="330"/>
      <c r="L28" s="330"/>
      <c r="M28" s="330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</row>
    <row r="29" spans="1:25" ht="15.75" customHeight="1" x14ac:dyDescent="0.2">
      <c r="A29" s="338" t="s">
        <v>277</v>
      </c>
      <c r="B29" s="344"/>
      <c r="C29" s="345"/>
      <c r="D29" s="345"/>
      <c r="E29" s="345"/>
      <c r="F29" s="350" t="s">
        <v>166</v>
      </c>
      <c r="G29" s="346"/>
      <c r="H29" s="355">
        <v>300000</v>
      </c>
      <c r="I29" s="352">
        <v>0</v>
      </c>
      <c r="J29" s="349">
        <v>300000</v>
      </c>
      <c r="K29" s="330"/>
      <c r="L29" s="330"/>
      <c r="M29" s="330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</row>
    <row r="30" spans="1:25" ht="15.75" customHeight="1" x14ac:dyDescent="0.2">
      <c r="A30" s="338" t="s">
        <v>278</v>
      </c>
      <c r="B30" s="344"/>
      <c r="C30" s="345"/>
      <c r="D30" s="345"/>
      <c r="E30" s="345"/>
      <c r="F30" s="350" t="s">
        <v>167</v>
      </c>
      <c r="G30" s="346"/>
      <c r="H30" s="355">
        <v>50000</v>
      </c>
      <c r="I30" s="352">
        <v>0</v>
      </c>
      <c r="J30" s="349">
        <v>50000</v>
      </c>
      <c r="K30" s="330"/>
      <c r="L30" s="330"/>
      <c r="M30" s="330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</row>
    <row r="31" spans="1:25" ht="15.75" customHeight="1" x14ac:dyDescent="0.2">
      <c r="A31" s="338" t="s">
        <v>279</v>
      </c>
      <c r="B31" s="359"/>
      <c r="C31" s="345" t="s">
        <v>168</v>
      </c>
      <c r="D31" s="360"/>
      <c r="E31" s="345" t="s">
        <v>169</v>
      </c>
      <c r="F31" s="360"/>
      <c r="G31" s="362"/>
      <c r="H31" s="347">
        <f>SUM(H33:H36)</f>
        <v>757000</v>
      </c>
      <c r="I31" s="347">
        <f>SUM(I33:I36)</f>
        <v>16000</v>
      </c>
      <c r="J31" s="358">
        <f>SUM(J33:J36)</f>
        <v>773000</v>
      </c>
      <c r="K31" s="363"/>
      <c r="L31" s="363"/>
      <c r="M31" s="363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</row>
    <row r="32" spans="1:25" ht="15.75" customHeight="1" x14ac:dyDescent="0.2">
      <c r="A32" s="338" t="s">
        <v>280</v>
      </c>
      <c r="B32" s="353"/>
      <c r="C32" s="354"/>
      <c r="D32" s="354" t="s">
        <v>171</v>
      </c>
      <c r="E32" s="354" t="s">
        <v>172</v>
      </c>
      <c r="F32" s="354"/>
      <c r="G32" s="346"/>
      <c r="H32" s="355">
        <f>H31</f>
        <v>757000</v>
      </c>
      <c r="I32" s="355">
        <f>I31</f>
        <v>16000</v>
      </c>
      <c r="J32" s="364">
        <f>J31</f>
        <v>773000</v>
      </c>
      <c r="K32" s="330"/>
      <c r="L32" s="330"/>
      <c r="M32" s="330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</row>
    <row r="33" spans="1:25" ht="15.75" customHeight="1" x14ac:dyDescent="0.2">
      <c r="A33" s="338" t="s">
        <v>281</v>
      </c>
      <c r="B33" s="353"/>
      <c r="C33" s="354"/>
      <c r="D33" s="354"/>
      <c r="E33" s="354"/>
      <c r="F33" s="350" t="s">
        <v>173</v>
      </c>
      <c r="G33" s="346"/>
      <c r="H33" s="355">
        <v>360000</v>
      </c>
      <c r="I33" s="352">
        <v>150000</v>
      </c>
      <c r="J33" s="349">
        <v>510000</v>
      </c>
      <c r="K33" s="330"/>
      <c r="L33" s="330"/>
      <c r="M33" s="330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</row>
    <row r="34" spans="1:25" ht="15.75" customHeight="1" x14ac:dyDescent="0.2">
      <c r="A34" s="338" t="s">
        <v>282</v>
      </c>
      <c r="B34" s="353"/>
      <c r="C34" s="354"/>
      <c r="D34" s="354"/>
      <c r="E34" s="354"/>
      <c r="F34" s="350" t="s">
        <v>170</v>
      </c>
      <c r="G34" s="346"/>
      <c r="H34" s="355">
        <v>90000</v>
      </c>
      <c r="I34" s="352">
        <v>0</v>
      </c>
      <c r="J34" s="349">
        <v>90000</v>
      </c>
      <c r="K34" s="330"/>
      <c r="L34" s="330"/>
      <c r="M34" s="330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</row>
    <row r="35" spans="1:25" ht="15.75" customHeight="1" x14ac:dyDescent="0.2">
      <c r="A35" s="338" t="s">
        <v>283</v>
      </c>
      <c r="B35" s="353"/>
      <c r="C35" s="354"/>
      <c r="D35" s="354"/>
      <c r="E35" s="354"/>
      <c r="F35" s="350" t="s">
        <v>620</v>
      </c>
      <c r="G35" s="346"/>
      <c r="H35" s="355">
        <v>107000</v>
      </c>
      <c r="I35" s="352">
        <v>0</v>
      </c>
      <c r="J35" s="349">
        <v>107000</v>
      </c>
      <c r="K35" s="330"/>
      <c r="L35" s="330"/>
      <c r="M35" s="330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</row>
    <row r="36" spans="1:25" ht="15.75" customHeight="1" x14ac:dyDescent="0.2">
      <c r="A36" s="338" t="s">
        <v>284</v>
      </c>
      <c r="B36" s="353"/>
      <c r="C36" s="354"/>
      <c r="D36" s="354"/>
      <c r="E36" s="354"/>
      <c r="F36" s="350" t="s">
        <v>621</v>
      </c>
      <c r="G36" s="346"/>
      <c r="H36" s="355">
        <v>200000</v>
      </c>
      <c r="I36" s="352">
        <v>-134000</v>
      </c>
      <c r="J36" s="349">
        <v>66000</v>
      </c>
      <c r="K36" s="330"/>
      <c r="L36" s="330"/>
      <c r="M36" s="330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</row>
    <row r="37" spans="1:25" ht="15.75" customHeight="1" x14ac:dyDescent="0.2">
      <c r="A37" s="338" t="s">
        <v>285</v>
      </c>
      <c r="B37" s="353"/>
      <c r="C37" s="345" t="s">
        <v>174</v>
      </c>
      <c r="D37" s="354"/>
      <c r="E37" s="345" t="s">
        <v>175</v>
      </c>
      <c r="F37" s="350"/>
      <c r="G37" s="346"/>
      <c r="H37" s="347">
        <f>H39+H38</f>
        <v>1926000</v>
      </c>
      <c r="I37" s="347">
        <f>I39+I38</f>
        <v>-76000</v>
      </c>
      <c r="J37" s="358">
        <f>J39+J38</f>
        <v>1850000</v>
      </c>
      <c r="K37" s="330"/>
      <c r="L37" s="330"/>
      <c r="M37" s="330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</row>
    <row r="38" spans="1:25" ht="15.75" customHeight="1" x14ac:dyDescent="0.2">
      <c r="A38" s="338" t="s">
        <v>286</v>
      </c>
      <c r="B38" s="353"/>
      <c r="C38" s="345"/>
      <c r="D38" s="354" t="s">
        <v>181</v>
      </c>
      <c r="E38" s="354" t="s">
        <v>182</v>
      </c>
      <c r="F38" s="350"/>
      <c r="G38" s="346"/>
      <c r="H38" s="355">
        <v>300000</v>
      </c>
      <c r="I38" s="352">
        <v>0</v>
      </c>
      <c r="J38" s="349">
        <v>300000</v>
      </c>
      <c r="K38" s="330"/>
      <c r="L38" s="330"/>
      <c r="M38" s="330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</row>
    <row r="39" spans="1:25" ht="15.75" customHeight="1" x14ac:dyDescent="0.2">
      <c r="A39" s="338" t="s">
        <v>287</v>
      </c>
      <c r="B39" s="353"/>
      <c r="C39" s="345"/>
      <c r="D39" s="354" t="s">
        <v>183</v>
      </c>
      <c r="E39" s="354" t="s">
        <v>184</v>
      </c>
      <c r="F39" s="350"/>
      <c r="G39" s="346"/>
      <c r="H39" s="355">
        <f>SUM(H40:H44)</f>
        <v>1626000</v>
      </c>
      <c r="I39" s="355">
        <f>SUM(I40:I44)</f>
        <v>-76000</v>
      </c>
      <c r="J39" s="349">
        <f>SUM(J40:J44)</f>
        <v>1550000</v>
      </c>
      <c r="K39" s="330"/>
      <c r="L39" s="330"/>
      <c r="M39" s="330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</row>
    <row r="40" spans="1:25" ht="27.75" customHeight="1" x14ac:dyDescent="0.2">
      <c r="A40" s="338" t="s">
        <v>288</v>
      </c>
      <c r="B40" s="353"/>
      <c r="C40" s="345"/>
      <c r="D40" s="354"/>
      <c r="E40" s="354"/>
      <c r="F40" s="365" t="s">
        <v>662</v>
      </c>
      <c r="G40" s="346"/>
      <c r="H40" s="355">
        <v>300000</v>
      </c>
      <c r="I40" s="352">
        <v>-16000</v>
      </c>
      <c r="J40" s="349">
        <v>284000</v>
      </c>
      <c r="K40" s="330"/>
      <c r="L40" s="330"/>
      <c r="M40" s="330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</row>
    <row r="41" spans="1:25" ht="15.75" customHeight="1" x14ac:dyDescent="0.2">
      <c r="A41" s="338" t="s">
        <v>289</v>
      </c>
      <c r="B41" s="353"/>
      <c r="C41" s="354"/>
      <c r="D41" s="354"/>
      <c r="E41" s="354"/>
      <c r="F41" s="350" t="s">
        <v>420</v>
      </c>
      <c r="G41" s="346"/>
      <c r="H41" s="355">
        <v>1100000</v>
      </c>
      <c r="I41" s="352">
        <v>-60000</v>
      </c>
      <c r="J41" s="349">
        <v>1040000</v>
      </c>
      <c r="K41" s="330"/>
      <c r="L41" s="330"/>
      <c r="M41" s="330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</row>
    <row r="42" spans="1:25" ht="15.75" customHeight="1" x14ac:dyDescent="0.2">
      <c r="A42" s="338" t="s">
        <v>290</v>
      </c>
      <c r="B42" s="353"/>
      <c r="C42" s="354"/>
      <c r="D42" s="354"/>
      <c r="E42" s="354"/>
      <c r="F42" s="350" t="s">
        <v>622</v>
      </c>
      <c r="G42" s="346"/>
      <c r="H42" s="355">
        <v>1000</v>
      </c>
      <c r="I42" s="352">
        <v>0</v>
      </c>
      <c r="J42" s="349">
        <v>1000</v>
      </c>
      <c r="K42" s="330"/>
      <c r="L42" s="330"/>
      <c r="M42" s="330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</row>
    <row r="43" spans="1:25" ht="15.75" customHeight="1" x14ac:dyDescent="0.2">
      <c r="A43" s="338" t="s">
        <v>291</v>
      </c>
      <c r="B43" s="353"/>
      <c r="C43" s="354"/>
      <c r="D43" s="354"/>
      <c r="E43" s="354"/>
      <c r="F43" s="350" t="s">
        <v>422</v>
      </c>
      <c r="G43" s="346"/>
      <c r="H43" s="355">
        <v>25000</v>
      </c>
      <c r="I43" s="352">
        <v>0</v>
      </c>
      <c r="J43" s="349">
        <v>25000</v>
      </c>
      <c r="K43" s="330"/>
      <c r="L43" s="330"/>
      <c r="M43" s="330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</row>
    <row r="44" spans="1:25" ht="15.75" customHeight="1" x14ac:dyDescent="0.2">
      <c r="A44" s="338" t="s">
        <v>292</v>
      </c>
      <c r="B44" s="353"/>
      <c r="C44" s="354"/>
      <c r="D44" s="354"/>
      <c r="E44" s="354"/>
      <c r="F44" s="350" t="s">
        <v>623</v>
      </c>
      <c r="G44" s="346"/>
      <c r="H44" s="355">
        <v>200000</v>
      </c>
      <c r="I44" s="352">
        <v>0</v>
      </c>
      <c r="J44" s="349">
        <v>200000</v>
      </c>
      <c r="K44" s="330"/>
      <c r="L44" s="330"/>
      <c r="M44" s="330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</row>
    <row r="45" spans="1:25" ht="15.75" customHeight="1" x14ac:dyDescent="0.2">
      <c r="A45" s="338" t="s">
        <v>293</v>
      </c>
      <c r="B45" s="359"/>
      <c r="C45" s="345" t="s">
        <v>186</v>
      </c>
      <c r="D45" s="360"/>
      <c r="E45" s="345" t="s">
        <v>187</v>
      </c>
      <c r="F45" s="360"/>
      <c r="G45" s="362"/>
      <c r="H45" s="347">
        <f>H46</f>
        <v>0</v>
      </c>
      <c r="I45" s="347">
        <f>I46</f>
        <v>25000</v>
      </c>
      <c r="J45" s="348">
        <f>J46</f>
        <v>25000</v>
      </c>
      <c r="K45" s="366"/>
      <c r="L45" s="366"/>
      <c r="M45" s="366"/>
      <c r="N45" s="115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</row>
    <row r="46" spans="1:25" ht="15.75" customHeight="1" x14ac:dyDescent="0.2">
      <c r="A46" s="338" t="s">
        <v>294</v>
      </c>
      <c r="B46" s="353"/>
      <c r="C46" s="354"/>
      <c r="D46" s="354" t="s">
        <v>188</v>
      </c>
      <c r="E46" s="354" t="s">
        <v>189</v>
      </c>
      <c r="F46" s="354"/>
      <c r="G46" s="346"/>
      <c r="H46" s="355">
        <v>0</v>
      </c>
      <c r="I46" s="352">
        <v>25000</v>
      </c>
      <c r="J46" s="367">
        <v>25000</v>
      </c>
      <c r="K46" s="366"/>
      <c r="L46" s="366"/>
      <c r="M46" s="368"/>
      <c r="N46" s="201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</row>
    <row r="47" spans="1:25" ht="15.75" customHeight="1" x14ac:dyDescent="0.2">
      <c r="A47" s="338" t="s">
        <v>295</v>
      </c>
      <c r="B47" s="353"/>
      <c r="C47" s="354"/>
      <c r="D47" s="354"/>
      <c r="E47" s="354"/>
      <c r="F47" s="350" t="s">
        <v>190</v>
      </c>
      <c r="G47" s="346"/>
      <c r="H47" s="355">
        <v>0</v>
      </c>
      <c r="I47" s="352">
        <v>25000</v>
      </c>
      <c r="J47" s="349">
        <v>25000</v>
      </c>
      <c r="K47" s="330"/>
      <c r="L47" s="330"/>
      <c r="M47" s="330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</row>
    <row r="48" spans="1:25" ht="15.75" customHeight="1" x14ac:dyDescent="0.2">
      <c r="A48" s="338" t="s">
        <v>296</v>
      </c>
      <c r="B48" s="359"/>
      <c r="C48" s="345" t="s">
        <v>191</v>
      </c>
      <c r="D48" s="360"/>
      <c r="E48" s="345" t="s">
        <v>192</v>
      </c>
      <c r="F48" s="360"/>
      <c r="G48" s="362"/>
      <c r="H48" s="347">
        <f>H49+H51+H50</f>
        <v>1050000</v>
      </c>
      <c r="I48" s="347">
        <f>I49+I51+I50</f>
        <v>228181</v>
      </c>
      <c r="J48" s="348">
        <f>J49+J51+J50</f>
        <v>1278181</v>
      </c>
      <c r="K48" s="329"/>
      <c r="L48" s="329"/>
      <c r="M48" s="329"/>
      <c r="O48" s="200"/>
      <c r="P48" s="200"/>
      <c r="Q48" s="200"/>
      <c r="R48" s="200"/>
      <c r="S48" s="200"/>
      <c r="T48" s="200"/>
      <c r="U48" s="200"/>
      <c r="V48" s="200"/>
      <c r="W48" s="200"/>
      <c r="X48" s="200"/>
      <c r="Y48" s="200"/>
    </row>
    <row r="49" spans="1:25" ht="15.75" customHeight="1" x14ac:dyDescent="0.2">
      <c r="A49" s="338" t="s">
        <v>297</v>
      </c>
      <c r="B49" s="353"/>
      <c r="C49" s="354"/>
      <c r="D49" s="354" t="s">
        <v>193</v>
      </c>
      <c r="E49" s="354" t="s">
        <v>194</v>
      </c>
      <c r="F49" s="354"/>
      <c r="G49" s="346"/>
      <c r="H49" s="369">
        <v>600000</v>
      </c>
      <c r="I49" s="352">
        <v>0</v>
      </c>
      <c r="J49" s="370">
        <v>600000</v>
      </c>
      <c r="K49" s="330"/>
      <c r="L49" s="330"/>
      <c r="M49" s="330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</row>
    <row r="50" spans="1:25" ht="15.75" customHeight="1" x14ac:dyDescent="0.2">
      <c r="A50" s="338" t="s">
        <v>298</v>
      </c>
      <c r="B50" s="353"/>
      <c r="C50" s="354"/>
      <c r="D50" s="354" t="s">
        <v>782</v>
      </c>
      <c r="E50" s="354" t="s">
        <v>783</v>
      </c>
      <c r="F50" s="354"/>
      <c r="G50" s="346"/>
      <c r="H50" s="369">
        <v>0</v>
      </c>
      <c r="I50" s="352">
        <v>30181</v>
      </c>
      <c r="J50" s="370">
        <v>30181</v>
      </c>
      <c r="K50" s="330"/>
      <c r="L50" s="330"/>
      <c r="M50" s="330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</row>
    <row r="51" spans="1:25" ht="15.75" customHeight="1" x14ac:dyDescent="0.2">
      <c r="A51" s="338" t="s">
        <v>299</v>
      </c>
      <c r="B51" s="353"/>
      <c r="C51" s="354"/>
      <c r="D51" s="354" t="s">
        <v>218</v>
      </c>
      <c r="E51" s="354" t="s">
        <v>666</v>
      </c>
      <c r="F51" s="354"/>
      <c r="G51" s="346"/>
      <c r="H51" s="369">
        <v>450000</v>
      </c>
      <c r="I51" s="352">
        <v>198000</v>
      </c>
      <c r="J51" s="349">
        <v>648000</v>
      </c>
      <c r="K51" s="330"/>
      <c r="L51" s="330"/>
      <c r="M51" s="330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</row>
    <row r="52" spans="1:25" ht="15.75" customHeight="1" x14ac:dyDescent="0.2">
      <c r="A52" s="338" t="s">
        <v>300</v>
      </c>
      <c r="B52" s="344" t="s">
        <v>44</v>
      </c>
      <c r="C52" s="345"/>
      <c r="D52" s="345" t="s">
        <v>45</v>
      </c>
      <c r="E52" s="345"/>
      <c r="F52" s="345"/>
      <c r="G52" s="346"/>
      <c r="H52" s="347">
        <f>H55+H59+H63</f>
        <v>40261373</v>
      </c>
      <c r="I52" s="347">
        <f>I55+I59+I63+I53</f>
        <v>43847751</v>
      </c>
      <c r="J52" s="348">
        <f>J55+J59+J63+J53</f>
        <v>84109124</v>
      </c>
      <c r="K52" s="371"/>
      <c r="L52" s="371"/>
      <c r="M52" s="37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3" spans="1:25" ht="15.75" customHeight="1" x14ac:dyDescent="0.2">
      <c r="A53" s="338" t="s">
        <v>301</v>
      </c>
      <c r="B53" s="344"/>
      <c r="C53" s="345"/>
      <c r="D53" s="345" t="s">
        <v>787</v>
      </c>
      <c r="E53" s="345" t="s">
        <v>788</v>
      </c>
      <c r="F53" s="345"/>
      <c r="G53" s="346"/>
      <c r="H53" s="347">
        <v>0</v>
      </c>
      <c r="I53" s="372">
        <f>I54</f>
        <v>91230</v>
      </c>
      <c r="J53" s="348">
        <f>J54</f>
        <v>91230</v>
      </c>
      <c r="K53" s="371"/>
      <c r="L53" s="371"/>
      <c r="M53" s="37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 ht="15.75" customHeight="1" x14ac:dyDescent="0.2">
      <c r="A54" s="338" t="s">
        <v>302</v>
      </c>
      <c r="B54" s="353"/>
      <c r="C54" s="354"/>
      <c r="D54" s="373" t="s">
        <v>785</v>
      </c>
      <c r="E54" s="373" t="s">
        <v>786</v>
      </c>
      <c r="F54" s="374"/>
      <c r="G54" s="357"/>
      <c r="H54" s="355">
        <v>0</v>
      </c>
      <c r="I54" s="352">
        <v>91230</v>
      </c>
      <c r="J54" s="349">
        <v>91230</v>
      </c>
      <c r="K54" s="330"/>
      <c r="L54" s="330"/>
      <c r="M54" s="330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</row>
    <row r="55" spans="1:25" ht="15.75" customHeight="1" x14ac:dyDescent="0.2">
      <c r="A55" s="338" t="s">
        <v>303</v>
      </c>
      <c r="B55" s="353"/>
      <c r="C55" s="354"/>
      <c r="D55" s="375" t="s">
        <v>195</v>
      </c>
      <c r="E55" s="375" t="s">
        <v>196</v>
      </c>
      <c r="F55" s="373"/>
      <c r="G55" s="346"/>
      <c r="H55" s="355">
        <f>H56+H57</f>
        <v>11304000</v>
      </c>
      <c r="I55" s="355">
        <v>250000</v>
      </c>
      <c r="J55" s="349">
        <f>J56+J57+J58</f>
        <v>11554000</v>
      </c>
      <c r="K55" s="330"/>
      <c r="L55" s="330"/>
      <c r="M55" s="330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</row>
    <row r="56" spans="1:25" ht="15.75" customHeight="1" x14ac:dyDescent="0.2">
      <c r="A56" s="338" t="s">
        <v>304</v>
      </c>
      <c r="B56" s="353"/>
      <c r="C56" s="354"/>
      <c r="D56" s="373"/>
      <c r="E56" s="373"/>
      <c r="F56" s="374" t="s">
        <v>240</v>
      </c>
      <c r="G56" s="357"/>
      <c r="H56" s="355">
        <v>753000</v>
      </c>
      <c r="I56" s="352">
        <v>0</v>
      </c>
      <c r="J56" s="349">
        <v>753000</v>
      </c>
      <c r="K56" s="330"/>
      <c r="L56" s="330"/>
      <c r="M56" s="330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</row>
    <row r="57" spans="1:25" ht="15.75" customHeight="1" x14ac:dyDescent="0.2">
      <c r="A57" s="338" t="s">
        <v>305</v>
      </c>
      <c r="B57" s="353"/>
      <c r="C57" s="354"/>
      <c r="D57" s="373"/>
      <c r="E57" s="373"/>
      <c r="F57" s="374" t="s">
        <v>419</v>
      </c>
      <c r="G57" s="357"/>
      <c r="H57" s="355">
        <v>10551000</v>
      </c>
      <c r="I57" s="352">
        <v>0</v>
      </c>
      <c r="J57" s="349">
        <v>10551000</v>
      </c>
      <c r="K57" s="330"/>
      <c r="L57" s="330"/>
      <c r="M57" s="330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</row>
    <row r="58" spans="1:25" ht="15.75" customHeight="1" x14ac:dyDescent="0.2">
      <c r="A58" s="338" t="s">
        <v>306</v>
      </c>
      <c r="B58" s="353"/>
      <c r="C58" s="354"/>
      <c r="D58" s="373"/>
      <c r="E58" s="373"/>
      <c r="F58" s="374" t="s">
        <v>789</v>
      </c>
      <c r="G58" s="357"/>
      <c r="H58" s="355">
        <v>0</v>
      </c>
      <c r="I58" s="352">
        <v>250000</v>
      </c>
      <c r="J58" s="349">
        <v>250000</v>
      </c>
      <c r="K58" s="330"/>
      <c r="L58" s="330"/>
      <c r="M58" s="330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</row>
    <row r="59" spans="1:25" ht="15.75" customHeight="1" x14ac:dyDescent="0.2">
      <c r="A59" s="338" t="s">
        <v>307</v>
      </c>
      <c r="B59" s="353"/>
      <c r="C59" s="354"/>
      <c r="D59" s="375" t="s">
        <v>197</v>
      </c>
      <c r="E59" s="375" t="s">
        <v>198</v>
      </c>
      <c r="F59" s="373"/>
      <c r="G59" s="346"/>
      <c r="H59" s="355">
        <f>H60+H61+H62</f>
        <v>28956000</v>
      </c>
      <c r="I59" s="355">
        <f>I60+I61+I62</f>
        <v>7358000</v>
      </c>
      <c r="J59" s="364">
        <f>J60+J61+J62</f>
        <v>36314000</v>
      </c>
      <c r="K59" s="330"/>
      <c r="L59" s="330"/>
      <c r="M59" s="330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</row>
    <row r="60" spans="1:25" ht="30.75" customHeight="1" x14ac:dyDescent="0.2">
      <c r="A60" s="338" t="s">
        <v>308</v>
      </c>
      <c r="B60" s="353"/>
      <c r="C60" s="354"/>
      <c r="D60" s="373"/>
      <c r="E60" s="373"/>
      <c r="F60" s="376" t="s">
        <v>655</v>
      </c>
      <c r="G60" s="346"/>
      <c r="H60" s="355">
        <v>27378000</v>
      </c>
      <c r="I60" s="352">
        <v>6858000</v>
      </c>
      <c r="J60" s="349">
        <f>I60+H60</f>
        <v>34236000</v>
      </c>
      <c r="K60" s="330"/>
      <c r="L60" s="330"/>
      <c r="M60" s="330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</row>
    <row r="61" spans="1:25" ht="15.75" customHeight="1" x14ac:dyDescent="0.2">
      <c r="A61" s="338" t="s">
        <v>309</v>
      </c>
      <c r="B61" s="353"/>
      <c r="C61" s="354"/>
      <c r="D61" s="373"/>
      <c r="E61" s="373"/>
      <c r="F61" s="373" t="s">
        <v>656</v>
      </c>
      <c r="G61" s="346"/>
      <c r="H61" s="355">
        <v>1523000</v>
      </c>
      <c r="I61" s="352">
        <v>500000</v>
      </c>
      <c r="J61" s="349">
        <v>2023000</v>
      </c>
      <c r="K61" s="330"/>
      <c r="L61" s="330"/>
      <c r="M61" s="330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</row>
    <row r="62" spans="1:25" ht="15.75" customHeight="1" x14ac:dyDescent="0.2">
      <c r="A62" s="338" t="s">
        <v>310</v>
      </c>
      <c r="B62" s="353"/>
      <c r="C62" s="354"/>
      <c r="D62" s="373"/>
      <c r="E62" s="373"/>
      <c r="F62" s="373" t="s">
        <v>619</v>
      </c>
      <c r="G62" s="346"/>
      <c r="H62" s="355">
        <v>55000</v>
      </c>
      <c r="I62" s="352">
        <v>0</v>
      </c>
      <c r="J62" s="349">
        <v>55000</v>
      </c>
      <c r="K62" s="330"/>
      <c r="L62" s="330"/>
      <c r="M62" s="330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</row>
    <row r="63" spans="1:25" ht="15.75" customHeight="1" x14ac:dyDescent="0.2">
      <c r="A63" s="338" t="s">
        <v>311</v>
      </c>
      <c r="B63" s="353"/>
      <c r="C63" s="354"/>
      <c r="D63" s="373" t="s">
        <v>199</v>
      </c>
      <c r="E63" s="373" t="s">
        <v>200</v>
      </c>
      <c r="F63" s="373"/>
      <c r="G63" s="346"/>
      <c r="H63" s="369">
        <v>1373</v>
      </c>
      <c r="I63" s="352">
        <f>J63-H63</f>
        <v>36148521</v>
      </c>
      <c r="J63" s="349">
        <v>36149894</v>
      </c>
      <c r="K63" s="330"/>
      <c r="L63" s="330"/>
      <c r="M63" s="330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</row>
    <row r="64" spans="1:25" ht="15.75" customHeight="1" x14ac:dyDescent="0.2">
      <c r="A64" s="338" t="s">
        <v>312</v>
      </c>
      <c r="B64" s="377" t="s">
        <v>637</v>
      </c>
      <c r="C64" s="354"/>
      <c r="D64" s="345" t="s">
        <v>638</v>
      </c>
      <c r="E64" s="354"/>
      <c r="F64" s="354"/>
      <c r="G64" s="346"/>
      <c r="H64" s="378">
        <f>H66+H67</f>
        <v>191000</v>
      </c>
      <c r="I64" s="378">
        <v>501654</v>
      </c>
      <c r="J64" s="379">
        <f>J66+J67+J65</f>
        <v>692654</v>
      </c>
      <c r="K64" s="330"/>
      <c r="L64" s="330"/>
      <c r="M64" s="330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</row>
    <row r="65" spans="1:25" ht="15.75" customHeight="1" x14ac:dyDescent="0.2">
      <c r="A65" s="338" t="s">
        <v>313</v>
      </c>
      <c r="B65" s="377"/>
      <c r="C65" s="380" t="s">
        <v>778</v>
      </c>
      <c r="D65" s="345"/>
      <c r="E65" s="574" t="s">
        <v>779</v>
      </c>
      <c r="F65" s="575"/>
      <c r="G65" s="381"/>
      <c r="H65" s="382">
        <v>0</v>
      </c>
      <c r="I65" s="382">
        <v>501654</v>
      </c>
      <c r="J65" s="370">
        <v>501654</v>
      </c>
      <c r="K65" s="330"/>
      <c r="L65" s="330"/>
      <c r="M65" s="330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</row>
    <row r="66" spans="1:25" ht="18" customHeight="1" x14ac:dyDescent="0.2">
      <c r="A66" s="338" t="s">
        <v>314</v>
      </c>
      <c r="B66" s="383"/>
      <c r="C66" s="380" t="s">
        <v>639</v>
      </c>
      <c r="D66" s="354"/>
      <c r="E66" s="574" t="s">
        <v>665</v>
      </c>
      <c r="F66" s="575"/>
      <c r="G66" s="346"/>
      <c r="H66" s="384">
        <v>150000</v>
      </c>
      <c r="I66" s="385">
        <v>0</v>
      </c>
      <c r="J66" s="385">
        <v>150000</v>
      </c>
      <c r="K66" s="330"/>
      <c r="L66" s="330"/>
      <c r="M66" s="330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</row>
    <row r="67" spans="1:25" ht="15.75" customHeight="1" x14ac:dyDescent="0.2">
      <c r="A67" s="338" t="s">
        <v>315</v>
      </c>
      <c r="B67" s="383"/>
      <c r="C67" s="354" t="s">
        <v>641</v>
      </c>
      <c r="D67" s="354"/>
      <c r="E67" s="354" t="s">
        <v>640</v>
      </c>
      <c r="F67" s="350"/>
      <c r="G67" s="346"/>
      <c r="H67" s="369">
        <v>41000</v>
      </c>
      <c r="I67" s="352">
        <v>0</v>
      </c>
      <c r="J67" s="349">
        <v>41000</v>
      </c>
      <c r="K67" s="330"/>
      <c r="L67" s="330"/>
      <c r="M67" s="330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</row>
    <row r="68" spans="1:25" s="202" customFormat="1" ht="15.75" customHeight="1" x14ac:dyDescent="0.2">
      <c r="A68" s="338" t="s">
        <v>316</v>
      </c>
      <c r="B68" s="386" t="s">
        <v>54</v>
      </c>
      <c r="C68" s="373"/>
      <c r="D68" s="375" t="s">
        <v>53</v>
      </c>
      <c r="E68" s="375"/>
      <c r="F68" s="375"/>
      <c r="G68" s="387"/>
      <c r="H68" s="388">
        <f>H69</f>
        <v>2129955</v>
      </c>
      <c r="I68" s="388">
        <f>J68-H68</f>
        <v>2489543</v>
      </c>
      <c r="J68" s="389">
        <f>J69</f>
        <v>4619498</v>
      </c>
      <c r="K68" s="390"/>
      <c r="L68" s="390"/>
      <c r="M68" s="390"/>
      <c r="N68" s="168"/>
      <c r="O68" s="168"/>
      <c r="P68" s="168"/>
      <c r="Q68" s="168"/>
      <c r="R68" s="168"/>
      <c r="S68" s="168"/>
      <c r="T68" s="168"/>
      <c r="U68" s="168"/>
      <c r="V68" s="168"/>
      <c r="W68" s="168"/>
      <c r="X68" s="168"/>
      <c r="Y68" s="168"/>
    </row>
    <row r="69" spans="1:25" ht="15.75" customHeight="1" x14ac:dyDescent="0.2">
      <c r="A69" s="338" t="s">
        <v>317</v>
      </c>
      <c r="B69" s="344"/>
      <c r="C69" s="354"/>
      <c r="D69" s="354" t="s">
        <v>201</v>
      </c>
      <c r="E69" s="354" t="s">
        <v>202</v>
      </c>
      <c r="F69" s="354"/>
      <c r="G69" s="346"/>
      <c r="H69" s="347">
        <v>2129955</v>
      </c>
      <c r="I69" s="388">
        <f>J69-H69</f>
        <v>2489543</v>
      </c>
      <c r="J69" s="349">
        <v>4619498</v>
      </c>
      <c r="K69" s="330"/>
      <c r="L69" s="330"/>
      <c r="M69" s="330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</row>
    <row r="70" spans="1:25" ht="15.75" customHeight="1" x14ac:dyDescent="0.2">
      <c r="A70" s="338" t="s">
        <v>318</v>
      </c>
      <c r="B70" s="344"/>
      <c r="C70" s="354"/>
      <c r="D70" s="345"/>
      <c r="E70" s="345"/>
      <c r="F70" s="354"/>
      <c r="G70" s="346"/>
      <c r="H70" s="347"/>
      <c r="I70" s="352"/>
      <c r="J70" s="349"/>
      <c r="K70" s="330"/>
      <c r="L70" s="330"/>
      <c r="M70" s="330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</row>
    <row r="71" spans="1:25" ht="14.25" customHeight="1" x14ac:dyDescent="0.2">
      <c r="A71" s="338" t="s">
        <v>319</v>
      </c>
      <c r="B71" s="339" t="s">
        <v>82</v>
      </c>
      <c r="C71" s="391"/>
      <c r="D71" s="391"/>
      <c r="E71" s="391"/>
      <c r="F71" s="391"/>
      <c r="G71" s="392"/>
      <c r="H71" s="342">
        <f>H72</f>
        <v>102000</v>
      </c>
      <c r="I71" s="342">
        <f>I72</f>
        <v>0</v>
      </c>
      <c r="J71" s="393">
        <f>J72</f>
        <v>102000</v>
      </c>
      <c r="K71" s="330"/>
      <c r="L71" s="330"/>
      <c r="M71" s="330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</row>
    <row r="72" spans="1:25" ht="15.75" customHeight="1" x14ac:dyDescent="0.2">
      <c r="A72" s="338" t="s">
        <v>320</v>
      </c>
      <c r="B72" s="344" t="s">
        <v>40</v>
      </c>
      <c r="C72" s="345"/>
      <c r="D72" s="345" t="s">
        <v>41</v>
      </c>
      <c r="E72" s="345"/>
      <c r="F72" s="345"/>
      <c r="G72" s="346"/>
      <c r="H72" s="347">
        <f>+H73+H78</f>
        <v>102000</v>
      </c>
      <c r="I72" s="347">
        <f>+I73+I78</f>
        <v>0</v>
      </c>
      <c r="J72" s="348">
        <f>+J73+J78</f>
        <v>102000</v>
      </c>
      <c r="K72" s="330"/>
      <c r="L72" s="330"/>
      <c r="M72" s="330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</row>
    <row r="73" spans="1:25" ht="15.75" customHeight="1" x14ac:dyDescent="0.2">
      <c r="A73" s="338" t="s">
        <v>321</v>
      </c>
      <c r="B73" s="359"/>
      <c r="C73" s="345" t="s">
        <v>174</v>
      </c>
      <c r="D73" s="360"/>
      <c r="E73" s="345" t="s">
        <v>175</v>
      </c>
      <c r="F73" s="360"/>
      <c r="G73" s="362"/>
      <c r="H73" s="347">
        <f>H74+H77</f>
        <v>80000</v>
      </c>
      <c r="I73" s="347">
        <f>I74+I77</f>
        <v>0</v>
      </c>
      <c r="J73" s="348">
        <f>J74+J77</f>
        <v>80000</v>
      </c>
      <c r="K73" s="330"/>
      <c r="L73" s="330"/>
      <c r="M73" s="330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</row>
    <row r="74" spans="1:25" ht="15.75" customHeight="1" x14ac:dyDescent="0.2">
      <c r="A74" s="338" t="s">
        <v>322</v>
      </c>
      <c r="B74" s="353"/>
      <c r="C74" s="354"/>
      <c r="D74" s="354" t="s">
        <v>176</v>
      </c>
      <c r="E74" s="354" t="s">
        <v>177</v>
      </c>
      <c r="F74" s="354"/>
      <c r="G74" s="346"/>
      <c r="H74" s="355">
        <f>SUM(H75:H76)</f>
        <v>70000</v>
      </c>
      <c r="I74" s="355">
        <f>SUM(I75:I76)</f>
        <v>0</v>
      </c>
      <c r="J74" s="349">
        <f>SUM(J75:J76)</f>
        <v>70000</v>
      </c>
      <c r="K74" s="394"/>
      <c r="L74" s="394"/>
      <c r="M74" s="394"/>
      <c r="N74" s="203"/>
      <c r="O74" s="204"/>
      <c r="P74" s="205"/>
      <c r="Q74" s="27"/>
      <c r="R74" s="27"/>
      <c r="S74" s="27"/>
      <c r="T74" s="27"/>
      <c r="U74" s="27"/>
      <c r="V74" s="27"/>
      <c r="W74" s="27"/>
      <c r="X74" s="27"/>
      <c r="Y74" s="27"/>
    </row>
    <row r="75" spans="1:25" ht="15.75" customHeight="1" x14ac:dyDescent="0.2">
      <c r="A75" s="338" t="s">
        <v>323</v>
      </c>
      <c r="B75" s="353"/>
      <c r="C75" s="354"/>
      <c r="D75" s="354"/>
      <c r="E75" s="354"/>
      <c r="F75" s="350" t="s">
        <v>178</v>
      </c>
      <c r="G75" s="346"/>
      <c r="H75" s="355">
        <v>20000</v>
      </c>
      <c r="I75" s="352">
        <v>0</v>
      </c>
      <c r="J75" s="370">
        <v>20000</v>
      </c>
      <c r="K75" s="394"/>
      <c r="L75" s="394"/>
      <c r="M75" s="395"/>
      <c r="N75" s="203"/>
      <c r="O75" s="204"/>
      <c r="P75" s="206"/>
      <c r="Q75" s="27"/>
      <c r="R75" s="27"/>
      <c r="S75" s="27"/>
      <c r="T75" s="27"/>
      <c r="U75" s="27"/>
      <c r="V75" s="27"/>
      <c r="W75" s="27"/>
      <c r="X75" s="27"/>
      <c r="Y75" s="27"/>
    </row>
    <row r="76" spans="1:25" ht="15.75" customHeight="1" x14ac:dyDescent="0.2">
      <c r="A76" s="338" t="s">
        <v>324</v>
      </c>
      <c r="B76" s="353"/>
      <c r="C76" s="354"/>
      <c r="D76" s="354"/>
      <c r="E76" s="354"/>
      <c r="F76" s="350" t="s">
        <v>597</v>
      </c>
      <c r="G76" s="346"/>
      <c r="H76" s="369">
        <v>50000</v>
      </c>
      <c r="I76" s="352">
        <v>0</v>
      </c>
      <c r="J76" s="370">
        <v>50000</v>
      </c>
      <c r="K76" s="394"/>
      <c r="L76" s="394"/>
      <c r="M76" s="395"/>
      <c r="N76" s="203"/>
      <c r="O76" s="204"/>
      <c r="P76" s="206"/>
      <c r="Q76" s="27"/>
      <c r="R76" s="27"/>
      <c r="S76" s="27"/>
      <c r="T76" s="27"/>
      <c r="U76" s="27"/>
      <c r="V76" s="27"/>
      <c r="W76" s="27"/>
      <c r="X76" s="27"/>
      <c r="Y76" s="27"/>
    </row>
    <row r="77" spans="1:25" ht="15.75" customHeight="1" x14ac:dyDescent="0.2">
      <c r="A77" s="338" t="s">
        <v>325</v>
      </c>
      <c r="B77" s="353"/>
      <c r="C77" s="354"/>
      <c r="D77" s="354" t="s">
        <v>181</v>
      </c>
      <c r="E77" s="354" t="s">
        <v>182</v>
      </c>
      <c r="F77" s="354"/>
      <c r="G77" s="346"/>
      <c r="H77" s="355">
        <v>10000</v>
      </c>
      <c r="I77" s="352">
        <v>0</v>
      </c>
      <c r="J77" s="349">
        <v>10000</v>
      </c>
      <c r="K77" s="330"/>
      <c r="L77" s="330"/>
      <c r="M77" s="330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</row>
    <row r="78" spans="1:25" ht="15.75" customHeight="1" x14ac:dyDescent="0.2">
      <c r="A78" s="338" t="s">
        <v>326</v>
      </c>
      <c r="B78" s="359"/>
      <c r="C78" s="345" t="s">
        <v>191</v>
      </c>
      <c r="D78" s="360"/>
      <c r="E78" s="345" t="s">
        <v>192</v>
      </c>
      <c r="F78" s="360"/>
      <c r="G78" s="362"/>
      <c r="H78" s="347">
        <f>H79</f>
        <v>22000</v>
      </c>
      <c r="I78" s="347">
        <f>I79</f>
        <v>0</v>
      </c>
      <c r="J78" s="348">
        <f>J79</f>
        <v>22000</v>
      </c>
      <c r="K78" s="330"/>
      <c r="L78" s="330"/>
      <c r="M78" s="330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</row>
    <row r="79" spans="1:25" ht="15.75" customHeight="1" x14ac:dyDescent="0.2">
      <c r="A79" s="338" t="s">
        <v>327</v>
      </c>
      <c r="B79" s="353"/>
      <c r="C79" s="354"/>
      <c r="D79" s="354" t="s">
        <v>193</v>
      </c>
      <c r="E79" s="354" t="s">
        <v>194</v>
      </c>
      <c r="F79" s="354"/>
      <c r="G79" s="346"/>
      <c r="H79" s="369">
        <v>22000</v>
      </c>
      <c r="I79" s="352">
        <v>0</v>
      </c>
      <c r="J79" s="349">
        <v>22000</v>
      </c>
      <c r="K79" s="330"/>
      <c r="L79" s="330"/>
      <c r="M79" s="330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</row>
    <row r="80" spans="1:25" ht="15.75" customHeight="1" x14ac:dyDescent="0.2">
      <c r="A80" s="338" t="s">
        <v>328</v>
      </c>
      <c r="B80" s="339" t="s">
        <v>84</v>
      </c>
      <c r="C80" s="396"/>
      <c r="D80" s="396"/>
      <c r="E80" s="396"/>
      <c r="F80" s="397"/>
      <c r="G80" s="398"/>
      <c r="H80" s="342">
        <f>H81+H98</f>
        <v>7010000</v>
      </c>
      <c r="I80" s="342">
        <f>I81+I98</f>
        <v>0</v>
      </c>
      <c r="J80" s="343">
        <f>J81+J98</f>
        <v>7010000</v>
      </c>
      <c r="K80" s="330"/>
      <c r="L80" s="330"/>
      <c r="M80" s="330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</row>
    <row r="81" spans="1:25" ht="15.75" customHeight="1" x14ac:dyDescent="0.2">
      <c r="A81" s="338" t="s">
        <v>329</v>
      </c>
      <c r="B81" s="386" t="s">
        <v>40</v>
      </c>
      <c r="C81" s="375"/>
      <c r="D81" s="375" t="s">
        <v>41</v>
      </c>
      <c r="E81" s="375"/>
      <c r="F81" s="375"/>
      <c r="G81" s="399"/>
      <c r="H81" s="388">
        <f>H85+H95+H82</f>
        <v>5740000</v>
      </c>
      <c r="I81" s="388">
        <f>I85+I95+I82</f>
        <v>0</v>
      </c>
      <c r="J81" s="400">
        <f>J85+J95+J82</f>
        <v>5740000</v>
      </c>
      <c r="K81" s="330"/>
      <c r="L81" s="330"/>
      <c r="M81" s="330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</row>
    <row r="82" spans="1:25" ht="15.75" customHeight="1" x14ac:dyDescent="0.2">
      <c r="A82" s="338" t="s">
        <v>330</v>
      </c>
      <c r="B82" s="386"/>
      <c r="C82" s="345" t="s">
        <v>160</v>
      </c>
      <c r="D82" s="360"/>
      <c r="E82" s="345" t="s">
        <v>161</v>
      </c>
      <c r="F82" s="361"/>
      <c r="G82" s="399"/>
      <c r="H82" s="388">
        <v>500000</v>
      </c>
      <c r="I82" s="388">
        <v>0</v>
      </c>
      <c r="J82" s="400">
        <v>500000</v>
      </c>
      <c r="K82" s="330"/>
      <c r="L82" s="330"/>
      <c r="M82" s="330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</row>
    <row r="83" spans="1:25" ht="15.75" customHeight="1" x14ac:dyDescent="0.2">
      <c r="A83" s="338" t="s">
        <v>331</v>
      </c>
      <c r="B83" s="386"/>
      <c r="C83" s="354"/>
      <c r="D83" s="354" t="s">
        <v>164</v>
      </c>
      <c r="E83" s="354" t="s">
        <v>165</v>
      </c>
      <c r="F83" s="354"/>
      <c r="G83" s="399"/>
      <c r="H83" s="369">
        <v>500000</v>
      </c>
      <c r="I83" s="352">
        <v>0</v>
      </c>
      <c r="J83" s="349">
        <v>500000</v>
      </c>
      <c r="K83" s="330"/>
      <c r="L83" s="330"/>
      <c r="M83" s="330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</row>
    <row r="84" spans="1:25" ht="15.75" customHeight="1" x14ac:dyDescent="0.2">
      <c r="A84" s="338" t="s">
        <v>332</v>
      </c>
      <c r="B84" s="386"/>
      <c r="C84" s="345"/>
      <c r="D84" s="345"/>
      <c r="E84" s="345"/>
      <c r="F84" s="350" t="s">
        <v>167</v>
      </c>
      <c r="G84" s="399"/>
      <c r="H84" s="401">
        <v>500000</v>
      </c>
      <c r="I84" s="352">
        <v>0</v>
      </c>
      <c r="J84" s="349">
        <v>500000</v>
      </c>
      <c r="K84" s="330"/>
      <c r="L84" s="330"/>
      <c r="M84" s="330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</row>
    <row r="85" spans="1:25" ht="15.75" customHeight="1" x14ac:dyDescent="0.2">
      <c r="A85" s="338" t="s">
        <v>333</v>
      </c>
      <c r="B85" s="402"/>
      <c r="C85" s="375" t="s">
        <v>174</v>
      </c>
      <c r="D85" s="403"/>
      <c r="E85" s="375" t="s">
        <v>175</v>
      </c>
      <c r="F85" s="403"/>
      <c r="G85" s="399"/>
      <c r="H85" s="388">
        <f>H86+H90+H91</f>
        <v>3940000</v>
      </c>
      <c r="I85" s="388">
        <f>I86+I90+I91</f>
        <v>0</v>
      </c>
      <c r="J85" s="389">
        <f>J86+J90+J91</f>
        <v>3940000</v>
      </c>
      <c r="K85" s="330"/>
      <c r="L85" s="330"/>
      <c r="M85" s="330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</row>
    <row r="86" spans="1:25" ht="15.75" customHeight="1" x14ac:dyDescent="0.2">
      <c r="A86" s="338" t="s">
        <v>334</v>
      </c>
      <c r="B86" s="402"/>
      <c r="C86" s="375"/>
      <c r="D86" s="354" t="s">
        <v>176</v>
      </c>
      <c r="E86" s="354" t="s">
        <v>177</v>
      </c>
      <c r="F86" s="354"/>
      <c r="G86" s="399"/>
      <c r="H86" s="369">
        <f>H87+H88+H89</f>
        <v>2030000</v>
      </c>
      <c r="I86" s="369">
        <f>I87+I88+I89</f>
        <v>0</v>
      </c>
      <c r="J86" s="370">
        <f>J87+J88+J89</f>
        <v>2030000</v>
      </c>
      <c r="K86" s="330"/>
      <c r="L86" s="330"/>
      <c r="M86" s="330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</row>
    <row r="87" spans="1:25" ht="15.75" customHeight="1" x14ac:dyDescent="0.2">
      <c r="A87" s="338" t="s">
        <v>335</v>
      </c>
      <c r="B87" s="402"/>
      <c r="C87" s="375"/>
      <c r="D87" s="354"/>
      <c r="E87" s="354"/>
      <c r="F87" s="350" t="s">
        <v>178</v>
      </c>
      <c r="G87" s="399"/>
      <c r="H87" s="369">
        <v>600000</v>
      </c>
      <c r="I87" s="352">
        <v>0</v>
      </c>
      <c r="J87" s="349">
        <v>600000</v>
      </c>
      <c r="K87" s="330"/>
      <c r="L87" s="330"/>
      <c r="M87" s="330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</row>
    <row r="88" spans="1:25" ht="15.75" customHeight="1" x14ac:dyDescent="0.2">
      <c r="A88" s="338" t="s">
        <v>336</v>
      </c>
      <c r="B88" s="402"/>
      <c r="C88" s="375"/>
      <c r="D88" s="354"/>
      <c r="E88" s="354"/>
      <c r="F88" s="350" t="s">
        <v>241</v>
      </c>
      <c r="G88" s="399"/>
      <c r="H88" s="369">
        <v>1160000</v>
      </c>
      <c r="I88" s="352">
        <v>0</v>
      </c>
      <c r="J88" s="349">
        <v>1160000</v>
      </c>
      <c r="K88" s="330"/>
      <c r="L88" s="330"/>
      <c r="M88" s="330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</row>
    <row r="89" spans="1:25" ht="15.75" customHeight="1" x14ac:dyDescent="0.2">
      <c r="A89" s="338" t="s">
        <v>337</v>
      </c>
      <c r="B89" s="402"/>
      <c r="C89" s="375"/>
      <c r="D89" s="354"/>
      <c r="E89" s="354"/>
      <c r="F89" s="350" t="s">
        <v>180</v>
      </c>
      <c r="G89" s="399"/>
      <c r="H89" s="369">
        <v>270000</v>
      </c>
      <c r="I89" s="352">
        <v>0</v>
      </c>
      <c r="J89" s="349">
        <v>270000</v>
      </c>
      <c r="K89" s="330"/>
      <c r="L89" s="330"/>
      <c r="M89" s="330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</row>
    <row r="90" spans="1:25" ht="15.75" customHeight="1" x14ac:dyDescent="0.2">
      <c r="A90" s="338" t="s">
        <v>338</v>
      </c>
      <c r="B90" s="402"/>
      <c r="C90" s="373"/>
      <c r="D90" s="373" t="s">
        <v>181</v>
      </c>
      <c r="E90" s="373" t="s">
        <v>657</v>
      </c>
      <c r="F90" s="373"/>
      <c r="G90" s="399"/>
      <c r="H90" s="369">
        <v>1300000</v>
      </c>
      <c r="I90" s="352">
        <v>0</v>
      </c>
      <c r="J90" s="349">
        <v>1300000</v>
      </c>
      <c r="K90" s="330"/>
      <c r="L90" s="330"/>
      <c r="M90" s="330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</row>
    <row r="91" spans="1:25" ht="15.75" customHeight="1" x14ac:dyDescent="0.2">
      <c r="A91" s="338" t="s">
        <v>339</v>
      </c>
      <c r="B91" s="404"/>
      <c r="C91" s="373"/>
      <c r="D91" s="354" t="s">
        <v>183</v>
      </c>
      <c r="E91" s="354" t="s">
        <v>184</v>
      </c>
      <c r="F91" s="354"/>
      <c r="G91" s="399"/>
      <c r="H91" s="369">
        <f>SUM(H92:H94)</f>
        <v>610000</v>
      </c>
      <c r="I91" s="369">
        <f>SUM(I92:I94)</f>
        <v>0</v>
      </c>
      <c r="J91" s="370">
        <f>SUM(J92:J94)</f>
        <v>610000</v>
      </c>
      <c r="K91" s="330"/>
      <c r="L91" s="330"/>
      <c r="M91" s="330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</row>
    <row r="92" spans="1:25" ht="15.75" customHeight="1" x14ac:dyDescent="0.2">
      <c r="A92" s="338" t="s">
        <v>340</v>
      </c>
      <c r="B92" s="404"/>
      <c r="C92" s="373"/>
      <c r="D92" s="354"/>
      <c r="E92" s="354"/>
      <c r="F92" s="354" t="s">
        <v>215</v>
      </c>
      <c r="G92" s="399"/>
      <c r="H92" s="369">
        <v>300000</v>
      </c>
      <c r="I92" s="352">
        <v>0</v>
      </c>
      <c r="J92" s="349">
        <v>300000</v>
      </c>
      <c r="K92" s="330"/>
      <c r="L92" s="330"/>
      <c r="M92" s="330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</row>
    <row r="93" spans="1:25" ht="15.75" customHeight="1" x14ac:dyDescent="0.2">
      <c r="A93" s="338" t="s">
        <v>341</v>
      </c>
      <c r="B93" s="404"/>
      <c r="C93" s="373"/>
      <c r="D93" s="354"/>
      <c r="E93" s="354"/>
      <c r="F93" s="354" t="s">
        <v>422</v>
      </c>
      <c r="G93" s="399"/>
      <c r="H93" s="369">
        <v>10000</v>
      </c>
      <c r="I93" s="352">
        <v>0</v>
      </c>
      <c r="J93" s="349">
        <v>10000</v>
      </c>
      <c r="K93" s="330"/>
      <c r="L93" s="330"/>
      <c r="M93" s="330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</row>
    <row r="94" spans="1:25" ht="17.25" customHeight="1" x14ac:dyDescent="0.2">
      <c r="A94" s="338" t="s">
        <v>674</v>
      </c>
      <c r="B94" s="404"/>
      <c r="C94" s="373"/>
      <c r="D94" s="354"/>
      <c r="E94" s="354"/>
      <c r="F94" s="405" t="s">
        <v>663</v>
      </c>
      <c r="G94" s="399"/>
      <c r="H94" s="369">
        <v>300000</v>
      </c>
      <c r="I94" s="352">
        <v>0</v>
      </c>
      <c r="J94" s="349">
        <v>300000</v>
      </c>
      <c r="K94" s="330"/>
      <c r="L94" s="330"/>
      <c r="M94" s="330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</row>
    <row r="95" spans="1:25" ht="15.75" customHeight="1" x14ac:dyDescent="0.2">
      <c r="A95" s="338" t="s">
        <v>342</v>
      </c>
      <c r="B95" s="402"/>
      <c r="C95" s="375" t="s">
        <v>191</v>
      </c>
      <c r="D95" s="403"/>
      <c r="E95" s="375" t="s">
        <v>192</v>
      </c>
      <c r="F95" s="403"/>
      <c r="G95" s="399"/>
      <c r="H95" s="388">
        <f>SUM(H96:H97)</f>
        <v>1300000</v>
      </c>
      <c r="I95" s="388">
        <f>SUM(I96:I97)</f>
        <v>0</v>
      </c>
      <c r="J95" s="389">
        <f>SUM(J96:J97)</f>
        <v>1300000</v>
      </c>
      <c r="K95" s="330"/>
      <c r="L95" s="330"/>
      <c r="M95" s="330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</row>
    <row r="96" spans="1:25" ht="15.75" customHeight="1" x14ac:dyDescent="0.2">
      <c r="A96" s="338" t="s">
        <v>343</v>
      </c>
      <c r="B96" s="402"/>
      <c r="C96" s="375"/>
      <c r="D96" s="373" t="s">
        <v>218</v>
      </c>
      <c r="E96" s="373" t="s">
        <v>244</v>
      </c>
      <c r="F96" s="373"/>
      <c r="G96" s="399"/>
      <c r="H96" s="369">
        <v>200000</v>
      </c>
      <c r="I96" s="352">
        <v>0</v>
      </c>
      <c r="J96" s="349">
        <v>200000</v>
      </c>
      <c r="K96" s="330"/>
      <c r="L96" s="330"/>
      <c r="M96" s="330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</row>
    <row r="97" spans="1:25" ht="15.75" customHeight="1" x14ac:dyDescent="0.2">
      <c r="A97" s="338" t="s">
        <v>344</v>
      </c>
      <c r="B97" s="404"/>
      <c r="C97" s="373"/>
      <c r="D97" s="373" t="s">
        <v>193</v>
      </c>
      <c r="E97" s="373" t="s">
        <v>194</v>
      </c>
      <c r="F97" s="373"/>
      <c r="G97" s="399"/>
      <c r="H97" s="369">
        <v>1100000</v>
      </c>
      <c r="I97" s="352">
        <v>0</v>
      </c>
      <c r="J97" s="349">
        <v>1100000</v>
      </c>
      <c r="K97" s="330"/>
      <c r="L97" s="330"/>
      <c r="M97" s="330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</row>
    <row r="98" spans="1:25" ht="15.75" customHeight="1" x14ac:dyDescent="0.2">
      <c r="A98" s="338" t="s">
        <v>345</v>
      </c>
      <c r="B98" s="406" t="s">
        <v>49</v>
      </c>
      <c r="C98" s="407"/>
      <c r="D98" s="408" t="s">
        <v>50</v>
      </c>
      <c r="E98" s="407"/>
      <c r="F98" s="407"/>
      <c r="G98" s="387"/>
      <c r="H98" s="388">
        <f>H99+H100</f>
        <v>1270000</v>
      </c>
      <c r="I98" s="388">
        <f>I99+I100</f>
        <v>0</v>
      </c>
      <c r="J98" s="389">
        <f>J99+J100</f>
        <v>1270000</v>
      </c>
      <c r="K98" s="330"/>
      <c r="L98" s="330"/>
      <c r="M98" s="330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</row>
    <row r="99" spans="1:25" ht="30.75" customHeight="1" x14ac:dyDescent="0.2">
      <c r="A99" s="338" t="s">
        <v>346</v>
      </c>
      <c r="B99" s="409"/>
      <c r="C99" s="407" t="s">
        <v>207</v>
      </c>
      <c r="D99" s="407"/>
      <c r="E99" s="579" t="s">
        <v>650</v>
      </c>
      <c r="F99" s="580"/>
      <c r="G99" s="387"/>
      <c r="H99" s="369">
        <v>1000000</v>
      </c>
      <c r="I99" s="352">
        <v>0</v>
      </c>
      <c r="J99" s="349">
        <v>1000000</v>
      </c>
      <c r="K99" s="330"/>
      <c r="L99" s="330"/>
      <c r="M99" s="330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</row>
    <row r="100" spans="1:25" ht="15.75" customHeight="1" x14ac:dyDescent="0.2">
      <c r="A100" s="338" t="s">
        <v>347</v>
      </c>
      <c r="B100" s="409"/>
      <c r="C100" s="407" t="s">
        <v>208</v>
      </c>
      <c r="D100" s="407"/>
      <c r="E100" s="407" t="s">
        <v>209</v>
      </c>
      <c r="F100" s="407"/>
      <c r="G100" s="362"/>
      <c r="H100" s="355">
        <v>270000</v>
      </c>
      <c r="I100" s="352">
        <v>0</v>
      </c>
      <c r="J100" s="349">
        <v>270000</v>
      </c>
      <c r="K100" s="330"/>
      <c r="L100" s="330"/>
      <c r="M100" s="330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</row>
    <row r="101" spans="1:25" ht="15.75" customHeight="1" x14ac:dyDescent="0.2">
      <c r="A101" s="338" t="s">
        <v>348</v>
      </c>
      <c r="B101" s="409"/>
      <c r="C101" s="407"/>
      <c r="D101" s="407"/>
      <c r="E101" s="407"/>
      <c r="F101" s="407"/>
      <c r="G101" s="362"/>
      <c r="H101" s="355"/>
      <c r="I101" s="352"/>
      <c r="J101" s="349"/>
      <c r="K101" s="330"/>
      <c r="L101" s="330"/>
      <c r="M101" s="330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</row>
    <row r="102" spans="1:25" ht="15.75" customHeight="1" x14ac:dyDescent="0.2">
      <c r="A102" s="338" t="s">
        <v>349</v>
      </c>
      <c r="B102" s="339" t="s">
        <v>115</v>
      </c>
      <c r="C102" s="396"/>
      <c r="D102" s="396"/>
      <c r="E102" s="410"/>
      <c r="F102" s="411"/>
      <c r="G102" s="398">
        <v>5</v>
      </c>
      <c r="H102" s="342">
        <f>H103+H108+H110</f>
        <v>5866000</v>
      </c>
      <c r="I102" s="342">
        <f>I103+I108+I110+I116</f>
        <v>2046502</v>
      </c>
      <c r="J102" s="343">
        <f>J103+J108+J110+J116</f>
        <v>7912502</v>
      </c>
      <c r="K102" s="330"/>
      <c r="L102" s="330"/>
      <c r="M102" s="330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</row>
    <row r="103" spans="1:25" ht="15.75" customHeight="1" x14ac:dyDescent="0.2">
      <c r="A103" s="338" t="s">
        <v>350</v>
      </c>
      <c r="B103" s="344" t="s">
        <v>36</v>
      </c>
      <c r="C103" s="345"/>
      <c r="D103" s="345" t="s">
        <v>145</v>
      </c>
      <c r="E103" s="345"/>
      <c r="F103" s="345"/>
      <c r="G103" s="362"/>
      <c r="H103" s="347">
        <f>H104</f>
        <v>4801000</v>
      </c>
      <c r="I103" s="347">
        <f>I104</f>
        <v>1041344</v>
      </c>
      <c r="J103" s="358">
        <f>J104</f>
        <v>5842344</v>
      </c>
      <c r="K103" s="330"/>
      <c r="L103" s="330"/>
      <c r="M103" s="330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</row>
    <row r="104" spans="1:25" ht="15.75" customHeight="1" x14ac:dyDescent="0.2">
      <c r="A104" s="338" t="s">
        <v>351</v>
      </c>
      <c r="B104" s="353"/>
      <c r="C104" s="354" t="s">
        <v>146</v>
      </c>
      <c r="D104" s="354"/>
      <c r="E104" s="354" t="s">
        <v>147</v>
      </c>
      <c r="F104" s="354"/>
      <c r="G104" s="362"/>
      <c r="H104" s="355">
        <v>4801000</v>
      </c>
      <c r="I104" s="352">
        <f>I105+I106+I107</f>
        <v>1041344</v>
      </c>
      <c r="J104" s="349">
        <f>J105+J106+J107</f>
        <v>5842344</v>
      </c>
      <c r="K104" s="330"/>
      <c r="L104" s="330"/>
      <c r="M104" s="330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</row>
    <row r="105" spans="1:25" ht="15.75" customHeight="1" x14ac:dyDescent="0.2">
      <c r="A105" s="338" t="s">
        <v>352</v>
      </c>
      <c r="B105" s="409"/>
      <c r="C105" s="354"/>
      <c r="D105" s="354" t="s">
        <v>148</v>
      </c>
      <c r="E105" s="354" t="s">
        <v>149</v>
      </c>
      <c r="F105" s="354"/>
      <c r="G105" s="362"/>
      <c r="H105" s="355">
        <v>4801000</v>
      </c>
      <c r="I105" s="352">
        <v>815413</v>
      </c>
      <c r="J105" s="349">
        <v>5616413</v>
      </c>
      <c r="K105" s="330"/>
      <c r="L105" s="330"/>
      <c r="M105" s="330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</row>
    <row r="106" spans="1:25" ht="15.75" customHeight="1" x14ac:dyDescent="0.2">
      <c r="A106" s="338" t="s">
        <v>353</v>
      </c>
      <c r="B106" s="409"/>
      <c r="C106" s="354"/>
      <c r="D106" s="354" t="s">
        <v>205</v>
      </c>
      <c r="E106" s="354" t="s">
        <v>780</v>
      </c>
      <c r="F106" s="354"/>
      <c r="G106" s="362"/>
      <c r="H106" s="355">
        <v>0</v>
      </c>
      <c r="I106" s="352">
        <v>25931</v>
      </c>
      <c r="J106" s="349">
        <v>25931</v>
      </c>
      <c r="K106" s="330"/>
      <c r="L106" s="330"/>
      <c r="M106" s="330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</row>
    <row r="107" spans="1:25" ht="15.75" customHeight="1" x14ac:dyDescent="0.2">
      <c r="A107" s="338" t="s">
        <v>425</v>
      </c>
      <c r="B107" s="409"/>
      <c r="C107" s="354"/>
      <c r="D107" s="354" t="s">
        <v>203</v>
      </c>
      <c r="E107" s="373" t="s">
        <v>781</v>
      </c>
      <c r="F107" s="412"/>
      <c r="G107" s="362"/>
      <c r="H107" s="355">
        <v>0</v>
      </c>
      <c r="I107" s="349">
        <v>200000</v>
      </c>
      <c r="J107" s="349">
        <v>200000</v>
      </c>
      <c r="K107" s="330"/>
      <c r="L107" s="330"/>
      <c r="M107" s="330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</row>
    <row r="108" spans="1:25" ht="15.75" customHeight="1" x14ac:dyDescent="0.2">
      <c r="A108" s="338" t="s">
        <v>426</v>
      </c>
      <c r="B108" s="344" t="s">
        <v>38</v>
      </c>
      <c r="C108" s="345"/>
      <c r="D108" s="345" t="s">
        <v>156</v>
      </c>
      <c r="E108" s="356"/>
      <c r="F108" s="356"/>
      <c r="G108" s="357"/>
      <c r="H108" s="347">
        <f>H109</f>
        <v>550000</v>
      </c>
      <c r="I108" s="347">
        <f>I109</f>
        <v>54138</v>
      </c>
      <c r="J108" s="358">
        <f>J109</f>
        <v>604138</v>
      </c>
      <c r="K108" s="330"/>
      <c r="L108" s="330"/>
      <c r="M108" s="330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</row>
    <row r="109" spans="1:25" ht="15.75" customHeight="1" x14ac:dyDescent="0.2">
      <c r="A109" s="338" t="s">
        <v>427</v>
      </c>
      <c r="B109" s="353"/>
      <c r="C109" s="354"/>
      <c r="D109" s="354"/>
      <c r="E109" s="350" t="s">
        <v>157</v>
      </c>
      <c r="F109" s="354"/>
      <c r="G109" s="346"/>
      <c r="H109" s="355">
        <v>550000</v>
      </c>
      <c r="I109" s="349">
        <f>J109-H109</f>
        <v>54138</v>
      </c>
      <c r="J109" s="349">
        <v>604138</v>
      </c>
      <c r="K109" s="330"/>
      <c r="L109" s="330"/>
      <c r="M109" s="330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</row>
    <row r="110" spans="1:25" ht="15.75" customHeight="1" x14ac:dyDescent="0.2">
      <c r="A110" s="338" t="s">
        <v>428</v>
      </c>
      <c r="B110" s="344" t="s">
        <v>40</v>
      </c>
      <c r="C110" s="354"/>
      <c r="D110" s="345" t="s">
        <v>41</v>
      </c>
      <c r="E110" s="350"/>
      <c r="F110" s="354"/>
      <c r="G110" s="346"/>
      <c r="H110" s="347">
        <f>H111+H113+H114+H112</f>
        <v>515000</v>
      </c>
      <c r="I110" s="347">
        <f>I111+I113+I114+I112</f>
        <v>0</v>
      </c>
      <c r="J110" s="358">
        <f>J111+J113+J114+J112</f>
        <v>515000</v>
      </c>
      <c r="K110" s="330"/>
      <c r="L110" s="330"/>
      <c r="M110" s="330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</row>
    <row r="111" spans="1:25" ht="15.75" customHeight="1" x14ac:dyDescent="0.2">
      <c r="A111" s="338" t="s">
        <v>429</v>
      </c>
      <c r="B111" s="353"/>
      <c r="C111" s="354"/>
      <c r="D111" s="354" t="s">
        <v>164</v>
      </c>
      <c r="E111" s="350" t="s">
        <v>165</v>
      </c>
      <c r="F111" s="354"/>
      <c r="G111" s="346"/>
      <c r="H111" s="355">
        <v>140000</v>
      </c>
      <c r="I111" s="352">
        <v>0</v>
      </c>
      <c r="J111" s="349">
        <v>140000</v>
      </c>
      <c r="K111" s="330"/>
      <c r="L111" s="330"/>
      <c r="M111" s="330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</row>
    <row r="112" spans="1:25" ht="15.75" customHeight="1" x14ac:dyDescent="0.2">
      <c r="A112" s="338" t="s">
        <v>430</v>
      </c>
      <c r="B112" s="353"/>
      <c r="C112" s="354"/>
      <c r="D112" s="354"/>
      <c r="E112" s="350" t="s">
        <v>624</v>
      </c>
      <c r="F112" s="354"/>
      <c r="G112" s="346"/>
      <c r="H112" s="355">
        <v>255000</v>
      </c>
      <c r="I112" s="352">
        <v>0</v>
      </c>
      <c r="J112" s="349">
        <v>255000</v>
      </c>
      <c r="K112" s="330"/>
      <c r="L112" s="330"/>
      <c r="M112" s="330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</row>
    <row r="113" spans="1:25" ht="15.75" customHeight="1" x14ac:dyDescent="0.2">
      <c r="A113" s="338" t="s">
        <v>431</v>
      </c>
      <c r="B113" s="353"/>
      <c r="C113" s="354"/>
      <c r="D113" s="354" t="s">
        <v>183</v>
      </c>
      <c r="E113" s="350" t="s">
        <v>184</v>
      </c>
      <c r="F113" s="354"/>
      <c r="G113" s="346"/>
      <c r="H113" s="355">
        <v>10000</v>
      </c>
      <c r="I113" s="352">
        <v>0</v>
      </c>
      <c r="J113" s="349">
        <v>10000</v>
      </c>
      <c r="K113" s="330"/>
      <c r="L113" s="330"/>
      <c r="M113" s="330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</row>
    <row r="114" spans="1:25" ht="15.75" customHeight="1" x14ac:dyDescent="0.2">
      <c r="A114" s="338" t="s">
        <v>432</v>
      </c>
      <c r="B114" s="353"/>
      <c r="C114" s="354" t="s">
        <v>191</v>
      </c>
      <c r="D114" s="354"/>
      <c r="E114" s="350" t="s">
        <v>192</v>
      </c>
      <c r="F114" s="354"/>
      <c r="G114" s="346"/>
      <c r="H114" s="388">
        <f>H115</f>
        <v>110000</v>
      </c>
      <c r="I114" s="388">
        <f>I115</f>
        <v>0</v>
      </c>
      <c r="J114" s="400">
        <f>J115</f>
        <v>110000</v>
      </c>
      <c r="K114" s="330"/>
      <c r="L114" s="330"/>
      <c r="M114" s="330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</row>
    <row r="115" spans="1:25" ht="15.75" customHeight="1" x14ac:dyDescent="0.2">
      <c r="A115" s="338" t="s">
        <v>433</v>
      </c>
      <c r="B115" s="353"/>
      <c r="C115" s="354"/>
      <c r="D115" s="354" t="s">
        <v>193</v>
      </c>
      <c r="E115" s="350" t="s">
        <v>194</v>
      </c>
      <c r="F115" s="354"/>
      <c r="G115" s="346"/>
      <c r="H115" s="355">
        <v>110000</v>
      </c>
      <c r="I115" s="352">
        <v>0</v>
      </c>
      <c r="J115" s="349">
        <v>110000</v>
      </c>
      <c r="K115" s="330"/>
      <c r="L115" s="330"/>
      <c r="M115" s="330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</row>
    <row r="116" spans="1:25" ht="15.75" customHeight="1" x14ac:dyDescent="0.2">
      <c r="A116" s="338"/>
      <c r="B116" s="433" t="s">
        <v>637</v>
      </c>
      <c r="C116" s="434"/>
      <c r="D116" s="435" t="s">
        <v>638</v>
      </c>
      <c r="E116" s="354"/>
      <c r="F116" s="354"/>
      <c r="G116" s="346"/>
      <c r="H116" s="430">
        <v>0</v>
      </c>
      <c r="I116" s="430">
        <f>I117+I118</f>
        <v>951020</v>
      </c>
      <c r="J116" s="431">
        <f>J117+J118</f>
        <v>951020</v>
      </c>
      <c r="K116" s="330"/>
      <c r="L116" s="330"/>
      <c r="M116" s="330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</row>
    <row r="117" spans="1:25" ht="15.75" customHeight="1" x14ac:dyDescent="0.2">
      <c r="A117" s="338"/>
      <c r="B117" s="353"/>
      <c r="C117" s="380" t="s">
        <v>639</v>
      </c>
      <c r="D117" s="354"/>
      <c r="E117" s="354" t="s">
        <v>854</v>
      </c>
      <c r="F117" s="354"/>
      <c r="G117" s="346"/>
      <c r="H117" s="419">
        <v>0</v>
      </c>
      <c r="I117" s="352">
        <v>451020</v>
      </c>
      <c r="J117" s="349">
        <v>451020</v>
      </c>
      <c r="K117" s="330"/>
      <c r="L117" s="330"/>
      <c r="M117" s="330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</row>
    <row r="118" spans="1:25" ht="15.75" customHeight="1" x14ac:dyDescent="0.2">
      <c r="A118" s="338"/>
      <c r="B118" s="353"/>
      <c r="C118" s="354" t="s">
        <v>641</v>
      </c>
      <c r="D118" s="354"/>
      <c r="E118" s="354" t="s">
        <v>640</v>
      </c>
      <c r="F118" s="350"/>
      <c r="G118" s="346"/>
      <c r="H118" s="420">
        <v>0</v>
      </c>
      <c r="I118" s="352">
        <v>500000</v>
      </c>
      <c r="J118" s="349">
        <v>500000</v>
      </c>
      <c r="K118" s="330"/>
      <c r="L118" s="330"/>
      <c r="M118" s="330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</row>
    <row r="119" spans="1:25" ht="15.75" customHeight="1" x14ac:dyDescent="0.2">
      <c r="A119" s="338"/>
      <c r="B119" s="353"/>
      <c r="C119" s="354"/>
      <c r="D119" s="354"/>
      <c r="E119" s="350"/>
      <c r="F119" s="354"/>
      <c r="G119" s="346"/>
      <c r="H119" s="355"/>
      <c r="I119" s="486"/>
      <c r="J119" s="349"/>
      <c r="K119" s="330"/>
      <c r="L119" s="330"/>
      <c r="M119" s="330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</row>
    <row r="120" spans="1:25" s="202" customFormat="1" ht="15.75" customHeight="1" x14ac:dyDescent="0.2">
      <c r="A120" s="338" t="s">
        <v>434</v>
      </c>
      <c r="B120" s="339" t="s">
        <v>206</v>
      </c>
      <c r="C120" s="391"/>
      <c r="D120" s="391"/>
      <c r="E120" s="391"/>
      <c r="F120" s="391"/>
      <c r="G120" s="392"/>
      <c r="H120" s="342">
        <f>H121+H135+H132</f>
        <v>17703000</v>
      </c>
      <c r="I120" s="342">
        <f>I121+I135+I132</f>
        <v>4070354</v>
      </c>
      <c r="J120" s="343">
        <f>J121+J135+J132</f>
        <v>21773354</v>
      </c>
      <c r="K120" s="390"/>
      <c r="L120" s="390"/>
      <c r="M120" s="390"/>
      <c r="N120" s="168"/>
      <c r="O120" s="168"/>
      <c r="P120" s="168"/>
      <c r="Q120" s="168"/>
      <c r="R120" s="168"/>
      <c r="S120" s="168"/>
      <c r="T120" s="168"/>
      <c r="U120" s="168"/>
      <c r="V120" s="168"/>
      <c r="W120" s="168"/>
      <c r="X120" s="168"/>
      <c r="Y120" s="168"/>
    </row>
    <row r="121" spans="1:25" s="202" customFormat="1" ht="15.75" customHeight="1" x14ac:dyDescent="0.2">
      <c r="A121" s="338" t="s">
        <v>435</v>
      </c>
      <c r="B121" s="386" t="s">
        <v>40</v>
      </c>
      <c r="C121" s="375"/>
      <c r="D121" s="375" t="s">
        <v>41</v>
      </c>
      <c r="E121" s="375"/>
      <c r="F121" s="375"/>
      <c r="G121" s="387"/>
      <c r="H121" s="388">
        <f>H122+H125+H130</f>
        <v>2153000</v>
      </c>
      <c r="I121" s="388">
        <f>I122+I125+I130</f>
        <v>0</v>
      </c>
      <c r="J121" s="400">
        <f>J122+J125+J130</f>
        <v>2153000</v>
      </c>
      <c r="K121" s="390"/>
      <c r="L121" s="390"/>
      <c r="M121" s="390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  <c r="Y121" s="168"/>
    </row>
    <row r="122" spans="1:25" s="202" customFormat="1" ht="15.75" customHeight="1" x14ac:dyDescent="0.2">
      <c r="A122" s="338" t="s">
        <v>436</v>
      </c>
      <c r="B122" s="386"/>
      <c r="C122" s="375" t="s">
        <v>160</v>
      </c>
      <c r="D122" s="375"/>
      <c r="E122" s="375" t="s">
        <v>161</v>
      </c>
      <c r="F122" s="375"/>
      <c r="G122" s="387"/>
      <c r="H122" s="388">
        <f>H124</f>
        <v>500000</v>
      </c>
      <c r="I122" s="388">
        <f>I124</f>
        <v>0</v>
      </c>
      <c r="J122" s="400">
        <f>J124</f>
        <v>500000</v>
      </c>
      <c r="K122" s="390"/>
      <c r="L122" s="390"/>
      <c r="M122" s="390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</row>
    <row r="123" spans="1:25" s="202" customFormat="1" ht="15.75" customHeight="1" x14ac:dyDescent="0.2">
      <c r="A123" s="338" t="s">
        <v>437</v>
      </c>
      <c r="B123" s="386"/>
      <c r="C123" s="375"/>
      <c r="D123" s="373" t="s">
        <v>164</v>
      </c>
      <c r="E123" s="373" t="s">
        <v>165</v>
      </c>
      <c r="F123" s="375"/>
      <c r="G123" s="387"/>
      <c r="H123" s="369">
        <v>500000</v>
      </c>
      <c r="I123" s="413">
        <v>0</v>
      </c>
      <c r="J123" s="370">
        <v>500000</v>
      </c>
      <c r="K123" s="390"/>
      <c r="L123" s="390"/>
      <c r="M123" s="390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  <c r="Y123" s="168"/>
    </row>
    <row r="124" spans="1:25" s="202" customFormat="1" ht="15.75" customHeight="1" x14ac:dyDescent="0.2">
      <c r="A124" s="338" t="s">
        <v>438</v>
      </c>
      <c r="B124" s="386"/>
      <c r="C124" s="375"/>
      <c r="D124" s="373"/>
      <c r="E124" s="373" t="s">
        <v>652</v>
      </c>
      <c r="F124" s="375"/>
      <c r="G124" s="387"/>
      <c r="H124" s="369">
        <v>500000</v>
      </c>
      <c r="I124" s="413">
        <v>0</v>
      </c>
      <c r="J124" s="370">
        <v>500000</v>
      </c>
      <c r="K124" s="390"/>
      <c r="L124" s="390"/>
      <c r="M124" s="390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  <c r="Y124" s="168"/>
    </row>
    <row r="125" spans="1:25" s="202" customFormat="1" ht="15.75" customHeight="1" x14ac:dyDescent="0.2">
      <c r="A125" s="338" t="s">
        <v>439</v>
      </c>
      <c r="B125" s="402"/>
      <c r="C125" s="375" t="s">
        <v>174</v>
      </c>
      <c r="D125" s="403"/>
      <c r="E125" s="375" t="s">
        <v>175</v>
      </c>
      <c r="F125" s="403"/>
      <c r="G125" s="387"/>
      <c r="H125" s="388">
        <f>H126+H127</f>
        <v>1170000</v>
      </c>
      <c r="I125" s="388">
        <f>I126+I127</f>
        <v>0</v>
      </c>
      <c r="J125" s="400">
        <f>J126+J127</f>
        <v>1170000</v>
      </c>
      <c r="K125" s="390"/>
      <c r="L125" s="390"/>
      <c r="M125" s="390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  <c r="Y125" s="168"/>
    </row>
    <row r="126" spans="1:25" s="202" customFormat="1" ht="40.5" customHeight="1" x14ac:dyDescent="0.2">
      <c r="A126" s="338" t="s">
        <v>440</v>
      </c>
      <c r="B126" s="404"/>
      <c r="C126" s="373"/>
      <c r="D126" s="373" t="s">
        <v>181</v>
      </c>
      <c r="E126" s="571" t="s">
        <v>654</v>
      </c>
      <c r="F126" s="575"/>
      <c r="G126" s="399"/>
      <c r="H126" s="401">
        <v>980000</v>
      </c>
      <c r="I126" s="413">
        <v>0</v>
      </c>
      <c r="J126" s="370">
        <v>980000</v>
      </c>
      <c r="K126" s="390"/>
      <c r="L126" s="390"/>
      <c r="M126" s="390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</row>
    <row r="127" spans="1:25" s="202" customFormat="1" ht="15.75" customHeight="1" x14ac:dyDescent="0.2">
      <c r="A127" s="338" t="s">
        <v>441</v>
      </c>
      <c r="B127" s="404"/>
      <c r="C127" s="373"/>
      <c r="D127" s="373" t="s">
        <v>183</v>
      </c>
      <c r="E127" s="414" t="s">
        <v>184</v>
      </c>
      <c r="F127" s="414"/>
      <c r="G127" s="415"/>
      <c r="H127" s="416">
        <f>H128+H129</f>
        <v>190000</v>
      </c>
      <c r="I127" s="416">
        <f>I128+I129</f>
        <v>0</v>
      </c>
      <c r="J127" s="417">
        <f>J128+J129</f>
        <v>190000</v>
      </c>
      <c r="K127" s="390"/>
      <c r="L127" s="390"/>
      <c r="M127" s="390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  <c r="Y127" s="168"/>
    </row>
    <row r="128" spans="1:25" s="202" customFormat="1" ht="15.75" customHeight="1" x14ac:dyDescent="0.2">
      <c r="A128" s="338" t="s">
        <v>442</v>
      </c>
      <c r="B128" s="404"/>
      <c r="C128" s="373"/>
      <c r="D128" s="373"/>
      <c r="E128" s="373" t="s">
        <v>185</v>
      </c>
      <c r="F128" s="373"/>
      <c r="G128" s="399"/>
      <c r="H128" s="384">
        <v>140000</v>
      </c>
      <c r="I128" s="413">
        <v>0</v>
      </c>
      <c r="J128" s="370">
        <v>140000</v>
      </c>
      <c r="K128" s="390"/>
      <c r="L128" s="390"/>
      <c r="M128" s="390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  <c r="Y128" s="168"/>
    </row>
    <row r="129" spans="1:25" s="202" customFormat="1" ht="15.75" customHeight="1" x14ac:dyDescent="0.2">
      <c r="A129" s="338" t="s">
        <v>443</v>
      </c>
      <c r="B129" s="404"/>
      <c r="C129" s="373"/>
      <c r="D129" s="373"/>
      <c r="E129" s="373" t="s">
        <v>658</v>
      </c>
      <c r="F129" s="373"/>
      <c r="G129" s="399"/>
      <c r="H129" s="384">
        <v>50000</v>
      </c>
      <c r="I129" s="413">
        <v>0</v>
      </c>
      <c r="J129" s="370">
        <v>50000</v>
      </c>
      <c r="K129" s="390"/>
      <c r="L129" s="390"/>
      <c r="M129" s="390"/>
      <c r="N129" s="168"/>
      <c r="O129" s="168"/>
      <c r="P129" s="168"/>
      <c r="Q129" s="168"/>
      <c r="R129" s="168"/>
      <c r="S129" s="168"/>
      <c r="T129" s="168"/>
      <c r="U129" s="168"/>
      <c r="V129" s="168"/>
      <c r="W129" s="168"/>
      <c r="X129" s="168"/>
      <c r="Y129" s="168"/>
    </row>
    <row r="130" spans="1:25" s="202" customFormat="1" ht="15.75" customHeight="1" x14ac:dyDescent="0.2">
      <c r="A130" s="338" t="s">
        <v>444</v>
      </c>
      <c r="B130" s="402"/>
      <c r="C130" s="375" t="s">
        <v>191</v>
      </c>
      <c r="D130" s="403"/>
      <c r="E130" s="375" t="s">
        <v>192</v>
      </c>
      <c r="F130" s="403"/>
      <c r="G130" s="399"/>
      <c r="H130" s="388">
        <f>H131</f>
        <v>483000</v>
      </c>
      <c r="I130" s="388">
        <f>I131</f>
        <v>0</v>
      </c>
      <c r="J130" s="400">
        <f>J131</f>
        <v>483000</v>
      </c>
      <c r="K130" s="390"/>
      <c r="L130" s="390"/>
      <c r="M130" s="390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  <c r="Y130" s="168"/>
    </row>
    <row r="131" spans="1:25" s="202" customFormat="1" ht="15.75" customHeight="1" x14ac:dyDescent="0.2">
      <c r="A131" s="338" t="s">
        <v>445</v>
      </c>
      <c r="B131" s="404"/>
      <c r="C131" s="373"/>
      <c r="D131" s="373" t="s">
        <v>193</v>
      </c>
      <c r="E131" s="373" t="s">
        <v>194</v>
      </c>
      <c r="F131" s="373"/>
      <c r="G131" s="399"/>
      <c r="H131" s="369">
        <v>483000</v>
      </c>
      <c r="I131" s="413">
        <v>0</v>
      </c>
      <c r="J131" s="370">
        <v>483000</v>
      </c>
      <c r="K131" s="390"/>
      <c r="L131" s="390"/>
      <c r="M131" s="390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  <c r="Y131" s="168"/>
    </row>
    <row r="132" spans="1:25" s="202" customFormat="1" ht="15.75" customHeight="1" x14ac:dyDescent="0.2">
      <c r="A132" s="338" t="s">
        <v>446</v>
      </c>
      <c r="B132" s="377" t="s">
        <v>637</v>
      </c>
      <c r="C132" s="354"/>
      <c r="D132" s="345" t="s">
        <v>638</v>
      </c>
      <c r="E132" s="354"/>
      <c r="F132" s="354"/>
      <c r="G132" s="346"/>
      <c r="H132" s="418">
        <f>H133+H134</f>
        <v>1000000</v>
      </c>
      <c r="I132" s="418">
        <f>I133+I134</f>
        <v>0</v>
      </c>
      <c r="J132" s="348">
        <f>J133+J134</f>
        <v>1000000</v>
      </c>
      <c r="K132" s="390"/>
      <c r="L132" s="390"/>
      <c r="M132" s="390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  <c r="Y132" s="168"/>
    </row>
    <row r="133" spans="1:25" s="202" customFormat="1" ht="27" customHeight="1" x14ac:dyDescent="0.2">
      <c r="A133" s="338" t="s">
        <v>447</v>
      </c>
      <c r="B133" s="383"/>
      <c r="C133" s="380" t="s">
        <v>639</v>
      </c>
      <c r="D133" s="354"/>
      <c r="E133" s="574" t="s">
        <v>648</v>
      </c>
      <c r="F133" s="575"/>
      <c r="G133" s="346"/>
      <c r="H133" s="419">
        <v>730000</v>
      </c>
      <c r="I133" s="413">
        <v>0</v>
      </c>
      <c r="J133" s="370">
        <v>730000</v>
      </c>
      <c r="K133" s="390"/>
      <c r="L133" s="390"/>
      <c r="M133" s="390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  <c r="Y133" s="168"/>
    </row>
    <row r="134" spans="1:25" s="202" customFormat="1" ht="15.75" customHeight="1" x14ac:dyDescent="0.2">
      <c r="A134" s="338" t="s">
        <v>448</v>
      </c>
      <c r="B134" s="383"/>
      <c r="C134" s="354" t="s">
        <v>641</v>
      </c>
      <c r="D134" s="354"/>
      <c r="E134" s="354" t="s">
        <v>640</v>
      </c>
      <c r="F134" s="350"/>
      <c r="G134" s="346"/>
      <c r="H134" s="420">
        <v>270000</v>
      </c>
      <c r="I134" s="413">
        <v>0</v>
      </c>
      <c r="J134" s="370">
        <v>270000</v>
      </c>
      <c r="K134" s="390"/>
      <c r="L134" s="390"/>
      <c r="M134" s="390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  <c r="Y134" s="168"/>
    </row>
    <row r="135" spans="1:25" s="202" customFormat="1" ht="15.75" customHeight="1" x14ac:dyDescent="0.2">
      <c r="A135" s="338" t="s">
        <v>449</v>
      </c>
      <c r="B135" s="386" t="s">
        <v>49</v>
      </c>
      <c r="C135" s="373"/>
      <c r="D135" s="375" t="s">
        <v>50</v>
      </c>
      <c r="E135" s="373"/>
      <c r="F135" s="373"/>
      <c r="G135" s="399"/>
      <c r="H135" s="388">
        <f>H136+H137</f>
        <v>14550000</v>
      </c>
      <c r="I135" s="421">
        <f>I136+I137</f>
        <v>4070354</v>
      </c>
      <c r="J135" s="389">
        <f>J136+J137</f>
        <v>18620354</v>
      </c>
      <c r="K135" s="390"/>
      <c r="L135" s="390"/>
      <c r="M135" s="390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  <c r="Y135" s="168"/>
    </row>
    <row r="136" spans="1:25" s="202" customFormat="1" ht="29.25" customHeight="1" x14ac:dyDescent="0.2">
      <c r="A136" s="338" t="s">
        <v>450</v>
      </c>
      <c r="B136" s="404"/>
      <c r="C136" s="373" t="s">
        <v>207</v>
      </c>
      <c r="D136" s="571" t="s">
        <v>646</v>
      </c>
      <c r="E136" s="572"/>
      <c r="F136" s="573"/>
      <c r="G136" s="399"/>
      <c r="H136" s="369">
        <v>12320000</v>
      </c>
      <c r="I136" s="413">
        <v>5070354</v>
      </c>
      <c r="J136" s="370">
        <f>H136+I136</f>
        <v>17390354</v>
      </c>
      <c r="K136" s="390"/>
      <c r="L136" s="390"/>
      <c r="M136" s="390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  <c r="Y136" s="168"/>
    </row>
    <row r="137" spans="1:25" s="202" customFormat="1" ht="15.75" customHeight="1" x14ac:dyDescent="0.2">
      <c r="A137" s="338" t="s">
        <v>451</v>
      </c>
      <c r="B137" s="404"/>
      <c r="C137" s="373" t="s">
        <v>208</v>
      </c>
      <c r="D137" s="373" t="s">
        <v>636</v>
      </c>
      <c r="E137" s="373"/>
      <c r="F137" s="373"/>
      <c r="G137" s="399"/>
      <c r="H137" s="369">
        <v>2230000</v>
      </c>
      <c r="I137" s="413">
        <v>-1000000</v>
      </c>
      <c r="J137" s="370">
        <v>1230000</v>
      </c>
      <c r="K137" s="390"/>
      <c r="L137" s="390"/>
      <c r="M137" s="390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  <c r="Y137" s="168"/>
    </row>
    <row r="138" spans="1:25" s="202" customFormat="1" ht="15.75" customHeight="1" x14ac:dyDescent="0.2">
      <c r="A138" s="338" t="s">
        <v>452</v>
      </c>
      <c r="B138" s="422" t="s">
        <v>598</v>
      </c>
      <c r="C138" s="423"/>
      <c r="D138" s="423"/>
      <c r="E138" s="423"/>
      <c r="F138" s="423"/>
      <c r="G138" s="424"/>
      <c r="H138" s="425">
        <f>H139</f>
        <v>3650000</v>
      </c>
      <c r="I138" s="426">
        <f>I139</f>
        <v>72635</v>
      </c>
      <c r="J138" s="427">
        <f>J139</f>
        <v>3722635</v>
      </c>
      <c r="K138" s="390"/>
      <c r="L138" s="390"/>
      <c r="M138" s="390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  <c r="Y138" s="168"/>
    </row>
    <row r="139" spans="1:25" s="202" customFormat="1" ht="15.75" customHeight="1" x14ac:dyDescent="0.2">
      <c r="A139" s="338" t="s">
        <v>453</v>
      </c>
      <c r="B139" s="386" t="s">
        <v>40</v>
      </c>
      <c r="C139" s="373"/>
      <c r="D139" s="375" t="s">
        <v>41</v>
      </c>
      <c r="E139" s="373"/>
      <c r="F139" s="373"/>
      <c r="G139" s="399"/>
      <c r="H139" s="388">
        <f>H140+H141+H144</f>
        <v>3650000</v>
      </c>
      <c r="I139" s="421">
        <f>I140+I141+I144</f>
        <v>72635</v>
      </c>
      <c r="J139" s="389">
        <f>J140+J141+J144</f>
        <v>3722635</v>
      </c>
      <c r="K139" s="390"/>
      <c r="L139" s="390"/>
      <c r="M139" s="390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  <c r="Y139" s="168"/>
    </row>
    <row r="140" spans="1:25" s="202" customFormat="1" ht="15.75" customHeight="1" x14ac:dyDescent="0.2">
      <c r="A140" s="338" t="s">
        <v>454</v>
      </c>
      <c r="B140" s="386"/>
      <c r="C140" s="373"/>
      <c r="D140" s="373" t="s">
        <v>164</v>
      </c>
      <c r="E140" s="373" t="s">
        <v>165</v>
      </c>
      <c r="F140" s="373"/>
      <c r="G140" s="399"/>
      <c r="H140" s="369">
        <v>120000</v>
      </c>
      <c r="I140" s="413">
        <v>0</v>
      </c>
      <c r="J140" s="370">
        <v>120000</v>
      </c>
      <c r="K140" s="390"/>
      <c r="L140" s="390"/>
      <c r="M140" s="390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  <c r="Y140" s="168"/>
    </row>
    <row r="141" spans="1:25" s="202" customFormat="1" ht="15.75" customHeight="1" x14ac:dyDescent="0.2">
      <c r="A141" s="338" t="s">
        <v>455</v>
      </c>
      <c r="B141" s="404"/>
      <c r="C141" s="373" t="s">
        <v>174</v>
      </c>
      <c r="D141" s="373"/>
      <c r="E141" s="375" t="s">
        <v>175</v>
      </c>
      <c r="F141" s="373"/>
      <c r="G141" s="399"/>
      <c r="H141" s="388">
        <f>H142+H143</f>
        <v>2800000</v>
      </c>
      <c r="I141" s="421">
        <f>I142+I143</f>
        <v>72635</v>
      </c>
      <c r="J141" s="389">
        <f>J142+J143</f>
        <v>2872635</v>
      </c>
      <c r="K141" s="390"/>
      <c r="L141" s="390"/>
      <c r="M141" s="390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  <c r="Y141" s="168"/>
    </row>
    <row r="142" spans="1:25" s="202" customFormat="1" ht="15.75" customHeight="1" x14ac:dyDescent="0.2">
      <c r="A142" s="338" t="s">
        <v>675</v>
      </c>
      <c r="B142" s="404"/>
      <c r="C142" s="373"/>
      <c r="D142" s="373" t="s">
        <v>181</v>
      </c>
      <c r="E142" s="373" t="s">
        <v>659</v>
      </c>
      <c r="F142" s="373"/>
      <c r="G142" s="399"/>
      <c r="H142" s="369">
        <v>100000</v>
      </c>
      <c r="I142" s="413">
        <v>72635</v>
      </c>
      <c r="J142" s="370">
        <v>172635</v>
      </c>
      <c r="K142" s="390"/>
      <c r="L142" s="390"/>
      <c r="M142" s="390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  <c r="Y142" s="168"/>
    </row>
    <row r="143" spans="1:25" s="202" customFormat="1" ht="15.75" customHeight="1" x14ac:dyDescent="0.2">
      <c r="A143" s="338" t="s">
        <v>456</v>
      </c>
      <c r="B143" s="404"/>
      <c r="C143" s="373"/>
      <c r="D143" s="373" t="s">
        <v>183</v>
      </c>
      <c r="E143" s="373" t="s">
        <v>599</v>
      </c>
      <c r="F143" s="373"/>
      <c r="G143" s="399"/>
      <c r="H143" s="369">
        <v>2700000</v>
      </c>
      <c r="I143" s="413">
        <v>0</v>
      </c>
      <c r="J143" s="370">
        <v>2700000</v>
      </c>
      <c r="K143" s="390"/>
      <c r="L143" s="390"/>
      <c r="M143" s="390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  <c r="Y143" s="168"/>
    </row>
    <row r="144" spans="1:25" s="202" customFormat="1" ht="15.75" customHeight="1" x14ac:dyDescent="0.2">
      <c r="A144" s="338" t="s">
        <v>457</v>
      </c>
      <c r="B144" s="404"/>
      <c r="C144" s="373" t="s">
        <v>191</v>
      </c>
      <c r="D144" s="373"/>
      <c r="E144" s="373" t="s">
        <v>192</v>
      </c>
      <c r="F144" s="373"/>
      <c r="G144" s="399"/>
      <c r="H144" s="388">
        <f>H145</f>
        <v>730000</v>
      </c>
      <c r="I144" s="421">
        <f>I145</f>
        <v>0</v>
      </c>
      <c r="J144" s="389">
        <f>J145</f>
        <v>730000</v>
      </c>
      <c r="K144" s="390"/>
      <c r="L144" s="390"/>
      <c r="M144" s="390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  <c r="Y144" s="168"/>
    </row>
    <row r="145" spans="1:25" s="202" customFormat="1" ht="15.75" customHeight="1" x14ac:dyDescent="0.2">
      <c r="A145" s="338" t="s">
        <v>458</v>
      </c>
      <c r="B145" s="404"/>
      <c r="C145" s="373"/>
      <c r="D145" s="373" t="s">
        <v>193</v>
      </c>
      <c r="E145" s="373" t="s">
        <v>194</v>
      </c>
      <c r="F145" s="373"/>
      <c r="G145" s="399"/>
      <c r="H145" s="369">
        <v>730000</v>
      </c>
      <c r="I145" s="413">
        <v>0</v>
      </c>
      <c r="J145" s="370">
        <v>730000</v>
      </c>
      <c r="K145" s="390"/>
      <c r="L145" s="390"/>
      <c r="M145" s="390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  <c r="Y145" s="168"/>
    </row>
    <row r="146" spans="1:25" ht="15.75" customHeight="1" x14ac:dyDescent="0.2">
      <c r="A146" s="338" t="s">
        <v>459</v>
      </c>
      <c r="B146" s="339" t="s">
        <v>210</v>
      </c>
      <c r="C146" s="396"/>
      <c r="D146" s="396"/>
      <c r="E146" s="396"/>
      <c r="F146" s="396"/>
      <c r="G146" s="392"/>
      <c r="H146" s="342">
        <f>SUM(H147+H154)</f>
        <v>6225000</v>
      </c>
      <c r="I146" s="426">
        <f>SUM(I147+I154)</f>
        <v>-1360000</v>
      </c>
      <c r="J146" s="393">
        <f>SUM(J147+J154)</f>
        <v>4865000</v>
      </c>
      <c r="K146" s="330"/>
      <c r="L146" s="330"/>
      <c r="M146" s="330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</row>
    <row r="147" spans="1:25" ht="15.75" customHeight="1" x14ac:dyDescent="0.2">
      <c r="A147" s="338" t="s">
        <v>460</v>
      </c>
      <c r="B147" s="344" t="s">
        <v>40</v>
      </c>
      <c r="C147" s="345"/>
      <c r="D147" s="345" t="s">
        <v>41</v>
      </c>
      <c r="E147" s="345"/>
      <c r="F147" s="345"/>
      <c r="G147" s="362"/>
      <c r="H147" s="418">
        <f>H148+H152</f>
        <v>4065000</v>
      </c>
      <c r="I147" s="418">
        <f>I148+I152</f>
        <v>0</v>
      </c>
      <c r="J147" s="348">
        <f>J148+J152</f>
        <v>4065000</v>
      </c>
      <c r="K147" s="330"/>
      <c r="L147" s="330"/>
      <c r="M147" s="330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</row>
    <row r="148" spans="1:25" ht="15.75" customHeight="1" x14ac:dyDescent="0.2">
      <c r="A148" s="338" t="s">
        <v>461</v>
      </c>
      <c r="B148" s="359"/>
      <c r="C148" s="345" t="s">
        <v>174</v>
      </c>
      <c r="D148" s="360"/>
      <c r="E148" s="345" t="s">
        <v>175</v>
      </c>
      <c r="F148" s="360"/>
      <c r="G148" s="362"/>
      <c r="H148" s="347">
        <f>H149+H151</f>
        <v>3200000</v>
      </c>
      <c r="I148" s="347">
        <f>I149+I151</f>
        <v>0</v>
      </c>
      <c r="J148" s="358">
        <f>J149+J151</f>
        <v>3200000</v>
      </c>
      <c r="K148" s="330"/>
      <c r="L148" s="330"/>
      <c r="M148" s="330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</row>
    <row r="149" spans="1:25" ht="15.75" customHeight="1" x14ac:dyDescent="0.2">
      <c r="A149" s="338" t="s">
        <v>462</v>
      </c>
      <c r="B149" s="353"/>
      <c r="C149" s="354"/>
      <c r="D149" s="354" t="s">
        <v>176</v>
      </c>
      <c r="E149" s="354" t="s">
        <v>177</v>
      </c>
      <c r="F149" s="354"/>
      <c r="G149" s="362"/>
      <c r="H149" s="428">
        <f>H150</f>
        <v>3000000</v>
      </c>
      <c r="I149" s="428">
        <f>I150</f>
        <v>0</v>
      </c>
      <c r="J149" s="429">
        <f>J150</f>
        <v>3000000</v>
      </c>
      <c r="K149" s="330"/>
      <c r="L149" s="330"/>
      <c r="M149" s="330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</row>
    <row r="150" spans="1:25" ht="15.75" customHeight="1" x14ac:dyDescent="0.2">
      <c r="A150" s="338" t="s">
        <v>676</v>
      </c>
      <c r="B150" s="353"/>
      <c r="C150" s="354"/>
      <c r="D150" s="354"/>
      <c r="E150" s="354"/>
      <c r="F150" s="350" t="s">
        <v>178</v>
      </c>
      <c r="G150" s="346"/>
      <c r="H150" s="419">
        <v>3000000</v>
      </c>
      <c r="I150" s="352">
        <v>0</v>
      </c>
      <c r="J150" s="349">
        <v>3000000</v>
      </c>
      <c r="K150" s="330"/>
      <c r="L150" s="330"/>
      <c r="M150" s="330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</row>
    <row r="151" spans="1:25" ht="15.75" customHeight="1" x14ac:dyDescent="0.2">
      <c r="A151" s="338" t="s">
        <v>677</v>
      </c>
      <c r="B151" s="353"/>
      <c r="C151" s="354"/>
      <c r="D151" s="354" t="s">
        <v>183</v>
      </c>
      <c r="E151" s="354" t="s">
        <v>184</v>
      </c>
      <c r="F151" s="354"/>
      <c r="G151" s="346"/>
      <c r="H151" s="419">
        <v>200000</v>
      </c>
      <c r="I151" s="352">
        <v>0</v>
      </c>
      <c r="J151" s="349">
        <v>200000</v>
      </c>
      <c r="K151" s="330"/>
      <c r="L151" s="330"/>
      <c r="M151" s="330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</row>
    <row r="152" spans="1:25" ht="15.75" customHeight="1" x14ac:dyDescent="0.2">
      <c r="A152" s="338" t="s">
        <v>463</v>
      </c>
      <c r="B152" s="359"/>
      <c r="C152" s="345" t="s">
        <v>191</v>
      </c>
      <c r="D152" s="360"/>
      <c r="E152" s="345" t="s">
        <v>192</v>
      </c>
      <c r="F152" s="360"/>
      <c r="G152" s="346"/>
      <c r="H152" s="430">
        <f>H153</f>
        <v>865000</v>
      </c>
      <c r="I152" s="430">
        <f>I153</f>
        <v>0</v>
      </c>
      <c r="J152" s="431">
        <f>J153</f>
        <v>865000</v>
      </c>
      <c r="K152" s="330"/>
      <c r="L152" s="330"/>
      <c r="M152" s="330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</row>
    <row r="153" spans="1:25" ht="15.75" customHeight="1" x14ac:dyDescent="0.2">
      <c r="A153" s="338" t="s">
        <v>464</v>
      </c>
      <c r="B153" s="353"/>
      <c r="C153" s="354"/>
      <c r="D153" s="354" t="s">
        <v>193</v>
      </c>
      <c r="E153" s="354" t="s">
        <v>194</v>
      </c>
      <c r="F153" s="354"/>
      <c r="G153" s="346"/>
      <c r="H153" s="432">
        <v>865000</v>
      </c>
      <c r="I153" s="352">
        <v>0</v>
      </c>
      <c r="J153" s="349">
        <v>865000</v>
      </c>
      <c r="K153" s="330"/>
      <c r="L153" s="330"/>
      <c r="M153" s="330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</row>
    <row r="154" spans="1:25" ht="15.75" customHeight="1" x14ac:dyDescent="0.2">
      <c r="A154" s="338" t="s">
        <v>465</v>
      </c>
      <c r="B154" s="433" t="s">
        <v>637</v>
      </c>
      <c r="C154" s="434"/>
      <c r="D154" s="435" t="s">
        <v>638</v>
      </c>
      <c r="E154" s="354"/>
      <c r="F154" s="354"/>
      <c r="G154" s="346"/>
      <c r="H154" s="430">
        <f>H155+H156</f>
        <v>2160000</v>
      </c>
      <c r="I154" s="430">
        <f>I155+I156</f>
        <v>-1360000</v>
      </c>
      <c r="J154" s="431">
        <f>J155+J156</f>
        <v>800000</v>
      </c>
      <c r="K154" s="330"/>
      <c r="L154" s="330"/>
      <c r="M154" s="330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</row>
    <row r="155" spans="1:25" ht="15.75" customHeight="1" x14ac:dyDescent="0.2">
      <c r="A155" s="338" t="s">
        <v>603</v>
      </c>
      <c r="B155" s="353"/>
      <c r="C155" s="380" t="s">
        <v>639</v>
      </c>
      <c r="D155" s="354"/>
      <c r="E155" s="354" t="s">
        <v>653</v>
      </c>
      <c r="F155" s="354"/>
      <c r="G155" s="346"/>
      <c r="H155" s="419">
        <v>1700000</v>
      </c>
      <c r="I155" s="352">
        <v>-1360000</v>
      </c>
      <c r="J155" s="349">
        <v>340000</v>
      </c>
      <c r="K155" s="330"/>
      <c r="L155" s="330"/>
      <c r="M155" s="330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</row>
    <row r="156" spans="1:25" ht="15.75" customHeight="1" x14ac:dyDescent="0.2">
      <c r="A156" s="338" t="s">
        <v>604</v>
      </c>
      <c r="B156" s="353"/>
      <c r="C156" s="354" t="s">
        <v>641</v>
      </c>
      <c r="D156" s="354"/>
      <c r="E156" s="354" t="s">
        <v>640</v>
      </c>
      <c r="F156" s="350"/>
      <c r="G156" s="346"/>
      <c r="H156" s="420">
        <v>460000</v>
      </c>
      <c r="I156" s="352">
        <v>0</v>
      </c>
      <c r="J156" s="349">
        <v>460000</v>
      </c>
      <c r="K156" s="330"/>
      <c r="L156" s="330"/>
      <c r="M156" s="330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</row>
    <row r="157" spans="1:25" ht="15.75" customHeight="1" x14ac:dyDescent="0.2">
      <c r="A157" s="338" t="s">
        <v>678</v>
      </c>
      <c r="B157" s="339" t="s">
        <v>211</v>
      </c>
      <c r="C157" s="396"/>
      <c r="D157" s="396"/>
      <c r="E157" s="396"/>
      <c r="F157" s="396"/>
      <c r="G157" s="392"/>
      <c r="H157" s="426">
        <f>H158</f>
        <v>959000</v>
      </c>
      <c r="I157" s="426">
        <f>I158</f>
        <v>0</v>
      </c>
      <c r="J157" s="393">
        <f>J158</f>
        <v>959000</v>
      </c>
      <c r="K157" s="330"/>
      <c r="L157" s="330"/>
      <c r="M157" s="330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</row>
    <row r="158" spans="1:25" ht="15.75" customHeight="1" x14ac:dyDescent="0.2">
      <c r="A158" s="338" t="s">
        <v>679</v>
      </c>
      <c r="B158" s="344" t="s">
        <v>40</v>
      </c>
      <c r="C158" s="345"/>
      <c r="D158" s="345" t="s">
        <v>41</v>
      </c>
      <c r="E158" s="345"/>
      <c r="F158" s="345"/>
      <c r="G158" s="346"/>
      <c r="H158" s="436">
        <f>H159+H163+H167</f>
        <v>959000</v>
      </c>
      <c r="I158" s="436">
        <f>I159+I163+I167</f>
        <v>0</v>
      </c>
      <c r="J158" s="437">
        <f>J159+J163+J167</f>
        <v>959000</v>
      </c>
      <c r="K158" s="330"/>
      <c r="L158" s="330"/>
      <c r="M158" s="330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</row>
    <row r="159" spans="1:25" ht="15.75" customHeight="1" x14ac:dyDescent="0.2">
      <c r="A159" s="338" t="s">
        <v>680</v>
      </c>
      <c r="B159" s="359"/>
      <c r="C159" s="345" t="s">
        <v>160</v>
      </c>
      <c r="D159" s="360"/>
      <c r="E159" s="345" t="s">
        <v>161</v>
      </c>
      <c r="F159" s="361"/>
      <c r="G159" s="346"/>
      <c r="H159" s="347">
        <f>H160</f>
        <v>435000</v>
      </c>
      <c r="I159" s="347">
        <f>I160</f>
        <v>0</v>
      </c>
      <c r="J159" s="348">
        <f>J160</f>
        <v>435000</v>
      </c>
      <c r="K159" s="330"/>
      <c r="L159" s="330"/>
      <c r="M159" s="330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</row>
    <row r="160" spans="1:25" ht="15.75" customHeight="1" x14ac:dyDescent="0.2">
      <c r="A160" s="338" t="s">
        <v>681</v>
      </c>
      <c r="B160" s="353"/>
      <c r="C160" s="354"/>
      <c r="D160" s="354" t="s">
        <v>164</v>
      </c>
      <c r="E160" s="354" t="s">
        <v>165</v>
      </c>
      <c r="F160" s="354"/>
      <c r="G160" s="346"/>
      <c r="H160" s="428">
        <f>H161+H162</f>
        <v>435000</v>
      </c>
      <c r="I160" s="428">
        <f>I161+I162</f>
        <v>0</v>
      </c>
      <c r="J160" s="367">
        <f>J161+J162</f>
        <v>435000</v>
      </c>
      <c r="K160" s="330"/>
      <c r="L160" s="330"/>
      <c r="M160" s="330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</row>
    <row r="161" spans="1:25" ht="15.75" customHeight="1" x14ac:dyDescent="0.2">
      <c r="A161" s="338" t="s">
        <v>682</v>
      </c>
      <c r="B161" s="344"/>
      <c r="C161" s="345"/>
      <c r="D161" s="345"/>
      <c r="E161" s="345"/>
      <c r="F161" s="350" t="s">
        <v>625</v>
      </c>
      <c r="G161" s="346"/>
      <c r="H161" s="428">
        <v>235000</v>
      </c>
      <c r="I161" s="352">
        <v>0</v>
      </c>
      <c r="J161" s="349">
        <v>235000</v>
      </c>
      <c r="K161" s="330"/>
      <c r="L161" s="330"/>
      <c r="M161" s="330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</row>
    <row r="162" spans="1:25" ht="15.75" customHeight="1" x14ac:dyDescent="0.2">
      <c r="A162" s="338" t="s">
        <v>466</v>
      </c>
      <c r="B162" s="344"/>
      <c r="C162" s="345"/>
      <c r="D162" s="345"/>
      <c r="E162" s="345"/>
      <c r="F162" s="350" t="s">
        <v>626</v>
      </c>
      <c r="G162" s="346"/>
      <c r="H162" s="428">
        <v>200000</v>
      </c>
      <c r="I162" s="352">
        <v>0</v>
      </c>
      <c r="J162" s="349">
        <v>200000</v>
      </c>
      <c r="K162" s="330"/>
      <c r="L162" s="330"/>
      <c r="M162" s="330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</row>
    <row r="163" spans="1:25" ht="15.75" customHeight="1" x14ac:dyDescent="0.2">
      <c r="A163" s="338" t="s">
        <v>467</v>
      </c>
      <c r="B163" s="359"/>
      <c r="C163" s="345" t="s">
        <v>174</v>
      </c>
      <c r="D163" s="360"/>
      <c r="E163" s="345" t="s">
        <v>175</v>
      </c>
      <c r="F163" s="360"/>
      <c r="G163" s="346"/>
      <c r="H163" s="436">
        <f>H165+H164</f>
        <v>320000</v>
      </c>
      <c r="I163" s="436">
        <f>I165+I164</f>
        <v>0</v>
      </c>
      <c r="J163" s="437">
        <f>J165+J164</f>
        <v>320000</v>
      </c>
      <c r="K163" s="330"/>
      <c r="L163" s="330"/>
      <c r="M163" s="330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</row>
    <row r="164" spans="1:25" ht="15.75" customHeight="1" x14ac:dyDescent="0.2">
      <c r="A164" s="338" t="s">
        <v>683</v>
      </c>
      <c r="B164" s="359"/>
      <c r="C164" s="345"/>
      <c r="D164" s="354" t="s">
        <v>181</v>
      </c>
      <c r="E164" s="354" t="s">
        <v>182</v>
      </c>
      <c r="F164" s="360"/>
      <c r="G164" s="346"/>
      <c r="H164" s="428">
        <v>120000</v>
      </c>
      <c r="I164" s="352">
        <v>0</v>
      </c>
      <c r="J164" s="349">
        <v>120000</v>
      </c>
      <c r="K164" s="330"/>
      <c r="L164" s="330"/>
      <c r="M164" s="330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</row>
    <row r="165" spans="1:25" ht="15.75" customHeight="1" x14ac:dyDescent="0.2">
      <c r="A165" s="338" t="s">
        <v>684</v>
      </c>
      <c r="B165" s="353"/>
      <c r="C165" s="354"/>
      <c r="D165" s="354" t="s">
        <v>183</v>
      </c>
      <c r="E165" s="354" t="s">
        <v>184</v>
      </c>
      <c r="F165" s="354"/>
      <c r="G165" s="346"/>
      <c r="H165" s="428">
        <f>H166</f>
        <v>200000</v>
      </c>
      <c r="I165" s="428">
        <f>I166</f>
        <v>0</v>
      </c>
      <c r="J165" s="367">
        <f>J166</f>
        <v>200000</v>
      </c>
      <c r="K165" s="330"/>
      <c r="L165" s="330"/>
      <c r="M165" s="330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</row>
    <row r="166" spans="1:25" ht="15.75" customHeight="1" x14ac:dyDescent="0.2">
      <c r="A166" s="338" t="s">
        <v>468</v>
      </c>
      <c r="B166" s="353"/>
      <c r="C166" s="354"/>
      <c r="D166" s="354"/>
      <c r="E166" s="354"/>
      <c r="F166" s="350" t="s">
        <v>185</v>
      </c>
      <c r="G166" s="346"/>
      <c r="H166" s="428">
        <v>200000</v>
      </c>
      <c r="I166" s="352">
        <v>0</v>
      </c>
      <c r="J166" s="349">
        <v>200000</v>
      </c>
      <c r="K166" s="330"/>
      <c r="L166" s="330"/>
      <c r="M166" s="330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</row>
    <row r="167" spans="1:25" ht="15.75" customHeight="1" x14ac:dyDescent="0.2">
      <c r="A167" s="338" t="s">
        <v>685</v>
      </c>
      <c r="B167" s="359"/>
      <c r="C167" s="345" t="s">
        <v>191</v>
      </c>
      <c r="D167" s="360"/>
      <c r="E167" s="345" t="s">
        <v>192</v>
      </c>
      <c r="F167" s="360"/>
      <c r="G167" s="346"/>
      <c r="H167" s="347">
        <f>H168</f>
        <v>204000</v>
      </c>
      <c r="I167" s="347">
        <f>I168</f>
        <v>0</v>
      </c>
      <c r="J167" s="348">
        <f>J168</f>
        <v>204000</v>
      </c>
      <c r="K167" s="330"/>
      <c r="L167" s="330"/>
      <c r="M167" s="330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</row>
    <row r="168" spans="1:25" ht="15.75" customHeight="1" x14ac:dyDescent="0.2">
      <c r="A168" s="338" t="s">
        <v>469</v>
      </c>
      <c r="B168" s="353"/>
      <c r="C168" s="354"/>
      <c r="D168" s="354" t="s">
        <v>193</v>
      </c>
      <c r="E168" s="354" t="s">
        <v>194</v>
      </c>
      <c r="F168" s="354"/>
      <c r="G168" s="346"/>
      <c r="H168" s="369">
        <v>204000</v>
      </c>
      <c r="I168" s="352">
        <v>0</v>
      </c>
      <c r="J168" s="349">
        <v>204000</v>
      </c>
      <c r="K168" s="330"/>
      <c r="L168" s="330"/>
      <c r="M168" s="330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</row>
    <row r="169" spans="1:25" ht="15.75" customHeight="1" x14ac:dyDescent="0.2">
      <c r="A169" s="338" t="s">
        <v>686</v>
      </c>
      <c r="B169" s="353"/>
      <c r="C169" s="354"/>
      <c r="D169" s="354"/>
      <c r="E169" s="350"/>
      <c r="F169" s="350"/>
      <c r="G169" s="346"/>
      <c r="H169" s="355"/>
      <c r="I169" s="352"/>
      <c r="J169" s="349"/>
      <c r="K169" s="330"/>
      <c r="L169" s="330"/>
      <c r="M169" s="330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</row>
    <row r="170" spans="1:25" ht="15.75" customHeight="1" x14ac:dyDescent="0.2">
      <c r="A170" s="338" t="s">
        <v>470</v>
      </c>
      <c r="B170" s="339" t="s">
        <v>120</v>
      </c>
      <c r="C170" s="396"/>
      <c r="D170" s="396"/>
      <c r="E170" s="396"/>
      <c r="F170" s="396"/>
      <c r="G170" s="392">
        <v>1</v>
      </c>
      <c r="H170" s="342">
        <f>H171+H178+H183+H205+H209</f>
        <v>11907650</v>
      </c>
      <c r="I170" s="342">
        <f>I171+I178+I183+I205+I209</f>
        <v>2623177</v>
      </c>
      <c r="J170" s="343">
        <f>J171+J178+J183+J205+J209</f>
        <v>14530827</v>
      </c>
      <c r="K170" s="330"/>
      <c r="L170" s="330"/>
      <c r="M170" s="330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</row>
    <row r="171" spans="1:25" ht="15.75" customHeight="1" x14ac:dyDescent="0.2">
      <c r="A171" s="338" t="s">
        <v>471</v>
      </c>
      <c r="B171" s="344" t="s">
        <v>36</v>
      </c>
      <c r="C171" s="345"/>
      <c r="D171" s="345" t="s">
        <v>145</v>
      </c>
      <c r="E171" s="345"/>
      <c r="F171" s="345"/>
      <c r="G171" s="438"/>
      <c r="H171" s="418">
        <f>SUM(H172)</f>
        <v>2375400</v>
      </c>
      <c r="I171" s="418">
        <f>SUM(I172)</f>
        <v>529399</v>
      </c>
      <c r="J171" s="348">
        <f>SUM(J172)</f>
        <v>2904799</v>
      </c>
      <c r="K171" s="330"/>
      <c r="L171" s="330"/>
      <c r="M171" s="330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</row>
    <row r="172" spans="1:25" ht="15.75" customHeight="1" x14ac:dyDescent="0.2">
      <c r="A172" s="338" t="s">
        <v>687</v>
      </c>
      <c r="B172" s="353"/>
      <c r="C172" s="345" t="s">
        <v>146</v>
      </c>
      <c r="D172" s="345"/>
      <c r="E172" s="345" t="s">
        <v>147</v>
      </c>
      <c r="F172" s="345"/>
      <c r="G172" s="346"/>
      <c r="H172" s="418">
        <f>SUM(H173:H177)</f>
        <v>2375400</v>
      </c>
      <c r="I172" s="418">
        <f>SUM(I173:I177)</f>
        <v>529399</v>
      </c>
      <c r="J172" s="348">
        <f>SUM(J173:J177)</f>
        <v>2904799</v>
      </c>
      <c r="K172" s="329"/>
      <c r="L172" s="329"/>
      <c r="M172" s="329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</row>
    <row r="173" spans="1:25" ht="15.75" customHeight="1" x14ac:dyDescent="0.2">
      <c r="A173" s="338" t="s">
        <v>472</v>
      </c>
      <c r="B173" s="409"/>
      <c r="C173" s="354"/>
      <c r="D173" s="354" t="s">
        <v>148</v>
      </c>
      <c r="E173" s="354" t="s">
        <v>149</v>
      </c>
      <c r="F173" s="354"/>
      <c r="G173" s="346"/>
      <c r="H173" s="439">
        <v>2004000</v>
      </c>
      <c r="I173" s="440">
        <v>265587</v>
      </c>
      <c r="J173" s="441">
        <v>2269587</v>
      </c>
      <c r="K173" s="329"/>
      <c r="L173" s="329"/>
      <c r="M173" s="329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</row>
    <row r="174" spans="1:25" ht="15.75" customHeight="1" x14ac:dyDescent="0.2">
      <c r="A174" s="338" t="s">
        <v>473</v>
      </c>
      <c r="B174" s="409"/>
      <c r="C174" s="354"/>
      <c r="D174" s="354" t="s">
        <v>203</v>
      </c>
      <c r="E174" s="354" t="s">
        <v>204</v>
      </c>
      <c r="F174" s="354"/>
      <c r="G174" s="346"/>
      <c r="H174" s="442">
        <v>0</v>
      </c>
      <c r="I174" s="440">
        <v>100000</v>
      </c>
      <c r="J174" s="441">
        <v>100000</v>
      </c>
      <c r="K174" s="329"/>
      <c r="L174" s="329"/>
      <c r="M174" s="329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</row>
    <row r="175" spans="1:25" ht="15.75" customHeight="1" x14ac:dyDescent="0.2">
      <c r="A175" s="338" t="s">
        <v>474</v>
      </c>
      <c r="B175" s="353"/>
      <c r="C175" s="354"/>
      <c r="D175" s="354" t="s">
        <v>150</v>
      </c>
      <c r="E175" s="354" t="s">
        <v>424</v>
      </c>
      <c r="F175" s="354"/>
      <c r="G175" s="346"/>
      <c r="H175" s="442">
        <v>161400</v>
      </c>
      <c r="I175" s="440">
        <v>0</v>
      </c>
      <c r="J175" s="441">
        <v>161400</v>
      </c>
      <c r="K175" s="329"/>
      <c r="L175" s="329"/>
      <c r="M175" s="329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</row>
    <row r="176" spans="1:25" ht="15.75" customHeight="1" x14ac:dyDescent="0.2">
      <c r="A176" s="338" t="s">
        <v>475</v>
      </c>
      <c r="B176" s="443"/>
      <c r="C176" s="444"/>
      <c r="D176" s="444" t="s">
        <v>205</v>
      </c>
      <c r="E176" s="444" t="s">
        <v>628</v>
      </c>
      <c r="F176" s="444"/>
      <c r="G176" s="445"/>
      <c r="H176" s="439">
        <v>10000</v>
      </c>
      <c r="I176" s="440">
        <v>43812</v>
      </c>
      <c r="J176" s="441">
        <v>53812</v>
      </c>
      <c r="K176" s="329"/>
      <c r="L176" s="329"/>
      <c r="M176" s="329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</row>
    <row r="177" spans="1:25" ht="15.75" customHeight="1" x14ac:dyDescent="0.2">
      <c r="A177" s="338" t="s">
        <v>476</v>
      </c>
      <c r="B177" s="353"/>
      <c r="C177" s="354"/>
      <c r="D177" s="354" t="s">
        <v>630</v>
      </c>
      <c r="E177" s="354" t="s">
        <v>627</v>
      </c>
      <c r="F177" s="354"/>
      <c r="G177" s="346"/>
      <c r="H177" s="442">
        <v>200000</v>
      </c>
      <c r="I177" s="440">
        <v>120000</v>
      </c>
      <c r="J177" s="446">
        <v>320000</v>
      </c>
      <c r="K177" s="329"/>
      <c r="L177" s="329"/>
      <c r="M177" s="329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</row>
    <row r="178" spans="1:25" ht="15.75" customHeight="1" x14ac:dyDescent="0.2">
      <c r="A178" s="338" t="s">
        <v>477</v>
      </c>
      <c r="B178" s="344" t="s">
        <v>38</v>
      </c>
      <c r="C178" s="345"/>
      <c r="D178" s="345" t="s">
        <v>156</v>
      </c>
      <c r="E178" s="356"/>
      <c r="F178" s="356"/>
      <c r="G178" s="346"/>
      <c r="H178" s="418">
        <f>SUM(H179:H182)</f>
        <v>519250</v>
      </c>
      <c r="I178" s="418">
        <f>SUM(I179:I182)</f>
        <v>325978</v>
      </c>
      <c r="J178" s="348">
        <f>SUM(J179:J182)</f>
        <v>845228</v>
      </c>
      <c r="K178" s="329"/>
      <c r="L178" s="329"/>
      <c r="M178" s="329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</row>
    <row r="179" spans="1:25" ht="15.75" customHeight="1" x14ac:dyDescent="0.2">
      <c r="A179" s="338" t="s">
        <v>478</v>
      </c>
      <c r="B179" s="353"/>
      <c r="C179" s="354"/>
      <c r="D179" s="354"/>
      <c r="E179" s="350" t="s">
        <v>157</v>
      </c>
      <c r="F179" s="354"/>
      <c r="G179" s="346"/>
      <c r="H179" s="439">
        <v>453000</v>
      </c>
      <c r="I179" s="440">
        <f>J179-H179</f>
        <v>253255</v>
      </c>
      <c r="J179" s="446">
        <v>706255</v>
      </c>
      <c r="K179" s="329"/>
      <c r="L179" s="329"/>
      <c r="M179" s="329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</row>
    <row r="180" spans="1:25" ht="15.75" customHeight="1" x14ac:dyDescent="0.2">
      <c r="A180" s="338" t="s">
        <v>688</v>
      </c>
      <c r="B180" s="353"/>
      <c r="C180" s="354"/>
      <c r="D180" s="354"/>
      <c r="E180" s="350" t="s">
        <v>158</v>
      </c>
      <c r="F180" s="354"/>
      <c r="G180" s="346"/>
      <c r="H180" s="439">
        <v>27050</v>
      </c>
      <c r="I180" s="440">
        <f>J180-H180</f>
        <v>43777</v>
      </c>
      <c r="J180" s="446">
        <v>70827</v>
      </c>
      <c r="K180" s="329"/>
      <c r="L180" s="329"/>
      <c r="M180" s="329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</row>
    <row r="181" spans="1:25" ht="15.75" customHeight="1" x14ac:dyDescent="0.2">
      <c r="A181" s="338" t="s">
        <v>479</v>
      </c>
      <c r="B181" s="353"/>
      <c r="C181" s="354"/>
      <c r="D181" s="354"/>
      <c r="E181" s="350" t="s">
        <v>159</v>
      </c>
      <c r="F181" s="354"/>
      <c r="G181" s="346"/>
      <c r="H181" s="439">
        <v>29200</v>
      </c>
      <c r="I181" s="440">
        <f>J181-H181</f>
        <v>28946</v>
      </c>
      <c r="J181" s="446">
        <v>58146</v>
      </c>
      <c r="K181" s="329"/>
      <c r="L181" s="329"/>
      <c r="M181" s="329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</row>
    <row r="182" spans="1:25" ht="15.75" customHeight="1" x14ac:dyDescent="0.2">
      <c r="A182" s="338" t="s">
        <v>480</v>
      </c>
      <c r="B182" s="353"/>
      <c r="C182" s="354"/>
      <c r="D182" s="354"/>
      <c r="E182" s="354" t="s">
        <v>217</v>
      </c>
      <c r="F182" s="354"/>
      <c r="G182" s="346"/>
      <c r="H182" s="442">
        <v>10000</v>
      </c>
      <c r="I182" s="352">
        <v>0</v>
      </c>
      <c r="J182" s="349">
        <v>10000</v>
      </c>
      <c r="K182" s="330"/>
      <c r="L182" s="330"/>
      <c r="M182" s="330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</row>
    <row r="183" spans="1:25" ht="15.75" customHeight="1" x14ac:dyDescent="0.2">
      <c r="A183" s="338" t="s">
        <v>481</v>
      </c>
      <c r="B183" s="344" t="s">
        <v>40</v>
      </c>
      <c r="C183" s="345"/>
      <c r="D183" s="345" t="s">
        <v>41</v>
      </c>
      <c r="E183" s="345"/>
      <c r="F183" s="345"/>
      <c r="G183" s="346"/>
      <c r="H183" s="418">
        <f>H184+H190+H202+H199</f>
        <v>2825000</v>
      </c>
      <c r="I183" s="418">
        <f>I184+I190+I202+I199</f>
        <v>5000</v>
      </c>
      <c r="J183" s="348">
        <f>J184+J190+J202+J199</f>
        <v>2830000</v>
      </c>
      <c r="K183" s="330"/>
      <c r="L183" s="330"/>
      <c r="M183" s="330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</row>
    <row r="184" spans="1:25" ht="15.75" customHeight="1" x14ac:dyDescent="0.2">
      <c r="A184" s="338" t="s">
        <v>482</v>
      </c>
      <c r="B184" s="359"/>
      <c r="C184" s="345" t="s">
        <v>160</v>
      </c>
      <c r="D184" s="360"/>
      <c r="E184" s="345" t="s">
        <v>161</v>
      </c>
      <c r="F184" s="361"/>
      <c r="G184" s="346"/>
      <c r="H184" s="418">
        <f>H185</f>
        <v>600000</v>
      </c>
      <c r="I184" s="418">
        <f>I185</f>
        <v>0</v>
      </c>
      <c r="J184" s="348">
        <f>J185</f>
        <v>600000</v>
      </c>
      <c r="K184" s="330"/>
      <c r="L184" s="330"/>
      <c r="M184" s="330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</row>
    <row r="185" spans="1:25" ht="15.75" customHeight="1" x14ac:dyDescent="0.2">
      <c r="A185" s="338" t="s">
        <v>483</v>
      </c>
      <c r="B185" s="353"/>
      <c r="C185" s="354"/>
      <c r="D185" s="354" t="s">
        <v>164</v>
      </c>
      <c r="E185" s="354" t="s">
        <v>165</v>
      </c>
      <c r="F185" s="354"/>
      <c r="G185" s="346"/>
      <c r="H185" s="442">
        <f>H186+H187+H188+H189</f>
        <v>600000</v>
      </c>
      <c r="I185" s="442">
        <f>I186+I187+I188+I189</f>
        <v>0</v>
      </c>
      <c r="J185" s="349">
        <f>J186+J187+J188+J189</f>
        <v>600000</v>
      </c>
      <c r="K185" s="330"/>
      <c r="L185" s="330"/>
      <c r="M185" s="330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</row>
    <row r="186" spans="1:25" ht="15.75" customHeight="1" x14ac:dyDescent="0.2">
      <c r="A186" s="338" t="s">
        <v>484</v>
      </c>
      <c r="B186" s="344"/>
      <c r="C186" s="345"/>
      <c r="D186" s="345"/>
      <c r="E186" s="345"/>
      <c r="F186" s="350" t="s">
        <v>166</v>
      </c>
      <c r="G186" s="346"/>
      <c r="H186" s="442">
        <v>50000</v>
      </c>
      <c r="I186" s="352">
        <v>0</v>
      </c>
      <c r="J186" s="349">
        <v>50000</v>
      </c>
      <c r="K186" s="330"/>
      <c r="L186" s="330"/>
      <c r="M186" s="330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</row>
    <row r="187" spans="1:25" ht="15.75" customHeight="1" x14ac:dyDescent="0.2">
      <c r="A187" s="338" t="s">
        <v>485</v>
      </c>
      <c r="B187" s="344"/>
      <c r="C187" s="345"/>
      <c r="D187" s="345"/>
      <c r="E187" s="345"/>
      <c r="F187" s="350" t="s">
        <v>660</v>
      </c>
      <c r="G187" s="346"/>
      <c r="H187" s="442">
        <v>200000</v>
      </c>
      <c r="I187" s="352">
        <v>0</v>
      </c>
      <c r="J187" s="349">
        <v>200000</v>
      </c>
      <c r="K187" s="330"/>
      <c r="L187" s="330"/>
      <c r="M187" s="330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</row>
    <row r="188" spans="1:25" ht="15.75" customHeight="1" x14ac:dyDescent="0.2">
      <c r="A188" s="338" t="s">
        <v>486</v>
      </c>
      <c r="B188" s="344"/>
      <c r="C188" s="345"/>
      <c r="D188" s="345"/>
      <c r="E188" s="345"/>
      <c r="F188" s="350" t="s">
        <v>214</v>
      </c>
      <c r="G188" s="346"/>
      <c r="H188" s="442">
        <v>50000</v>
      </c>
      <c r="I188" s="352">
        <v>0</v>
      </c>
      <c r="J188" s="349">
        <v>50000</v>
      </c>
      <c r="K188" s="330"/>
      <c r="L188" s="330"/>
      <c r="M188" s="330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</row>
    <row r="189" spans="1:25" ht="15.75" customHeight="1" x14ac:dyDescent="0.2">
      <c r="A189" s="338" t="s">
        <v>487</v>
      </c>
      <c r="B189" s="344"/>
      <c r="C189" s="345"/>
      <c r="D189" s="345"/>
      <c r="E189" s="345"/>
      <c r="F189" s="350" t="s">
        <v>664</v>
      </c>
      <c r="G189" s="346"/>
      <c r="H189" s="442">
        <v>300000</v>
      </c>
      <c r="I189" s="352">
        <v>0</v>
      </c>
      <c r="J189" s="349">
        <v>300000</v>
      </c>
      <c r="K189" s="330"/>
      <c r="L189" s="330"/>
      <c r="M189" s="330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</row>
    <row r="190" spans="1:25" ht="15.75" customHeight="1" x14ac:dyDescent="0.2">
      <c r="A190" s="338" t="s">
        <v>488</v>
      </c>
      <c r="B190" s="359"/>
      <c r="C190" s="345" t="s">
        <v>174</v>
      </c>
      <c r="D190" s="360"/>
      <c r="E190" s="345" t="s">
        <v>175</v>
      </c>
      <c r="F190" s="360"/>
      <c r="G190" s="346"/>
      <c r="H190" s="418">
        <f>H191+H193+H194</f>
        <v>1025000</v>
      </c>
      <c r="I190" s="418">
        <f>I191+I193+I194</f>
        <v>0</v>
      </c>
      <c r="J190" s="348">
        <f>J191+J193+J194</f>
        <v>1025000</v>
      </c>
      <c r="K190" s="330"/>
      <c r="L190" s="330"/>
      <c r="M190" s="330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</row>
    <row r="191" spans="1:25" ht="15.75" customHeight="1" x14ac:dyDescent="0.2">
      <c r="A191" s="338" t="s">
        <v>489</v>
      </c>
      <c r="B191" s="353"/>
      <c r="C191" s="354"/>
      <c r="D191" s="354" t="s">
        <v>176</v>
      </c>
      <c r="E191" s="354" t="s">
        <v>177</v>
      </c>
      <c r="F191" s="354"/>
      <c r="G191" s="346"/>
      <c r="H191" s="442">
        <f>H192</f>
        <v>25000</v>
      </c>
      <c r="I191" s="442">
        <f>I192</f>
        <v>0</v>
      </c>
      <c r="J191" s="349">
        <f>J192</f>
        <v>25000</v>
      </c>
      <c r="K191" s="330"/>
      <c r="L191" s="330"/>
      <c r="M191" s="330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</row>
    <row r="192" spans="1:25" ht="15.75" customHeight="1" x14ac:dyDescent="0.2">
      <c r="A192" s="338" t="s">
        <v>490</v>
      </c>
      <c r="B192" s="353"/>
      <c r="C192" s="354"/>
      <c r="D192" s="354"/>
      <c r="E192" s="354"/>
      <c r="F192" s="350" t="s">
        <v>180</v>
      </c>
      <c r="G192" s="346"/>
      <c r="H192" s="442">
        <v>25000</v>
      </c>
      <c r="I192" s="352">
        <v>0</v>
      </c>
      <c r="J192" s="349">
        <v>25000</v>
      </c>
      <c r="K192" s="330"/>
      <c r="L192" s="330"/>
      <c r="M192" s="330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</row>
    <row r="193" spans="1:25" ht="15.75" customHeight="1" x14ac:dyDescent="0.2">
      <c r="A193" s="338" t="s">
        <v>689</v>
      </c>
      <c r="B193" s="353"/>
      <c r="C193" s="354"/>
      <c r="D193" s="354" t="s">
        <v>181</v>
      </c>
      <c r="E193" s="354" t="s">
        <v>182</v>
      </c>
      <c r="F193" s="354"/>
      <c r="G193" s="346"/>
      <c r="H193" s="442">
        <v>300000</v>
      </c>
      <c r="I193" s="352">
        <v>0</v>
      </c>
      <c r="J193" s="349">
        <v>300000</v>
      </c>
      <c r="K193" s="330"/>
      <c r="L193" s="330"/>
      <c r="M193" s="330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</row>
    <row r="194" spans="1:25" ht="15.75" customHeight="1" x14ac:dyDescent="0.2">
      <c r="A194" s="338" t="s">
        <v>491</v>
      </c>
      <c r="B194" s="353"/>
      <c r="C194" s="354"/>
      <c r="D194" s="354" t="s">
        <v>183</v>
      </c>
      <c r="E194" s="354" t="s">
        <v>184</v>
      </c>
      <c r="F194" s="354"/>
      <c r="G194" s="346"/>
      <c r="H194" s="442">
        <f>H195+H197+H198+H196</f>
        <v>700000</v>
      </c>
      <c r="I194" s="442">
        <f>I195+I197+I198+I196</f>
        <v>0</v>
      </c>
      <c r="J194" s="349">
        <f>J195+J197+J198+J196</f>
        <v>700000</v>
      </c>
      <c r="K194" s="330"/>
      <c r="L194" s="330"/>
      <c r="M194" s="330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</row>
    <row r="195" spans="1:25" ht="15.75" customHeight="1" x14ac:dyDescent="0.2">
      <c r="A195" s="338" t="s">
        <v>690</v>
      </c>
      <c r="B195" s="353"/>
      <c r="C195" s="354"/>
      <c r="D195" s="354"/>
      <c r="E195" s="354"/>
      <c r="F195" s="350" t="s">
        <v>215</v>
      </c>
      <c r="G195" s="346"/>
      <c r="H195" s="442">
        <v>35000</v>
      </c>
      <c r="I195" s="352"/>
      <c r="J195" s="349">
        <v>35000</v>
      </c>
      <c r="K195" s="330"/>
      <c r="L195" s="330"/>
      <c r="M195" s="330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</row>
    <row r="196" spans="1:25" ht="15.75" customHeight="1" x14ac:dyDescent="0.2">
      <c r="A196" s="338" t="s">
        <v>691</v>
      </c>
      <c r="B196" s="353"/>
      <c r="C196" s="354"/>
      <c r="D196" s="354"/>
      <c r="E196" s="354"/>
      <c r="F196" s="350" t="s">
        <v>661</v>
      </c>
      <c r="G196" s="346"/>
      <c r="H196" s="442">
        <v>115000</v>
      </c>
      <c r="I196" s="352"/>
      <c r="J196" s="349">
        <v>115000</v>
      </c>
      <c r="K196" s="330"/>
      <c r="L196" s="330"/>
      <c r="M196" s="330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</row>
    <row r="197" spans="1:25" ht="15.75" customHeight="1" x14ac:dyDescent="0.2">
      <c r="A197" s="338" t="s">
        <v>692</v>
      </c>
      <c r="B197" s="353"/>
      <c r="C197" s="354"/>
      <c r="D197" s="354"/>
      <c r="E197" s="354"/>
      <c r="F197" s="350" t="s">
        <v>422</v>
      </c>
      <c r="G197" s="346"/>
      <c r="H197" s="439">
        <v>50000</v>
      </c>
      <c r="I197" s="352"/>
      <c r="J197" s="349">
        <v>50000</v>
      </c>
      <c r="K197" s="330"/>
      <c r="L197" s="330"/>
      <c r="M197" s="330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</row>
    <row r="198" spans="1:25" ht="15.75" customHeight="1" x14ac:dyDescent="0.2">
      <c r="A198" s="338" t="s">
        <v>492</v>
      </c>
      <c r="B198" s="353"/>
      <c r="C198" s="354"/>
      <c r="D198" s="354"/>
      <c r="E198" s="354"/>
      <c r="F198" s="350" t="s">
        <v>185</v>
      </c>
      <c r="G198" s="346"/>
      <c r="H198" s="442">
        <v>500000</v>
      </c>
      <c r="I198" s="352"/>
      <c r="J198" s="349">
        <v>500000</v>
      </c>
      <c r="K198" s="330"/>
      <c r="L198" s="330"/>
      <c r="M198" s="330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</row>
    <row r="199" spans="1:25" ht="15.75" customHeight="1" x14ac:dyDescent="0.2">
      <c r="A199" s="338" t="s">
        <v>493</v>
      </c>
      <c r="B199" s="353"/>
      <c r="C199" s="345" t="s">
        <v>186</v>
      </c>
      <c r="D199" s="345"/>
      <c r="E199" s="345" t="s">
        <v>243</v>
      </c>
      <c r="F199" s="360"/>
      <c r="G199" s="346"/>
      <c r="H199" s="418">
        <f>H200+H201</f>
        <v>20000</v>
      </c>
      <c r="I199" s="418">
        <f>I200+I201</f>
        <v>5000</v>
      </c>
      <c r="J199" s="348">
        <f>J200+J201</f>
        <v>25000</v>
      </c>
      <c r="K199" s="330"/>
      <c r="L199" s="330"/>
      <c r="M199" s="330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</row>
    <row r="200" spans="1:25" ht="15.75" customHeight="1" x14ac:dyDescent="0.2">
      <c r="A200" s="338" t="s">
        <v>494</v>
      </c>
      <c r="B200" s="353"/>
      <c r="C200" s="354"/>
      <c r="D200" s="354" t="s">
        <v>188</v>
      </c>
      <c r="E200" s="354" t="s">
        <v>189</v>
      </c>
      <c r="F200" s="350"/>
      <c r="G200" s="346"/>
      <c r="H200" s="442"/>
      <c r="I200" s="352"/>
      <c r="J200" s="349"/>
      <c r="K200" s="330"/>
      <c r="L200" s="330"/>
      <c r="M200" s="330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</row>
    <row r="201" spans="1:25" ht="15.75" customHeight="1" x14ac:dyDescent="0.2">
      <c r="A201" s="338" t="s">
        <v>495</v>
      </c>
      <c r="B201" s="353"/>
      <c r="C201" s="354"/>
      <c r="D201" s="354"/>
      <c r="E201" s="354" t="s">
        <v>190</v>
      </c>
      <c r="F201" s="350"/>
      <c r="G201" s="346"/>
      <c r="H201" s="442">
        <v>20000</v>
      </c>
      <c r="I201" s="352">
        <v>5000</v>
      </c>
      <c r="J201" s="349">
        <v>25000</v>
      </c>
      <c r="K201" s="330"/>
      <c r="L201" s="330"/>
      <c r="M201" s="330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</row>
    <row r="202" spans="1:25" ht="15.75" customHeight="1" x14ac:dyDescent="0.2">
      <c r="A202" s="338" t="s">
        <v>496</v>
      </c>
      <c r="B202" s="359"/>
      <c r="C202" s="345" t="s">
        <v>191</v>
      </c>
      <c r="D202" s="360"/>
      <c r="E202" s="345" t="s">
        <v>192</v>
      </c>
      <c r="F202" s="360"/>
      <c r="G202" s="346"/>
      <c r="H202" s="418">
        <f>H203+H204</f>
        <v>1180000</v>
      </c>
      <c r="I202" s="418">
        <f>I203+I204</f>
        <v>0</v>
      </c>
      <c r="J202" s="348">
        <f>J203+J204</f>
        <v>1180000</v>
      </c>
      <c r="K202" s="330"/>
      <c r="L202" s="330"/>
      <c r="M202" s="330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</row>
    <row r="203" spans="1:25" ht="15.75" customHeight="1" x14ac:dyDescent="0.2">
      <c r="A203" s="338" t="s">
        <v>497</v>
      </c>
      <c r="B203" s="353"/>
      <c r="C203" s="354"/>
      <c r="D203" s="354" t="s">
        <v>193</v>
      </c>
      <c r="E203" s="354" t="s">
        <v>194</v>
      </c>
      <c r="F203" s="354"/>
      <c r="G203" s="346"/>
      <c r="H203" s="439">
        <v>780000</v>
      </c>
      <c r="I203" s="352">
        <v>0</v>
      </c>
      <c r="J203" s="349">
        <v>780000</v>
      </c>
      <c r="K203" s="330"/>
      <c r="L203" s="330"/>
      <c r="M203" s="330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</row>
    <row r="204" spans="1:25" ht="15.75" customHeight="1" x14ac:dyDescent="0.2">
      <c r="A204" s="338" t="s">
        <v>498</v>
      </c>
      <c r="B204" s="383"/>
      <c r="C204" s="354"/>
      <c r="D204" s="354" t="s">
        <v>218</v>
      </c>
      <c r="E204" s="354" t="s">
        <v>244</v>
      </c>
      <c r="F204" s="354"/>
      <c r="G204" s="346"/>
      <c r="H204" s="442">
        <v>400000</v>
      </c>
      <c r="I204" s="352">
        <v>0</v>
      </c>
      <c r="J204" s="349">
        <v>400000</v>
      </c>
      <c r="K204" s="330"/>
      <c r="L204" s="330"/>
      <c r="M204" s="330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</row>
    <row r="205" spans="1:25" ht="15.75" customHeight="1" x14ac:dyDescent="0.2">
      <c r="A205" s="338" t="s">
        <v>499</v>
      </c>
      <c r="B205" s="377" t="s">
        <v>637</v>
      </c>
      <c r="C205" s="354"/>
      <c r="D205" s="345" t="s">
        <v>638</v>
      </c>
      <c r="E205" s="354"/>
      <c r="F205" s="354"/>
      <c r="G205" s="346"/>
      <c r="H205" s="418">
        <f>H206+H207+H208</f>
        <v>2062000</v>
      </c>
      <c r="I205" s="418">
        <f>I206+I207+I208</f>
        <v>1815000</v>
      </c>
      <c r="J205" s="348">
        <f>J206+J207+J208</f>
        <v>3877000</v>
      </c>
      <c r="K205" s="330"/>
      <c r="L205" s="330"/>
      <c r="M205" s="330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</row>
    <row r="206" spans="1:25" ht="15.75" customHeight="1" x14ac:dyDescent="0.2">
      <c r="A206" s="338" t="s">
        <v>500</v>
      </c>
      <c r="B206" s="377"/>
      <c r="C206" s="380" t="s">
        <v>790</v>
      </c>
      <c r="D206" s="345"/>
      <c r="E206" s="447" t="s">
        <v>649</v>
      </c>
      <c r="F206" s="448"/>
      <c r="G206" s="346"/>
      <c r="H206" s="442">
        <v>730000</v>
      </c>
      <c r="I206" s="352">
        <v>455000</v>
      </c>
      <c r="J206" s="349">
        <v>1185000</v>
      </c>
      <c r="K206" s="330"/>
      <c r="L206" s="330"/>
      <c r="M206" s="330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</row>
    <row r="207" spans="1:25" ht="30" customHeight="1" x14ac:dyDescent="0.2">
      <c r="A207" s="338" t="s">
        <v>501</v>
      </c>
      <c r="B207" s="383"/>
      <c r="C207" s="380" t="s">
        <v>639</v>
      </c>
      <c r="D207" s="354"/>
      <c r="E207" s="574" t="s">
        <v>647</v>
      </c>
      <c r="F207" s="575"/>
      <c r="G207" s="346"/>
      <c r="H207" s="419">
        <v>819000</v>
      </c>
      <c r="I207" s="352">
        <v>1360000</v>
      </c>
      <c r="J207" s="349">
        <v>2179000</v>
      </c>
      <c r="K207" s="330"/>
      <c r="L207" s="330"/>
      <c r="M207" s="330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</row>
    <row r="208" spans="1:25" ht="15.75" customHeight="1" x14ac:dyDescent="0.2">
      <c r="A208" s="338" t="s">
        <v>502</v>
      </c>
      <c r="B208" s="383"/>
      <c r="C208" s="354" t="s">
        <v>641</v>
      </c>
      <c r="D208" s="354"/>
      <c r="E208" s="354" t="s">
        <v>640</v>
      </c>
      <c r="F208" s="350"/>
      <c r="G208" s="346"/>
      <c r="H208" s="420">
        <v>513000</v>
      </c>
      <c r="I208" s="352">
        <v>0</v>
      </c>
      <c r="J208" s="349">
        <v>513000</v>
      </c>
      <c r="K208" s="330"/>
      <c r="L208" s="330"/>
      <c r="M208" s="330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</row>
    <row r="209" spans="1:25" ht="15.75" customHeight="1" x14ac:dyDescent="0.2">
      <c r="A209" s="338" t="s">
        <v>503</v>
      </c>
      <c r="B209" s="386" t="s">
        <v>49</v>
      </c>
      <c r="C209" s="373"/>
      <c r="D209" s="375" t="s">
        <v>50</v>
      </c>
      <c r="E209" s="373"/>
      <c r="F209" s="373"/>
      <c r="G209" s="399"/>
      <c r="H209" s="388">
        <f>H210+H212</f>
        <v>4126000</v>
      </c>
      <c r="I209" s="388">
        <f>I210+I212</f>
        <v>-52200</v>
      </c>
      <c r="J209" s="389">
        <f>J210+J212</f>
        <v>4073800</v>
      </c>
      <c r="K209" s="330"/>
      <c r="L209" s="330"/>
      <c r="M209" s="330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</row>
    <row r="210" spans="1:25" ht="15.75" customHeight="1" x14ac:dyDescent="0.2">
      <c r="A210" s="338" t="s">
        <v>504</v>
      </c>
      <c r="B210" s="404"/>
      <c r="C210" s="373" t="s">
        <v>207</v>
      </c>
      <c r="D210" s="373" t="s">
        <v>651</v>
      </c>
      <c r="E210" s="373"/>
      <c r="F210" s="373"/>
      <c r="G210" s="399"/>
      <c r="H210" s="369">
        <v>3012000</v>
      </c>
      <c r="I210" s="352">
        <v>0</v>
      </c>
      <c r="J210" s="349">
        <v>3012000</v>
      </c>
      <c r="K210" s="330"/>
      <c r="L210" s="330"/>
      <c r="M210" s="330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</row>
    <row r="211" spans="1:25" ht="15.75" customHeight="1" x14ac:dyDescent="0.2">
      <c r="A211" s="338" t="s">
        <v>505</v>
      </c>
      <c r="B211" s="404"/>
      <c r="C211" s="373" t="s">
        <v>795</v>
      </c>
      <c r="D211" s="373" t="s">
        <v>796</v>
      </c>
      <c r="E211" s="373"/>
      <c r="F211" s="373"/>
      <c r="G211" s="399"/>
      <c r="H211" s="369">
        <v>0</v>
      </c>
      <c r="I211" s="352">
        <v>470300</v>
      </c>
      <c r="J211" s="349">
        <v>470300</v>
      </c>
      <c r="K211" s="330"/>
      <c r="L211" s="330"/>
      <c r="M211" s="330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</row>
    <row r="212" spans="1:25" ht="15.75" customHeight="1" x14ac:dyDescent="0.2">
      <c r="A212" s="338" t="s">
        <v>506</v>
      </c>
      <c r="B212" s="404"/>
      <c r="C212" s="373" t="s">
        <v>208</v>
      </c>
      <c r="D212" s="373" t="s">
        <v>636</v>
      </c>
      <c r="E212" s="373"/>
      <c r="F212" s="373"/>
      <c r="G212" s="399"/>
      <c r="H212" s="369">
        <v>1114000</v>
      </c>
      <c r="I212" s="352">
        <v>-52200</v>
      </c>
      <c r="J212" s="349">
        <v>1061800</v>
      </c>
      <c r="K212" s="330"/>
      <c r="L212" s="330"/>
      <c r="M212" s="330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</row>
    <row r="213" spans="1:25" ht="15.75" customHeight="1" x14ac:dyDescent="0.2">
      <c r="A213" s="338" t="s">
        <v>507</v>
      </c>
      <c r="B213" s="383"/>
      <c r="C213" s="354"/>
      <c r="D213" s="354"/>
      <c r="E213" s="354"/>
      <c r="F213" s="354"/>
      <c r="G213" s="346"/>
      <c r="H213" s="442"/>
      <c r="I213" s="352"/>
      <c r="J213" s="349"/>
      <c r="K213" s="330"/>
      <c r="L213" s="330"/>
      <c r="M213" s="330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</row>
    <row r="214" spans="1:25" ht="15.75" customHeight="1" x14ac:dyDescent="0.2">
      <c r="A214" s="338" t="s">
        <v>508</v>
      </c>
      <c r="B214" s="339" t="s">
        <v>216</v>
      </c>
      <c r="C214" s="396"/>
      <c r="D214" s="396"/>
      <c r="E214" s="396"/>
      <c r="F214" s="396"/>
      <c r="G214" s="392"/>
      <c r="H214" s="426">
        <f>SUM(H215)</f>
        <v>1078000</v>
      </c>
      <c r="I214" s="426">
        <f>SUM(I215)</f>
        <v>0</v>
      </c>
      <c r="J214" s="393">
        <f>SUM(J215)</f>
        <v>1078000</v>
      </c>
      <c r="K214" s="330"/>
      <c r="L214" s="330"/>
      <c r="M214" s="330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</row>
    <row r="215" spans="1:25" ht="15.75" customHeight="1" x14ac:dyDescent="0.2">
      <c r="A215" s="338" t="s">
        <v>509</v>
      </c>
      <c r="B215" s="344" t="s">
        <v>44</v>
      </c>
      <c r="C215" s="345"/>
      <c r="D215" s="345" t="s">
        <v>45</v>
      </c>
      <c r="E215" s="345"/>
      <c r="F215" s="345"/>
      <c r="G215" s="346"/>
      <c r="H215" s="442">
        <f>H216</f>
        <v>1078000</v>
      </c>
      <c r="I215" s="352">
        <v>0</v>
      </c>
      <c r="J215" s="349">
        <v>1078000</v>
      </c>
      <c r="K215" s="330"/>
      <c r="L215" s="330"/>
      <c r="M215" s="330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</row>
    <row r="216" spans="1:25" ht="15.75" customHeight="1" x14ac:dyDescent="0.2">
      <c r="A216" s="338" t="s">
        <v>510</v>
      </c>
      <c r="B216" s="353"/>
      <c r="C216" s="354"/>
      <c r="D216" s="354" t="s">
        <v>195</v>
      </c>
      <c r="E216" s="354" t="s">
        <v>196</v>
      </c>
      <c r="F216" s="354"/>
      <c r="G216" s="346"/>
      <c r="H216" s="442">
        <v>1078000</v>
      </c>
      <c r="I216" s="352">
        <v>0</v>
      </c>
      <c r="J216" s="349">
        <v>1078000</v>
      </c>
      <c r="K216" s="330"/>
      <c r="L216" s="330"/>
      <c r="M216" s="330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</row>
    <row r="217" spans="1:25" ht="15.75" customHeight="1" x14ac:dyDescent="0.2">
      <c r="A217" s="338" t="s">
        <v>511</v>
      </c>
      <c r="B217" s="353"/>
      <c r="C217" s="354"/>
      <c r="D217" s="354"/>
      <c r="E217" s="354"/>
      <c r="F217" s="354"/>
      <c r="G217" s="346"/>
      <c r="H217" s="442"/>
      <c r="I217" s="352"/>
      <c r="J217" s="349"/>
      <c r="K217" s="330"/>
      <c r="L217" s="330"/>
      <c r="M217" s="330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</row>
    <row r="218" spans="1:25" ht="15.75" customHeight="1" x14ac:dyDescent="0.2">
      <c r="A218" s="338" t="s">
        <v>512</v>
      </c>
      <c r="B218" s="339" t="s">
        <v>631</v>
      </c>
      <c r="C218" s="449"/>
      <c r="D218" s="449"/>
      <c r="E218" s="449"/>
      <c r="F218" s="449"/>
      <c r="G218" s="450"/>
      <c r="H218" s="451">
        <f>H219</f>
        <v>2081000</v>
      </c>
      <c r="I218" s="451">
        <f>I219</f>
        <v>25000</v>
      </c>
      <c r="J218" s="427">
        <f>J219</f>
        <v>2106000</v>
      </c>
      <c r="K218" s="330"/>
      <c r="L218" s="330"/>
      <c r="M218" s="330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</row>
    <row r="219" spans="1:25" ht="15.75" customHeight="1" x14ac:dyDescent="0.2">
      <c r="A219" s="338" t="s">
        <v>513</v>
      </c>
      <c r="B219" s="433" t="s">
        <v>44</v>
      </c>
      <c r="C219" s="434"/>
      <c r="D219" s="452" t="s">
        <v>45</v>
      </c>
      <c r="E219" s="453"/>
      <c r="F219" s="453"/>
      <c r="G219" s="453"/>
      <c r="H219" s="440">
        <f>H220</f>
        <v>2081000</v>
      </c>
      <c r="I219" s="352">
        <f>J219-H219</f>
        <v>25000</v>
      </c>
      <c r="J219" s="349">
        <v>2106000</v>
      </c>
      <c r="K219" s="330"/>
      <c r="L219" s="330"/>
      <c r="M219" s="330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</row>
    <row r="220" spans="1:25" ht="15.75" customHeight="1" x14ac:dyDescent="0.2">
      <c r="A220" s="338" t="s">
        <v>514</v>
      </c>
      <c r="B220" s="353"/>
      <c r="C220" s="380"/>
      <c r="D220" s="380" t="s">
        <v>195</v>
      </c>
      <c r="E220" s="380" t="s">
        <v>196</v>
      </c>
      <c r="F220" s="380"/>
      <c r="G220" s="454"/>
      <c r="H220" s="455">
        <v>2081000</v>
      </c>
      <c r="I220" s="352">
        <f>J220-H220</f>
        <v>25000</v>
      </c>
      <c r="J220" s="349">
        <v>2106000</v>
      </c>
      <c r="K220" s="330"/>
      <c r="L220" s="330"/>
      <c r="M220" s="330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</row>
    <row r="221" spans="1:25" ht="15.75" customHeight="1" x14ac:dyDescent="0.2">
      <c r="A221" s="338" t="s">
        <v>515</v>
      </c>
      <c r="B221" s="353"/>
      <c r="C221" s="354"/>
      <c r="D221" s="354"/>
      <c r="E221" s="354"/>
      <c r="F221" s="354"/>
      <c r="G221" s="346"/>
      <c r="H221" s="442"/>
      <c r="I221" s="352"/>
      <c r="J221" s="349"/>
      <c r="K221" s="330"/>
      <c r="L221" s="330"/>
      <c r="M221" s="330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</row>
    <row r="222" spans="1:25" ht="15.75" customHeight="1" x14ac:dyDescent="0.2">
      <c r="A222" s="338" t="s">
        <v>516</v>
      </c>
      <c r="B222" s="449" t="s">
        <v>632</v>
      </c>
      <c r="C222" s="449"/>
      <c r="D222" s="449"/>
      <c r="E222" s="449"/>
      <c r="F222" s="449"/>
      <c r="G222" s="450"/>
      <c r="H222" s="451">
        <f>H223</f>
        <v>0</v>
      </c>
      <c r="I222" s="451">
        <f>I223</f>
        <v>0</v>
      </c>
      <c r="J222" s="427">
        <f>J223</f>
        <v>0</v>
      </c>
      <c r="K222" s="330"/>
      <c r="L222" s="330"/>
      <c r="M222" s="330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</row>
    <row r="223" spans="1:25" ht="15.75" customHeight="1" x14ac:dyDescent="0.2">
      <c r="A223" s="338" t="s">
        <v>517</v>
      </c>
      <c r="B223" s="456" t="s">
        <v>44</v>
      </c>
      <c r="C223" s="434"/>
      <c r="D223" s="452" t="s">
        <v>45</v>
      </c>
      <c r="E223" s="453"/>
      <c r="F223" s="453"/>
      <c r="G223" s="453"/>
      <c r="H223" s="440">
        <f>H224</f>
        <v>0</v>
      </c>
      <c r="I223" s="352">
        <v>0</v>
      </c>
      <c r="J223" s="349">
        <v>0</v>
      </c>
      <c r="K223" s="330"/>
      <c r="L223" s="330"/>
      <c r="M223" s="330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</row>
    <row r="224" spans="1:25" ht="15.75" customHeight="1" x14ac:dyDescent="0.2">
      <c r="A224" s="338" t="s">
        <v>518</v>
      </c>
      <c r="B224" s="457"/>
      <c r="C224" s="380"/>
      <c r="D224" s="380" t="s">
        <v>195</v>
      </c>
      <c r="E224" s="380" t="s">
        <v>196</v>
      </c>
      <c r="F224" s="380"/>
      <c r="G224" s="454"/>
      <c r="H224" s="455"/>
      <c r="I224" s="352"/>
      <c r="J224" s="349"/>
      <c r="K224" s="330"/>
      <c r="L224" s="330"/>
      <c r="M224" s="330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</row>
    <row r="225" spans="1:25" ht="15.75" customHeight="1" x14ac:dyDescent="0.2">
      <c r="A225" s="338" t="s">
        <v>519</v>
      </c>
      <c r="B225" s="353"/>
      <c r="C225" s="354"/>
      <c r="D225" s="354"/>
      <c r="E225" s="354"/>
      <c r="F225" s="354"/>
      <c r="G225" s="346"/>
      <c r="H225" s="442"/>
      <c r="I225" s="352"/>
      <c r="J225" s="349"/>
      <c r="K225" s="330"/>
      <c r="L225" s="330"/>
      <c r="M225" s="330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</row>
    <row r="226" spans="1:25" ht="15.75" customHeight="1" x14ac:dyDescent="0.2">
      <c r="A226" s="338" t="s">
        <v>520</v>
      </c>
      <c r="B226" s="339" t="s">
        <v>121</v>
      </c>
      <c r="C226" s="396"/>
      <c r="D226" s="396"/>
      <c r="E226" s="396"/>
      <c r="F226" s="396"/>
      <c r="G226" s="392"/>
      <c r="H226" s="426">
        <f>H227</f>
        <v>110000</v>
      </c>
      <c r="I226" s="426">
        <f>I227</f>
        <v>0</v>
      </c>
      <c r="J226" s="393">
        <f>J227</f>
        <v>110000</v>
      </c>
      <c r="K226" s="330"/>
      <c r="L226" s="330"/>
      <c r="M226" s="330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</row>
    <row r="227" spans="1:25" ht="15.75" customHeight="1" x14ac:dyDescent="0.2">
      <c r="A227" s="338" t="s">
        <v>521</v>
      </c>
      <c r="B227" s="344" t="s">
        <v>40</v>
      </c>
      <c r="C227" s="345"/>
      <c r="D227" s="345" t="s">
        <v>41</v>
      </c>
      <c r="E227" s="345"/>
      <c r="F227" s="345"/>
      <c r="G227" s="346"/>
      <c r="H227" s="418">
        <f>H228+H234</f>
        <v>110000</v>
      </c>
      <c r="I227" s="418">
        <f>I228+I234</f>
        <v>0</v>
      </c>
      <c r="J227" s="348">
        <f>J228+J234</f>
        <v>110000</v>
      </c>
      <c r="K227" s="330"/>
      <c r="L227" s="330"/>
      <c r="M227" s="330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</row>
    <row r="228" spans="1:25" ht="15.75" customHeight="1" x14ac:dyDescent="0.2">
      <c r="A228" s="338" t="s">
        <v>522</v>
      </c>
      <c r="B228" s="359"/>
      <c r="C228" s="345" t="s">
        <v>160</v>
      </c>
      <c r="D228" s="360"/>
      <c r="E228" s="345" t="s">
        <v>161</v>
      </c>
      <c r="F228" s="361"/>
      <c r="G228" s="346"/>
      <c r="H228" s="418">
        <f>H230+H231+H232</f>
        <v>86000</v>
      </c>
      <c r="I228" s="418">
        <f>I230+I231+I232</f>
        <v>0</v>
      </c>
      <c r="J228" s="348">
        <f>J230+J231+J232</f>
        <v>86000</v>
      </c>
      <c r="K228" s="330"/>
      <c r="L228" s="330"/>
      <c r="M228" s="330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</row>
    <row r="229" spans="1:25" ht="15.75" customHeight="1" x14ac:dyDescent="0.2">
      <c r="A229" s="338" t="s">
        <v>523</v>
      </c>
      <c r="B229" s="353"/>
      <c r="C229" s="354"/>
      <c r="D229" s="354" t="s">
        <v>162</v>
      </c>
      <c r="E229" s="354" t="s">
        <v>163</v>
      </c>
      <c r="F229" s="458"/>
      <c r="G229" s="346"/>
      <c r="H229" s="442"/>
      <c r="I229" s="352"/>
      <c r="J229" s="349"/>
      <c r="K229" s="330"/>
      <c r="L229" s="330"/>
      <c r="M229" s="330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</row>
    <row r="230" spans="1:25" ht="15.75" customHeight="1" x14ac:dyDescent="0.2">
      <c r="A230" s="338" t="s">
        <v>524</v>
      </c>
      <c r="B230" s="353"/>
      <c r="C230" s="354"/>
      <c r="D230" s="354"/>
      <c r="E230" s="354"/>
      <c r="F230" s="458" t="s">
        <v>248</v>
      </c>
      <c r="G230" s="346"/>
      <c r="H230" s="442">
        <v>35000</v>
      </c>
      <c r="I230" s="352">
        <v>0</v>
      </c>
      <c r="J230" s="349">
        <v>35000</v>
      </c>
      <c r="K230" s="330"/>
      <c r="L230" s="330"/>
      <c r="M230" s="330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</row>
    <row r="231" spans="1:25" ht="15.75" customHeight="1" x14ac:dyDescent="0.2">
      <c r="A231" s="338" t="s">
        <v>525</v>
      </c>
      <c r="B231" s="353"/>
      <c r="C231" s="354"/>
      <c r="D231" s="354"/>
      <c r="E231" s="354"/>
      <c r="F231" s="458" t="s">
        <v>249</v>
      </c>
      <c r="G231" s="346"/>
      <c r="H231" s="442">
        <v>31000</v>
      </c>
      <c r="I231" s="352">
        <v>0</v>
      </c>
      <c r="J231" s="349">
        <v>31000</v>
      </c>
      <c r="K231" s="330"/>
      <c r="L231" s="330"/>
      <c r="M231" s="330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</row>
    <row r="232" spans="1:25" ht="15.75" customHeight="1" x14ac:dyDescent="0.2">
      <c r="A232" s="338" t="s">
        <v>526</v>
      </c>
      <c r="B232" s="353"/>
      <c r="C232" s="354"/>
      <c r="D232" s="354" t="s">
        <v>164</v>
      </c>
      <c r="E232" s="354" t="s">
        <v>165</v>
      </c>
      <c r="F232" s="354"/>
      <c r="G232" s="346"/>
      <c r="H232" s="442">
        <f>H233</f>
        <v>20000</v>
      </c>
      <c r="I232" s="442">
        <f>I233</f>
        <v>0</v>
      </c>
      <c r="J232" s="349">
        <f>J233</f>
        <v>20000</v>
      </c>
      <c r="K232" s="330"/>
      <c r="L232" s="330"/>
      <c r="M232" s="330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</row>
    <row r="233" spans="1:25" ht="15.75" customHeight="1" x14ac:dyDescent="0.2">
      <c r="A233" s="338" t="s">
        <v>527</v>
      </c>
      <c r="B233" s="344"/>
      <c r="C233" s="345"/>
      <c r="D233" s="345"/>
      <c r="E233" s="345"/>
      <c r="F233" s="350" t="s">
        <v>167</v>
      </c>
      <c r="G233" s="346"/>
      <c r="H233" s="442">
        <v>20000</v>
      </c>
      <c r="I233" s="352">
        <v>0</v>
      </c>
      <c r="J233" s="349">
        <v>20000</v>
      </c>
      <c r="K233" s="330"/>
      <c r="L233" s="330"/>
      <c r="M233" s="330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</row>
    <row r="234" spans="1:25" ht="15.75" customHeight="1" x14ac:dyDescent="0.2">
      <c r="A234" s="338" t="s">
        <v>528</v>
      </c>
      <c r="B234" s="359"/>
      <c r="C234" s="345" t="s">
        <v>191</v>
      </c>
      <c r="D234" s="360"/>
      <c r="E234" s="345" t="s">
        <v>192</v>
      </c>
      <c r="F234" s="360"/>
      <c r="G234" s="346"/>
      <c r="H234" s="418">
        <f>SUM(H235)</f>
        <v>24000</v>
      </c>
      <c r="I234" s="418">
        <f>SUM(I235)</f>
        <v>0</v>
      </c>
      <c r="J234" s="348">
        <f>SUM(J235)</f>
        <v>24000</v>
      </c>
      <c r="K234" s="330"/>
      <c r="L234" s="330"/>
      <c r="M234" s="330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</row>
    <row r="235" spans="1:25" ht="16.5" customHeight="1" x14ac:dyDescent="0.2">
      <c r="A235" s="338" t="s">
        <v>529</v>
      </c>
      <c r="B235" s="353"/>
      <c r="C235" s="354"/>
      <c r="D235" s="354" t="s">
        <v>193</v>
      </c>
      <c r="E235" s="354" t="s">
        <v>194</v>
      </c>
      <c r="F235" s="354"/>
      <c r="G235" s="346"/>
      <c r="H235" s="442">
        <v>24000</v>
      </c>
      <c r="I235" s="352">
        <v>0</v>
      </c>
      <c r="J235" s="349">
        <v>24000</v>
      </c>
      <c r="K235" s="330"/>
      <c r="L235" s="330"/>
      <c r="M235" s="330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</row>
    <row r="236" spans="1:25" ht="16.5" customHeight="1" x14ac:dyDescent="0.2">
      <c r="A236" s="338" t="s">
        <v>530</v>
      </c>
      <c r="B236" s="353"/>
      <c r="C236" s="354"/>
      <c r="D236" s="354"/>
      <c r="E236" s="354"/>
      <c r="F236" s="354"/>
      <c r="G236" s="346"/>
      <c r="H236" s="442"/>
      <c r="I236" s="352"/>
      <c r="J236" s="349"/>
      <c r="K236" s="330"/>
      <c r="L236" s="330"/>
      <c r="M236" s="330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</row>
    <row r="237" spans="1:25" ht="15.75" customHeight="1" x14ac:dyDescent="0.2">
      <c r="A237" s="338" t="s">
        <v>531</v>
      </c>
      <c r="B237" s="339" t="s">
        <v>250</v>
      </c>
      <c r="C237" s="396"/>
      <c r="D237" s="396"/>
      <c r="E237" s="396"/>
      <c r="F237" s="396"/>
      <c r="G237" s="392">
        <v>1</v>
      </c>
      <c r="H237" s="426">
        <f>H238+H244+H248</f>
        <v>8289350</v>
      </c>
      <c r="I237" s="426">
        <v>295211</v>
      </c>
      <c r="J237" s="393">
        <f>J238+J244+J248</f>
        <v>8584561</v>
      </c>
      <c r="K237" s="330"/>
      <c r="L237" s="330"/>
      <c r="M237" s="330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</row>
    <row r="238" spans="1:25" ht="15.75" customHeight="1" x14ac:dyDescent="0.2">
      <c r="A238" s="338" t="s">
        <v>532</v>
      </c>
      <c r="B238" s="344" t="s">
        <v>36</v>
      </c>
      <c r="C238" s="345"/>
      <c r="D238" s="345" t="s">
        <v>145</v>
      </c>
      <c r="E238" s="345"/>
      <c r="F238" s="345"/>
      <c r="G238" s="346"/>
      <c r="H238" s="418">
        <f>H239</f>
        <v>2155000</v>
      </c>
      <c r="I238" s="418">
        <f>I239</f>
        <v>76000</v>
      </c>
      <c r="J238" s="348">
        <f>J239</f>
        <v>2231000</v>
      </c>
      <c r="K238" s="330"/>
      <c r="L238" s="330"/>
      <c r="M238" s="330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</row>
    <row r="239" spans="1:25" ht="15.75" customHeight="1" x14ac:dyDescent="0.2">
      <c r="A239" s="338" t="s">
        <v>533</v>
      </c>
      <c r="B239" s="353"/>
      <c r="C239" s="345" t="s">
        <v>146</v>
      </c>
      <c r="D239" s="345"/>
      <c r="E239" s="345" t="s">
        <v>147</v>
      </c>
      <c r="F239" s="345"/>
      <c r="G239" s="346"/>
      <c r="H239" s="418">
        <f>SUM(H240:H243)</f>
        <v>2155000</v>
      </c>
      <c r="I239" s="418">
        <f>SUM(I240:I243)</f>
        <v>76000</v>
      </c>
      <c r="J239" s="348">
        <f>SUM(J240:J243)</f>
        <v>2231000</v>
      </c>
      <c r="K239" s="330"/>
      <c r="L239" s="330"/>
      <c r="M239" s="330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</row>
    <row r="240" spans="1:25" ht="15.75" customHeight="1" x14ac:dyDescent="0.2">
      <c r="A240" s="338" t="s">
        <v>534</v>
      </c>
      <c r="B240" s="409"/>
      <c r="C240" s="354"/>
      <c r="D240" s="354" t="s">
        <v>148</v>
      </c>
      <c r="E240" s="354" t="s">
        <v>149</v>
      </c>
      <c r="F240" s="354"/>
      <c r="G240" s="346"/>
      <c r="H240" s="442">
        <v>1976000</v>
      </c>
      <c r="I240" s="352">
        <v>0</v>
      </c>
      <c r="J240" s="349">
        <v>1976000</v>
      </c>
      <c r="K240" s="330"/>
      <c r="L240" s="330"/>
      <c r="M240" s="330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</row>
    <row r="241" spans="1:25" ht="15.75" customHeight="1" x14ac:dyDescent="0.2">
      <c r="A241" s="338" t="s">
        <v>535</v>
      </c>
      <c r="B241" s="409"/>
      <c r="C241" s="354"/>
      <c r="D241" s="354" t="s">
        <v>203</v>
      </c>
      <c r="E241" s="354" t="s">
        <v>247</v>
      </c>
      <c r="F241" s="354"/>
      <c r="G241" s="346"/>
      <c r="H241" s="442">
        <v>0</v>
      </c>
      <c r="I241" s="352">
        <v>100000</v>
      </c>
      <c r="J241" s="349">
        <v>100000</v>
      </c>
      <c r="K241" s="330"/>
      <c r="L241" s="330"/>
      <c r="M241" s="330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</row>
    <row r="242" spans="1:25" ht="15.75" customHeight="1" x14ac:dyDescent="0.2">
      <c r="A242" s="338" t="s">
        <v>827</v>
      </c>
      <c r="B242" s="353"/>
      <c r="C242" s="354"/>
      <c r="D242" s="354" t="s">
        <v>150</v>
      </c>
      <c r="E242" s="354" t="s">
        <v>424</v>
      </c>
      <c r="F242" s="354"/>
      <c r="G242" s="346"/>
      <c r="H242" s="442">
        <v>149000</v>
      </c>
      <c r="I242" s="352">
        <v>0</v>
      </c>
      <c r="J242" s="349">
        <v>149000</v>
      </c>
      <c r="K242" s="330"/>
      <c r="L242" s="330"/>
      <c r="M242" s="330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</row>
    <row r="243" spans="1:25" ht="15.75" customHeight="1" x14ac:dyDescent="0.2">
      <c r="A243" s="338" t="s">
        <v>536</v>
      </c>
      <c r="B243" s="353"/>
      <c r="C243" s="354"/>
      <c r="D243" s="354" t="s">
        <v>212</v>
      </c>
      <c r="E243" s="354" t="s">
        <v>213</v>
      </c>
      <c r="F243" s="354"/>
      <c r="G243" s="346"/>
      <c r="H243" s="442">
        <v>30000</v>
      </c>
      <c r="I243" s="352">
        <v>-24000</v>
      </c>
      <c r="J243" s="349">
        <v>6000</v>
      </c>
      <c r="K243" s="330"/>
      <c r="L243" s="330"/>
      <c r="M243" s="330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</row>
    <row r="244" spans="1:25" ht="15.75" customHeight="1" x14ac:dyDescent="0.2">
      <c r="A244" s="338" t="s">
        <v>537</v>
      </c>
      <c r="B244" s="344" t="s">
        <v>38</v>
      </c>
      <c r="C244" s="345"/>
      <c r="D244" s="345" t="s">
        <v>156</v>
      </c>
      <c r="E244" s="356"/>
      <c r="F244" s="356"/>
      <c r="G244" s="346"/>
      <c r="H244" s="418">
        <f>SUM(H245:H247)</f>
        <v>509000</v>
      </c>
      <c r="I244" s="418">
        <f>SUM(I245:I247)</f>
        <v>0</v>
      </c>
      <c r="J244" s="348">
        <f>SUM(J245:J247)</f>
        <v>509000</v>
      </c>
      <c r="K244" s="330"/>
      <c r="L244" s="330"/>
      <c r="M244" s="330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</row>
    <row r="245" spans="1:25" ht="15.75" customHeight="1" x14ac:dyDescent="0.2">
      <c r="A245" s="338" t="s">
        <v>538</v>
      </c>
      <c r="B245" s="353"/>
      <c r="C245" s="354"/>
      <c r="D245" s="354"/>
      <c r="E245" s="350" t="s">
        <v>157</v>
      </c>
      <c r="F245" s="354"/>
      <c r="G245" s="346"/>
      <c r="H245" s="442">
        <v>443000</v>
      </c>
      <c r="I245" s="352">
        <v>0</v>
      </c>
      <c r="J245" s="349">
        <v>443000</v>
      </c>
      <c r="K245" s="330"/>
      <c r="L245" s="330"/>
      <c r="M245" s="330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</row>
    <row r="246" spans="1:25" ht="15.75" customHeight="1" x14ac:dyDescent="0.2">
      <c r="A246" s="338" t="s">
        <v>539</v>
      </c>
      <c r="B246" s="353"/>
      <c r="C246" s="354"/>
      <c r="D246" s="354"/>
      <c r="E246" s="350" t="s">
        <v>158</v>
      </c>
      <c r="F246" s="354"/>
      <c r="G246" s="346"/>
      <c r="H246" s="459">
        <v>33000</v>
      </c>
      <c r="I246" s="352">
        <v>0</v>
      </c>
      <c r="J246" s="349">
        <v>33000</v>
      </c>
      <c r="K246" s="330"/>
      <c r="L246" s="330"/>
      <c r="M246" s="330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</row>
    <row r="247" spans="1:25" ht="15.75" customHeight="1" x14ac:dyDescent="0.2">
      <c r="A247" s="338" t="s">
        <v>828</v>
      </c>
      <c r="B247" s="353"/>
      <c r="C247" s="354"/>
      <c r="D247" s="354"/>
      <c r="E247" s="350" t="s">
        <v>159</v>
      </c>
      <c r="F247" s="354"/>
      <c r="G247" s="346"/>
      <c r="H247" s="442">
        <v>33000</v>
      </c>
      <c r="I247" s="352">
        <v>0</v>
      </c>
      <c r="J247" s="349">
        <v>33000</v>
      </c>
      <c r="K247" s="330"/>
      <c r="L247" s="330"/>
      <c r="M247" s="330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</row>
    <row r="248" spans="1:25" ht="15.75" customHeight="1" x14ac:dyDescent="0.2">
      <c r="A248" s="338" t="s">
        <v>540</v>
      </c>
      <c r="B248" s="344" t="s">
        <v>40</v>
      </c>
      <c r="C248" s="345"/>
      <c r="D248" s="345" t="s">
        <v>41</v>
      </c>
      <c r="E248" s="345"/>
      <c r="F248" s="345"/>
      <c r="G248" s="346"/>
      <c r="H248" s="421">
        <f>H249+H256+H267+H264+H252</f>
        <v>5625350</v>
      </c>
      <c r="I248" s="421">
        <v>219211</v>
      </c>
      <c r="J248" s="389">
        <f>J249+J256+J267+J264+J252</f>
        <v>5844561</v>
      </c>
      <c r="K248" s="330"/>
      <c r="L248" s="330"/>
      <c r="M248" s="330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</row>
    <row r="249" spans="1:25" ht="15.75" customHeight="1" x14ac:dyDescent="0.2">
      <c r="A249" s="338" t="s">
        <v>541</v>
      </c>
      <c r="B249" s="359"/>
      <c r="C249" s="345" t="s">
        <v>160</v>
      </c>
      <c r="D249" s="360"/>
      <c r="E249" s="345" t="s">
        <v>161</v>
      </c>
      <c r="F249" s="361"/>
      <c r="G249" s="346"/>
      <c r="H249" s="418">
        <f>H250</f>
        <v>900000</v>
      </c>
      <c r="I249" s="418">
        <f>I250</f>
        <v>0</v>
      </c>
      <c r="J249" s="348">
        <f>J250</f>
        <v>900000</v>
      </c>
      <c r="K249" s="330"/>
      <c r="L249" s="330"/>
      <c r="M249" s="330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</row>
    <row r="250" spans="1:25" ht="15.75" customHeight="1" x14ac:dyDescent="0.2">
      <c r="A250" s="338" t="s">
        <v>542</v>
      </c>
      <c r="B250" s="353"/>
      <c r="C250" s="354"/>
      <c r="D250" s="354" t="s">
        <v>164</v>
      </c>
      <c r="E250" s="354" t="s">
        <v>165</v>
      </c>
      <c r="F250" s="354"/>
      <c r="G250" s="346"/>
      <c r="H250" s="442">
        <f>H251</f>
        <v>900000</v>
      </c>
      <c r="I250" s="442">
        <f>I251</f>
        <v>0</v>
      </c>
      <c r="J250" s="349">
        <v>900000</v>
      </c>
      <c r="K250" s="330"/>
      <c r="L250" s="330"/>
      <c r="M250" s="330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</row>
    <row r="251" spans="1:25" ht="18" customHeight="1" x14ac:dyDescent="0.2">
      <c r="A251" s="338" t="s">
        <v>543</v>
      </c>
      <c r="B251" s="344"/>
      <c r="C251" s="345"/>
      <c r="D251" s="345"/>
      <c r="E251" s="345"/>
      <c r="F251" s="365" t="s">
        <v>167</v>
      </c>
      <c r="G251" s="346"/>
      <c r="H251" s="442">
        <v>900000</v>
      </c>
      <c r="I251" s="352">
        <v>0</v>
      </c>
      <c r="J251" s="349">
        <v>900000</v>
      </c>
      <c r="K251" s="330"/>
      <c r="L251" s="330"/>
      <c r="M251" s="330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</row>
    <row r="252" spans="1:25" ht="15.75" customHeight="1" x14ac:dyDescent="0.2">
      <c r="A252" s="338" t="s">
        <v>544</v>
      </c>
      <c r="B252" s="344"/>
      <c r="C252" s="345" t="s">
        <v>168</v>
      </c>
      <c r="D252" s="345"/>
      <c r="E252" s="345" t="s">
        <v>169</v>
      </c>
      <c r="F252" s="350"/>
      <c r="G252" s="346"/>
      <c r="H252" s="418">
        <f>H253</f>
        <v>150000</v>
      </c>
      <c r="I252" s="418">
        <f>I253</f>
        <v>0</v>
      </c>
      <c r="J252" s="348">
        <f>J253</f>
        <v>150000</v>
      </c>
      <c r="K252" s="330"/>
      <c r="L252" s="330"/>
      <c r="M252" s="330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</row>
    <row r="253" spans="1:25" ht="15.75" customHeight="1" x14ac:dyDescent="0.2">
      <c r="A253" s="338" t="s">
        <v>545</v>
      </c>
      <c r="B253" s="344"/>
      <c r="C253" s="345"/>
      <c r="D253" s="354" t="s">
        <v>171</v>
      </c>
      <c r="E253" s="354" t="s">
        <v>172</v>
      </c>
      <c r="F253" s="350"/>
      <c r="G253" s="346"/>
      <c r="H253" s="442">
        <v>150000</v>
      </c>
      <c r="I253" s="442">
        <v>0</v>
      </c>
      <c r="J253" s="349">
        <v>150000</v>
      </c>
      <c r="K253" s="330"/>
      <c r="L253" s="330"/>
      <c r="M253" s="330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</row>
    <row r="254" spans="1:25" ht="15.75" customHeight="1" x14ac:dyDescent="0.2">
      <c r="A254" s="338" t="s">
        <v>546</v>
      </c>
      <c r="B254" s="344"/>
      <c r="C254" s="345"/>
      <c r="D254" s="354"/>
      <c r="E254" s="354"/>
      <c r="F254" s="350" t="s">
        <v>173</v>
      </c>
      <c r="G254" s="346"/>
      <c r="H254" s="442">
        <v>120000</v>
      </c>
      <c r="I254" s="352">
        <v>0</v>
      </c>
      <c r="J254" s="349">
        <v>120000</v>
      </c>
      <c r="K254" s="330"/>
      <c r="L254" s="330"/>
      <c r="M254" s="330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</row>
    <row r="255" spans="1:25" ht="15.75" customHeight="1" x14ac:dyDescent="0.2">
      <c r="A255" s="338" t="s">
        <v>829</v>
      </c>
      <c r="B255" s="344"/>
      <c r="C255" s="345"/>
      <c r="D255" s="354"/>
      <c r="E255" s="354"/>
      <c r="F255" s="350" t="s">
        <v>621</v>
      </c>
      <c r="G255" s="346"/>
      <c r="H255" s="442">
        <v>30000</v>
      </c>
      <c r="I255" s="352">
        <v>0</v>
      </c>
      <c r="J255" s="349">
        <v>30000</v>
      </c>
      <c r="K255" s="330"/>
      <c r="L255" s="330"/>
      <c r="M255" s="330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</row>
    <row r="256" spans="1:25" ht="15.75" customHeight="1" x14ac:dyDescent="0.2">
      <c r="A256" s="338" t="s">
        <v>830</v>
      </c>
      <c r="B256" s="359"/>
      <c r="C256" s="345" t="s">
        <v>174</v>
      </c>
      <c r="D256" s="360"/>
      <c r="E256" s="345" t="s">
        <v>175</v>
      </c>
      <c r="F256" s="360"/>
      <c r="G256" s="346"/>
      <c r="H256" s="421">
        <f>H261+H262+H257</f>
        <v>3195000</v>
      </c>
      <c r="I256" s="421">
        <f>I261+I262+I257</f>
        <v>214211</v>
      </c>
      <c r="J256" s="389">
        <f>J261+J262+J257</f>
        <v>3409211</v>
      </c>
      <c r="K256" s="330"/>
      <c r="L256" s="330"/>
      <c r="M256" s="330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</row>
    <row r="257" spans="1:25" ht="15.75" customHeight="1" x14ac:dyDescent="0.2">
      <c r="A257" s="338" t="s">
        <v>831</v>
      </c>
      <c r="B257" s="353"/>
      <c r="C257" s="354"/>
      <c r="D257" s="354" t="s">
        <v>176</v>
      </c>
      <c r="E257" s="354" t="s">
        <v>177</v>
      </c>
      <c r="F257" s="354"/>
      <c r="G257" s="346"/>
      <c r="H257" s="442">
        <f>H258+H259+H260</f>
        <v>1425000</v>
      </c>
      <c r="I257" s="442">
        <f>I258+I259+I260</f>
        <v>0</v>
      </c>
      <c r="J257" s="349">
        <f>J258+J259+J260</f>
        <v>1425000</v>
      </c>
      <c r="K257" s="330"/>
      <c r="L257" s="330"/>
      <c r="M257" s="330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</row>
    <row r="258" spans="1:25" ht="15.75" customHeight="1" x14ac:dyDescent="0.2">
      <c r="A258" s="338" t="s">
        <v>832</v>
      </c>
      <c r="B258" s="353"/>
      <c r="C258" s="354"/>
      <c r="D258" s="354"/>
      <c r="E258" s="354"/>
      <c r="F258" s="350" t="s">
        <v>178</v>
      </c>
      <c r="G258" s="346"/>
      <c r="H258" s="439">
        <v>300000</v>
      </c>
      <c r="I258" s="352">
        <v>0</v>
      </c>
      <c r="J258" s="349">
        <v>300000</v>
      </c>
      <c r="K258" s="330"/>
      <c r="L258" s="330"/>
      <c r="M258" s="330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</row>
    <row r="259" spans="1:25" ht="15.75" customHeight="1" x14ac:dyDescent="0.2">
      <c r="A259" s="338" t="s">
        <v>547</v>
      </c>
      <c r="B259" s="353"/>
      <c r="C259" s="354"/>
      <c r="D259" s="354"/>
      <c r="E259" s="354"/>
      <c r="F259" s="350" t="s">
        <v>179</v>
      </c>
      <c r="G259" s="346"/>
      <c r="H259" s="439">
        <v>1000000</v>
      </c>
      <c r="I259" s="352">
        <v>0</v>
      </c>
      <c r="J259" s="349">
        <v>1000000</v>
      </c>
      <c r="K259" s="330"/>
      <c r="L259" s="330"/>
      <c r="M259" s="330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</row>
    <row r="260" spans="1:25" ht="15.75" customHeight="1" x14ac:dyDescent="0.2">
      <c r="A260" s="338" t="s">
        <v>548</v>
      </c>
      <c r="B260" s="353"/>
      <c r="C260" s="354"/>
      <c r="D260" s="354"/>
      <c r="E260" s="354"/>
      <c r="F260" s="350" t="s">
        <v>180</v>
      </c>
      <c r="G260" s="346"/>
      <c r="H260" s="442">
        <v>125000</v>
      </c>
      <c r="I260" s="352">
        <v>0</v>
      </c>
      <c r="J260" s="349">
        <v>125000</v>
      </c>
      <c r="K260" s="330"/>
      <c r="L260" s="330"/>
      <c r="M260" s="330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</row>
    <row r="261" spans="1:25" ht="14.25" customHeight="1" x14ac:dyDescent="0.2">
      <c r="A261" s="338" t="s">
        <v>549</v>
      </c>
      <c r="B261" s="353"/>
      <c r="C261" s="354"/>
      <c r="D261" s="354" t="s">
        <v>181</v>
      </c>
      <c r="E261" s="574" t="s">
        <v>182</v>
      </c>
      <c r="F261" s="575"/>
      <c r="G261" s="346"/>
      <c r="H261" s="442">
        <v>500000</v>
      </c>
      <c r="I261" s="352">
        <v>414365</v>
      </c>
      <c r="J261" s="349">
        <f>H261+I261</f>
        <v>914365</v>
      </c>
      <c r="K261" s="330"/>
      <c r="L261" s="330"/>
      <c r="M261" s="330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</row>
    <row r="262" spans="1:25" ht="15.75" customHeight="1" x14ac:dyDescent="0.2">
      <c r="A262" s="338" t="s">
        <v>550</v>
      </c>
      <c r="B262" s="353"/>
      <c r="C262" s="354"/>
      <c r="D262" s="354" t="s">
        <v>183</v>
      </c>
      <c r="E262" s="354" t="s">
        <v>184</v>
      </c>
      <c r="F262" s="354"/>
      <c r="G262" s="346"/>
      <c r="H262" s="442">
        <v>1270000</v>
      </c>
      <c r="I262" s="442">
        <v>-200154</v>
      </c>
      <c r="J262" s="349">
        <f>H262+I262</f>
        <v>1069846</v>
      </c>
      <c r="K262" s="330"/>
      <c r="L262" s="330"/>
      <c r="M262" s="330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</row>
    <row r="263" spans="1:25" ht="15.75" customHeight="1" x14ac:dyDescent="0.2">
      <c r="A263" s="338" t="s">
        <v>551</v>
      </c>
      <c r="B263" s="353"/>
      <c r="C263" s="354"/>
      <c r="D263" s="354"/>
      <c r="E263" s="354"/>
      <c r="F263" s="350" t="s">
        <v>185</v>
      </c>
      <c r="G263" s="346"/>
      <c r="H263" s="439">
        <v>1270000</v>
      </c>
      <c r="I263" s="352">
        <v>-200154</v>
      </c>
      <c r="J263" s="349">
        <v>1069846</v>
      </c>
      <c r="K263" s="330"/>
      <c r="L263" s="330"/>
      <c r="M263" s="330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</row>
    <row r="264" spans="1:25" ht="15.75" customHeight="1" x14ac:dyDescent="0.2">
      <c r="A264" s="338" t="s">
        <v>552</v>
      </c>
      <c r="B264" s="353"/>
      <c r="C264" s="345" t="s">
        <v>186</v>
      </c>
      <c r="D264" s="345" t="s">
        <v>421</v>
      </c>
      <c r="E264" s="354"/>
      <c r="F264" s="350"/>
      <c r="G264" s="346"/>
      <c r="H264" s="418">
        <f>H266</f>
        <v>45000</v>
      </c>
      <c r="I264" s="418">
        <f>I266</f>
        <v>0</v>
      </c>
      <c r="J264" s="348">
        <f>J266</f>
        <v>50000</v>
      </c>
      <c r="K264" s="330"/>
      <c r="L264" s="330"/>
      <c r="M264" s="330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</row>
    <row r="265" spans="1:25" ht="15.75" customHeight="1" x14ac:dyDescent="0.2">
      <c r="A265" s="338" t="s">
        <v>553</v>
      </c>
      <c r="B265" s="353"/>
      <c r="C265" s="345"/>
      <c r="D265" s="354" t="s">
        <v>188</v>
      </c>
      <c r="E265" s="354" t="s">
        <v>189</v>
      </c>
      <c r="F265" s="350"/>
      <c r="G265" s="346"/>
      <c r="H265" s="442">
        <f>H266</f>
        <v>45000</v>
      </c>
      <c r="I265" s="352">
        <v>0</v>
      </c>
      <c r="J265" s="349">
        <v>50000</v>
      </c>
      <c r="K265" s="330"/>
      <c r="L265" s="330"/>
      <c r="M265" s="330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</row>
    <row r="266" spans="1:25" ht="15.75" customHeight="1" x14ac:dyDescent="0.2">
      <c r="A266" s="338" t="s">
        <v>554</v>
      </c>
      <c r="B266" s="353"/>
      <c r="C266" s="345"/>
      <c r="D266" s="354"/>
      <c r="E266" s="354"/>
      <c r="F266" s="350" t="s">
        <v>190</v>
      </c>
      <c r="G266" s="346"/>
      <c r="H266" s="442">
        <v>45000</v>
      </c>
      <c r="I266" s="352">
        <v>0</v>
      </c>
      <c r="J266" s="349">
        <v>50000</v>
      </c>
      <c r="K266" s="330"/>
      <c r="L266" s="330"/>
      <c r="M266" s="330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</row>
    <row r="267" spans="1:25" ht="15.75" customHeight="1" x14ac:dyDescent="0.2">
      <c r="A267" s="338" t="s">
        <v>555</v>
      </c>
      <c r="B267" s="359"/>
      <c r="C267" s="345" t="s">
        <v>191</v>
      </c>
      <c r="D267" s="360"/>
      <c r="E267" s="345" t="s">
        <v>192</v>
      </c>
      <c r="F267" s="360"/>
      <c r="G267" s="346"/>
      <c r="H267" s="418">
        <f>H268+H269</f>
        <v>1335350</v>
      </c>
      <c r="I267" s="418">
        <f>I268+I269</f>
        <v>0</v>
      </c>
      <c r="J267" s="348">
        <f>J268+J269</f>
        <v>1335350</v>
      </c>
      <c r="K267" s="330"/>
      <c r="L267" s="330"/>
      <c r="M267" s="330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</row>
    <row r="268" spans="1:25" ht="15.75" customHeight="1" x14ac:dyDescent="0.2">
      <c r="A268" s="338" t="s">
        <v>556</v>
      </c>
      <c r="B268" s="353"/>
      <c r="C268" s="354"/>
      <c r="D268" s="354" t="s">
        <v>193</v>
      </c>
      <c r="E268" s="354" t="s">
        <v>194</v>
      </c>
      <c r="F268" s="354"/>
      <c r="G268" s="346"/>
      <c r="H268" s="439">
        <v>1035350</v>
      </c>
      <c r="I268" s="352">
        <v>0</v>
      </c>
      <c r="J268" s="349">
        <v>1035350</v>
      </c>
      <c r="K268" s="330"/>
      <c r="L268" s="330"/>
      <c r="M268" s="330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</row>
    <row r="269" spans="1:25" ht="15.75" customHeight="1" x14ac:dyDescent="0.2">
      <c r="A269" s="338" t="s">
        <v>557</v>
      </c>
      <c r="B269" s="353"/>
      <c r="C269" s="354"/>
      <c r="D269" s="354" t="s">
        <v>218</v>
      </c>
      <c r="E269" s="354" t="s">
        <v>759</v>
      </c>
      <c r="F269" s="354"/>
      <c r="G269" s="346"/>
      <c r="H269" s="460">
        <v>300000</v>
      </c>
      <c r="I269" s="461">
        <v>0</v>
      </c>
      <c r="J269" s="462">
        <v>300000</v>
      </c>
      <c r="K269" s="330"/>
      <c r="L269" s="330"/>
      <c r="M269" s="330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</row>
    <row r="270" spans="1:25" ht="15.75" customHeight="1" x14ac:dyDescent="0.2">
      <c r="A270" s="338" t="s">
        <v>605</v>
      </c>
      <c r="B270" s="339" t="s">
        <v>791</v>
      </c>
      <c r="C270" s="339"/>
      <c r="D270" s="339"/>
      <c r="E270" s="339"/>
      <c r="F270" s="339"/>
      <c r="G270" s="463"/>
      <c r="H270" s="393"/>
      <c r="I270" s="393">
        <f>I271</f>
        <v>16366966</v>
      </c>
      <c r="J270" s="393">
        <f>J271</f>
        <v>16366966</v>
      </c>
      <c r="K270" s="330"/>
      <c r="L270" s="330"/>
      <c r="M270" s="330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</row>
    <row r="271" spans="1:25" ht="15.75" customHeight="1" x14ac:dyDescent="0.2">
      <c r="A271" s="338" t="s">
        <v>558</v>
      </c>
      <c r="B271" s="377" t="s">
        <v>637</v>
      </c>
      <c r="C271" s="354"/>
      <c r="D271" s="345" t="s">
        <v>638</v>
      </c>
      <c r="E271" s="354"/>
      <c r="F271" s="354"/>
      <c r="G271" s="381"/>
      <c r="H271" s="348">
        <f>H272+H273+H275</f>
        <v>0</v>
      </c>
      <c r="I271" s="348">
        <f>I272+I273+I275+I274</f>
        <v>16366966</v>
      </c>
      <c r="J271" s="348">
        <f>J272+J273+J275+J274</f>
        <v>16366966</v>
      </c>
      <c r="K271" s="330"/>
      <c r="L271" s="330"/>
      <c r="M271" s="330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</row>
    <row r="272" spans="1:25" ht="15.75" customHeight="1" x14ac:dyDescent="0.2">
      <c r="A272" s="338" t="s">
        <v>606</v>
      </c>
      <c r="B272" s="377"/>
      <c r="C272" s="380" t="s">
        <v>792</v>
      </c>
      <c r="D272" s="345"/>
      <c r="E272" s="447" t="s">
        <v>793</v>
      </c>
      <c r="F272" s="448"/>
      <c r="G272" s="381"/>
      <c r="H272" s="349">
        <v>0</v>
      </c>
      <c r="I272" s="349">
        <v>4300000</v>
      </c>
      <c r="J272" s="349">
        <v>4300000</v>
      </c>
      <c r="K272" s="330"/>
      <c r="L272" s="330"/>
      <c r="M272" s="330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</row>
    <row r="273" spans="1:25" ht="15.75" customHeight="1" x14ac:dyDescent="0.2">
      <c r="A273" s="338" t="s">
        <v>559</v>
      </c>
      <c r="B273" s="377"/>
      <c r="C273" s="380" t="s">
        <v>639</v>
      </c>
      <c r="D273" s="345"/>
      <c r="E273" s="447" t="s">
        <v>794</v>
      </c>
      <c r="F273" s="448"/>
      <c r="G273" s="381"/>
      <c r="H273" s="349">
        <v>0</v>
      </c>
      <c r="I273" s="349">
        <v>8752474</v>
      </c>
      <c r="J273" s="349">
        <v>8752474</v>
      </c>
      <c r="K273" s="330"/>
      <c r="L273" s="330"/>
      <c r="M273" s="330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</row>
    <row r="274" spans="1:25" ht="15.75" customHeight="1" x14ac:dyDescent="0.2">
      <c r="A274" s="338" t="s">
        <v>560</v>
      </c>
      <c r="B274" s="377"/>
      <c r="C274" s="380" t="s">
        <v>778</v>
      </c>
      <c r="D274" s="345"/>
      <c r="E274" s="447" t="s">
        <v>779</v>
      </c>
      <c r="F274" s="448"/>
      <c r="G274" s="381"/>
      <c r="H274" s="349">
        <v>0</v>
      </c>
      <c r="I274" s="349">
        <v>89795</v>
      </c>
      <c r="J274" s="349">
        <v>89795</v>
      </c>
      <c r="K274" s="330"/>
      <c r="L274" s="330"/>
      <c r="M274" s="330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</row>
    <row r="275" spans="1:25" ht="15.75" customHeight="1" x14ac:dyDescent="0.2">
      <c r="A275" s="338" t="s">
        <v>561</v>
      </c>
      <c r="B275" s="383"/>
      <c r="C275" s="354" t="s">
        <v>641</v>
      </c>
      <c r="D275" s="354"/>
      <c r="E275" s="354" t="s">
        <v>640</v>
      </c>
      <c r="F275" s="350"/>
      <c r="G275" s="381"/>
      <c r="H275" s="464">
        <v>0</v>
      </c>
      <c r="I275" s="349">
        <v>3224697</v>
      </c>
      <c r="J275" s="349">
        <v>3224697</v>
      </c>
      <c r="K275" s="330"/>
      <c r="L275" s="330"/>
      <c r="M275" s="330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</row>
    <row r="276" spans="1:25" ht="15.75" customHeight="1" x14ac:dyDescent="0.2">
      <c r="A276" s="338" t="s">
        <v>562</v>
      </c>
      <c r="B276" s="353"/>
      <c r="C276" s="354"/>
      <c r="D276" s="354"/>
      <c r="E276" s="354"/>
      <c r="F276" s="354"/>
      <c r="G276" s="381"/>
      <c r="H276" s="349"/>
      <c r="I276" s="349"/>
      <c r="J276" s="349"/>
      <c r="K276" s="330"/>
      <c r="L276" s="330"/>
      <c r="M276" s="330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</row>
    <row r="277" spans="1:25" ht="15.75" customHeight="1" x14ac:dyDescent="0.2">
      <c r="A277" s="338" t="s">
        <v>563</v>
      </c>
      <c r="B277" s="339" t="s">
        <v>220</v>
      </c>
      <c r="C277" s="396"/>
      <c r="D277" s="396"/>
      <c r="E277" s="396"/>
      <c r="F277" s="396"/>
      <c r="G277" s="463"/>
      <c r="H277" s="393">
        <f t="shared" ref="H277:J278" si="0">H278</f>
        <v>5654000</v>
      </c>
      <c r="I277" s="393">
        <f t="shared" si="0"/>
        <v>19000</v>
      </c>
      <c r="J277" s="393">
        <f t="shared" si="0"/>
        <v>5673000</v>
      </c>
      <c r="K277" s="330"/>
      <c r="L277" s="330"/>
      <c r="M277" s="330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</row>
    <row r="278" spans="1:25" ht="15.75" customHeight="1" x14ac:dyDescent="0.2">
      <c r="A278" s="338" t="s">
        <v>607</v>
      </c>
      <c r="B278" s="386" t="s">
        <v>42</v>
      </c>
      <c r="C278" s="373"/>
      <c r="D278" s="375" t="s">
        <v>219</v>
      </c>
      <c r="E278" s="375"/>
      <c r="F278" s="375"/>
      <c r="G278" s="381"/>
      <c r="H278" s="348">
        <f t="shared" si="0"/>
        <v>5654000</v>
      </c>
      <c r="I278" s="348">
        <f t="shared" si="0"/>
        <v>19000</v>
      </c>
      <c r="J278" s="348">
        <f t="shared" si="0"/>
        <v>5673000</v>
      </c>
      <c r="K278" s="330"/>
      <c r="L278" s="330"/>
      <c r="M278" s="330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</row>
    <row r="279" spans="1:25" ht="15.75" customHeight="1" x14ac:dyDescent="0.2">
      <c r="A279" s="338" t="s">
        <v>564</v>
      </c>
      <c r="B279" s="353"/>
      <c r="C279" s="345" t="s">
        <v>221</v>
      </c>
      <c r="D279" s="345"/>
      <c r="E279" s="345" t="s">
        <v>222</v>
      </c>
      <c r="F279" s="345"/>
      <c r="G279" s="381"/>
      <c r="H279" s="348">
        <f>SUM(H281:H286)</f>
        <v>5654000</v>
      </c>
      <c r="I279" s="348">
        <f>SUM(I281:I286)</f>
        <v>19000</v>
      </c>
      <c r="J279" s="348">
        <f>SUM(J281:J286)</f>
        <v>5673000</v>
      </c>
      <c r="K279" s="330"/>
      <c r="L279" s="330"/>
      <c r="M279" s="330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</row>
    <row r="280" spans="1:25" ht="15.75" customHeight="1" x14ac:dyDescent="0.2">
      <c r="A280" s="338" t="s">
        <v>565</v>
      </c>
      <c r="B280" s="353"/>
      <c r="C280" s="345"/>
      <c r="D280" s="345"/>
      <c r="E280" s="345"/>
      <c r="F280" s="345" t="s">
        <v>223</v>
      </c>
      <c r="G280" s="381"/>
      <c r="H280" s="348"/>
      <c r="I280" s="349"/>
      <c r="J280" s="349"/>
      <c r="K280" s="330"/>
      <c r="L280" s="330"/>
      <c r="M280" s="330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</row>
    <row r="281" spans="1:25" ht="15.75" customHeight="1" x14ac:dyDescent="0.2">
      <c r="A281" s="338" t="s">
        <v>566</v>
      </c>
      <c r="B281" s="353"/>
      <c r="C281" s="354"/>
      <c r="D281" s="354"/>
      <c r="E281" s="354"/>
      <c r="F281" s="354" t="s">
        <v>635</v>
      </c>
      <c r="G281" s="346"/>
      <c r="H281" s="465">
        <v>52000</v>
      </c>
      <c r="I281" s="466">
        <v>0</v>
      </c>
      <c r="J281" s="466">
        <v>52000</v>
      </c>
      <c r="K281" s="330"/>
      <c r="L281" s="330"/>
      <c r="M281" s="330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</row>
    <row r="282" spans="1:25" ht="15.75" customHeight="1" x14ac:dyDescent="0.2">
      <c r="A282" s="338" t="s">
        <v>567</v>
      </c>
      <c r="B282" s="353"/>
      <c r="C282" s="354"/>
      <c r="D282" s="354"/>
      <c r="E282" s="354"/>
      <c r="F282" s="354" t="s">
        <v>634</v>
      </c>
      <c r="G282" s="381"/>
      <c r="H282" s="370">
        <v>740000</v>
      </c>
      <c r="I282" s="349">
        <v>0</v>
      </c>
      <c r="J282" s="349">
        <v>740000</v>
      </c>
      <c r="K282" s="330"/>
      <c r="L282" s="330"/>
      <c r="M282" s="330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</row>
    <row r="283" spans="1:25" ht="15.75" customHeight="1" x14ac:dyDescent="0.2">
      <c r="A283" s="338" t="s">
        <v>568</v>
      </c>
      <c r="B283" s="353"/>
      <c r="C283" s="354"/>
      <c r="D283" s="354"/>
      <c r="E283" s="354"/>
      <c r="F283" s="354" t="s">
        <v>633</v>
      </c>
      <c r="G283" s="381"/>
      <c r="H283" s="370">
        <v>300000</v>
      </c>
      <c r="I283" s="349">
        <v>0</v>
      </c>
      <c r="J283" s="349">
        <v>300000</v>
      </c>
      <c r="K283" s="330"/>
      <c r="L283" s="330"/>
      <c r="M283" s="330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</row>
    <row r="284" spans="1:25" ht="15.75" customHeight="1" x14ac:dyDescent="0.2">
      <c r="A284" s="338" t="s">
        <v>569</v>
      </c>
      <c r="B284" s="353"/>
      <c r="C284" s="354"/>
      <c r="D284" s="354"/>
      <c r="E284" s="354"/>
      <c r="F284" s="354" t="s">
        <v>784</v>
      </c>
      <c r="G284" s="381"/>
      <c r="H284" s="370">
        <v>111000</v>
      </c>
      <c r="I284" s="349">
        <f>J284-H284</f>
        <v>19000</v>
      </c>
      <c r="J284" s="349">
        <v>130000</v>
      </c>
      <c r="K284" s="330"/>
      <c r="L284" s="330"/>
      <c r="M284" s="330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</row>
    <row r="285" spans="1:25" ht="15.75" customHeight="1" x14ac:dyDescent="0.2">
      <c r="A285" s="338" t="s">
        <v>570</v>
      </c>
      <c r="B285" s="353"/>
      <c r="C285" s="354"/>
      <c r="D285" s="354"/>
      <c r="E285" s="354"/>
      <c r="F285" s="354" t="s">
        <v>223</v>
      </c>
      <c r="G285" s="381"/>
      <c r="H285" s="349">
        <v>4201000</v>
      </c>
      <c r="I285" s="349">
        <v>0</v>
      </c>
      <c r="J285" s="349">
        <v>4201000</v>
      </c>
      <c r="K285" s="330"/>
      <c r="L285" s="330"/>
      <c r="M285" s="330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</row>
    <row r="286" spans="1:25" ht="15.75" customHeight="1" x14ac:dyDescent="0.2">
      <c r="A286" s="338" t="s">
        <v>571</v>
      </c>
      <c r="B286" s="353"/>
      <c r="C286" s="354"/>
      <c r="D286" s="354"/>
      <c r="E286" s="354"/>
      <c r="F286" s="354" t="s">
        <v>642</v>
      </c>
      <c r="G286" s="381"/>
      <c r="H286" s="349">
        <v>250000</v>
      </c>
      <c r="I286" s="349">
        <v>0</v>
      </c>
      <c r="J286" s="349">
        <v>250000</v>
      </c>
      <c r="K286" s="330"/>
      <c r="L286" s="330"/>
      <c r="M286" s="330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</row>
    <row r="287" spans="1:25" ht="15.75" customHeight="1" x14ac:dyDescent="0.2">
      <c r="A287" s="338" t="s">
        <v>572</v>
      </c>
      <c r="B287" s="339" t="s">
        <v>36</v>
      </c>
      <c r="C287" s="396"/>
      <c r="D287" s="396" t="s">
        <v>145</v>
      </c>
      <c r="E287" s="396"/>
      <c r="F287" s="396"/>
      <c r="G287" s="467">
        <f>SUM(G10:G286)</f>
        <v>7</v>
      </c>
      <c r="H287" s="393">
        <f>H11+H103+H171+H238</f>
        <v>13362400</v>
      </c>
      <c r="I287" s="393">
        <f>I11+I103+I171+I238</f>
        <v>1970743</v>
      </c>
      <c r="J287" s="487">
        <f>J11+J103+J171+J238</f>
        <v>15333143</v>
      </c>
      <c r="K287" s="330"/>
      <c r="L287" s="330"/>
      <c r="M287" s="330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</row>
    <row r="288" spans="1:25" ht="15.75" customHeight="1" x14ac:dyDescent="0.2">
      <c r="A288" s="338" t="s">
        <v>573</v>
      </c>
      <c r="B288" s="339" t="s">
        <v>38</v>
      </c>
      <c r="C288" s="396"/>
      <c r="D288" s="396" t="s">
        <v>156</v>
      </c>
      <c r="E288" s="468"/>
      <c r="F288" s="468"/>
      <c r="G288" s="463"/>
      <c r="H288" s="393">
        <f>H21+H108+H178+H244</f>
        <v>2498250</v>
      </c>
      <c r="I288" s="393">
        <f>I21+I108+I178+I244</f>
        <v>442000</v>
      </c>
      <c r="J288" s="487">
        <f>J21+J108+J178+J244</f>
        <v>2940250</v>
      </c>
      <c r="K288" s="330"/>
      <c r="L288" s="330"/>
      <c r="M288" s="330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</row>
    <row r="289" spans="1:25" ht="15.75" customHeight="1" x14ac:dyDescent="0.2">
      <c r="A289" s="338" t="s">
        <v>574</v>
      </c>
      <c r="B289" s="339" t="s">
        <v>40</v>
      </c>
      <c r="C289" s="396"/>
      <c r="D289" s="396" t="s">
        <v>41</v>
      </c>
      <c r="E289" s="396"/>
      <c r="F289" s="396"/>
      <c r="G289" s="463"/>
      <c r="H289" s="393">
        <f>H25+H72+H81+H121+H147+H158+H183+H227+H248+H110+H138</f>
        <v>29827350</v>
      </c>
      <c r="I289" s="393">
        <v>504027</v>
      </c>
      <c r="J289" s="487">
        <f>J25+J72+J81+J121+J147+J158+J183+J227+J248+J110+J138</f>
        <v>30331377</v>
      </c>
      <c r="K289" s="330"/>
      <c r="L289" s="469"/>
      <c r="M289" s="469"/>
      <c r="N289" s="92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</row>
    <row r="290" spans="1:25" ht="15.75" customHeight="1" x14ac:dyDescent="0.2">
      <c r="A290" s="338" t="s">
        <v>575</v>
      </c>
      <c r="B290" s="339" t="s">
        <v>42</v>
      </c>
      <c r="C290" s="391"/>
      <c r="D290" s="396" t="s">
        <v>219</v>
      </c>
      <c r="E290" s="396"/>
      <c r="F290" s="396"/>
      <c r="G290" s="463"/>
      <c r="H290" s="393">
        <f>H278</f>
        <v>5654000</v>
      </c>
      <c r="I290" s="393">
        <f>I278</f>
        <v>19000</v>
      </c>
      <c r="J290" s="487">
        <f>J278</f>
        <v>5673000</v>
      </c>
      <c r="K290" s="330"/>
      <c r="L290" s="469"/>
      <c r="M290" s="330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</row>
    <row r="291" spans="1:25" ht="15.75" customHeight="1" x14ac:dyDescent="0.2">
      <c r="A291" s="338" t="s">
        <v>576</v>
      </c>
      <c r="B291" s="339" t="s">
        <v>44</v>
      </c>
      <c r="C291" s="396"/>
      <c r="D291" s="396" t="s">
        <v>45</v>
      </c>
      <c r="E291" s="396"/>
      <c r="F291" s="396"/>
      <c r="G291" s="470"/>
      <c r="H291" s="393">
        <f>H52+H215+H219</f>
        <v>43420373</v>
      </c>
      <c r="I291" s="393">
        <f>J291-H291</f>
        <v>43872751</v>
      </c>
      <c r="J291" s="487">
        <f>J52+J215+J219</f>
        <v>87293124</v>
      </c>
      <c r="K291" s="330"/>
      <c r="L291" s="330"/>
      <c r="M291" s="330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</row>
    <row r="292" spans="1:25" ht="15.75" customHeight="1" x14ac:dyDescent="0.2">
      <c r="A292" s="338" t="s">
        <v>608</v>
      </c>
      <c r="B292" s="339" t="s">
        <v>47</v>
      </c>
      <c r="C292" s="396"/>
      <c r="D292" s="560" t="s">
        <v>48</v>
      </c>
      <c r="E292" s="564"/>
      <c r="F292" s="565"/>
      <c r="G292" s="463"/>
      <c r="H292" s="393">
        <f>H154+H132+H205+H64</f>
        <v>5413000</v>
      </c>
      <c r="I292" s="393">
        <v>18274640</v>
      </c>
      <c r="J292" s="487">
        <f>J154+J132+J205+J64+J271+J116</f>
        <v>23687640</v>
      </c>
      <c r="K292" s="330"/>
      <c r="L292" s="330"/>
      <c r="M292" s="330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</row>
    <row r="293" spans="1:25" ht="15.75" customHeight="1" x14ac:dyDescent="0.2">
      <c r="A293" s="338" t="s">
        <v>577</v>
      </c>
      <c r="B293" s="339" t="s">
        <v>49</v>
      </c>
      <c r="C293" s="396"/>
      <c r="D293" s="560" t="s">
        <v>225</v>
      </c>
      <c r="E293" s="564"/>
      <c r="F293" s="565"/>
      <c r="G293" s="463"/>
      <c r="H293" s="393">
        <f>H209+H135+H98</f>
        <v>19946000</v>
      </c>
      <c r="I293" s="393">
        <f>I209+I135+I98</f>
        <v>4018154</v>
      </c>
      <c r="J293" s="487">
        <f>J209+J135+J98</f>
        <v>23964154</v>
      </c>
      <c r="K293" s="469"/>
      <c r="L293" s="330"/>
      <c r="M293" s="330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</row>
    <row r="294" spans="1:25" ht="15.75" customHeight="1" x14ac:dyDescent="0.2">
      <c r="A294" s="338" t="s">
        <v>578</v>
      </c>
      <c r="B294" s="339" t="s">
        <v>51</v>
      </c>
      <c r="C294" s="396"/>
      <c r="D294" s="396" t="s">
        <v>52</v>
      </c>
      <c r="E294" s="396"/>
      <c r="F294" s="396"/>
      <c r="G294" s="470"/>
      <c r="H294" s="393">
        <v>0</v>
      </c>
      <c r="I294" s="393"/>
      <c r="J294" s="393">
        <v>0</v>
      </c>
      <c r="K294" s="330"/>
      <c r="L294" s="330"/>
      <c r="M294" s="330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</row>
    <row r="295" spans="1:25" ht="15.75" customHeight="1" x14ac:dyDescent="0.2">
      <c r="A295" s="338" t="s">
        <v>579</v>
      </c>
      <c r="B295" s="339" t="s">
        <v>54</v>
      </c>
      <c r="C295" s="396"/>
      <c r="D295" s="396" t="s">
        <v>53</v>
      </c>
      <c r="E295" s="396"/>
      <c r="F295" s="396"/>
      <c r="G295" s="463"/>
      <c r="H295" s="393">
        <f>H68</f>
        <v>2129955</v>
      </c>
      <c r="I295" s="393">
        <f>J295-H295</f>
        <v>2489543</v>
      </c>
      <c r="J295" s="393">
        <v>4619498</v>
      </c>
      <c r="K295" s="330"/>
      <c r="L295" s="330"/>
      <c r="M295" s="330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</row>
    <row r="296" spans="1:25" ht="15.75" customHeight="1" x14ac:dyDescent="0.2">
      <c r="A296" s="338" t="s">
        <v>580</v>
      </c>
      <c r="B296" s="339" t="s">
        <v>251</v>
      </c>
      <c r="C296" s="396"/>
      <c r="D296" s="396"/>
      <c r="E296" s="396"/>
      <c r="F296" s="396"/>
      <c r="G296" s="463">
        <v>8</v>
      </c>
      <c r="H296" s="393">
        <f>H10+H71+H80+H102+H120+H146+H157+H170+H214+H226+H237+H277+H138+H218</f>
        <v>122251328</v>
      </c>
      <c r="I296" s="393">
        <v>71590858</v>
      </c>
      <c r="J296" s="393">
        <f>J287+J289+J288+J290+J291+J292+J293+J294+J295</f>
        <v>193842186</v>
      </c>
      <c r="K296" s="469"/>
      <c r="L296" s="469"/>
      <c r="M296" s="469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</row>
    <row r="297" spans="1:25" ht="15.75" customHeight="1" x14ac:dyDescent="0.2">
      <c r="A297" s="338" t="s">
        <v>581</v>
      </c>
      <c r="B297" s="386"/>
      <c r="C297" s="375"/>
      <c r="D297" s="375"/>
      <c r="E297" s="375"/>
      <c r="F297" s="375"/>
      <c r="G297" s="471"/>
      <c r="H297" s="389"/>
      <c r="I297" s="413"/>
      <c r="J297" s="349"/>
      <c r="K297" s="330"/>
      <c r="L297" s="330"/>
      <c r="M297" s="330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</row>
    <row r="298" spans="1:25" ht="15.75" customHeight="1" x14ac:dyDescent="0.2">
      <c r="A298" s="338" t="s">
        <v>693</v>
      </c>
      <c r="B298" s="353"/>
      <c r="C298" s="354"/>
      <c r="D298" s="354"/>
      <c r="E298" s="354"/>
      <c r="F298" s="354"/>
      <c r="G298" s="381"/>
      <c r="H298" s="349"/>
      <c r="I298" s="581" t="s">
        <v>760</v>
      </c>
      <c r="J298" s="576" t="s">
        <v>761</v>
      </c>
      <c r="K298" s="330"/>
      <c r="L298" s="330"/>
      <c r="M298" s="330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</row>
    <row r="299" spans="1:25" ht="15.75" customHeight="1" x14ac:dyDescent="0.2">
      <c r="A299" s="338" t="s">
        <v>694</v>
      </c>
      <c r="B299" s="344" t="s">
        <v>412</v>
      </c>
      <c r="C299" s="345"/>
      <c r="D299" s="345"/>
      <c r="E299" s="345"/>
      <c r="F299" s="345"/>
      <c r="G299" s="381"/>
      <c r="H299" s="349"/>
      <c r="I299" s="582"/>
      <c r="J299" s="577"/>
      <c r="K299" s="330"/>
      <c r="L299" s="330"/>
      <c r="M299" s="330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</row>
    <row r="300" spans="1:25" ht="15.75" customHeight="1" x14ac:dyDescent="0.2">
      <c r="A300" s="338" t="s">
        <v>695</v>
      </c>
      <c r="B300" s="339" t="s">
        <v>356</v>
      </c>
      <c r="C300" s="396"/>
      <c r="D300" s="396"/>
      <c r="E300" s="396"/>
      <c r="F300" s="396"/>
      <c r="G300" s="392"/>
      <c r="H300" s="472">
        <f>H301+H311+H315+H347</f>
        <v>20142000</v>
      </c>
      <c r="I300" s="472">
        <f>I301+I311+I315+I347</f>
        <v>379031</v>
      </c>
      <c r="J300" s="393">
        <f>J301+J311+J315+J347</f>
        <v>20521031</v>
      </c>
      <c r="K300" s="330"/>
      <c r="L300" s="330"/>
      <c r="M300" s="330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</row>
    <row r="301" spans="1:25" ht="15.75" customHeight="1" x14ac:dyDescent="0.2">
      <c r="A301" s="338" t="s">
        <v>696</v>
      </c>
      <c r="B301" s="344" t="s">
        <v>36</v>
      </c>
      <c r="C301" s="345"/>
      <c r="D301" s="345" t="s">
        <v>145</v>
      </c>
      <c r="E301" s="345"/>
      <c r="F301" s="345"/>
      <c r="G301" s="346"/>
      <c r="H301" s="418">
        <f>H302</f>
        <v>11145000</v>
      </c>
      <c r="I301" s="352">
        <v>401031</v>
      </c>
      <c r="J301" s="348">
        <v>11546031</v>
      </c>
      <c r="K301" s="330"/>
      <c r="L301" s="330"/>
      <c r="M301" s="330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</row>
    <row r="302" spans="1:25" ht="15.75" customHeight="1" x14ac:dyDescent="0.2">
      <c r="A302" s="338" t="s">
        <v>697</v>
      </c>
      <c r="B302" s="353"/>
      <c r="C302" s="345" t="s">
        <v>146</v>
      </c>
      <c r="D302" s="345"/>
      <c r="E302" s="345" t="s">
        <v>147</v>
      </c>
      <c r="F302" s="345"/>
      <c r="G302" s="346"/>
      <c r="H302" s="418">
        <f>H303++H305+H307+H308+H310+H306+H309</f>
        <v>11145000</v>
      </c>
      <c r="I302" s="418">
        <v>401031</v>
      </c>
      <c r="J302" s="348">
        <f>J303+J304+J305+J307+J308+J310+J306+J309</f>
        <v>11546031</v>
      </c>
      <c r="K302" s="330"/>
      <c r="L302" s="330"/>
      <c r="M302" s="330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</row>
    <row r="303" spans="1:25" ht="15.75" customHeight="1" x14ac:dyDescent="0.2">
      <c r="A303" s="338" t="s">
        <v>698</v>
      </c>
      <c r="B303" s="409"/>
      <c r="C303" s="354"/>
      <c r="D303" s="354" t="s">
        <v>148</v>
      </c>
      <c r="E303" s="354" t="s">
        <v>149</v>
      </c>
      <c r="F303" s="354"/>
      <c r="G303" s="346"/>
      <c r="H303" s="442">
        <v>9580000</v>
      </c>
      <c r="I303" s="349">
        <v>0</v>
      </c>
      <c r="J303" s="349">
        <v>9580000</v>
      </c>
      <c r="K303" s="330"/>
      <c r="L303" s="330"/>
      <c r="M303" s="330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</row>
    <row r="304" spans="1:25" ht="15.75" customHeight="1" x14ac:dyDescent="0.2">
      <c r="A304" s="338" t="s">
        <v>699</v>
      </c>
      <c r="B304" s="409"/>
      <c r="C304" s="354"/>
      <c r="D304" s="354" t="s">
        <v>203</v>
      </c>
      <c r="E304" s="354" t="s">
        <v>775</v>
      </c>
      <c r="F304" s="354"/>
      <c r="G304" s="346"/>
      <c r="H304" s="442">
        <v>0</v>
      </c>
      <c r="I304" s="349">
        <v>300000</v>
      </c>
      <c r="J304" s="349">
        <v>300000</v>
      </c>
      <c r="K304" s="330"/>
      <c r="L304" s="330"/>
      <c r="M304" s="330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</row>
    <row r="305" spans="1:25" ht="15.75" customHeight="1" x14ac:dyDescent="0.2">
      <c r="A305" s="338" t="s">
        <v>700</v>
      </c>
      <c r="B305" s="353"/>
      <c r="C305" s="354"/>
      <c r="D305" s="354" t="s">
        <v>150</v>
      </c>
      <c r="E305" s="354" t="s">
        <v>615</v>
      </c>
      <c r="F305" s="354"/>
      <c r="G305" s="346"/>
      <c r="H305" s="442">
        <v>448000</v>
      </c>
      <c r="I305" s="349">
        <v>0</v>
      </c>
      <c r="J305" s="349">
        <v>448000</v>
      </c>
      <c r="K305" s="330"/>
      <c r="L305" s="330"/>
      <c r="M305" s="330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</row>
    <row r="306" spans="1:25" ht="15.75" customHeight="1" x14ac:dyDescent="0.2">
      <c r="A306" s="338" t="s">
        <v>609</v>
      </c>
      <c r="B306" s="353"/>
      <c r="C306" s="354"/>
      <c r="D306" s="354" t="s">
        <v>203</v>
      </c>
      <c r="E306" s="354" t="s">
        <v>644</v>
      </c>
      <c r="F306" s="354"/>
      <c r="G306" s="346"/>
      <c r="H306" s="442">
        <v>697000</v>
      </c>
      <c r="I306" s="349">
        <v>0</v>
      </c>
      <c r="J306" s="349">
        <v>697000</v>
      </c>
      <c r="K306" s="330"/>
      <c r="L306" s="330"/>
      <c r="M306" s="330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</row>
    <row r="307" spans="1:25" ht="15.75" customHeight="1" x14ac:dyDescent="0.2">
      <c r="A307" s="338" t="s">
        <v>610</v>
      </c>
      <c r="B307" s="353"/>
      <c r="C307" s="354"/>
      <c r="D307" s="354" t="s">
        <v>245</v>
      </c>
      <c r="E307" s="354" t="s">
        <v>246</v>
      </c>
      <c r="F307" s="354"/>
      <c r="G307" s="346"/>
      <c r="H307" s="442">
        <v>80000</v>
      </c>
      <c r="I307" s="349">
        <v>0</v>
      </c>
      <c r="J307" s="349">
        <v>80000</v>
      </c>
      <c r="K307" s="330"/>
      <c r="L307" s="330"/>
      <c r="M307" s="330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</row>
    <row r="308" spans="1:25" ht="15.75" customHeight="1" x14ac:dyDescent="0.2">
      <c r="A308" s="338" t="s">
        <v>611</v>
      </c>
      <c r="B308" s="353"/>
      <c r="C308" s="354"/>
      <c r="D308" s="354" t="s">
        <v>212</v>
      </c>
      <c r="E308" s="373" t="s">
        <v>213</v>
      </c>
      <c r="F308" s="473"/>
      <c r="G308" s="474"/>
      <c r="H308" s="460">
        <v>30000</v>
      </c>
      <c r="I308" s="349">
        <v>0</v>
      </c>
      <c r="J308" s="349">
        <v>30000</v>
      </c>
      <c r="K308" s="330"/>
      <c r="L308" s="330"/>
      <c r="M308" s="330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</row>
    <row r="309" spans="1:25" ht="15.75" customHeight="1" x14ac:dyDescent="0.2">
      <c r="A309" s="338" t="s">
        <v>612</v>
      </c>
      <c r="B309" s="353"/>
      <c r="C309" s="354"/>
      <c r="D309" s="354" t="s">
        <v>205</v>
      </c>
      <c r="E309" s="329" t="s">
        <v>628</v>
      </c>
      <c r="F309" s="453"/>
      <c r="G309" s="453"/>
      <c r="H309" s="440">
        <v>30000</v>
      </c>
      <c r="I309" s="349">
        <v>101031</v>
      </c>
      <c r="J309" s="349">
        <v>131031</v>
      </c>
      <c r="K309" s="330"/>
      <c r="L309" s="330"/>
      <c r="M309" s="330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</row>
    <row r="310" spans="1:25" ht="15.75" customHeight="1" x14ac:dyDescent="0.2">
      <c r="A310" s="338" t="s">
        <v>613</v>
      </c>
      <c r="B310" s="353"/>
      <c r="C310" s="354"/>
      <c r="D310" s="354" t="s">
        <v>630</v>
      </c>
      <c r="E310" s="373" t="s">
        <v>600</v>
      </c>
      <c r="F310" s="475"/>
      <c r="G310" s="454"/>
      <c r="H310" s="476">
        <v>280000</v>
      </c>
      <c r="I310" s="349">
        <v>0</v>
      </c>
      <c r="J310" s="349">
        <v>280000</v>
      </c>
      <c r="K310" s="330"/>
      <c r="L310" s="330"/>
      <c r="M310" s="330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</row>
    <row r="311" spans="1:25" ht="15.75" customHeight="1" x14ac:dyDescent="0.2">
      <c r="A311" s="338" t="s">
        <v>614</v>
      </c>
      <c r="B311" s="344" t="s">
        <v>38</v>
      </c>
      <c r="C311" s="345"/>
      <c r="D311" s="345" t="s">
        <v>156</v>
      </c>
      <c r="E311" s="356"/>
      <c r="F311" s="356"/>
      <c r="G311" s="346"/>
      <c r="H311" s="418">
        <f>H312+H313+H314</f>
        <v>2538000</v>
      </c>
      <c r="I311" s="418">
        <f>I312+I313+I314</f>
        <v>118000</v>
      </c>
      <c r="J311" s="348">
        <f>J312+J313+J314</f>
        <v>2656000</v>
      </c>
      <c r="K311" s="330"/>
      <c r="L311" s="330"/>
      <c r="M311" s="330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</row>
    <row r="312" spans="1:25" ht="15.75" customHeight="1" x14ac:dyDescent="0.2">
      <c r="A312" s="338" t="s">
        <v>582</v>
      </c>
      <c r="B312" s="353"/>
      <c r="C312" s="354"/>
      <c r="D312" s="354"/>
      <c r="E312" s="350" t="s">
        <v>157</v>
      </c>
      <c r="F312" s="354"/>
      <c r="G312" s="346"/>
      <c r="H312" s="442">
        <v>2369000</v>
      </c>
      <c r="I312" s="349">
        <v>66000</v>
      </c>
      <c r="J312" s="349">
        <f>H312+I312</f>
        <v>2435000</v>
      </c>
      <c r="K312" s="330"/>
      <c r="L312" s="330"/>
      <c r="M312" s="330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</row>
    <row r="313" spans="1:25" ht="15.75" customHeight="1" x14ac:dyDescent="0.2">
      <c r="A313" s="338" t="s">
        <v>583</v>
      </c>
      <c r="B313" s="353"/>
      <c r="C313" s="354"/>
      <c r="D313" s="354"/>
      <c r="E313" s="350" t="s">
        <v>158</v>
      </c>
      <c r="F313" s="354"/>
      <c r="G313" s="346"/>
      <c r="H313" s="442">
        <v>83000</v>
      </c>
      <c r="I313" s="349">
        <v>27612</v>
      </c>
      <c r="J313" s="349">
        <f>H313+I313</f>
        <v>110612</v>
      </c>
      <c r="K313" s="330"/>
      <c r="L313" s="330"/>
      <c r="M313" s="330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</row>
    <row r="314" spans="1:25" ht="15.75" customHeight="1" x14ac:dyDescent="0.2">
      <c r="A314" s="338" t="s">
        <v>584</v>
      </c>
      <c r="B314" s="353"/>
      <c r="C314" s="354"/>
      <c r="D314" s="354"/>
      <c r="E314" s="350" t="s">
        <v>159</v>
      </c>
      <c r="F314" s="354"/>
      <c r="G314" s="346"/>
      <c r="H314" s="442">
        <v>86000</v>
      </c>
      <c r="I314" s="349">
        <v>24388</v>
      </c>
      <c r="J314" s="349">
        <f>H314+I314</f>
        <v>110388</v>
      </c>
      <c r="K314" s="330"/>
      <c r="L314" s="330"/>
      <c r="M314" s="330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</row>
    <row r="315" spans="1:25" ht="15.75" customHeight="1" x14ac:dyDescent="0.2">
      <c r="A315" s="338" t="s">
        <v>585</v>
      </c>
      <c r="B315" s="386" t="s">
        <v>40</v>
      </c>
      <c r="C315" s="375"/>
      <c r="D315" s="375" t="s">
        <v>41</v>
      </c>
      <c r="E315" s="375"/>
      <c r="F315" s="375"/>
      <c r="G315" s="387"/>
      <c r="H315" s="421">
        <f>H316+H325+H329+H341+H344</f>
        <v>6299000</v>
      </c>
      <c r="I315" s="421">
        <f>I316+I325+I329+I341+I344</f>
        <v>-140000</v>
      </c>
      <c r="J315" s="389">
        <f>J316+J325+J329+J341+J344</f>
        <v>6159000</v>
      </c>
      <c r="K315" s="330"/>
      <c r="L315" s="330"/>
      <c r="M315" s="330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</row>
    <row r="316" spans="1:25" ht="15.75" customHeight="1" x14ac:dyDescent="0.2">
      <c r="A316" s="338" t="s">
        <v>586</v>
      </c>
      <c r="B316" s="359"/>
      <c r="C316" s="345" t="s">
        <v>160</v>
      </c>
      <c r="D316" s="350"/>
      <c r="E316" s="345" t="s">
        <v>161</v>
      </c>
      <c r="F316" s="458"/>
      <c r="G316" s="362"/>
      <c r="H316" s="418">
        <f>H317+H321</f>
        <v>913000</v>
      </c>
      <c r="I316" s="418">
        <f>I317+I321</f>
        <v>0</v>
      </c>
      <c r="J316" s="348">
        <f>J317+J321</f>
        <v>913000</v>
      </c>
      <c r="K316" s="330"/>
      <c r="L316" s="330"/>
      <c r="M316" s="330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</row>
    <row r="317" spans="1:25" ht="15.75" customHeight="1" x14ac:dyDescent="0.2">
      <c r="A317" s="338" t="s">
        <v>587</v>
      </c>
      <c r="B317" s="359"/>
      <c r="C317" s="345"/>
      <c r="D317" s="354" t="s">
        <v>162</v>
      </c>
      <c r="E317" s="354" t="s">
        <v>163</v>
      </c>
      <c r="F317" s="354"/>
      <c r="G317" s="362"/>
      <c r="H317" s="442">
        <f>H318+H319+H320</f>
        <v>343000</v>
      </c>
      <c r="I317" s="442">
        <f>I318+I319+I320</f>
        <v>0</v>
      </c>
      <c r="J317" s="349">
        <f>J318+J319+J320</f>
        <v>343000</v>
      </c>
      <c r="K317" s="330"/>
      <c r="L317" s="330"/>
      <c r="M317" s="330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</row>
    <row r="318" spans="1:25" ht="15.75" customHeight="1" x14ac:dyDescent="0.2">
      <c r="A318" s="338" t="s">
        <v>588</v>
      </c>
      <c r="B318" s="359"/>
      <c r="C318" s="345"/>
      <c r="D318" s="350"/>
      <c r="E318" s="354" t="s">
        <v>255</v>
      </c>
      <c r="F318" s="458"/>
      <c r="G318" s="362"/>
      <c r="H318" s="442">
        <v>30000</v>
      </c>
      <c r="I318" s="349">
        <v>0</v>
      </c>
      <c r="J318" s="349">
        <v>30000</v>
      </c>
      <c r="K318" s="330"/>
      <c r="L318" s="330"/>
      <c r="M318" s="330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</row>
    <row r="319" spans="1:25" ht="15.75" customHeight="1" x14ac:dyDescent="0.2">
      <c r="A319" s="338" t="s">
        <v>589</v>
      </c>
      <c r="B319" s="359"/>
      <c r="C319" s="345"/>
      <c r="D319" s="350"/>
      <c r="E319" s="354" t="s">
        <v>645</v>
      </c>
      <c r="F319" s="458"/>
      <c r="G319" s="362"/>
      <c r="H319" s="442">
        <v>113000</v>
      </c>
      <c r="I319" s="349">
        <v>0</v>
      </c>
      <c r="J319" s="349">
        <v>113000</v>
      </c>
      <c r="K319" s="330"/>
      <c r="L319" s="330"/>
      <c r="M319" s="330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</row>
    <row r="320" spans="1:25" ht="15.75" customHeight="1" x14ac:dyDescent="0.2">
      <c r="A320" s="338" t="s">
        <v>590</v>
      </c>
      <c r="B320" s="359"/>
      <c r="C320" s="345"/>
      <c r="D320" s="350"/>
      <c r="E320" s="354" t="s">
        <v>163</v>
      </c>
      <c r="F320" s="458"/>
      <c r="G320" s="362"/>
      <c r="H320" s="442">
        <v>200000</v>
      </c>
      <c r="I320" s="349">
        <v>0</v>
      </c>
      <c r="J320" s="349">
        <v>200000</v>
      </c>
      <c r="K320" s="330"/>
      <c r="L320" s="330"/>
      <c r="M320" s="330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</row>
    <row r="321" spans="1:25" ht="15.75" customHeight="1" x14ac:dyDescent="0.2">
      <c r="A321" s="338" t="s">
        <v>591</v>
      </c>
      <c r="B321" s="353"/>
      <c r="C321" s="354"/>
      <c r="D321" s="354" t="s">
        <v>164</v>
      </c>
      <c r="E321" s="354" t="s">
        <v>165</v>
      </c>
      <c r="F321" s="354"/>
      <c r="G321" s="346"/>
      <c r="H321" s="442">
        <f>H322+H324</f>
        <v>570000</v>
      </c>
      <c r="I321" s="442">
        <f>I322+I324</f>
        <v>0</v>
      </c>
      <c r="J321" s="349">
        <f>J322+J324</f>
        <v>570000</v>
      </c>
      <c r="K321" s="330"/>
      <c r="L321" s="330"/>
      <c r="M321" s="330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</row>
    <row r="322" spans="1:25" ht="15.75" customHeight="1" x14ac:dyDescent="0.2">
      <c r="A322" s="338" t="s">
        <v>592</v>
      </c>
      <c r="B322" s="344"/>
      <c r="C322" s="345"/>
      <c r="D322" s="345"/>
      <c r="E322" s="345"/>
      <c r="F322" s="350" t="s">
        <v>166</v>
      </c>
      <c r="G322" s="362"/>
      <c r="H322" s="442">
        <v>120000</v>
      </c>
      <c r="I322" s="349">
        <v>0</v>
      </c>
      <c r="J322" s="349">
        <v>120000</v>
      </c>
      <c r="K322" s="330"/>
      <c r="L322" s="330"/>
      <c r="M322" s="330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</row>
    <row r="323" spans="1:25" ht="15.75" customHeight="1" x14ac:dyDescent="0.2">
      <c r="A323" s="338" t="s">
        <v>593</v>
      </c>
      <c r="B323" s="344"/>
      <c r="C323" s="345"/>
      <c r="D323" s="345"/>
      <c r="E323" s="345"/>
      <c r="F323" s="350" t="s">
        <v>214</v>
      </c>
      <c r="G323" s="362"/>
      <c r="H323" s="442">
        <v>0</v>
      </c>
      <c r="I323" s="349">
        <v>0</v>
      </c>
      <c r="J323" s="349">
        <v>0</v>
      </c>
      <c r="K323" s="330"/>
      <c r="L323" s="330"/>
      <c r="M323" s="330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</row>
    <row r="324" spans="1:25" ht="15.75" customHeight="1" x14ac:dyDescent="0.2">
      <c r="A324" s="338" t="s">
        <v>594</v>
      </c>
      <c r="B324" s="344"/>
      <c r="C324" s="345"/>
      <c r="D324" s="345"/>
      <c r="E324" s="345"/>
      <c r="F324" s="350" t="s">
        <v>167</v>
      </c>
      <c r="G324" s="362"/>
      <c r="H324" s="442">
        <v>450000</v>
      </c>
      <c r="I324" s="349">
        <v>0</v>
      </c>
      <c r="J324" s="349">
        <v>450000</v>
      </c>
      <c r="K324" s="330"/>
      <c r="L324" s="330"/>
      <c r="M324" s="330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</row>
    <row r="325" spans="1:25" ht="15.75" customHeight="1" x14ac:dyDescent="0.2">
      <c r="A325" s="338" t="s">
        <v>595</v>
      </c>
      <c r="B325" s="359"/>
      <c r="C325" s="345" t="s">
        <v>168</v>
      </c>
      <c r="D325" s="350"/>
      <c r="E325" s="345" t="s">
        <v>169</v>
      </c>
      <c r="F325" s="350"/>
      <c r="G325" s="362"/>
      <c r="H325" s="418">
        <f>H327+H328</f>
        <v>140000</v>
      </c>
      <c r="I325" s="418">
        <f>I327+I328</f>
        <v>0</v>
      </c>
      <c r="J325" s="389">
        <f>J327+J328</f>
        <v>140000</v>
      </c>
      <c r="K325" s="330"/>
      <c r="L325" s="330"/>
      <c r="M325" s="330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</row>
    <row r="326" spans="1:25" ht="15.75" customHeight="1" x14ac:dyDescent="0.2">
      <c r="A326" s="338" t="s">
        <v>596</v>
      </c>
      <c r="B326" s="353"/>
      <c r="C326" s="354"/>
      <c r="D326" s="354" t="s">
        <v>171</v>
      </c>
      <c r="E326" s="354" t="s">
        <v>172</v>
      </c>
      <c r="F326" s="354"/>
      <c r="G326" s="346"/>
      <c r="H326" s="442"/>
      <c r="I326" s="349"/>
      <c r="J326" s="370"/>
      <c r="K326" s="330"/>
      <c r="L326" s="330"/>
      <c r="M326" s="330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</row>
    <row r="327" spans="1:25" ht="15.75" customHeight="1" x14ac:dyDescent="0.2">
      <c r="A327" s="338" t="s">
        <v>701</v>
      </c>
      <c r="B327" s="353"/>
      <c r="C327" s="354"/>
      <c r="D327" s="354"/>
      <c r="E327" s="354"/>
      <c r="F327" s="350" t="s">
        <v>173</v>
      </c>
      <c r="G327" s="362"/>
      <c r="H327" s="442">
        <v>90000</v>
      </c>
      <c r="I327" s="349">
        <f>J327-H327</f>
        <v>5248</v>
      </c>
      <c r="J327" s="370">
        <v>95248</v>
      </c>
      <c r="K327" s="330"/>
      <c r="L327" s="330"/>
      <c r="M327" s="330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</row>
    <row r="328" spans="1:25" ht="15.75" customHeight="1" x14ac:dyDescent="0.2">
      <c r="A328" s="338" t="s">
        <v>702</v>
      </c>
      <c r="B328" s="353"/>
      <c r="C328" s="354"/>
      <c r="D328" s="354"/>
      <c r="E328" s="354"/>
      <c r="F328" s="350" t="s">
        <v>170</v>
      </c>
      <c r="G328" s="362"/>
      <c r="H328" s="442">
        <v>50000</v>
      </c>
      <c r="I328" s="349">
        <f>J328-H328</f>
        <v>-5248</v>
      </c>
      <c r="J328" s="370">
        <v>44752</v>
      </c>
      <c r="K328" s="330"/>
      <c r="L328" s="330"/>
      <c r="M328" s="330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</row>
    <row r="329" spans="1:25" ht="15.75" customHeight="1" x14ac:dyDescent="0.2">
      <c r="A329" s="338" t="s">
        <v>703</v>
      </c>
      <c r="B329" s="359"/>
      <c r="C329" s="345" t="s">
        <v>174</v>
      </c>
      <c r="D329" s="350"/>
      <c r="E329" s="345" t="s">
        <v>175</v>
      </c>
      <c r="F329" s="350"/>
      <c r="G329" s="362"/>
      <c r="H329" s="418">
        <f>H330+H334+H336</f>
        <v>3023000</v>
      </c>
      <c r="I329" s="418">
        <v>-144300</v>
      </c>
      <c r="J329" s="389">
        <v>2878700</v>
      </c>
      <c r="K329" s="330"/>
      <c r="L329" s="330"/>
      <c r="M329" s="330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</row>
    <row r="330" spans="1:25" ht="15.75" customHeight="1" x14ac:dyDescent="0.2">
      <c r="A330" s="338" t="s">
        <v>704</v>
      </c>
      <c r="B330" s="353"/>
      <c r="C330" s="354"/>
      <c r="D330" s="354" t="s">
        <v>176</v>
      </c>
      <c r="E330" s="354" t="s">
        <v>177</v>
      </c>
      <c r="F330" s="354"/>
      <c r="G330" s="346"/>
      <c r="H330" s="442">
        <f>SUM(H331:H333)</f>
        <v>1260000</v>
      </c>
      <c r="I330" s="442">
        <f>SUM(I331:I333)</f>
        <v>0</v>
      </c>
      <c r="J330" s="370">
        <f>SUM(J331:J333)</f>
        <v>1260000</v>
      </c>
      <c r="K330" s="330"/>
      <c r="L330" s="330"/>
      <c r="M330" s="330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</row>
    <row r="331" spans="1:25" ht="15.75" customHeight="1" x14ac:dyDescent="0.2">
      <c r="A331" s="338" t="s">
        <v>705</v>
      </c>
      <c r="B331" s="353"/>
      <c r="C331" s="354"/>
      <c r="D331" s="354"/>
      <c r="E331" s="354"/>
      <c r="F331" s="350" t="s">
        <v>178</v>
      </c>
      <c r="G331" s="362"/>
      <c r="H331" s="442">
        <v>200000</v>
      </c>
      <c r="I331" s="349">
        <v>0</v>
      </c>
      <c r="J331" s="370">
        <v>200000</v>
      </c>
      <c r="K331" s="330"/>
      <c r="L331" s="330"/>
      <c r="M331" s="330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</row>
    <row r="332" spans="1:25" ht="15.75" customHeight="1" x14ac:dyDescent="0.2">
      <c r="A332" s="338" t="s">
        <v>706</v>
      </c>
      <c r="B332" s="353"/>
      <c r="C332" s="354"/>
      <c r="D332" s="354"/>
      <c r="E332" s="354"/>
      <c r="F332" s="350" t="s">
        <v>179</v>
      </c>
      <c r="G332" s="362"/>
      <c r="H332" s="442">
        <v>760000</v>
      </c>
      <c r="I332" s="349">
        <v>0</v>
      </c>
      <c r="J332" s="370">
        <v>760000</v>
      </c>
      <c r="K332" s="330"/>
      <c r="L332" s="330"/>
      <c r="M332" s="330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</row>
    <row r="333" spans="1:25" ht="15.75" customHeight="1" x14ac:dyDescent="0.2">
      <c r="A333" s="338" t="s">
        <v>707</v>
      </c>
      <c r="B333" s="353"/>
      <c r="C333" s="354"/>
      <c r="D333" s="354"/>
      <c r="E333" s="354"/>
      <c r="F333" s="350" t="s">
        <v>180</v>
      </c>
      <c r="G333" s="362"/>
      <c r="H333" s="442">
        <v>300000</v>
      </c>
      <c r="I333" s="349">
        <v>0</v>
      </c>
      <c r="J333" s="370">
        <v>300000</v>
      </c>
      <c r="K333" s="330"/>
      <c r="L333" s="330"/>
      <c r="M333" s="330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</row>
    <row r="334" spans="1:25" ht="28.5" customHeight="1" x14ac:dyDescent="0.2">
      <c r="A334" s="338" t="s">
        <v>708</v>
      </c>
      <c r="B334" s="353"/>
      <c r="C334" s="354"/>
      <c r="D334" s="354" t="s">
        <v>181</v>
      </c>
      <c r="E334" s="574" t="s">
        <v>667</v>
      </c>
      <c r="F334" s="578"/>
      <c r="G334" s="346"/>
      <c r="H334" s="439">
        <v>600000</v>
      </c>
      <c r="I334" s="349">
        <f>J334-H334</f>
        <v>-140000</v>
      </c>
      <c r="J334" s="370">
        <v>460000</v>
      </c>
      <c r="K334" s="330"/>
      <c r="L334" s="330"/>
      <c r="M334" s="330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</row>
    <row r="335" spans="1:25" ht="16.5" customHeight="1" x14ac:dyDescent="0.2">
      <c r="A335" s="338" t="s">
        <v>709</v>
      </c>
      <c r="B335" s="353"/>
      <c r="C335" s="354"/>
      <c r="D335" s="354" t="s">
        <v>776</v>
      </c>
      <c r="E335" s="574" t="s">
        <v>777</v>
      </c>
      <c r="F335" s="578"/>
      <c r="G335" s="346"/>
      <c r="H335" s="439">
        <v>0</v>
      </c>
      <c r="I335" s="349">
        <v>678000</v>
      </c>
      <c r="J335" s="370">
        <v>678000</v>
      </c>
      <c r="K335" s="330"/>
      <c r="L335" s="330"/>
      <c r="M335" s="330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</row>
    <row r="336" spans="1:25" ht="15.75" customHeight="1" x14ac:dyDescent="0.2">
      <c r="A336" s="338" t="s">
        <v>710</v>
      </c>
      <c r="B336" s="353"/>
      <c r="C336" s="354"/>
      <c r="D336" s="354" t="s">
        <v>183</v>
      </c>
      <c r="E336" s="354" t="s">
        <v>184</v>
      </c>
      <c r="F336" s="373"/>
      <c r="G336" s="346"/>
      <c r="H336" s="442">
        <f>H337+H338+H339+H340</f>
        <v>1163000</v>
      </c>
      <c r="I336" s="442">
        <f>I337+I338+I339+I340</f>
        <v>-682300</v>
      </c>
      <c r="J336" s="370">
        <f>J337+J338+J339+J340</f>
        <v>480700</v>
      </c>
      <c r="K336" s="330"/>
      <c r="L336" s="330"/>
      <c r="M336" s="330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</row>
    <row r="337" spans="1:25" ht="15.75" customHeight="1" x14ac:dyDescent="0.2">
      <c r="A337" s="338" t="s">
        <v>711</v>
      </c>
      <c r="B337" s="353"/>
      <c r="C337" s="354"/>
      <c r="D337" s="354"/>
      <c r="E337" s="354"/>
      <c r="F337" s="354" t="s">
        <v>242</v>
      </c>
      <c r="G337" s="346"/>
      <c r="H337" s="442">
        <v>65000</v>
      </c>
      <c r="I337" s="349"/>
      <c r="J337" s="370">
        <v>65000</v>
      </c>
      <c r="K337" s="330"/>
      <c r="L337" s="330"/>
      <c r="M337" s="330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</row>
    <row r="338" spans="1:25" ht="30.75" customHeight="1" x14ac:dyDescent="0.2">
      <c r="A338" s="338" t="s">
        <v>712</v>
      </c>
      <c r="B338" s="353"/>
      <c r="C338" s="354"/>
      <c r="D338" s="354"/>
      <c r="E338" s="354"/>
      <c r="F338" s="365" t="s">
        <v>668</v>
      </c>
      <c r="G338" s="362"/>
      <c r="H338" s="442">
        <v>100000</v>
      </c>
      <c r="I338" s="349">
        <v>-4300</v>
      </c>
      <c r="J338" s="349">
        <v>95700</v>
      </c>
      <c r="K338" s="330"/>
      <c r="L338" s="330"/>
      <c r="M338" s="330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</row>
    <row r="339" spans="1:25" ht="15.75" customHeight="1" x14ac:dyDescent="0.2">
      <c r="A339" s="338" t="s">
        <v>713</v>
      </c>
      <c r="B339" s="353"/>
      <c r="C339" s="354"/>
      <c r="D339" s="354"/>
      <c r="E339" s="354"/>
      <c r="F339" s="350" t="s">
        <v>669</v>
      </c>
      <c r="G339" s="362"/>
      <c r="H339" s="442">
        <v>320000</v>
      </c>
      <c r="I339" s="349"/>
      <c r="J339" s="349">
        <v>320000</v>
      </c>
      <c r="K339" s="330"/>
      <c r="L339" s="330"/>
      <c r="M339" s="330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</row>
    <row r="340" spans="1:25" ht="39" customHeight="1" x14ac:dyDescent="0.2">
      <c r="A340" s="338" t="s">
        <v>714</v>
      </c>
      <c r="B340" s="353"/>
      <c r="C340" s="354"/>
      <c r="D340" s="354"/>
      <c r="E340" s="354"/>
      <c r="F340" s="365" t="s">
        <v>670</v>
      </c>
      <c r="G340" s="362"/>
      <c r="H340" s="442">
        <v>678000</v>
      </c>
      <c r="I340" s="349">
        <v>-678000</v>
      </c>
      <c r="J340" s="349">
        <v>0</v>
      </c>
      <c r="K340" s="330"/>
      <c r="L340" s="330"/>
      <c r="M340" s="330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</row>
    <row r="341" spans="1:25" ht="15.75" customHeight="1" x14ac:dyDescent="0.2">
      <c r="A341" s="338" t="s">
        <v>715</v>
      </c>
      <c r="B341" s="353"/>
      <c r="C341" s="345" t="s">
        <v>186</v>
      </c>
      <c r="D341" s="360"/>
      <c r="E341" s="345" t="s">
        <v>187</v>
      </c>
      <c r="F341" s="360"/>
      <c r="G341" s="362"/>
      <c r="H341" s="418">
        <f>H343</f>
        <v>823000</v>
      </c>
      <c r="I341" s="418">
        <f>I343</f>
        <v>0</v>
      </c>
      <c r="J341" s="348">
        <f>J343</f>
        <v>823000</v>
      </c>
      <c r="K341" s="330"/>
      <c r="L341" s="330"/>
      <c r="M341" s="330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</row>
    <row r="342" spans="1:25" ht="15.75" customHeight="1" x14ac:dyDescent="0.2">
      <c r="A342" s="338" t="s">
        <v>716</v>
      </c>
      <c r="B342" s="353"/>
      <c r="C342" s="354"/>
      <c r="D342" s="354" t="s">
        <v>188</v>
      </c>
      <c r="E342" s="354" t="s">
        <v>189</v>
      </c>
      <c r="F342" s="354"/>
      <c r="G342" s="362"/>
      <c r="H342" s="442"/>
      <c r="I342" s="352"/>
      <c r="J342" s="349"/>
      <c r="K342" s="330"/>
      <c r="L342" s="330"/>
      <c r="M342" s="330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</row>
    <row r="343" spans="1:25" ht="31.5" customHeight="1" x14ac:dyDescent="0.2">
      <c r="A343" s="338" t="s">
        <v>717</v>
      </c>
      <c r="B343" s="353"/>
      <c r="C343" s="354"/>
      <c r="D343" s="354"/>
      <c r="E343" s="354"/>
      <c r="F343" s="365" t="s">
        <v>671</v>
      </c>
      <c r="G343" s="362"/>
      <c r="H343" s="460">
        <v>823000</v>
      </c>
      <c r="I343" s="461">
        <v>0</v>
      </c>
      <c r="J343" s="462">
        <v>823000</v>
      </c>
      <c r="K343" s="330"/>
      <c r="L343" s="330"/>
      <c r="M343" s="330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</row>
    <row r="344" spans="1:25" ht="15.75" customHeight="1" x14ac:dyDescent="0.2">
      <c r="A344" s="338" t="s">
        <v>718</v>
      </c>
      <c r="B344" s="344"/>
      <c r="C344" s="345" t="s">
        <v>191</v>
      </c>
      <c r="D344" s="360"/>
      <c r="E344" s="345" t="s">
        <v>192</v>
      </c>
      <c r="F344" s="360"/>
      <c r="G344" s="381"/>
      <c r="H344" s="348">
        <f>H345+H346</f>
        <v>1400000</v>
      </c>
      <c r="I344" s="348">
        <f>I345+I346</f>
        <v>4300</v>
      </c>
      <c r="J344" s="348">
        <f>J345+J346</f>
        <v>1404300</v>
      </c>
      <c r="K344" s="330"/>
      <c r="L344" s="330"/>
      <c r="M344" s="330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</row>
    <row r="345" spans="1:25" ht="15.75" customHeight="1" x14ac:dyDescent="0.2">
      <c r="A345" s="338" t="s">
        <v>719</v>
      </c>
      <c r="B345" s="344"/>
      <c r="C345" s="354"/>
      <c r="D345" s="354" t="s">
        <v>193</v>
      </c>
      <c r="E345" s="354" t="s">
        <v>194</v>
      </c>
      <c r="F345" s="354"/>
      <c r="G345" s="381"/>
      <c r="H345" s="349">
        <v>1400000</v>
      </c>
      <c r="I345" s="349">
        <v>0</v>
      </c>
      <c r="J345" s="349">
        <v>1400000</v>
      </c>
      <c r="K345" s="330"/>
      <c r="L345" s="330"/>
      <c r="M345" s="330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</row>
    <row r="346" spans="1:25" ht="15.75" customHeight="1" x14ac:dyDescent="0.2">
      <c r="A346" s="338" t="s">
        <v>720</v>
      </c>
      <c r="B346" s="433"/>
      <c r="C346" s="366"/>
      <c r="D346" s="448" t="s">
        <v>218</v>
      </c>
      <c r="E346" s="354" t="s">
        <v>244</v>
      </c>
      <c r="F346" s="354"/>
      <c r="G346" s="381"/>
      <c r="H346" s="349">
        <v>0</v>
      </c>
      <c r="I346" s="349">
        <v>4300</v>
      </c>
      <c r="J346" s="349">
        <v>4300</v>
      </c>
      <c r="K346" s="330"/>
      <c r="L346" s="330"/>
      <c r="M346" s="330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</row>
    <row r="347" spans="1:25" ht="15.75" customHeight="1" x14ac:dyDescent="0.2">
      <c r="A347" s="338" t="s">
        <v>721</v>
      </c>
      <c r="B347" s="477" t="s">
        <v>637</v>
      </c>
      <c r="C347" s="478"/>
      <c r="D347" s="479" t="s">
        <v>638</v>
      </c>
      <c r="E347" s="473"/>
      <c r="F347" s="354"/>
      <c r="G347" s="381"/>
      <c r="H347" s="389">
        <f>H349+H350+H348</f>
        <v>160000</v>
      </c>
      <c r="I347" s="389">
        <f>I349+I350+I348</f>
        <v>0</v>
      </c>
      <c r="J347" s="389">
        <f>J349+J350+J348</f>
        <v>160000</v>
      </c>
      <c r="K347" s="330"/>
      <c r="L347" s="330"/>
      <c r="M347" s="330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</row>
    <row r="348" spans="1:25" ht="15.75" customHeight="1" x14ac:dyDescent="0.2">
      <c r="A348" s="338" t="s">
        <v>722</v>
      </c>
      <c r="B348" s="456"/>
      <c r="C348" s="434" t="s">
        <v>778</v>
      </c>
      <c r="D348" s="480"/>
      <c r="E348" s="434" t="s">
        <v>779</v>
      </c>
      <c r="F348" s="448"/>
      <c r="G348" s="381"/>
      <c r="H348" s="370">
        <v>0</v>
      </c>
      <c r="I348" s="349">
        <v>102205</v>
      </c>
      <c r="J348" s="349">
        <v>102205</v>
      </c>
      <c r="K348" s="330"/>
      <c r="L348" s="330"/>
      <c r="M348" s="330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</row>
    <row r="349" spans="1:25" ht="15.75" customHeight="1" x14ac:dyDescent="0.2">
      <c r="A349" s="338" t="s">
        <v>723</v>
      </c>
      <c r="B349" s="457"/>
      <c r="C349" s="380" t="s">
        <v>639</v>
      </c>
      <c r="D349" s="380"/>
      <c r="E349" s="380" t="s">
        <v>665</v>
      </c>
      <c r="F349" s="354"/>
      <c r="G349" s="381"/>
      <c r="H349" s="349">
        <v>116800</v>
      </c>
      <c r="I349" s="349">
        <v>-102205</v>
      </c>
      <c r="J349" s="349">
        <v>14595</v>
      </c>
      <c r="K349" s="330"/>
      <c r="L349" s="330"/>
      <c r="M349" s="330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</row>
    <row r="350" spans="1:25" ht="15.75" customHeight="1" x14ac:dyDescent="0.2">
      <c r="A350" s="338" t="s">
        <v>724</v>
      </c>
      <c r="B350" s="353"/>
      <c r="C350" s="354" t="s">
        <v>641</v>
      </c>
      <c r="D350" s="354"/>
      <c r="E350" s="354" t="s">
        <v>640</v>
      </c>
      <c r="F350" s="350"/>
      <c r="G350" s="381"/>
      <c r="H350" s="349">
        <v>43200</v>
      </c>
      <c r="I350" s="349">
        <v>0</v>
      </c>
      <c r="J350" s="349">
        <v>43200</v>
      </c>
      <c r="K350" s="330"/>
      <c r="L350" s="330"/>
      <c r="M350" s="330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</row>
    <row r="351" spans="1:25" ht="15.75" customHeight="1" x14ac:dyDescent="0.2">
      <c r="A351" s="338" t="s">
        <v>725</v>
      </c>
      <c r="B351" s="339" t="s">
        <v>252</v>
      </c>
      <c r="C351" s="396"/>
      <c r="D351" s="396"/>
      <c r="E351" s="396"/>
      <c r="F351" s="396"/>
      <c r="G351" s="392"/>
      <c r="H351" s="472">
        <f>H352+H361+H357</f>
        <v>5494500</v>
      </c>
      <c r="I351" s="481">
        <f>I352+I361+I357</f>
        <v>122000</v>
      </c>
      <c r="J351" s="481">
        <f>J352+J361+J357</f>
        <v>5616500</v>
      </c>
      <c r="K351" s="330"/>
      <c r="L351" s="330"/>
      <c r="M351" s="330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</row>
    <row r="352" spans="1:25" ht="15.75" customHeight="1" x14ac:dyDescent="0.2">
      <c r="A352" s="338" t="s">
        <v>726</v>
      </c>
      <c r="B352" s="344" t="s">
        <v>36</v>
      </c>
      <c r="C352" s="345"/>
      <c r="D352" s="345" t="s">
        <v>145</v>
      </c>
      <c r="E352" s="345"/>
      <c r="F352" s="345"/>
      <c r="G352" s="346"/>
      <c r="H352" s="418">
        <f>H353</f>
        <v>1551500</v>
      </c>
      <c r="I352" s="348">
        <f>I353</f>
        <v>100000</v>
      </c>
      <c r="J352" s="348">
        <f>J353</f>
        <v>1651500</v>
      </c>
      <c r="K352" s="330"/>
      <c r="L352" s="330"/>
      <c r="M352" s="330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</row>
    <row r="353" spans="1:25" ht="15.75" customHeight="1" x14ac:dyDescent="0.2">
      <c r="A353" s="338" t="s">
        <v>727</v>
      </c>
      <c r="B353" s="353"/>
      <c r="C353" s="345" t="s">
        <v>146</v>
      </c>
      <c r="D353" s="345"/>
      <c r="E353" s="345" t="s">
        <v>147</v>
      </c>
      <c r="F353" s="345"/>
      <c r="G353" s="346"/>
      <c r="H353" s="418">
        <f>H354+H356</f>
        <v>1551500</v>
      </c>
      <c r="I353" s="348">
        <v>100000</v>
      </c>
      <c r="J353" s="348">
        <f>J354+J356+J355</f>
        <v>1651500</v>
      </c>
      <c r="K353" s="330"/>
      <c r="L353" s="330"/>
      <c r="M353" s="330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</row>
    <row r="354" spans="1:25" ht="15.75" customHeight="1" x14ac:dyDescent="0.2">
      <c r="A354" s="338" t="s">
        <v>728</v>
      </c>
      <c r="B354" s="409"/>
      <c r="C354" s="354"/>
      <c r="D354" s="354" t="s">
        <v>148</v>
      </c>
      <c r="E354" s="354" t="s">
        <v>149</v>
      </c>
      <c r="F354" s="354"/>
      <c r="G354" s="346"/>
      <c r="H354" s="442">
        <v>1402500</v>
      </c>
      <c r="I354" s="349">
        <v>0</v>
      </c>
      <c r="J354" s="349">
        <v>1402500</v>
      </c>
      <c r="K354" s="330"/>
      <c r="L354" s="330"/>
      <c r="M354" s="330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</row>
    <row r="355" spans="1:25" ht="15.75" customHeight="1" x14ac:dyDescent="0.2">
      <c r="A355" s="338" t="s">
        <v>729</v>
      </c>
      <c r="B355" s="409"/>
      <c r="C355" s="354"/>
      <c r="D355" s="354" t="s">
        <v>203</v>
      </c>
      <c r="E355" s="354" t="s">
        <v>775</v>
      </c>
      <c r="F355" s="354"/>
      <c r="G355" s="346"/>
      <c r="H355" s="442">
        <v>0</v>
      </c>
      <c r="I355" s="349">
        <v>100000</v>
      </c>
      <c r="J355" s="349">
        <v>100000</v>
      </c>
      <c r="K355" s="330"/>
      <c r="L355" s="330"/>
      <c r="M355" s="330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</row>
    <row r="356" spans="1:25" ht="15.75" customHeight="1" x14ac:dyDescent="0.2">
      <c r="A356" s="338" t="s">
        <v>730</v>
      </c>
      <c r="B356" s="353"/>
      <c r="C356" s="354"/>
      <c r="D356" s="354" t="s">
        <v>150</v>
      </c>
      <c r="E356" s="354" t="s">
        <v>672</v>
      </c>
      <c r="F356" s="354"/>
      <c r="G356" s="346"/>
      <c r="H356" s="442">
        <v>149000</v>
      </c>
      <c r="I356" s="349">
        <v>0</v>
      </c>
      <c r="J356" s="349">
        <v>149000</v>
      </c>
      <c r="K356" s="330"/>
      <c r="L356" s="330"/>
      <c r="M356" s="330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</row>
    <row r="357" spans="1:25" ht="15.75" customHeight="1" x14ac:dyDescent="0.2">
      <c r="A357" s="338" t="s">
        <v>731</v>
      </c>
      <c r="B357" s="344" t="s">
        <v>38</v>
      </c>
      <c r="C357" s="345"/>
      <c r="D357" s="345" t="s">
        <v>156</v>
      </c>
      <c r="E357" s="356"/>
      <c r="F357" s="356"/>
      <c r="G357" s="346"/>
      <c r="H357" s="418">
        <f>H358+H359+H360</f>
        <v>361000</v>
      </c>
      <c r="I357" s="348">
        <f>I358+I359+I360</f>
        <v>22000</v>
      </c>
      <c r="J357" s="348">
        <f>J358+J359+J360</f>
        <v>383000</v>
      </c>
      <c r="K357" s="330"/>
      <c r="L357" s="330"/>
      <c r="M357" s="330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</row>
    <row r="358" spans="1:25" ht="15.75" customHeight="1" x14ac:dyDescent="0.2">
      <c r="A358" s="338" t="s">
        <v>732</v>
      </c>
      <c r="B358" s="353"/>
      <c r="C358" s="354"/>
      <c r="D358" s="354"/>
      <c r="E358" s="350" t="s">
        <v>157</v>
      </c>
      <c r="F358" s="354"/>
      <c r="G358" s="346"/>
      <c r="H358" s="442">
        <v>309000</v>
      </c>
      <c r="I358" s="349">
        <v>22000</v>
      </c>
      <c r="J358" s="349">
        <f>H358+I358</f>
        <v>331000</v>
      </c>
      <c r="K358" s="330"/>
      <c r="L358" s="330"/>
      <c r="M358" s="330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</row>
    <row r="359" spans="1:25" ht="15.75" customHeight="1" x14ac:dyDescent="0.2">
      <c r="A359" s="338" t="s">
        <v>733</v>
      </c>
      <c r="B359" s="353"/>
      <c r="C359" s="354"/>
      <c r="D359" s="354"/>
      <c r="E359" s="350" t="s">
        <v>158</v>
      </c>
      <c r="F359" s="354"/>
      <c r="G359" s="346"/>
      <c r="H359" s="442">
        <v>25000</v>
      </c>
      <c r="I359" s="349">
        <v>0</v>
      </c>
      <c r="J359" s="349">
        <v>25000</v>
      </c>
      <c r="K359" s="330"/>
      <c r="L359" s="330"/>
      <c r="M359" s="330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</row>
    <row r="360" spans="1:25" ht="15.75" customHeight="1" x14ac:dyDescent="0.2">
      <c r="A360" s="338" t="s">
        <v>734</v>
      </c>
      <c r="B360" s="353"/>
      <c r="C360" s="354"/>
      <c r="D360" s="354"/>
      <c r="E360" s="350" t="s">
        <v>159</v>
      </c>
      <c r="F360" s="354"/>
      <c r="G360" s="346"/>
      <c r="H360" s="442">
        <v>27000</v>
      </c>
      <c r="I360" s="349">
        <v>0</v>
      </c>
      <c r="J360" s="349">
        <v>27000</v>
      </c>
      <c r="K360" s="330"/>
      <c r="L360" s="330"/>
      <c r="M360" s="330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</row>
    <row r="361" spans="1:25" ht="15.75" customHeight="1" x14ac:dyDescent="0.2">
      <c r="A361" s="338" t="s">
        <v>735</v>
      </c>
      <c r="B361" s="344" t="s">
        <v>40</v>
      </c>
      <c r="C361" s="345"/>
      <c r="D361" s="345" t="s">
        <v>41</v>
      </c>
      <c r="E361" s="345"/>
      <c r="F361" s="345"/>
      <c r="G361" s="346"/>
      <c r="H361" s="418">
        <f>H362+H364</f>
        <v>3582000</v>
      </c>
      <c r="I361" s="348">
        <f>I362+I364</f>
        <v>0</v>
      </c>
      <c r="J361" s="348">
        <f>J362+J364</f>
        <v>3582000</v>
      </c>
      <c r="K361" s="330"/>
      <c r="L361" s="330"/>
      <c r="M361" s="330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</row>
    <row r="362" spans="1:25" ht="15.75" customHeight="1" x14ac:dyDescent="0.2">
      <c r="A362" s="338" t="s">
        <v>736</v>
      </c>
      <c r="B362" s="344"/>
      <c r="C362" s="345" t="s">
        <v>174</v>
      </c>
      <c r="D362" s="360"/>
      <c r="E362" s="345" t="s">
        <v>175</v>
      </c>
      <c r="F362" s="360"/>
      <c r="G362" s="346"/>
      <c r="H362" s="418">
        <f>H363</f>
        <v>2820000</v>
      </c>
      <c r="I362" s="348">
        <f>I363</f>
        <v>0</v>
      </c>
      <c r="J362" s="348">
        <f>J363</f>
        <v>2820000</v>
      </c>
      <c r="K362" s="330"/>
      <c r="L362" s="330"/>
      <c r="M362" s="330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</row>
    <row r="363" spans="1:25" ht="15.75" customHeight="1" x14ac:dyDescent="0.2">
      <c r="A363" s="338" t="s">
        <v>737</v>
      </c>
      <c r="B363" s="344"/>
      <c r="C363" s="345"/>
      <c r="D363" s="354" t="s">
        <v>253</v>
      </c>
      <c r="E363" s="354" t="s">
        <v>254</v>
      </c>
      <c r="F363" s="345"/>
      <c r="G363" s="346"/>
      <c r="H363" s="442">
        <v>2820000</v>
      </c>
      <c r="I363" s="349">
        <v>0</v>
      </c>
      <c r="J363" s="349">
        <v>2820000</v>
      </c>
      <c r="K363" s="330"/>
      <c r="L363" s="330"/>
      <c r="M363" s="330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</row>
    <row r="364" spans="1:25" ht="15.75" customHeight="1" x14ac:dyDescent="0.2">
      <c r="A364" s="338" t="s">
        <v>738</v>
      </c>
      <c r="B364" s="359"/>
      <c r="C364" s="345" t="s">
        <v>191</v>
      </c>
      <c r="D364" s="360"/>
      <c r="E364" s="345" t="s">
        <v>192</v>
      </c>
      <c r="F364" s="360"/>
      <c r="G364" s="346"/>
      <c r="H364" s="418">
        <f>H365</f>
        <v>762000</v>
      </c>
      <c r="I364" s="348">
        <f>I365</f>
        <v>0</v>
      </c>
      <c r="J364" s="348">
        <f>J365</f>
        <v>762000</v>
      </c>
      <c r="K364" s="330"/>
      <c r="L364" s="330"/>
      <c r="M364" s="330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</row>
    <row r="365" spans="1:25" ht="15.75" customHeight="1" x14ac:dyDescent="0.2">
      <c r="A365" s="338" t="s">
        <v>739</v>
      </c>
      <c r="B365" s="344"/>
      <c r="C365" s="354"/>
      <c r="D365" s="354" t="s">
        <v>193</v>
      </c>
      <c r="E365" s="354" t="s">
        <v>194</v>
      </c>
      <c r="F365" s="354"/>
      <c r="G365" s="346"/>
      <c r="H365" s="442">
        <v>762000</v>
      </c>
      <c r="I365" s="349">
        <v>0</v>
      </c>
      <c r="J365" s="349">
        <v>762000</v>
      </c>
      <c r="K365" s="330"/>
      <c r="L365" s="330"/>
      <c r="M365" s="330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</row>
    <row r="366" spans="1:25" ht="15.75" customHeight="1" x14ac:dyDescent="0.2">
      <c r="A366" s="338" t="s">
        <v>833</v>
      </c>
      <c r="B366" s="344"/>
      <c r="C366" s="345"/>
      <c r="D366" s="345"/>
      <c r="E366" s="345"/>
      <c r="F366" s="345"/>
      <c r="G366" s="346"/>
      <c r="H366" s="442"/>
      <c r="I366" s="349"/>
      <c r="J366" s="349"/>
      <c r="K366" s="330"/>
      <c r="L366" s="330"/>
      <c r="M366" s="330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</row>
    <row r="367" spans="1:25" ht="15.75" customHeight="1" x14ac:dyDescent="0.2">
      <c r="A367" s="338" t="s">
        <v>834</v>
      </c>
      <c r="B367" s="339" t="s">
        <v>36</v>
      </c>
      <c r="C367" s="396"/>
      <c r="D367" s="396" t="s">
        <v>145</v>
      </c>
      <c r="E367" s="396"/>
      <c r="F367" s="396"/>
      <c r="G367" s="392">
        <v>4</v>
      </c>
      <c r="H367" s="485">
        <f>H301+H352</f>
        <v>12696500</v>
      </c>
      <c r="I367" s="485">
        <f>J367-H367</f>
        <v>501031</v>
      </c>
      <c r="J367" s="487">
        <f>J352+J301</f>
        <v>13197531</v>
      </c>
      <c r="K367" s="330"/>
      <c r="L367" s="330"/>
      <c r="M367" s="330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</row>
    <row r="368" spans="1:25" ht="15.75" customHeight="1" x14ac:dyDescent="0.2">
      <c r="A368" s="338" t="s">
        <v>835</v>
      </c>
      <c r="B368" s="339" t="s">
        <v>38</v>
      </c>
      <c r="C368" s="396"/>
      <c r="D368" s="396" t="s">
        <v>156</v>
      </c>
      <c r="E368" s="468"/>
      <c r="F368" s="468"/>
      <c r="G368" s="392"/>
      <c r="H368" s="485">
        <f>H311+H357</f>
        <v>2899000</v>
      </c>
      <c r="I368" s="485">
        <f>J368-H368</f>
        <v>140000</v>
      </c>
      <c r="J368" s="487">
        <f>J357+J311</f>
        <v>3039000</v>
      </c>
      <c r="K368" s="330"/>
      <c r="L368" s="330"/>
      <c r="M368" s="330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</row>
    <row r="369" spans="1:25" ht="15.75" customHeight="1" x14ac:dyDescent="0.2">
      <c r="A369" s="338" t="s">
        <v>836</v>
      </c>
      <c r="B369" s="339" t="s">
        <v>40</v>
      </c>
      <c r="C369" s="396"/>
      <c r="D369" s="396" t="s">
        <v>41</v>
      </c>
      <c r="E369" s="396"/>
      <c r="F369" s="396"/>
      <c r="G369" s="392"/>
      <c r="H369" s="485">
        <f>H361+H315</f>
        <v>9881000</v>
      </c>
      <c r="I369" s="485">
        <f>J369-H369</f>
        <v>-140000</v>
      </c>
      <c r="J369" s="487">
        <f>J361+J315</f>
        <v>9741000</v>
      </c>
      <c r="K369" s="330"/>
      <c r="L369" s="330"/>
      <c r="M369" s="330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</row>
    <row r="370" spans="1:25" ht="15.75" customHeight="1" x14ac:dyDescent="0.2">
      <c r="A370" s="338" t="s">
        <v>837</v>
      </c>
      <c r="B370" s="339" t="s">
        <v>47</v>
      </c>
      <c r="C370" s="396"/>
      <c r="D370" s="560" t="s">
        <v>48</v>
      </c>
      <c r="E370" s="561"/>
      <c r="F370" s="562"/>
      <c r="G370" s="392"/>
      <c r="H370" s="485">
        <f>H347</f>
        <v>160000</v>
      </c>
      <c r="I370" s="485">
        <f>J370-H370</f>
        <v>0</v>
      </c>
      <c r="J370" s="487">
        <f>J347</f>
        <v>160000</v>
      </c>
      <c r="K370" s="330"/>
      <c r="L370" s="330"/>
      <c r="M370" s="330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</row>
    <row r="371" spans="1:25" ht="15.75" customHeight="1" x14ac:dyDescent="0.2">
      <c r="A371" s="338" t="s">
        <v>838</v>
      </c>
      <c r="B371" s="339" t="s">
        <v>256</v>
      </c>
      <c r="C371" s="396"/>
      <c r="D371" s="396"/>
      <c r="E371" s="396"/>
      <c r="F371" s="396"/>
      <c r="G371" s="392">
        <v>4</v>
      </c>
      <c r="H371" s="485">
        <f>SUM(H367:H370)</f>
        <v>25636500</v>
      </c>
      <c r="I371" s="485">
        <f>J371-H371</f>
        <v>501031</v>
      </c>
      <c r="J371" s="487">
        <f>J367+J368+J369+J370</f>
        <v>26137531</v>
      </c>
      <c r="K371" s="330"/>
      <c r="L371" s="330"/>
      <c r="M371" s="330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</row>
    <row r="372" spans="1:25" ht="15.75" customHeight="1" x14ac:dyDescent="0.2">
      <c r="A372" s="338" t="s">
        <v>839</v>
      </c>
      <c r="B372" s="344"/>
      <c r="C372" s="345"/>
      <c r="D372" s="345"/>
      <c r="E372" s="345"/>
      <c r="F372" s="345"/>
      <c r="G372" s="346"/>
      <c r="H372" s="482"/>
      <c r="I372" s="330"/>
      <c r="J372" s="330"/>
      <c r="K372" s="330"/>
      <c r="L372" s="330"/>
      <c r="M372" s="330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</row>
    <row r="373" spans="1:25" ht="15.75" customHeight="1" x14ac:dyDescent="0.2">
      <c r="A373" s="338" t="s">
        <v>840</v>
      </c>
      <c r="B373" s="339" t="s">
        <v>36</v>
      </c>
      <c r="C373" s="396"/>
      <c r="D373" s="396" t="s">
        <v>145</v>
      </c>
      <c r="E373" s="396"/>
      <c r="F373" s="396"/>
      <c r="G373" s="392">
        <f>G371+G296</f>
        <v>12</v>
      </c>
      <c r="H373" s="483">
        <f t="shared" ref="H373:J375" si="1">H367+H287</f>
        <v>26058900</v>
      </c>
      <c r="I373" s="483">
        <f t="shared" si="1"/>
        <v>2471774</v>
      </c>
      <c r="J373" s="483">
        <f t="shared" si="1"/>
        <v>28530674</v>
      </c>
      <c r="K373" s="330"/>
      <c r="L373" s="330"/>
      <c r="M373" s="330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</row>
    <row r="374" spans="1:25" ht="15.75" customHeight="1" x14ac:dyDescent="0.2">
      <c r="A374" s="338" t="s">
        <v>841</v>
      </c>
      <c r="B374" s="339" t="s">
        <v>38</v>
      </c>
      <c r="C374" s="396"/>
      <c r="D374" s="396" t="s">
        <v>156</v>
      </c>
      <c r="E374" s="468"/>
      <c r="F374" s="468"/>
      <c r="G374" s="392"/>
      <c r="H374" s="483">
        <f t="shared" si="1"/>
        <v>5397250</v>
      </c>
      <c r="I374" s="483">
        <f t="shared" si="1"/>
        <v>582000</v>
      </c>
      <c r="J374" s="483">
        <f t="shared" si="1"/>
        <v>5979250</v>
      </c>
      <c r="K374" s="330"/>
      <c r="L374" s="330"/>
      <c r="M374" s="330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</row>
    <row r="375" spans="1:25" ht="15.75" customHeight="1" x14ac:dyDescent="0.2">
      <c r="A375" s="338" t="s">
        <v>842</v>
      </c>
      <c r="B375" s="339" t="s">
        <v>40</v>
      </c>
      <c r="C375" s="396"/>
      <c r="D375" s="396" t="s">
        <v>41</v>
      </c>
      <c r="E375" s="396"/>
      <c r="F375" s="396"/>
      <c r="G375" s="392"/>
      <c r="H375" s="483">
        <f t="shared" si="1"/>
        <v>39708350</v>
      </c>
      <c r="I375" s="483">
        <f t="shared" si="1"/>
        <v>364027</v>
      </c>
      <c r="J375" s="483">
        <f t="shared" si="1"/>
        <v>40072377</v>
      </c>
      <c r="K375" s="330"/>
      <c r="L375" s="330"/>
      <c r="M375" s="330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</row>
    <row r="376" spans="1:25" ht="15.75" customHeight="1" x14ac:dyDescent="0.2">
      <c r="A376" s="338" t="s">
        <v>843</v>
      </c>
      <c r="B376" s="339" t="s">
        <v>42</v>
      </c>
      <c r="C376" s="391"/>
      <c r="D376" s="396" t="s">
        <v>219</v>
      </c>
      <c r="E376" s="396"/>
      <c r="F376" s="396"/>
      <c r="G376" s="392"/>
      <c r="H376" s="483">
        <f t="shared" ref="H376:J377" si="2">H290</f>
        <v>5654000</v>
      </c>
      <c r="I376" s="483">
        <f t="shared" si="2"/>
        <v>19000</v>
      </c>
      <c r="J376" s="483">
        <f t="shared" si="2"/>
        <v>5673000</v>
      </c>
      <c r="K376" s="330"/>
      <c r="L376" s="330"/>
      <c r="M376" s="330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</row>
    <row r="377" spans="1:25" ht="15.75" customHeight="1" x14ac:dyDescent="0.2">
      <c r="A377" s="338" t="s">
        <v>844</v>
      </c>
      <c r="B377" s="339" t="s">
        <v>44</v>
      </c>
      <c r="C377" s="396"/>
      <c r="D377" s="396" t="s">
        <v>45</v>
      </c>
      <c r="E377" s="396"/>
      <c r="F377" s="396"/>
      <c r="G377" s="484"/>
      <c r="H377" s="483">
        <f t="shared" si="2"/>
        <v>43420373</v>
      </c>
      <c r="I377" s="483">
        <f t="shared" si="2"/>
        <v>43872751</v>
      </c>
      <c r="J377" s="483">
        <f t="shared" si="2"/>
        <v>87293124</v>
      </c>
      <c r="K377" s="330"/>
      <c r="L377" s="330"/>
      <c r="M377" s="330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</row>
    <row r="378" spans="1:25" ht="15.75" customHeight="1" x14ac:dyDescent="0.2">
      <c r="A378" s="338" t="s">
        <v>845</v>
      </c>
      <c r="B378" s="339" t="s">
        <v>47</v>
      </c>
      <c r="C378" s="396"/>
      <c r="D378" s="560" t="s">
        <v>48</v>
      </c>
      <c r="E378" s="561"/>
      <c r="F378" s="562"/>
      <c r="G378" s="392"/>
      <c r="H378" s="483">
        <f>H292+H370</f>
        <v>5573000</v>
      </c>
      <c r="I378" s="483">
        <f>I292+I370</f>
        <v>18274640</v>
      </c>
      <c r="J378" s="483">
        <f>J292+J370</f>
        <v>23847640</v>
      </c>
      <c r="K378" s="330"/>
      <c r="L378" s="330"/>
      <c r="M378" s="330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</row>
    <row r="379" spans="1:25" ht="15.75" customHeight="1" x14ac:dyDescent="0.2">
      <c r="A379" s="338" t="s">
        <v>846</v>
      </c>
      <c r="B379" s="339" t="s">
        <v>49</v>
      </c>
      <c r="C379" s="396"/>
      <c r="D379" s="560" t="s">
        <v>225</v>
      </c>
      <c r="E379" s="561"/>
      <c r="F379" s="562"/>
      <c r="G379" s="392"/>
      <c r="H379" s="483">
        <f t="shared" ref="H379:J381" si="3">H293</f>
        <v>19946000</v>
      </c>
      <c r="I379" s="483">
        <f t="shared" si="3"/>
        <v>4018154</v>
      </c>
      <c r="J379" s="483">
        <f t="shared" si="3"/>
        <v>23964154</v>
      </c>
      <c r="K379" s="330"/>
      <c r="L379" s="330"/>
      <c r="M379" s="330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</row>
    <row r="380" spans="1:25" ht="15.75" customHeight="1" x14ac:dyDescent="0.2">
      <c r="A380" s="338" t="s">
        <v>847</v>
      </c>
      <c r="B380" s="339" t="s">
        <v>51</v>
      </c>
      <c r="C380" s="396"/>
      <c r="D380" s="396" t="s">
        <v>52</v>
      </c>
      <c r="E380" s="396"/>
      <c r="F380" s="396"/>
      <c r="G380" s="484"/>
      <c r="H380" s="483">
        <f t="shared" si="3"/>
        <v>0</v>
      </c>
      <c r="I380" s="483">
        <f t="shared" si="3"/>
        <v>0</v>
      </c>
      <c r="J380" s="483">
        <f t="shared" si="3"/>
        <v>0</v>
      </c>
      <c r="K380" s="330"/>
      <c r="L380" s="330"/>
      <c r="M380" s="330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</row>
    <row r="381" spans="1:25" ht="15.75" customHeight="1" x14ac:dyDescent="0.2">
      <c r="A381" s="338" t="s">
        <v>848</v>
      </c>
      <c r="B381" s="339" t="s">
        <v>54</v>
      </c>
      <c r="C381" s="396"/>
      <c r="D381" s="396" t="s">
        <v>53</v>
      </c>
      <c r="E381" s="396"/>
      <c r="F381" s="396"/>
      <c r="G381" s="392"/>
      <c r="H381" s="483">
        <f t="shared" si="3"/>
        <v>2129955</v>
      </c>
      <c r="I381" s="483">
        <f t="shared" si="3"/>
        <v>2489543</v>
      </c>
      <c r="J381" s="483">
        <f t="shared" si="3"/>
        <v>4619498</v>
      </c>
      <c r="K381" s="330"/>
      <c r="L381" s="330"/>
      <c r="M381" s="330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</row>
    <row r="382" spans="1:25" ht="15.75" customHeight="1" x14ac:dyDescent="0.2">
      <c r="A382" s="338" t="s">
        <v>849</v>
      </c>
      <c r="B382" s="339"/>
      <c r="C382" s="396"/>
      <c r="D382" s="396" t="s">
        <v>224</v>
      </c>
      <c r="E382" s="396"/>
      <c r="F382" s="396"/>
      <c r="G382" s="392">
        <v>12</v>
      </c>
      <c r="H382" s="483">
        <f>SUM(H373:H381)</f>
        <v>147887828</v>
      </c>
      <c r="I382" s="483">
        <f>SUM(I373:I381)</f>
        <v>72091889</v>
      </c>
      <c r="J382" s="483">
        <f>SUM(J373:J381)</f>
        <v>219979717</v>
      </c>
      <c r="K382" s="469"/>
      <c r="L382" s="330"/>
      <c r="M382" s="330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</row>
    <row r="383" spans="1:25" ht="15.75" customHeight="1" x14ac:dyDescent="0.2">
      <c r="B383" s="207"/>
      <c r="C383" s="208"/>
      <c r="D383" s="208"/>
      <c r="E383" s="208"/>
      <c r="F383" s="208"/>
      <c r="H383" s="208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</row>
    <row r="384" spans="1:25" ht="15.75" customHeight="1" x14ac:dyDescent="0.2">
      <c r="B384" s="207"/>
      <c r="C384" s="208"/>
      <c r="D384" s="208"/>
      <c r="E384" s="208"/>
      <c r="F384" s="208"/>
      <c r="H384" s="225"/>
      <c r="I384" s="92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</row>
    <row r="385" spans="2:25" ht="15.75" customHeight="1" x14ac:dyDescent="0.2">
      <c r="B385" s="207"/>
      <c r="C385" s="208"/>
      <c r="D385" s="208"/>
      <c r="E385" s="208"/>
      <c r="F385" s="208"/>
      <c r="H385" s="208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</row>
    <row r="386" spans="2:25" ht="15.75" customHeight="1" x14ac:dyDescent="0.2">
      <c r="B386" s="207"/>
      <c r="C386" s="208"/>
      <c r="D386" s="208"/>
      <c r="E386" s="208"/>
      <c r="F386" s="208"/>
      <c r="H386" s="208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</row>
    <row r="387" spans="2:25" ht="15.75" customHeight="1" x14ac:dyDescent="0.2">
      <c r="B387" s="207"/>
      <c r="C387" s="208"/>
      <c r="D387" s="208"/>
      <c r="E387" s="208"/>
      <c r="F387" s="208"/>
      <c r="H387" s="208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</row>
    <row r="388" spans="2:25" ht="15.75" customHeight="1" x14ac:dyDescent="0.2">
      <c r="B388" s="207"/>
      <c r="C388" s="208"/>
      <c r="D388" s="208"/>
      <c r="E388" s="208"/>
      <c r="F388" s="208"/>
      <c r="H388" s="208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</row>
    <row r="389" spans="2:25" ht="15.75" customHeight="1" x14ac:dyDescent="0.2">
      <c r="B389" s="207"/>
      <c r="C389" s="208"/>
      <c r="D389" s="208"/>
      <c r="E389" s="208"/>
      <c r="F389" s="208"/>
      <c r="H389" s="208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</row>
    <row r="390" spans="2:25" ht="15.75" customHeight="1" x14ac:dyDescent="0.2">
      <c r="B390" s="207"/>
      <c r="C390" s="208"/>
      <c r="D390" s="208"/>
      <c r="E390" s="208"/>
      <c r="F390" s="208"/>
      <c r="H390" s="208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</row>
    <row r="391" spans="2:25" ht="15.75" customHeight="1" x14ac:dyDescent="0.2">
      <c r="B391" s="207"/>
      <c r="C391" s="208"/>
      <c r="D391" s="208"/>
      <c r="E391" s="208"/>
      <c r="F391" s="208"/>
      <c r="H391" s="208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</row>
    <row r="392" spans="2:25" ht="15.75" customHeight="1" x14ac:dyDescent="0.2">
      <c r="B392" s="207"/>
      <c r="C392" s="208"/>
      <c r="D392" s="208"/>
      <c r="E392" s="208"/>
      <c r="F392" s="208"/>
      <c r="H392" s="208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</row>
    <row r="393" spans="2:25" ht="15.75" customHeight="1" x14ac:dyDescent="0.2">
      <c r="B393" s="207"/>
      <c r="C393" s="208"/>
      <c r="D393" s="208"/>
      <c r="E393" s="208"/>
      <c r="F393" s="208"/>
      <c r="H393" s="208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</row>
    <row r="394" spans="2:25" ht="15.75" customHeight="1" x14ac:dyDescent="0.2">
      <c r="B394" s="207"/>
      <c r="C394" s="208"/>
      <c r="D394" s="208"/>
      <c r="E394" s="208"/>
      <c r="F394" s="208"/>
      <c r="H394" s="208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</row>
    <row r="395" spans="2:25" ht="15.75" customHeight="1" x14ac:dyDescent="0.2">
      <c r="B395" s="207"/>
      <c r="C395" s="208"/>
      <c r="D395" s="208"/>
      <c r="E395" s="208"/>
      <c r="F395" s="208"/>
      <c r="H395" s="208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</row>
    <row r="396" spans="2:25" ht="15.75" customHeight="1" x14ac:dyDescent="0.2">
      <c r="B396" s="207"/>
      <c r="C396" s="208"/>
      <c r="D396" s="208"/>
      <c r="E396" s="208"/>
      <c r="F396" s="208"/>
      <c r="H396" s="208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</row>
    <row r="397" spans="2:25" ht="15.75" customHeight="1" x14ac:dyDescent="0.2">
      <c r="B397" s="207"/>
      <c r="C397" s="208"/>
      <c r="D397" s="208"/>
      <c r="E397" s="208"/>
      <c r="F397" s="208"/>
      <c r="H397" s="208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</row>
    <row r="398" spans="2:25" ht="15.75" customHeight="1" x14ac:dyDescent="0.2">
      <c r="B398" s="207"/>
      <c r="C398" s="208"/>
      <c r="D398" s="208"/>
      <c r="E398" s="208"/>
      <c r="F398" s="208"/>
      <c r="H398" s="208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</row>
    <row r="399" spans="2:25" ht="15.75" customHeight="1" x14ac:dyDescent="0.2">
      <c r="B399" s="207"/>
      <c r="C399" s="208"/>
      <c r="D399" s="208"/>
      <c r="E399" s="208"/>
      <c r="F399" s="208"/>
      <c r="H399" s="208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</row>
    <row r="400" spans="2:25" ht="15.75" customHeight="1" x14ac:dyDescent="0.2">
      <c r="B400" s="207"/>
      <c r="C400" s="208"/>
      <c r="D400" s="208"/>
      <c r="E400" s="208"/>
      <c r="F400" s="208"/>
      <c r="H400" s="208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</row>
    <row r="401" spans="2:25" ht="15.75" customHeight="1" x14ac:dyDescent="0.2">
      <c r="B401" s="207"/>
      <c r="C401" s="208"/>
      <c r="D401" s="208"/>
      <c r="E401" s="208"/>
      <c r="F401" s="208"/>
      <c r="H401" s="208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</row>
    <row r="402" spans="2:25" ht="15.75" customHeight="1" x14ac:dyDescent="0.2">
      <c r="B402" s="207"/>
      <c r="C402" s="208"/>
      <c r="D402" s="208"/>
      <c r="E402" s="208"/>
      <c r="F402" s="208"/>
      <c r="H402" s="208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</row>
    <row r="403" spans="2:25" ht="15.75" customHeight="1" x14ac:dyDescent="0.2">
      <c r="B403" s="207"/>
      <c r="C403" s="208"/>
      <c r="D403" s="208"/>
      <c r="E403" s="208"/>
      <c r="F403" s="208"/>
      <c r="H403" s="208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</row>
    <row r="404" spans="2:25" ht="15.75" customHeight="1" x14ac:dyDescent="0.2">
      <c r="B404" s="207"/>
      <c r="C404" s="208"/>
      <c r="D404" s="208"/>
      <c r="E404" s="208"/>
      <c r="F404" s="208"/>
      <c r="H404" s="208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</row>
    <row r="405" spans="2:25" ht="15.75" customHeight="1" x14ac:dyDescent="0.2">
      <c r="B405" s="207"/>
      <c r="C405" s="208"/>
      <c r="D405" s="208"/>
      <c r="E405" s="208"/>
      <c r="F405" s="208"/>
      <c r="H405" s="208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</row>
    <row r="406" spans="2:25" ht="15.75" customHeight="1" x14ac:dyDescent="0.2">
      <c r="B406" s="207"/>
      <c r="C406" s="208"/>
      <c r="D406" s="208"/>
      <c r="E406" s="208"/>
      <c r="F406" s="208"/>
      <c r="H406" s="208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</row>
    <row r="407" spans="2:25" ht="15.75" customHeight="1" x14ac:dyDescent="0.2">
      <c r="B407" s="207"/>
      <c r="C407" s="208"/>
      <c r="D407" s="208"/>
      <c r="E407" s="208"/>
      <c r="F407" s="208"/>
      <c r="H407" s="208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</row>
    <row r="408" spans="2:25" ht="15.75" customHeight="1" x14ac:dyDescent="0.2">
      <c r="B408" s="207"/>
      <c r="C408" s="208"/>
      <c r="D408" s="208"/>
      <c r="E408" s="208"/>
      <c r="F408" s="208"/>
      <c r="H408" s="208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</row>
    <row r="409" spans="2:25" ht="15.75" customHeight="1" x14ac:dyDescent="0.2">
      <c r="B409" s="207"/>
      <c r="C409" s="208"/>
      <c r="D409" s="208"/>
      <c r="E409" s="208"/>
      <c r="F409" s="208"/>
      <c r="H409" s="208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</row>
    <row r="410" spans="2:25" ht="15.75" customHeight="1" x14ac:dyDescent="0.2">
      <c r="B410" s="207"/>
      <c r="C410" s="208"/>
      <c r="D410" s="208"/>
      <c r="E410" s="208"/>
      <c r="F410" s="208"/>
      <c r="H410" s="208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</row>
    <row r="411" spans="2:25" ht="15.75" customHeight="1" x14ac:dyDescent="0.2">
      <c r="B411" s="207"/>
      <c r="C411" s="208"/>
      <c r="D411" s="208"/>
      <c r="E411" s="208"/>
      <c r="F411" s="208"/>
      <c r="H411" s="208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</row>
    <row r="412" spans="2:25" ht="15.75" customHeight="1" x14ac:dyDescent="0.2">
      <c r="B412" s="207"/>
      <c r="C412" s="208"/>
      <c r="D412" s="208"/>
      <c r="E412" s="208"/>
      <c r="F412" s="208"/>
      <c r="H412" s="208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</row>
    <row r="413" spans="2:25" ht="15.75" customHeight="1" x14ac:dyDescent="0.2">
      <c r="B413" s="207"/>
      <c r="C413" s="208"/>
      <c r="D413" s="208"/>
      <c r="E413" s="208"/>
      <c r="F413" s="208"/>
      <c r="H413" s="208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</row>
    <row r="414" spans="2:25" ht="15.75" customHeight="1" x14ac:dyDescent="0.2">
      <c r="B414" s="207"/>
      <c r="C414" s="208"/>
      <c r="D414" s="208"/>
      <c r="E414" s="208"/>
      <c r="F414" s="208"/>
      <c r="H414" s="208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</row>
    <row r="415" spans="2:25" ht="15.75" customHeight="1" x14ac:dyDescent="0.2">
      <c r="B415" s="207"/>
      <c r="C415" s="208"/>
      <c r="D415" s="208"/>
      <c r="E415" s="208"/>
      <c r="F415" s="208"/>
      <c r="H415" s="208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</row>
    <row r="416" spans="2:25" ht="15.75" customHeight="1" x14ac:dyDescent="0.2">
      <c r="B416" s="207"/>
      <c r="C416" s="208"/>
      <c r="D416" s="208"/>
      <c r="E416" s="208"/>
      <c r="F416" s="208"/>
      <c r="H416" s="208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</row>
    <row r="417" spans="2:25" ht="15.75" customHeight="1" x14ac:dyDescent="0.2">
      <c r="B417" s="207"/>
      <c r="C417" s="208"/>
      <c r="D417" s="208"/>
      <c r="E417" s="208"/>
      <c r="F417" s="208"/>
      <c r="H417" s="208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</row>
    <row r="418" spans="2:25" ht="15.75" customHeight="1" x14ac:dyDescent="0.2">
      <c r="B418" s="207"/>
      <c r="C418" s="208"/>
      <c r="D418" s="208"/>
      <c r="E418" s="208"/>
      <c r="F418" s="208"/>
      <c r="H418" s="208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</row>
    <row r="419" spans="2:25" ht="15.75" customHeight="1" x14ac:dyDescent="0.2">
      <c r="B419" s="207"/>
      <c r="C419" s="208"/>
      <c r="D419" s="208"/>
      <c r="E419" s="208"/>
      <c r="F419" s="208"/>
      <c r="H419" s="208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</row>
    <row r="420" spans="2:25" ht="15.75" customHeight="1" x14ac:dyDescent="0.2">
      <c r="B420" s="207"/>
      <c r="C420" s="208"/>
      <c r="D420" s="208"/>
      <c r="E420" s="208"/>
      <c r="F420" s="208"/>
      <c r="H420" s="208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</row>
    <row r="421" spans="2:25" ht="15.75" customHeight="1" x14ac:dyDescent="0.2">
      <c r="B421" s="207"/>
      <c r="C421" s="208"/>
      <c r="D421" s="208"/>
      <c r="E421" s="208"/>
      <c r="F421" s="208"/>
      <c r="H421" s="208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</row>
    <row r="422" spans="2:25" ht="15.75" customHeight="1" x14ac:dyDescent="0.2">
      <c r="B422" s="207"/>
      <c r="C422" s="208"/>
      <c r="D422" s="208"/>
      <c r="E422" s="208"/>
      <c r="F422" s="208"/>
      <c r="H422" s="208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</row>
    <row r="423" spans="2:25" ht="15.75" customHeight="1" x14ac:dyDescent="0.2">
      <c r="B423" s="207"/>
      <c r="C423" s="208"/>
      <c r="D423" s="208"/>
      <c r="E423" s="208"/>
      <c r="F423" s="208"/>
      <c r="H423" s="208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</row>
    <row r="424" spans="2:25" ht="15.75" customHeight="1" x14ac:dyDescent="0.2">
      <c r="B424" s="207"/>
      <c r="C424" s="208"/>
      <c r="D424" s="208"/>
      <c r="E424" s="208"/>
      <c r="F424" s="208"/>
      <c r="H424" s="208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</row>
    <row r="425" spans="2:25" ht="15.75" customHeight="1" x14ac:dyDescent="0.2">
      <c r="B425" s="207"/>
      <c r="C425" s="208"/>
      <c r="D425" s="208"/>
      <c r="E425" s="208"/>
      <c r="F425" s="208"/>
      <c r="H425" s="208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</row>
    <row r="426" spans="2:25" ht="15.75" customHeight="1" x14ac:dyDescent="0.2">
      <c r="B426" s="207"/>
      <c r="C426" s="208"/>
      <c r="D426" s="208"/>
      <c r="E426" s="208"/>
      <c r="F426" s="208"/>
      <c r="H426" s="208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</row>
    <row r="427" spans="2:25" ht="15.75" customHeight="1" x14ac:dyDescent="0.2">
      <c r="B427" s="207"/>
      <c r="C427" s="208"/>
      <c r="D427" s="208"/>
      <c r="E427" s="208"/>
      <c r="F427" s="208"/>
      <c r="H427" s="208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</row>
    <row r="428" spans="2:25" ht="15.75" customHeight="1" x14ac:dyDescent="0.2">
      <c r="B428" s="207"/>
      <c r="C428" s="208"/>
      <c r="D428" s="208"/>
      <c r="E428" s="208"/>
      <c r="F428" s="208"/>
      <c r="H428" s="208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</row>
    <row r="429" spans="2:25" ht="15.75" customHeight="1" x14ac:dyDescent="0.2">
      <c r="B429" s="207"/>
      <c r="C429" s="208"/>
      <c r="D429" s="208"/>
      <c r="E429" s="208"/>
      <c r="F429" s="208"/>
      <c r="H429" s="208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</row>
    <row r="430" spans="2:25" ht="15.75" customHeight="1" x14ac:dyDescent="0.2">
      <c r="B430" s="207"/>
      <c r="C430" s="208"/>
      <c r="D430" s="208"/>
      <c r="E430" s="208"/>
      <c r="F430" s="208"/>
      <c r="H430" s="208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</row>
    <row r="431" spans="2:25" ht="15.75" customHeight="1" x14ac:dyDescent="0.2">
      <c r="B431" s="207"/>
      <c r="C431" s="208"/>
      <c r="D431" s="208"/>
      <c r="E431" s="208"/>
      <c r="F431" s="208"/>
      <c r="H431" s="208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</row>
    <row r="432" spans="2:25" ht="15.75" customHeight="1" x14ac:dyDescent="0.2">
      <c r="B432" s="207"/>
      <c r="C432" s="208"/>
      <c r="D432" s="208"/>
      <c r="E432" s="208"/>
      <c r="F432" s="208"/>
      <c r="H432" s="208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</row>
    <row r="433" spans="2:25" ht="15.75" customHeight="1" x14ac:dyDescent="0.2">
      <c r="B433" s="207"/>
      <c r="C433" s="208"/>
      <c r="D433" s="208"/>
      <c r="E433" s="208"/>
      <c r="F433" s="208"/>
      <c r="H433" s="208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</row>
    <row r="434" spans="2:25" ht="15.75" customHeight="1" x14ac:dyDescent="0.2">
      <c r="B434" s="207"/>
      <c r="C434" s="208"/>
      <c r="D434" s="208"/>
      <c r="E434" s="208"/>
      <c r="F434" s="208"/>
      <c r="H434" s="208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</row>
    <row r="435" spans="2:25" ht="15.75" customHeight="1" x14ac:dyDescent="0.2">
      <c r="B435" s="207"/>
      <c r="C435" s="208"/>
      <c r="D435" s="208"/>
      <c r="E435" s="208"/>
      <c r="F435" s="208"/>
      <c r="H435" s="208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</row>
    <row r="436" spans="2:25" ht="15.75" customHeight="1" x14ac:dyDescent="0.2">
      <c r="B436" s="207"/>
      <c r="C436" s="208"/>
      <c r="D436" s="208"/>
      <c r="E436" s="208"/>
      <c r="F436" s="208"/>
      <c r="H436" s="208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</row>
    <row r="437" spans="2:25" ht="15.75" customHeight="1" x14ac:dyDescent="0.2">
      <c r="B437" s="207"/>
      <c r="C437" s="208"/>
      <c r="D437" s="208"/>
      <c r="E437" s="208"/>
      <c r="F437" s="208"/>
      <c r="H437" s="208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</row>
    <row r="438" spans="2:25" ht="15.75" customHeight="1" x14ac:dyDescent="0.2">
      <c r="B438" s="207"/>
      <c r="C438" s="208"/>
      <c r="D438" s="208"/>
      <c r="E438" s="208"/>
      <c r="F438" s="208"/>
      <c r="H438" s="208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</row>
    <row r="439" spans="2:25" ht="15.75" customHeight="1" x14ac:dyDescent="0.2">
      <c r="B439" s="207"/>
      <c r="C439" s="208"/>
      <c r="D439" s="208"/>
      <c r="E439" s="208"/>
      <c r="F439" s="208"/>
      <c r="H439" s="208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</row>
    <row r="440" spans="2:25" ht="15.75" customHeight="1" x14ac:dyDescent="0.2">
      <c r="B440" s="207"/>
      <c r="C440" s="208"/>
      <c r="D440" s="208"/>
      <c r="E440" s="208"/>
      <c r="F440" s="208"/>
      <c r="H440" s="208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</row>
    <row r="441" spans="2:25" ht="15.75" customHeight="1" x14ac:dyDescent="0.2">
      <c r="B441" s="207"/>
      <c r="C441" s="208"/>
      <c r="D441" s="208"/>
      <c r="E441" s="208"/>
      <c r="F441" s="208"/>
      <c r="H441" s="208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</row>
    <row r="442" spans="2:25" ht="15.75" customHeight="1" x14ac:dyDescent="0.2">
      <c r="B442" s="207"/>
      <c r="C442" s="208"/>
      <c r="D442" s="208"/>
      <c r="E442" s="208"/>
      <c r="F442" s="208"/>
      <c r="H442" s="208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</row>
    <row r="443" spans="2:25" ht="15.75" customHeight="1" x14ac:dyDescent="0.2">
      <c r="B443" s="207"/>
      <c r="C443" s="208"/>
      <c r="D443" s="208"/>
      <c r="E443" s="208"/>
      <c r="F443" s="208"/>
      <c r="H443" s="208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</row>
    <row r="444" spans="2:25" ht="15.75" customHeight="1" x14ac:dyDescent="0.2">
      <c r="B444" s="207"/>
      <c r="C444" s="208"/>
      <c r="D444" s="208"/>
      <c r="E444" s="208"/>
      <c r="F444" s="208"/>
      <c r="H444" s="208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</row>
    <row r="445" spans="2:25" ht="15.75" customHeight="1" x14ac:dyDescent="0.2">
      <c r="B445" s="207"/>
      <c r="C445" s="208"/>
      <c r="D445" s="208"/>
      <c r="E445" s="208"/>
      <c r="F445" s="208"/>
      <c r="H445" s="208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</row>
    <row r="446" spans="2:25" ht="15.75" customHeight="1" x14ac:dyDescent="0.2">
      <c r="B446" s="207"/>
      <c r="C446" s="208"/>
      <c r="D446" s="208"/>
      <c r="E446" s="208"/>
      <c r="F446" s="208"/>
      <c r="H446" s="208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</row>
    <row r="447" spans="2:25" ht="15.75" customHeight="1" x14ac:dyDescent="0.2">
      <c r="B447" s="207"/>
      <c r="C447" s="208"/>
      <c r="D447" s="208"/>
      <c r="E447" s="208"/>
      <c r="F447" s="208"/>
      <c r="H447" s="208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</row>
    <row r="448" spans="2:25" ht="15.75" customHeight="1" x14ac:dyDescent="0.2">
      <c r="B448" s="207"/>
      <c r="C448" s="208"/>
      <c r="D448" s="208"/>
      <c r="E448" s="208"/>
      <c r="F448" s="208"/>
      <c r="H448" s="208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</row>
    <row r="449" spans="2:25" ht="15.75" customHeight="1" x14ac:dyDescent="0.2">
      <c r="B449" s="207"/>
      <c r="C449" s="208"/>
      <c r="D449" s="208"/>
      <c r="E449" s="208"/>
      <c r="F449" s="208"/>
      <c r="H449" s="208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</row>
    <row r="450" spans="2:25" ht="15.75" customHeight="1" x14ac:dyDescent="0.2">
      <c r="B450" s="207"/>
      <c r="C450" s="208"/>
      <c r="D450" s="208"/>
      <c r="E450" s="208"/>
      <c r="F450" s="208"/>
      <c r="H450" s="208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</row>
    <row r="451" spans="2:25" ht="15.75" customHeight="1" x14ac:dyDescent="0.2">
      <c r="B451" s="207"/>
      <c r="C451" s="208"/>
      <c r="D451" s="208"/>
      <c r="E451" s="208"/>
      <c r="F451" s="208"/>
      <c r="H451" s="208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</row>
    <row r="452" spans="2:25" ht="15.75" customHeight="1" x14ac:dyDescent="0.2">
      <c r="B452" s="207"/>
      <c r="C452" s="208"/>
      <c r="D452" s="208"/>
      <c r="E452" s="208"/>
      <c r="F452" s="208"/>
      <c r="H452" s="208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</row>
    <row r="453" spans="2:25" ht="15.75" customHeight="1" x14ac:dyDescent="0.2">
      <c r="B453" s="207"/>
      <c r="C453" s="208"/>
      <c r="D453" s="208"/>
      <c r="E453" s="208"/>
      <c r="F453" s="208"/>
      <c r="H453" s="208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</row>
    <row r="454" spans="2:25" ht="15.75" customHeight="1" x14ac:dyDescent="0.2">
      <c r="B454" s="207"/>
      <c r="C454" s="208"/>
      <c r="D454" s="208"/>
      <c r="E454" s="208"/>
      <c r="F454" s="208"/>
      <c r="H454" s="208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</row>
    <row r="455" spans="2:25" ht="15.75" customHeight="1" x14ac:dyDescent="0.2">
      <c r="B455" s="207"/>
      <c r="C455" s="208"/>
      <c r="D455" s="208"/>
      <c r="E455" s="208"/>
      <c r="F455" s="208"/>
      <c r="H455" s="208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</row>
    <row r="456" spans="2:25" ht="15.75" customHeight="1" x14ac:dyDescent="0.2">
      <c r="B456" s="207"/>
      <c r="C456" s="208"/>
      <c r="D456" s="208"/>
      <c r="E456" s="208"/>
      <c r="F456" s="208"/>
      <c r="H456" s="208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</row>
    <row r="457" spans="2:25" ht="15.75" customHeight="1" x14ac:dyDescent="0.2">
      <c r="B457" s="207"/>
      <c r="C457" s="208"/>
      <c r="D457" s="208"/>
      <c r="E457" s="208"/>
      <c r="F457" s="208"/>
      <c r="H457" s="208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</row>
    <row r="458" spans="2:25" ht="15.75" customHeight="1" x14ac:dyDescent="0.2">
      <c r="B458" s="207"/>
      <c r="C458" s="208"/>
      <c r="D458" s="208"/>
      <c r="E458" s="208"/>
      <c r="F458" s="208"/>
      <c r="H458" s="208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</row>
    <row r="459" spans="2:25" ht="15.75" customHeight="1" x14ac:dyDescent="0.2">
      <c r="B459" s="207"/>
      <c r="C459" s="208"/>
      <c r="D459" s="208"/>
      <c r="E459" s="208"/>
      <c r="F459" s="208"/>
      <c r="H459" s="208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</row>
    <row r="460" spans="2:25" ht="15.75" customHeight="1" x14ac:dyDescent="0.2">
      <c r="B460" s="207"/>
      <c r="C460" s="208"/>
      <c r="D460" s="208"/>
      <c r="E460" s="208"/>
      <c r="F460" s="208"/>
      <c r="H460" s="208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</row>
    <row r="461" spans="2:25" ht="15.75" customHeight="1" x14ac:dyDescent="0.2">
      <c r="B461" s="207"/>
      <c r="C461" s="208"/>
      <c r="D461" s="208"/>
      <c r="E461" s="208"/>
      <c r="F461" s="208"/>
      <c r="H461" s="208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</row>
    <row r="462" spans="2:25" ht="15.75" customHeight="1" x14ac:dyDescent="0.2">
      <c r="B462" s="207"/>
      <c r="C462" s="208"/>
      <c r="D462" s="208"/>
      <c r="E462" s="208"/>
      <c r="F462" s="208"/>
      <c r="H462" s="208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</row>
    <row r="463" spans="2:25" ht="15.75" customHeight="1" x14ac:dyDescent="0.2">
      <c r="B463" s="207"/>
      <c r="C463" s="208"/>
      <c r="D463" s="208"/>
      <c r="E463" s="208"/>
      <c r="F463" s="208"/>
      <c r="H463" s="208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</row>
    <row r="464" spans="2:25" ht="15.75" customHeight="1" x14ac:dyDescent="0.2">
      <c r="B464" s="207"/>
      <c r="C464" s="208"/>
      <c r="D464" s="208"/>
      <c r="E464" s="208"/>
      <c r="F464" s="208"/>
      <c r="H464" s="208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</row>
    <row r="465" spans="2:25" ht="15.75" customHeight="1" x14ac:dyDescent="0.2">
      <c r="B465" s="207"/>
      <c r="C465" s="208"/>
      <c r="D465" s="208"/>
      <c r="E465" s="208"/>
      <c r="F465" s="208"/>
      <c r="H465" s="208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</row>
    <row r="466" spans="2:25" ht="15.75" customHeight="1" x14ac:dyDescent="0.2">
      <c r="B466" s="207"/>
      <c r="C466" s="208"/>
      <c r="D466" s="208"/>
      <c r="E466" s="208"/>
      <c r="F466" s="208"/>
      <c r="H466" s="208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</row>
    <row r="467" spans="2:25" ht="15.75" customHeight="1" x14ac:dyDescent="0.2">
      <c r="B467" s="207"/>
      <c r="C467" s="208"/>
      <c r="D467" s="208"/>
      <c r="E467" s="208"/>
      <c r="F467" s="208"/>
      <c r="H467" s="208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</row>
    <row r="468" spans="2:25" ht="15.75" customHeight="1" x14ac:dyDescent="0.2">
      <c r="B468" s="207"/>
      <c r="C468" s="208"/>
      <c r="D468" s="208"/>
      <c r="E468" s="208"/>
      <c r="F468" s="208"/>
      <c r="H468" s="208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</row>
    <row r="469" spans="2:25" ht="15.75" customHeight="1" x14ac:dyDescent="0.2">
      <c r="B469" s="207"/>
      <c r="C469" s="208"/>
      <c r="D469" s="208"/>
      <c r="E469" s="208"/>
      <c r="F469" s="208"/>
      <c r="H469" s="208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</row>
    <row r="470" spans="2:25" ht="15.75" customHeight="1" x14ac:dyDescent="0.2">
      <c r="B470" s="207"/>
      <c r="C470" s="208"/>
      <c r="D470" s="208"/>
      <c r="E470" s="208"/>
      <c r="F470" s="208"/>
      <c r="H470" s="208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</row>
    <row r="471" spans="2:25" ht="15.75" customHeight="1" x14ac:dyDescent="0.2">
      <c r="B471" s="207"/>
      <c r="C471" s="208"/>
      <c r="D471" s="208"/>
      <c r="E471" s="208"/>
      <c r="F471" s="208"/>
      <c r="H471" s="208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</row>
    <row r="472" spans="2:25" ht="15.75" customHeight="1" x14ac:dyDescent="0.2">
      <c r="B472" s="207"/>
      <c r="C472" s="208"/>
      <c r="D472" s="208"/>
      <c r="E472" s="208"/>
      <c r="F472" s="208"/>
      <c r="H472" s="208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</row>
    <row r="473" spans="2:25" ht="15.75" customHeight="1" x14ac:dyDescent="0.2">
      <c r="B473" s="207"/>
      <c r="C473" s="208"/>
      <c r="D473" s="208"/>
      <c r="E473" s="208"/>
      <c r="F473" s="208"/>
      <c r="H473" s="208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</row>
    <row r="474" spans="2:25" ht="15.75" customHeight="1" x14ac:dyDescent="0.2">
      <c r="B474" s="207"/>
      <c r="C474" s="208"/>
      <c r="D474" s="208"/>
      <c r="E474" s="208"/>
      <c r="F474" s="208"/>
      <c r="H474" s="208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</row>
    <row r="475" spans="2:25" ht="15.75" customHeight="1" x14ac:dyDescent="0.2">
      <c r="B475" s="207"/>
      <c r="C475" s="208"/>
      <c r="D475" s="208"/>
      <c r="E475" s="208"/>
      <c r="F475" s="208"/>
      <c r="H475" s="208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</row>
    <row r="476" spans="2:25" ht="15.75" customHeight="1" x14ac:dyDescent="0.2">
      <c r="B476" s="207"/>
      <c r="C476" s="208"/>
      <c r="D476" s="208"/>
      <c r="E476" s="208"/>
      <c r="F476" s="208"/>
      <c r="H476" s="208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</row>
    <row r="477" spans="2:25" ht="15.75" customHeight="1" x14ac:dyDescent="0.2">
      <c r="B477" s="207"/>
      <c r="C477" s="208"/>
      <c r="D477" s="208"/>
      <c r="E477" s="208"/>
      <c r="F477" s="208"/>
      <c r="H477" s="208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</row>
    <row r="478" spans="2:25" ht="15.75" customHeight="1" x14ac:dyDescent="0.2">
      <c r="B478" s="207"/>
      <c r="C478" s="208"/>
      <c r="D478" s="208"/>
      <c r="E478" s="208"/>
      <c r="F478" s="208"/>
      <c r="H478" s="208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</row>
    <row r="479" spans="2:25" ht="15.75" customHeight="1" x14ac:dyDescent="0.2">
      <c r="B479" s="207"/>
      <c r="C479" s="208"/>
      <c r="D479" s="208"/>
      <c r="E479" s="208"/>
      <c r="F479" s="208"/>
      <c r="H479" s="208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</row>
    <row r="480" spans="2:25" ht="15.75" customHeight="1" x14ac:dyDescent="0.2">
      <c r="B480" s="207"/>
      <c r="C480" s="208"/>
      <c r="D480" s="208"/>
      <c r="E480" s="208"/>
      <c r="F480" s="208"/>
      <c r="H480" s="208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</row>
    <row r="481" spans="2:25" ht="15.75" customHeight="1" x14ac:dyDescent="0.2">
      <c r="B481" s="207"/>
      <c r="C481" s="208"/>
      <c r="D481" s="208"/>
      <c r="E481" s="208"/>
      <c r="F481" s="208"/>
      <c r="H481" s="208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</row>
    <row r="482" spans="2:25" ht="15.75" customHeight="1" x14ac:dyDescent="0.2">
      <c r="B482" s="207"/>
      <c r="C482" s="208"/>
      <c r="D482" s="208"/>
      <c r="E482" s="208"/>
      <c r="F482" s="208"/>
      <c r="H482" s="208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</row>
    <row r="483" spans="2:25" ht="15.75" customHeight="1" x14ac:dyDescent="0.2">
      <c r="B483" s="207"/>
      <c r="C483" s="208"/>
      <c r="D483" s="208"/>
      <c r="E483" s="208"/>
      <c r="F483" s="208"/>
      <c r="H483" s="208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</row>
    <row r="484" spans="2:25" ht="15.75" customHeight="1" x14ac:dyDescent="0.2">
      <c r="B484" s="207"/>
      <c r="C484" s="208"/>
      <c r="D484" s="208"/>
      <c r="E484" s="208"/>
      <c r="F484" s="208"/>
      <c r="H484" s="208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</row>
    <row r="485" spans="2:25" ht="15.75" customHeight="1" x14ac:dyDescent="0.2">
      <c r="B485" s="207"/>
      <c r="C485" s="208"/>
      <c r="D485" s="208"/>
      <c r="E485" s="208"/>
      <c r="F485" s="208"/>
      <c r="H485" s="208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</row>
    <row r="486" spans="2:25" ht="15.75" customHeight="1" x14ac:dyDescent="0.2">
      <c r="B486" s="207"/>
      <c r="C486" s="208"/>
      <c r="D486" s="208"/>
      <c r="E486" s="208"/>
      <c r="F486" s="208"/>
      <c r="H486" s="208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</row>
    <row r="487" spans="2:25" ht="15.75" customHeight="1" x14ac:dyDescent="0.2">
      <c r="B487" s="207"/>
      <c r="C487" s="208"/>
      <c r="D487" s="208"/>
      <c r="E487" s="208"/>
      <c r="F487" s="208"/>
      <c r="H487" s="208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</row>
    <row r="488" spans="2:25" ht="15.75" customHeight="1" x14ac:dyDescent="0.2">
      <c r="B488" s="207"/>
      <c r="C488" s="208"/>
      <c r="D488" s="208"/>
      <c r="E488" s="208"/>
      <c r="F488" s="208"/>
      <c r="H488" s="208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</row>
    <row r="489" spans="2:25" ht="15.75" customHeight="1" x14ac:dyDescent="0.2">
      <c r="B489" s="207"/>
      <c r="C489" s="208"/>
      <c r="D489" s="208"/>
      <c r="E489" s="208"/>
      <c r="F489" s="208"/>
      <c r="H489" s="208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</row>
    <row r="490" spans="2:25" ht="15.75" customHeight="1" x14ac:dyDescent="0.2">
      <c r="B490" s="207"/>
      <c r="C490" s="208"/>
      <c r="D490" s="208"/>
      <c r="E490" s="208"/>
      <c r="F490" s="208"/>
      <c r="H490" s="208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</row>
    <row r="491" spans="2:25" ht="15.75" customHeight="1" x14ac:dyDescent="0.2">
      <c r="B491" s="207"/>
      <c r="C491" s="208"/>
      <c r="D491" s="208"/>
      <c r="E491" s="208"/>
      <c r="F491" s="208"/>
      <c r="H491" s="208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</row>
    <row r="492" spans="2:25" ht="15.75" customHeight="1" x14ac:dyDescent="0.2">
      <c r="B492" s="207"/>
      <c r="C492" s="208"/>
      <c r="D492" s="208"/>
      <c r="E492" s="208"/>
      <c r="F492" s="208"/>
      <c r="H492" s="208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</row>
    <row r="493" spans="2:25" ht="15.75" customHeight="1" x14ac:dyDescent="0.2">
      <c r="B493" s="207"/>
      <c r="C493" s="208"/>
      <c r="D493" s="208"/>
      <c r="E493" s="208"/>
      <c r="F493" s="208"/>
      <c r="H493" s="208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</row>
    <row r="494" spans="2:25" ht="15.75" customHeight="1" x14ac:dyDescent="0.2">
      <c r="B494" s="207"/>
      <c r="C494" s="208"/>
      <c r="D494" s="208"/>
      <c r="E494" s="208"/>
      <c r="F494" s="208"/>
      <c r="H494" s="208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</row>
    <row r="495" spans="2:25" ht="15.75" customHeight="1" x14ac:dyDescent="0.2">
      <c r="B495" s="207"/>
      <c r="C495" s="208"/>
      <c r="D495" s="208"/>
      <c r="E495" s="208"/>
      <c r="F495" s="208"/>
      <c r="H495" s="208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</row>
    <row r="496" spans="2:25" ht="15.75" customHeight="1" x14ac:dyDescent="0.2">
      <c r="B496" s="207"/>
      <c r="C496" s="208"/>
      <c r="D496" s="208"/>
      <c r="E496" s="208"/>
      <c r="F496" s="208"/>
      <c r="H496" s="208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</row>
    <row r="497" spans="2:25" ht="15.75" customHeight="1" x14ac:dyDescent="0.2">
      <c r="B497" s="207"/>
      <c r="C497" s="208"/>
      <c r="D497" s="208"/>
      <c r="E497" s="208"/>
      <c r="F497" s="208"/>
      <c r="H497" s="208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</row>
    <row r="498" spans="2:25" ht="15.75" customHeight="1" x14ac:dyDescent="0.2">
      <c r="B498" s="207"/>
      <c r="C498" s="208"/>
      <c r="D498" s="208"/>
      <c r="E498" s="208"/>
      <c r="F498" s="208"/>
      <c r="H498" s="208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</row>
    <row r="499" spans="2:25" ht="15.75" customHeight="1" x14ac:dyDescent="0.2">
      <c r="B499" s="207"/>
      <c r="C499" s="208"/>
      <c r="D499" s="208"/>
      <c r="E499" s="208"/>
      <c r="F499" s="208"/>
      <c r="H499" s="208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</row>
    <row r="500" spans="2:25" ht="15.75" customHeight="1" x14ac:dyDescent="0.2">
      <c r="B500" s="207"/>
      <c r="C500" s="208"/>
      <c r="D500" s="208"/>
      <c r="E500" s="208"/>
      <c r="F500" s="208"/>
      <c r="H500" s="208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</row>
    <row r="501" spans="2:25" ht="15.75" customHeight="1" x14ac:dyDescent="0.2">
      <c r="B501" s="207"/>
      <c r="C501" s="208"/>
      <c r="D501" s="208"/>
      <c r="E501" s="208"/>
      <c r="F501" s="208"/>
      <c r="H501" s="208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</row>
    <row r="502" spans="2:25" ht="15.75" customHeight="1" x14ac:dyDescent="0.2">
      <c r="B502" s="207"/>
      <c r="C502" s="208"/>
      <c r="D502" s="208"/>
      <c r="E502" s="208"/>
      <c r="F502" s="208"/>
      <c r="H502" s="208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</row>
    <row r="503" spans="2:25" ht="15.75" customHeight="1" x14ac:dyDescent="0.2">
      <c r="B503" s="207"/>
      <c r="C503" s="208"/>
      <c r="D503" s="208"/>
      <c r="E503" s="208"/>
      <c r="F503" s="208"/>
      <c r="H503" s="208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</row>
    <row r="504" spans="2:25" ht="15.75" customHeight="1" x14ac:dyDescent="0.2">
      <c r="B504" s="207"/>
      <c r="C504" s="208"/>
      <c r="D504" s="208"/>
      <c r="E504" s="208"/>
      <c r="F504" s="208"/>
      <c r="H504" s="208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</row>
    <row r="505" spans="2:25" ht="15.75" customHeight="1" x14ac:dyDescent="0.2">
      <c r="B505" s="207"/>
      <c r="C505" s="208"/>
      <c r="D505" s="208"/>
      <c r="E505" s="208"/>
      <c r="F505" s="208"/>
      <c r="H505" s="208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</row>
    <row r="506" spans="2:25" ht="15.75" customHeight="1" x14ac:dyDescent="0.2">
      <c r="B506" s="207"/>
      <c r="C506" s="208"/>
      <c r="D506" s="208"/>
      <c r="E506" s="208"/>
      <c r="F506" s="208"/>
      <c r="H506" s="208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</row>
    <row r="507" spans="2:25" ht="15.75" customHeight="1" x14ac:dyDescent="0.2">
      <c r="B507" s="207"/>
      <c r="C507" s="208"/>
      <c r="D507" s="208"/>
      <c r="E507" s="208"/>
      <c r="F507" s="208"/>
      <c r="H507" s="208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</row>
    <row r="508" spans="2:25" ht="15.75" customHeight="1" x14ac:dyDescent="0.2">
      <c r="B508" s="207"/>
      <c r="C508" s="208"/>
      <c r="D508" s="208"/>
      <c r="E508" s="208"/>
      <c r="F508" s="208"/>
      <c r="H508" s="208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</row>
    <row r="509" spans="2:25" ht="15.75" customHeight="1" x14ac:dyDescent="0.2">
      <c r="B509" s="207"/>
      <c r="C509" s="208"/>
      <c r="D509" s="208"/>
      <c r="E509" s="208"/>
      <c r="F509" s="208"/>
      <c r="H509" s="208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</row>
    <row r="510" spans="2:25" ht="15.75" customHeight="1" x14ac:dyDescent="0.2">
      <c r="B510" s="207"/>
      <c r="C510" s="208"/>
      <c r="D510" s="208"/>
      <c r="E510" s="208"/>
      <c r="F510" s="208"/>
      <c r="H510" s="208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</row>
    <row r="511" spans="2:25" ht="15.75" customHeight="1" x14ac:dyDescent="0.2">
      <c r="B511" s="207"/>
      <c r="C511" s="208"/>
      <c r="D511" s="208"/>
      <c r="E511" s="208"/>
      <c r="F511" s="208"/>
      <c r="H511" s="208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</row>
    <row r="512" spans="2:25" ht="15.75" customHeight="1" x14ac:dyDescent="0.2">
      <c r="B512" s="207"/>
      <c r="C512" s="208"/>
      <c r="D512" s="208"/>
      <c r="E512" s="208"/>
      <c r="F512" s="208"/>
      <c r="H512" s="208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</row>
    <row r="513" spans="2:25" ht="15.75" customHeight="1" x14ac:dyDescent="0.2">
      <c r="B513" s="207"/>
      <c r="C513" s="208"/>
      <c r="D513" s="208"/>
      <c r="E513" s="208"/>
      <c r="F513" s="208"/>
      <c r="H513" s="208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</row>
    <row r="514" spans="2:25" ht="15.75" customHeight="1" x14ac:dyDescent="0.2">
      <c r="B514" s="207"/>
      <c r="C514" s="208"/>
      <c r="D514" s="208"/>
      <c r="E514" s="208"/>
      <c r="F514" s="208"/>
      <c r="H514" s="208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</row>
    <row r="515" spans="2:25" ht="15.75" customHeight="1" x14ac:dyDescent="0.2">
      <c r="B515" s="207"/>
      <c r="C515" s="208"/>
      <c r="D515" s="208"/>
      <c r="E515" s="208"/>
      <c r="F515" s="208"/>
      <c r="H515" s="208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</row>
    <row r="516" spans="2:25" ht="15.75" customHeight="1" x14ac:dyDescent="0.2">
      <c r="B516" s="207"/>
      <c r="C516" s="208"/>
      <c r="D516" s="208"/>
      <c r="E516" s="208"/>
      <c r="F516" s="208"/>
      <c r="H516" s="208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</row>
    <row r="517" spans="2:25" ht="15.75" customHeight="1" x14ac:dyDescent="0.2">
      <c r="B517" s="207"/>
      <c r="C517" s="208"/>
      <c r="D517" s="208"/>
      <c r="E517" s="208"/>
      <c r="F517" s="208"/>
      <c r="H517" s="208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</row>
    <row r="518" spans="2:25" ht="15.75" customHeight="1" x14ac:dyDescent="0.2">
      <c r="B518" s="207"/>
      <c r="C518" s="208"/>
      <c r="D518" s="208"/>
      <c r="E518" s="208"/>
      <c r="F518" s="208"/>
      <c r="H518" s="208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</row>
    <row r="519" spans="2:25" ht="15.75" customHeight="1" x14ac:dyDescent="0.2">
      <c r="B519" s="207"/>
      <c r="C519" s="208"/>
      <c r="D519" s="208"/>
      <c r="E519" s="208"/>
      <c r="F519" s="208"/>
      <c r="H519" s="208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</row>
    <row r="520" spans="2:25" ht="15.75" customHeight="1" x14ac:dyDescent="0.2">
      <c r="B520" s="207"/>
      <c r="C520" s="208"/>
      <c r="D520" s="208"/>
      <c r="E520" s="208"/>
      <c r="F520" s="208"/>
      <c r="H520" s="208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</row>
    <row r="521" spans="2:25" ht="15.75" customHeight="1" x14ac:dyDescent="0.2">
      <c r="B521" s="207"/>
      <c r="C521" s="208"/>
      <c r="D521" s="208"/>
      <c r="E521" s="208"/>
      <c r="F521" s="208"/>
      <c r="H521" s="208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</row>
    <row r="522" spans="2:25" ht="15.75" customHeight="1" x14ac:dyDescent="0.2">
      <c r="B522" s="207"/>
      <c r="C522" s="208"/>
      <c r="D522" s="208"/>
      <c r="E522" s="208"/>
      <c r="F522" s="208"/>
      <c r="H522" s="208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</row>
    <row r="523" spans="2:25" ht="15.75" customHeight="1" x14ac:dyDescent="0.2">
      <c r="B523" s="207"/>
      <c r="C523" s="208"/>
      <c r="D523" s="208"/>
      <c r="E523" s="208"/>
      <c r="F523" s="208"/>
      <c r="H523" s="208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</row>
    <row r="524" spans="2:25" ht="15.75" customHeight="1" x14ac:dyDescent="0.2">
      <c r="B524" s="207"/>
      <c r="C524" s="208"/>
      <c r="D524" s="208"/>
      <c r="E524" s="208"/>
      <c r="F524" s="208"/>
      <c r="H524" s="208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</row>
    <row r="525" spans="2:25" ht="15.75" customHeight="1" x14ac:dyDescent="0.2">
      <c r="B525" s="207"/>
      <c r="C525" s="208"/>
      <c r="D525" s="208"/>
      <c r="E525" s="208"/>
      <c r="F525" s="208"/>
      <c r="H525" s="208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</row>
    <row r="526" spans="2:25" ht="15.75" customHeight="1" x14ac:dyDescent="0.2">
      <c r="B526" s="207"/>
      <c r="C526" s="208"/>
      <c r="D526" s="208"/>
      <c r="E526" s="208"/>
      <c r="F526" s="208"/>
      <c r="H526" s="208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</row>
    <row r="527" spans="2:25" ht="15.75" customHeight="1" x14ac:dyDescent="0.2">
      <c r="B527" s="207"/>
      <c r="C527" s="208"/>
      <c r="D527" s="208"/>
      <c r="E527" s="208"/>
      <c r="F527" s="208"/>
      <c r="H527" s="208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</row>
    <row r="528" spans="2:25" ht="15.75" customHeight="1" x14ac:dyDescent="0.2">
      <c r="B528" s="207"/>
      <c r="C528" s="208"/>
      <c r="D528" s="208"/>
      <c r="E528" s="208"/>
      <c r="F528" s="208"/>
      <c r="H528" s="208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</row>
    <row r="529" spans="2:25" ht="15.75" customHeight="1" x14ac:dyDescent="0.2">
      <c r="B529" s="207"/>
      <c r="C529" s="208"/>
      <c r="D529" s="208"/>
      <c r="E529" s="208"/>
      <c r="F529" s="208"/>
      <c r="H529" s="208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</row>
    <row r="530" spans="2:25" ht="15.75" customHeight="1" x14ac:dyDescent="0.2">
      <c r="B530" s="207"/>
      <c r="C530" s="208"/>
      <c r="D530" s="208"/>
      <c r="E530" s="208"/>
      <c r="F530" s="208"/>
      <c r="H530" s="208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</row>
    <row r="531" spans="2:25" ht="15.75" customHeight="1" x14ac:dyDescent="0.2">
      <c r="B531" s="207"/>
      <c r="C531" s="208"/>
      <c r="D531" s="208"/>
      <c r="E531" s="208"/>
      <c r="F531" s="208"/>
      <c r="H531" s="208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</row>
    <row r="532" spans="2:25" ht="15.75" customHeight="1" x14ac:dyDescent="0.2">
      <c r="B532" s="207"/>
      <c r="C532" s="208"/>
      <c r="D532" s="208"/>
      <c r="E532" s="208"/>
      <c r="F532" s="208"/>
      <c r="H532" s="208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</row>
    <row r="533" spans="2:25" ht="15.75" customHeight="1" x14ac:dyDescent="0.2">
      <c r="B533" s="207"/>
      <c r="C533" s="208"/>
      <c r="D533" s="208"/>
      <c r="E533" s="208"/>
      <c r="F533" s="208"/>
      <c r="H533" s="208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</row>
    <row r="534" spans="2:25" ht="15.75" customHeight="1" x14ac:dyDescent="0.2">
      <c r="B534" s="207"/>
      <c r="C534" s="208"/>
      <c r="D534" s="208"/>
      <c r="E534" s="208"/>
      <c r="F534" s="208"/>
      <c r="H534" s="208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</row>
    <row r="535" spans="2:25" ht="15.75" customHeight="1" x14ac:dyDescent="0.2">
      <c r="B535" s="207"/>
      <c r="C535" s="208"/>
      <c r="D535" s="208"/>
      <c r="E535" s="208"/>
      <c r="F535" s="208"/>
      <c r="H535" s="208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</row>
    <row r="536" spans="2:25" ht="15.75" customHeight="1" x14ac:dyDescent="0.2">
      <c r="B536" s="207"/>
      <c r="C536" s="208"/>
      <c r="D536" s="208"/>
      <c r="E536" s="208"/>
      <c r="F536" s="208"/>
      <c r="H536" s="208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</row>
    <row r="537" spans="2:25" ht="15.75" customHeight="1" x14ac:dyDescent="0.2">
      <c r="B537" s="207"/>
      <c r="C537" s="208"/>
      <c r="D537" s="208"/>
      <c r="E537" s="208"/>
      <c r="F537" s="208"/>
      <c r="H537" s="208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</row>
    <row r="538" spans="2:25" ht="15.75" customHeight="1" x14ac:dyDescent="0.2">
      <c r="B538" s="207"/>
      <c r="C538" s="208"/>
      <c r="D538" s="208"/>
      <c r="E538" s="208"/>
      <c r="F538" s="208"/>
      <c r="H538" s="208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</row>
    <row r="539" spans="2:25" ht="15.75" customHeight="1" x14ac:dyDescent="0.2">
      <c r="B539" s="207"/>
      <c r="C539" s="208"/>
      <c r="D539" s="208"/>
      <c r="E539" s="208"/>
      <c r="F539" s="208"/>
      <c r="H539" s="208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</row>
    <row r="540" spans="2:25" ht="15.75" customHeight="1" x14ac:dyDescent="0.2">
      <c r="B540" s="207"/>
      <c r="C540" s="208"/>
      <c r="D540" s="208"/>
      <c r="E540" s="208"/>
      <c r="F540" s="208"/>
      <c r="H540" s="208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</row>
    <row r="541" spans="2:25" ht="15.75" customHeight="1" x14ac:dyDescent="0.2">
      <c r="B541" s="207"/>
      <c r="C541" s="208"/>
      <c r="D541" s="208"/>
      <c r="E541" s="208"/>
      <c r="F541" s="208"/>
      <c r="H541" s="208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</row>
    <row r="542" spans="2:25" ht="15.75" customHeight="1" x14ac:dyDescent="0.2">
      <c r="B542" s="207"/>
      <c r="C542" s="208"/>
      <c r="D542" s="208"/>
      <c r="E542" s="208"/>
      <c r="F542" s="208"/>
      <c r="H542" s="208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</row>
    <row r="543" spans="2:25" ht="15.75" customHeight="1" x14ac:dyDescent="0.2">
      <c r="B543" s="207"/>
      <c r="C543" s="208"/>
      <c r="D543" s="208"/>
      <c r="E543" s="208"/>
      <c r="F543" s="208"/>
      <c r="H543" s="208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</row>
    <row r="544" spans="2:25" ht="15.75" customHeight="1" x14ac:dyDescent="0.2">
      <c r="B544" s="207"/>
      <c r="C544" s="208"/>
      <c r="D544" s="208"/>
      <c r="E544" s="208"/>
      <c r="F544" s="208"/>
      <c r="H544" s="208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</row>
    <row r="545" spans="2:25" ht="15.75" customHeight="1" x14ac:dyDescent="0.2">
      <c r="B545" s="207"/>
      <c r="C545" s="208"/>
      <c r="D545" s="208"/>
      <c r="E545" s="208"/>
      <c r="F545" s="208"/>
      <c r="H545" s="208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</row>
    <row r="546" spans="2:25" ht="15.75" customHeight="1" x14ac:dyDescent="0.2">
      <c r="B546" s="207"/>
      <c r="C546" s="208"/>
      <c r="D546" s="208"/>
      <c r="E546" s="208"/>
      <c r="F546" s="208"/>
      <c r="H546" s="208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</row>
    <row r="547" spans="2:25" ht="15.75" customHeight="1" x14ac:dyDescent="0.2">
      <c r="B547" s="207"/>
      <c r="C547" s="208"/>
      <c r="D547" s="208"/>
      <c r="E547" s="208"/>
      <c r="F547" s="208"/>
      <c r="H547" s="208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</row>
    <row r="548" spans="2:25" ht="15.75" customHeight="1" x14ac:dyDescent="0.2">
      <c r="B548" s="207"/>
      <c r="C548" s="208"/>
      <c r="D548" s="208"/>
      <c r="E548" s="208"/>
      <c r="F548" s="208"/>
      <c r="H548" s="208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</row>
    <row r="549" spans="2:25" ht="15.75" customHeight="1" x14ac:dyDescent="0.2">
      <c r="B549" s="207"/>
      <c r="C549" s="208"/>
      <c r="D549" s="208"/>
      <c r="E549" s="208"/>
      <c r="F549" s="208"/>
      <c r="H549" s="208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</row>
    <row r="550" spans="2:25" ht="15.75" customHeight="1" x14ac:dyDescent="0.2">
      <c r="B550" s="207"/>
      <c r="C550" s="208"/>
      <c r="D550" s="208"/>
      <c r="E550" s="208"/>
      <c r="F550" s="208"/>
      <c r="H550" s="208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</row>
    <row r="551" spans="2:25" ht="15.75" customHeight="1" x14ac:dyDescent="0.2">
      <c r="B551" s="207"/>
      <c r="C551" s="208"/>
      <c r="D551" s="208"/>
      <c r="E551" s="208"/>
      <c r="F551" s="208"/>
      <c r="H551" s="208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</row>
    <row r="552" spans="2:25" ht="15.75" customHeight="1" x14ac:dyDescent="0.2">
      <c r="B552" s="207"/>
      <c r="C552" s="208"/>
      <c r="D552" s="208"/>
      <c r="E552" s="208"/>
      <c r="F552" s="208"/>
      <c r="H552" s="208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</row>
    <row r="553" spans="2:25" ht="15.75" customHeight="1" x14ac:dyDescent="0.2">
      <c r="B553" s="207"/>
      <c r="C553" s="208"/>
      <c r="D553" s="208"/>
      <c r="E553" s="208"/>
      <c r="F553" s="208"/>
      <c r="H553" s="208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</row>
    <row r="554" spans="2:25" ht="15.75" customHeight="1" x14ac:dyDescent="0.2">
      <c r="B554" s="207"/>
      <c r="C554" s="208"/>
      <c r="D554" s="208"/>
      <c r="E554" s="208"/>
      <c r="F554" s="208"/>
      <c r="H554" s="208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</row>
    <row r="555" spans="2:25" ht="15.75" customHeight="1" x14ac:dyDescent="0.2">
      <c r="B555" s="207"/>
      <c r="C555" s="208"/>
      <c r="D555" s="208"/>
      <c r="E555" s="208"/>
      <c r="F555" s="208"/>
      <c r="H555" s="208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</row>
    <row r="556" spans="2:25" ht="15.75" customHeight="1" x14ac:dyDescent="0.2">
      <c r="B556" s="207"/>
      <c r="C556" s="208"/>
      <c r="D556" s="208"/>
      <c r="E556" s="208"/>
      <c r="F556" s="208"/>
      <c r="H556" s="208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</row>
    <row r="557" spans="2:25" ht="15.75" customHeight="1" x14ac:dyDescent="0.2">
      <c r="B557" s="207"/>
      <c r="C557" s="208"/>
      <c r="D557" s="208"/>
      <c r="E557" s="208"/>
      <c r="F557" s="208"/>
      <c r="H557" s="208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</row>
    <row r="558" spans="2:25" ht="15.75" customHeight="1" x14ac:dyDescent="0.2">
      <c r="B558" s="207"/>
      <c r="C558" s="208"/>
      <c r="D558" s="208"/>
      <c r="E558" s="208"/>
      <c r="F558" s="208"/>
      <c r="H558" s="208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</row>
    <row r="559" spans="2:25" ht="15.75" customHeight="1" x14ac:dyDescent="0.2">
      <c r="B559" s="207"/>
      <c r="C559" s="208"/>
      <c r="D559" s="208"/>
      <c r="E559" s="208"/>
      <c r="F559" s="208"/>
      <c r="H559" s="208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</row>
    <row r="560" spans="2:25" ht="15.75" customHeight="1" x14ac:dyDescent="0.2">
      <c r="B560" s="207"/>
      <c r="C560" s="208"/>
      <c r="D560" s="208"/>
      <c r="E560" s="208"/>
      <c r="F560" s="208"/>
      <c r="H560" s="208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</row>
    <row r="561" spans="2:25" ht="15.75" customHeight="1" x14ac:dyDescent="0.2">
      <c r="B561" s="207"/>
      <c r="C561" s="208"/>
      <c r="D561" s="208"/>
      <c r="E561" s="208"/>
      <c r="F561" s="208"/>
      <c r="H561" s="208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</row>
    <row r="562" spans="2:25" ht="15.75" customHeight="1" x14ac:dyDescent="0.2">
      <c r="B562" s="207"/>
      <c r="C562" s="208"/>
      <c r="D562" s="208"/>
      <c r="E562" s="208"/>
      <c r="F562" s="208"/>
      <c r="H562" s="208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</row>
    <row r="563" spans="2:25" ht="15.75" customHeight="1" x14ac:dyDescent="0.2">
      <c r="B563" s="207"/>
      <c r="C563" s="208"/>
      <c r="D563" s="208"/>
      <c r="E563" s="208"/>
      <c r="F563" s="208"/>
      <c r="H563" s="208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</row>
    <row r="564" spans="2:25" ht="15.75" customHeight="1" x14ac:dyDescent="0.2">
      <c r="B564" s="207"/>
      <c r="C564" s="208"/>
      <c r="D564" s="208"/>
      <c r="E564" s="208"/>
      <c r="F564" s="208"/>
      <c r="H564" s="208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</row>
    <row r="565" spans="2:25" ht="15.75" customHeight="1" x14ac:dyDescent="0.2">
      <c r="B565" s="207"/>
      <c r="C565" s="208"/>
      <c r="D565" s="208"/>
      <c r="E565" s="208"/>
      <c r="F565" s="208"/>
      <c r="H565" s="208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</row>
    <row r="566" spans="2:25" ht="15.75" customHeight="1" x14ac:dyDescent="0.2">
      <c r="B566" s="207"/>
      <c r="C566" s="208"/>
      <c r="D566" s="208"/>
      <c r="E566" s="208"/>
      <c r="F566" s="208"/>
      <c r="H566" s="208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</row>
    <row r="567" spans="2:25" ht="15.75" customHeight="1" x14ac:dyDescent="0.2">
      <c r="B567" s="207"/>
      <c r="C567" s="208"/>
      <c r="D567" s="208"/>
      <c r="E567" s="208"/>
      <c r="F567" s="208"/>
      <c r="H567" s="208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</row>
    <row r="568" spans="2:25" ht="15.75" customHeight="1" x14ac:dyDescent="0.2">
      <c r="B568" s="207"/>
      <c r="C568" s="208"/>
      <c r="D568" s="208"/>
      <c r="E568" s="208"/>
      <c r="F568" s="208"/>
      <c r="H568" s="208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</row>
    <row r="569" spans="2:25" ht="15.75" customHeight="1" x14ac:dyDescent="0.2">
      <c r="B569" s="207"/>
      <c r="C569" s="208"/>
      <c r="D569" s="208"/>
      <c r="E569" s="208"/>
      <c r="F569" s="208"/>
      <c r="H569" s="208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</row>
    <row r="570" spans="2:25" ht="15.75" customHeight="1" x14ac:dyDescent="0.2">
      <c r="B570" s="207"/>
      <c r="C570" s="208"/>
      <c r="D570" s="208"/>
      <c r="E570" s="208"/>
      <c r="F570" s="208"/>
      <c r="H570" s="208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</row>
    <row r="571" spans="2:25" ht="15.75" customHeight="1" x14ac:dyDescent="0.2">
      <c r="B571" s="207"/>
      <c r="C571" s="208"/>
      <c r="D571" s="208"/>
      <c r="E571" s="208"/>
      <c r="F571" s="208"/>
      <c r="H571" s="208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</row>
    <row r="572" spans="2:25" ht="15.75" customHeight="1" x14ac:dyDescent="0.2">
      <c r="B572" s="207"/>
      <c r="C572" s="208"/>
      <c r="D572" s="208"/>
      <c r="E572" s="208"/>
      <c r="F572" s="208"/>
      <c r="H572" s="208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</row>
    <row r="573" spans="2:25" ht="15.75" customHeight="1" x14ac:dyDescent="0.2">
      <c r="B573" s="207"/>
      <c r="C573" s="208"/>
      <c r="D573" s="208"/>
      <c r="E573" s="208"/>
      <c r="F573" s="208"/>
      <c r="H573" s="208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</row>
    <row r="574" spans="2:25" ht="15.75" customHeight="1" x14ac:dyDescent="0.2">
      <c r="B574" s="207"/>
      <c r="C574" s="208"/>
      <c r="D574" s="208"/>
      <c r="E574" s="208"/>
      <c r="F574" s="208"/>
      <c r="H574" s="208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</row>
    <row r="575" spans="2:25" ht="15.75" customHeight="1" x14ac:dyDescent="0.2">
      <c r="B575" s="207"/>
      <c r="C575" s="208"/>
      <c r="D575" s="208"/>
      <c r="E575" s="208"/>
      <c r="F575" s="208"/>
      <c r="H575" s="208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</row>
    <row r="576" spans="2:25" ht="15.75" customHeight="1" x14ac:dyDescent="0.2">
      <c r="B576" s="207"/>
      <c r="C576" s="208"/>
      <c r="D576" s="208"/>
      <c r="E576" s="208"/>
      <c r="F576" s="208"/>
      <c r="H576" s="208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</row>
    <row r="577" spans="2:25" ht="15.75" customHeight="1" x14ac:dyDescent="0.2">
      <c r="B577" s="207"/>
      <c r="C577" s="208"/>
      <c r="D577" s="208"/>
      <c r="E577" s="208"/>
      <c r="F577" s="208"/>
      <c r="H577" s="208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</row>
    <row r="578" spans="2:25" ht="15.75" customHeight="1" x14ac:dyDescent="0.2">
      <c r="B578" s="207"/>
      <c r="C578" s="208"/>
      <c r="D578" s="208"/>
      <c r="E578" s="208"/>
      <c r="F578" s="208"/>
      <c r="H578" s="208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</row>
    <row r="579" spans="2:25" ht="15.75" customHeight="1" x14ac:dyDescent="0.2">
      <c r="B579" s="207"/>
      <c r="C579" s="208"/>
      <c r="D579" s="208"/>
      <c r="E579" s="208"/>
      <c r="F579" s="208"/>
      <c r="H579" s="208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</row>
    <row r="580" spans="2:25" ht="15.75" customHeight="1" x14ac:dyDescent="0.2">
      <c r="B580" s="207"/>
      <c r="C580" s="208"/>
      <c r="D580" s="208"/>
      <c r="E580" s="208"/>
      <c r="F580" s="208"/>
      <c r="H580" s="208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</row>
    <row r="581" spans="2:25" ht="15.75" customHeight="1" x14ac:dyDescent="0.2">
      <c r="B581" s="207"/>
      <c r="C581" s="208"/>
      <c r="D581" s="208"/>
      <c r="E581" s="208"/>
      <c r="F581" s="208"/>
      <c r="H581" s="208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</row>
    <row r="582" spans="2:25" ht="15.75" customHeight="1" x14ac:dyDescent="0.2">
      <c r="B582" s="207"/>
      <c r="C582" s="208"/>
      <c r="D582" s="208"/>
      <c r="E582" s="208"/>
      <c r="F582" s="208"/>
      <c r="H582" s="208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</row>
    <row r="583" spans="2:25" ht="15.75" customHeight="1" x14ac:dyDescent="0.2">
      <c r="B583" s="207"/>
      <c r="C583" s="208"/>
      <c r="D583" s="208"/>
      <c r="E583" s="208"/>
      <c r="F583" s="208"/>
      <c r="H583" s="208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</row>
    <row r="584" spans="2:25" ht="15.75" customHeight="1" x14ac:dyDescent="0.2">
      <c r="B584" s="207"/>
      <c r="C584" s="208"/>
      <c r="D584" s="208"/>
      <c r="E584" s="208"/>
      <c r="F584" s="208"/>
      <c r="H584" s="208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</row>
    <row r="585" spans="2:25" ht="15.75" customHeight="1" x14ac:dyDescent="0.2">
      <c r="B585" s="207"/>
      <c r="C585" s="208"/>
      <c r="D585" s="208"/>
      <c r="E585" s="208"/>
      <c r="F585" s="208"/>
      <c r="H585" s="208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</row>
    <row r="586" spans="2:25" ht="15.75" customHeight="1" x14ac:dyDescent="0.2">
      <c r="B586" s="207"/>
      <c r="C586" s="208"/>
      <c r="D586" s="208"/>
      <c r="E586" s="208"/>
      <c r="F586" s="208"/>
      <c r="H586" s="208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</row>
    <row r="587" spans="2:25" ht="15.75" customHeight="1" x14ac:dyDescent="0.2">
      <c r="B587" s="207"/>
      <c r="C587" s="208"/>
      <c r="D587" s="208"/>
      <c r="E587" s="208"/>
      <c r="F587" s="208"/>
      <c r="H587" s="208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</row>
    <row r="588" spans="2:25" ht="15.75" customHeight="1" x14ac:dyDescent="0.2">
      <c r="B588" s="207"/>
      <c r="C588" s="208"/>
      <c r="D588" s="208"/>
      <c r="E588" s="208"/>
      <c r="F588" s="208"/>
      <c r="H588" s="208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</row>
    <row r="589" spans="2:25" ht="15.75" customHeight="1" x14ac:dyDescent="0.2">
      <c r="B589" s="207"/>
      <c r="C589" s="208"/>
      <c r="D589" s="208"/>
      <c r="E589" s="208"/>
      <c r="F589" s="208"/>
      <c r="H589" s="208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</row>
    <row r="590" spans="2:25" ht="15.75" customHeight="1" x14ac:dyDescent="0.2">
      <c r="B590" s="207"/>
      <c r="C590" s="208"/>
      <c r="D590" s="208"/>
      <c r="E590" s="208"/>
      <c r="F590" s="208"/>
      <c r="H590" s="208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</row>
    <row r="591" spans="2:25" ht="15.75" customHeight="1" x14ac:dyDescent="0.2">
      <c r="B591" s="207"/>
      <c r="C591" s="208"/>
      <c r="D591" s="208"/>
      <c r="E591" s="208"/>
      <c r="F591" s="208"/>
      <c r="H591" s="208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</row>
    <row r="592" spans="2:25" ht="15.75" customHeight="1" x14ac:dyDescent="0.2">
      <c r="B592" s="207"/>
      <c r="C592" s="208"/>
      <c r="D592" s="208"/>
      <c r="E592" s="208"/>
      <c r="F592" s="208"/>
      <c r="H592" s="208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</row>
    <row r="593" spans="2:25" ht="15.75" customHeight="1" x14ac:dyDescent="0.2">
      <c r="B593" s="207"/>
      <c r="C593" s="208"/>
      <c r="D593" s="208"/>
      <c r="E593" s="208"/>
      <c r="F593" s="208"/>
      <c r="H593" s="208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</row>
    <row r="594" spans="2:25" ht="15.75" customHeight="1" x14ac:dyDescent="0.2">
      <c r="B594" s="207"/>
      <c r="C594" s="208"/>
      <c r="D594" s="208"/>
      <c r="E594" s="208"/>
      <c r="F594" s="208"/>
      <c r="H594" s="208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</row>
    <row r="595" spans="2:25" ht="15.75" customHeight="1" x14ac:dyDescent="0.2">
      <c r="B595" s="207"/>
      <c r="C595" s="208"/>
      <c r="D595" s="208"/>
      <c r="E595" s="208"/>
      <c r="F595" s="208"/>
      <c r="H595" s="208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</row>
    <row r="596" spans="2:25" ht="15.75" customHeight="1" x14ac:dyDescent="0.2">
      <c r="B596" s="207"/>
      <c r="C596" s="208"/>
      <c r="D596" s="208"/>
      <c r="E596" s="208"/>
      <c r="F596" s="208"/>
      <c r="H596" s="208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</row>
    <row r="597" spans="2:25" ht="15.75" customHeight="1" x14ac:dyDescent="0.2">
      <c r="B597" s="207"/>
      <c r="C597" s="208"/>
      <c r="D597" s="208"/>
      <c r="E597" s="208"/>
      <c r="F597" s="208"/>
      <c r="H597" s="208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</row>
    <row r="598" spans="2:25" ht="15.75" customHeight="1" x14ac:dyDescent="0.2">
      <c r="B598" s="207"/>
      <c r="C598" s="208"/>
      <c r="D598" s="208"/>
      <c r="E598" s="208"/>
      <c r="F598" s="208"/>
      <c r="H598" s="208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</row>
    <row r="599" spans="2:25" ht="15.75" customHeight="1" x14ac:dyDescent="0.2">
      <c r="B599" s="207"/>
      <c r="C599" s="208"/>
      <c r="D599" s="208"/>
      <c r="E599" s="208"/>
      <c r="F599" s="208"/>
      <c r="H599" s="208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</row>
    <row r="600" spans="2:25" ht="15.75" customHeight="1" x14ac:dyDescent="0.2">
      <c r="B600" s="207"/>
      <c r="C600" s="208"/>
      <c r="D600" s="208"/>
      <c r="E600" s="208"/>
      <c r="F600" s="208"/>
      <c r="H600" s="208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</row>
    <row r="601" spans="2:25" ht="15.75" customHeight="1" x14ac:dyDescent="0.2">
      <c r="B601" s="207"/>
      <c r="C601" s="208"/>
      <c r="D601" s="208"/>
      <c r="E601" s="208"/>
      <c r="F601" s="208"/>
      <c r="H601" s="208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</row>
    <row r="602" spans="2:25" ht="15.75" customHeight="1" x14ac:dyDescent="0.2">
      <c r="B602" s="207"/>
      <c r="C602" s="208"/>
      <c r="D602" s="208"/>
      <c r="E602" s="208"/>
      <c r="F602" s="208"/>
      <c r="H602" s="208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</row>
    <row r="603" spans="2:25" ht="15.75" customHeight="1" x14ac:dyDescent="0.2">
      <c r="B603" s="207"/>
      <c r="C603" s="208"/>
      <c r="D603" s="208"/>
      <c r="E603" s="208"/>
      <c r="F603" s="208"/>
      <c r="H603" s="208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</row>
    <row r="604" spans="2:25" ht="15.75" customHeight="1" x14ac:dyDescent="0.2">
      <c r="B604" s="207"/>
      <c r="C604" s="208"/>
      <c r="D604" s="208"/>
      <c r="E604" s="208"/>
      <c r="F604" s="208"/>
      <c r="H604" s="208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</row>
    <row r="605" spans="2:25" ht="15.75" customHeight="1" x14ac:dyDescent="0.2">
      <c r="B605" s="207"/>
      <c r="C605" s="208"/>
      <c r="D605" s="208"/>
      <c r="E605" s="208"/>
      <c r="F605" s="208"/>
      <c r="H605" s="208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</row>
    <row r="606" spans="2:25" ht="15.75" customHeight="1" x14ac:dyDescent="0.2">
      <c r="B606" s="207"/>
      <c r="C606" s="208"/>
      <c r="D606" s="208"/>
      <c r="E606" s="208"/>
      <c r="F606" s="208"/>
      <c r="H606" s="208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</row>
    <row r="607" spans="2:25" ht="15.75" customHeight="1" x14ac:dyDescent="0.2">
      <c r="B607" s="207"/>
      <c r="C607" s="208"/>
      <c r="D607" s="208"/>
      <c r="E607" s="208"/>
      <c r="F607" s="208"/>
      <c r="H607" s="208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</row>
    <row r="608" spans="2:25" ht="15.75" customHeight="1" x14ac:dyDescent="0.2">
      <c r="B608" s="207"/>
      <c r="C608" s="208"/>
      <c r="D608" s="208"/>
      <c r="E608" s="208"/>
      <c r="F608" s="208"/>
      <c r="H608" s="208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</row>
    <row r="609" spans="2:25" ht="15.75" customHeight="1" x14ac:dyDescent="0.2">
      <c r="B609" s="207"/>
      <c r="C609" s="208"/>
      <c r="D609" s="208"/>
      <c r="E609" s="208"/>
      <c r="F609" s="208"/>
      <c r="H609" s="208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</row>
    <row r="610" spans="2:25" ht="15.75" customHeight="1" x14ac:dyDescent="0.2">
      <c r="B610" s="207"/>
      <c r="C610" s="208"/>
      <c r="D610" s="208"/>
      <c r="E610" s="208"/>
      <c r="F610" s="208"/>
      <c r="H610" s="208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</row>
    <row r="611" spans="2:25" ht="15.75" customHeight="1" x14ac:dyDescent="0.2">
      <c r="B611" s="207"/>
      <c r="C611" s="208"/>
      <c r="D611" s="208"/>
      <c r="E611" s="208"/>
      <c r="F611" s="208"/>
      <c r="H611" s="208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</row>
    <row r="612" spans="2:25" ht="15.75" customHeight="1" x14ac:dyDescent="0.2">
      <c r="B612" s="207"/>
      <c r="C612" s="208"/>
      <c r="D612" s="208"/>
      <c r="E612" s="208"/>
      <c r="F612" s="208"/>
      <c r="H612" s="208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</row>
    <row r="613" spans="2:25" ht="15.75" customHeight="1" x14ac:dyDescent="0.2">
      <c r="B613" s="207"/>
      <c r="C613" s="208"/>
      <c r="D613" s="208"/>
      <c r="E613" s="208"/>
      <c r="F613" s="208"/>
      <c r="H613" s="208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</row>
    <row r="614" spans="2:25" ht="15.75" customHeight="1" x14ac:dyDescent="0.2">
      <c r="B614" s="207"/>
      <c r="C614" s="208"/>
      <c r="D614" s="208"/>
      <c r="E614" s="208"/>
      <c r="F614" s="208"/>
      <c r="H614" s="208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</row>
    <row r="615" spans="2:25" ht="15.75" customHeight="1" x14ac:dyDescent="0.2">
      <c r="B615" s="207"/>
      <c r="C615" s="208"/>
      <c r="D615" s="208"/>
      <c r="E615" s="208"/>
      <c r="F615" s="208"/>
      <c r="H615" s="208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</row>
    <row r="616" spans="2:25" ht="15.75" customHeight="1" x14ac:dyDescent="0.2">
      <c r="B616" s="207"/>
      <c r="C616" s="208"/>
      <c r="D616" s="208"/>
      <c r="E616" s="208"/>
      <c r="F616" s="208"/>
      <c r="H616" s="208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</row>
    <row r="617" spans="2:25" ht="15.75" customHeight="1" x14ac:dyDescent="0.2">
      <c r="B617" s="207"/>
      <c r="C617" s="208"/>
      <c r="D617" s="208"/>
      <c r="E617" s="208"/>
      <c r="F617" s="208"/>
      <c r="H617" s="208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</row>
    <row r="618" spans="2:25" ht="15.75" customHeight="1" x14ac:dyDescent="0.2">
      <c r="B618" s="207"/>
      <c r="C618" s="208"/>
      <c r="D618" s="208"/>
      <c r="E618" s="208"/>
      <c r="F618" s="208"/>
      <c r="H618" s="208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</row>
    <row r="619" spans="2:25" ht="15.75" customHeight="1" x14ac:dyDescent="0.2">
      <c r="B619" s="207"/>
      <c r="C619" s="208"/>
      <c r="D619" s="208"/>
      <c r="E619" s="208"/>
      <c r="F619" s="208"/>
      <c r="H619" s="208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</row>
    <row r="620" spans="2:25" ht="15.75" customHeight="1" x14ac:dyDescent="0.2">
      <c r="B620" s="207"/>
      <c r="C620" s="208"/>
      <c r="D620" s="208"/>
      <c r="E620" s="208"/>
      <c r="F620" s="208"/>
      <c r="H620" s="208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</row>
    <row r="621" spans="2:25" ht="15.75" customHeight="1" x14ac:dyDescent="0.2">
      <c r="B621" s="207"/>
      <c r="C621" s="208"/>
      <c r="D621" s="208"/>
      <c r="E621" s="208"/>
      <c r="F621" s="208"/>
      <c r="H621" s="208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</row>
    <row r="622" spans="2:25" ht="15.75" customHeight="1" x14ac:dyDescent="0.2">
      <c r="B622" s="207"/>
      <c r="C622" s="208"/>
      <c r="D622" s="208"/>
      <c r="E622" s="208"/>
      <c r="F622" s="208"/>
      <c r="H622" s="208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</row>
    <row r="623" spans="2:25" ht="15.75" customHeight="1" x14ac:dyDescent="0.2">
      <c r="B623" s="207"/>
      <c r="C623" s="208"/>
      <c r="D623" s="208"/>
      <c r="E623" s="208"/>
      <c r="F623" s="208"/>
      <c r="H623" s="208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</row>
    <row r="624" spans="2:25" ht="15.75" customHeight="1" x14ac:dyDescent="0.2">
      <c r="B624" s="207"/>
      <c r="C624" s="208"/>
      <c r="D624" s="208"/>
      <c r="E624" s="208"/>
      <c r="F624" s="208"/>
      <c r="H624" s="208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</row>
    <row r="625" spans="2:25" ht="15.75" customHeight="1" x14ac:dyDescent="0.2">
      <c r="B625" s="207"/>
      <c r="C625" s="208"/>
      <c r="D625" s="208"/>
      <c r="E625" s="208"/>
      <c r="F625" s="208"/>
      <c r="H625" s="208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</row>
    <row r="626" spans="2:25" ht="15.75" customHeight="1" x14ac:dyDescent="0.2">
      <c r="B626" s="207"/>
      <c r="C626" s="208"/>
      <c r="D626" s="208"/>
      <c r="E626" s="208"/>
      <c r="F626" s="208"/>
      <c r="H626" s="208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</row>
    <row r="627" spans="2:25" ht="15.75" customHeight="1" x14ac:dyDescent="0.2">
      <c r="B627" s="207"/>
      <c r="C627" s="208"/>
      <c r="D627" s="208"/>
      <c r="E627" s="208"/>
      <c r="F627" s="208"/>
      <c r="H627" s="208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</row>
    <row r="628" spans="2:25" ht="15.75" customHeight="1" x14ac:dyDescent="0.2">
      <c r="B628" s="207"/>
      <c r="C628" s="208"/>
      <c r="D628" s="208"/>
      <c r="E628" s="208"/>
      <c r="F628" s="208"/>
      <c r="H628" s="208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</row>
    <row r="629" spans="2:25" ht="15.75" customHeight="1" x14ac:dyDescent="0.2">
      <c r="B629" s="207"/>
      <c r="C629" s="208"/>
      <c r="D629" s="208"/>
      <c r="E629" s="208"/>
      <c r="F629" s="208"/>
      <c r="H629" s="208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</row>
    <row r="630" spans="2:25" ht="15.75" customHeight="1" x14ac:dyDescent="0.2">
      <c r="B630" s="207"/>
      <c r="C630" s="208"/>
      <c r="D630" s="208"/>
      <c r="E630" s="208"/>
      <c r="F630" s="208"/>
      <c r="H630" s="208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</row>
    <row r="631" spans="2:25" ht="15.75" customHeight="1" x14ac:dyDescent="0.2">
      <c r="B631" s="207"/>
      <c r="C631" s="208"/>
      <c r="D631" s="208"/>
      <c r="E631" s="208"/>
      <c r="F631" s="208"/>
      <c r="H631" s="208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</row>
    <row r="632" spans="2:25" ht="15.75" customHeight="1" x14ac:dyDescent="0.2">
      <c r="B632" s="207"/>
      <c r="C632" s="208"/>
      <c r="D632" s="208"/>
      <c r="E632" s="208"/>
      <c r="F632" s="208"/>
      <c r="H632" s="208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</row>
    <row r="633" spans="2:25" ht="15.75" customHeight="1" x14ac:dyDescent="0.2">
      <c r="B633" s="207"/>
      <c r="C633" s="208"/>
      <c r="D633" s="208"/>
      <c r="E633" s="208"/>
      <c r="F633" s="208"/>
      <c r="H633" s="208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</row>
    <row r="634" spans="2:25" ht="15.75" customHeight="1" x14ac:dyDescent="0.2">
      <c r="B634" s="207"/>
      <c r="C634" s="208"/>
      <c r="D634" s="208"/>
      <c r="E634" s="208"/>
      <c r="F634" s="208"/>
      <c r="H634" s="208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</row>
    <row r="635" spans="2:25" ht="15.75" customHeight="1" x14ac:dyDescent="0.2">
      <c r="B635" s="207"/>
      <c r="C635" s="208"/>
      <c r="D635" s="208"/>
      <c r="E635" s="208"/>
      <c r="F635" s="208"/>
      <c r="H635" s="208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</row>
    <row r="636" spans="2:25" ht="15.75" customHeight="1" x14ac:dyDescent="0.2">
      <c r="B636" s="207"/>
      <c r="C636" s="208"/>
      <c r="D636" s="208"/>
      <c r="E636" s="208"/>
      <c r="F636" s="208"/>
      <c r="H636" s="208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</row>
    <row r="637" spans="2:25" ht="15.75" customHeight="1" x14ac:dyDescent="0.2">
      <c r="B637" s="207"/>
      <c r="C637" s="208"/>
      <c r="D637" s="208"/>
      <c r="E637" s="208"/>
      <c r="F637" s="208"/>
      <c r="H637" s="208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</row>
    <row r="638" spans="2:25" ht="15.75" customHeight="1" x14ac:dyDescent="0.2">
      <c r="B638" s="207"/>
      <c r="C638" s="208"/>
      <c r="D638" s="208"/>
      <c r="E638" s="208"/>
      <c r="F638" s="208"/>
      <c r="H638" s="208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</row>
    <row r="639" spans="2:25" ht="15.75" customHeight="1" x14ac:dyDescent="0.2">
      <c r="B639" s="207"/>
      <c r="C639" s="208"/>
      <c r="D639" s="208"/>
      <c r="E639" s="208"/>
      <c r="F639" s="208"/>
      <c r="H639" s="208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</row>
    <row r="640" spans="2:25" ht="15.75" customHeight="1" x14ac:dyDescent="0.2">
      <c r="B640" s="207"/>
      <c r="C640" s="208"/>
      <c r="D640" s="208"/>
      <c r="E640" s="208"/>
      <c r="F640" s="208"/>
      <c r="H640" s="208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</row>
    <row r="641" spans="2:25" ht="15.75" customHeight="1" x14ac:dyDescent="0.2">
      <c r="B641" s="207"/>
      <c r="C641" s="208"/>
      <c r="D641" s="208"/>
      <c r="E641" s="208"/>
      <c r="F641" s="208"/>
      <c r="H641" s="208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</row>
    <row r="642" spans="2:25" ht="15.75" customHeight="1" x14ac:dyDescent="0.2">
      <c r="B642" s="207"/>
      <c r="C642" s="208"/>
      <c r="D642" s="208"/>
      <c r="E642" s="208"/>
      <c r="F642" s="208"/>
      <c r="H642" s="208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</row>
    <row r="643" spans="2:25" ht="15.75" customHeight="1" x14ac:dyDescent="0.2">
      <c r="B643" s="207"/>
      <c r="C643" s="208"/>
      <c r="D643" s="208"/>
      <c r="E643" s="208"/>
      <c r="F643" s="208"/>
      <c r="H643" s="208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</row>
    <row r="644" spans="2:25" ht="15.75" customHeight="1" x14ac:dyDescent="0.2">
      <c r="B644" s="207"/>
      <c r="C644" s="208"/>
      <c r="D644" s="208"/>
      <c r="E644" s="208"/>
      <c r="F644" s="208"/>
      <c r="H644" s="208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</row>
    <row r="645" spans="2:25" ht="15.75" customHeight="1" x14ac:dyDescent="0.2">
      <c r="B645" s="207"/>
      <c r="C645" s="208"/>
      <c r="D645" s="208"/>
      <c r="E645" s="208"/>
      <c r="F645" s="208"/>
      <c r="H645" s="208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</row>
    <row r="646" spans="2:25" ht="15.75" customHeight="1" x14ac:dyDescent="0.2">
      <c r="B646" s="207"/>
      <c r="C646" s="208"/>
      <c r="D646" s="208"/>
      <c r="E646" s="208"/>
      <c r="F646" s="208"/>
      <c r="H646" s="208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</row>
    <row r="647" spans="2:25" ht="15.75" customHeight="1" x14ac:dyDescent="0.2">
      <c r="B647" s="207"/>
      <c r="C647" s="208"/>
      <c r="D647" s="208"/>
      <c r="E647" s="208"/>
      <c r="F647" s="208"/>
      <c r="H647" s="208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</row>
    <row r="648" spans="2:25" ht="15.75" customHeight="1" x14ac:dyDescent="0.2">
      <c r="B648" s="207"/>
      <c r="C648" s="208"/>
      <c r="D648" s="208"/>
      <c r="E648" s="208"/>
      <c r="F648" s="208"/>
      <c r="H648" s="208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</row>
    <row r="649" spans="2:25" ht="15.75" customHeight="1" x14ac:dyDescent="0.2">
      <c r="B649" s="207"/>
      <c r="C649" s="208"/>
      <c r="D649" s="208"/>
      <c r="E649" s="208"/>
      <c r="F649" s="208"/>
      <c r="H649" s="208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</row>
    <row r="650" spans="2:25" ht="15.75" customHeight="1" x14ac:dyDescent="0.2">
      <c r="B650" s="207"/>
      <c r="C650" s="208"/>
      <c r="D650" s="208"/>
      <c r="E650" s="208"/>
      <c r="F650" s="208"/>
      <c r="H650" s="208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</row>
    <row r="651" spans="2:25" ht="15.75" customHeight="1" x14ac:dyDescent="0.2">
      <c r="B651" s="207"/>
      <c r="C651" s="208"/>
      <c r="D651" s="208"/>
      <c r="E651" s="208"/>
      <c r="F651" s="208"/>
      <c r="H651" s="208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</row>
    <row r="652" spans="2:25" ht="15.75" customHeight="1" x14ac:dyDescent="0.2">
      <c r="B652" s="207"/>
      <c r="C652" s="208"/>
      <c r="D652" s="208"/>
      <c r="E652" s="208"/>
      <c r="F652" s="208"/>
      <c r="H652" s="208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</row>
    <row r="653" spans="2:25" ht="15.75" customHeight="1" x14ac:dyDescent="0.2">
      <c r="B653" s="207"/>
      <c r="C653" s="208"/>
      <c r="D653" s="208"/>
      <c r="E653" s="208"/>
      <c r="F653" s="208"/>
      <c r="H653" s="208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</row>
    <row r="654" spans="2:25" ht="15.75" customHeight="1" x14ac:dyDescent="0.2">
      <c r="B654" s="207"/>
      <c r="C654" s="208"/>
      <c r="D654" s="208"/>
      <c r="E654" s="208"/>
      <c r="F654" s="208"/>
      <c r="H654" s="208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</row>
    <row r="655" spans="2:25" ht="15.75" customHeight="1" x14ac:dyDescent="0.2">
      <c r="B655" s="207"/>
      <c r="C655" s="208"/>
      <c r="D655" s="208"/>
      <c r="E655" s="208"/>
      <c r="F655" s="208"/>
      <c r="H655" s="208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</row>
    <row r="656" spans="2:25" ht="15.75" customHeight="1" x14ac:dyDescent="0.2">
      <c r="B656" s="207"/>
      <c r="C656" s="208"/>
      <c r="D656" s="208"/>
      <c r="E656" s="208"/>
      <c r="F656" s="208"/>
      <c r="H656" s="208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</row>
    <row r="657" spans="2:25" ht="15.75" customHeight="1" x14ac:dyDescent="0.2">
      <c r="B657" s="207"/>
      <c r="C657" s="208"/>
      <c r="D657" s="208"/>
      <c r="E657" s="208"/>
      <c r="F657" s="208"/>
      <c r="H657" s="208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</row>
    <row r="658" spans="2:25" ht="15.75" customHeight="1" x14ac:dyDescent="0.2">
      <c r="B658" s="207"/>
      <c r="C658" s="208"/>
      <c r="D658" s="208"/>
      <c r="E658" s="208"/>
      <c r="F658" s="208"/>
      <c r="H658" s="208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</row>
    <row r="659" spans="2:25" ht="15.75" customHeight="1" x14ac:dyDescent="0.2">
      <c r="B659" s="207"/>
      <c r="C659" s="208"/>
      <c r="D659" s="208"/>
      <c r="E659" s="208"/>
      <c r="F659" s="208"/>
      <c r="H659" s="208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</row>
    <row r="660" spans="2:25" ht="15.75" customHeight="1" x14ac:dyDescent="0.2">
      <c r="B660" s="207"/>
      <c r="C660" s="208"/>
      <c r="D660" s="208"/>
      <c r="E660" s="208"/>
      <c r="F660" s="208"/>
      <c r="H660" s="208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</row>
    <row r="661" spans="2:25" ht="15.75" customHeight="1" x14ac:dyDescent="0.2">
      <c r="B661" s="207"/>
      <c r="C661" s="208"/>
      <c r="D661" s="208"/>
      <c r="E661" s="208"/>
      <c r="F661" s="208"/>
      <c r="H661" s="208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</row>
    <row r="662" spans="2:25" ht="15.75" customHeight="1" x14ac:dyDescent="0.2">
      <c r="B662" s="207"/>
      <c r="C662" s="208"/>
      <c r="D662" s="208"/>
      <c r="E662" s="208"/>
      <c r="F662" s="208"/>
      <c r="H662" s="208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</row>
    <row r="663" spans="2:25" ht="15.75" customHeight="1" x14ac:dyDescent="0.2">
      <c r="B663" s="207"/>
      <c r="C663" s="208"/>
      <c r="D663" s="208"/>
      <c r="E663" s="208"/>
      <c r="F663" s="208"/>
      <c r="H663" s="208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</row>
    <row r="664" spans="2:25" ht="15.75" customHeight="1" x14ac:dyDescent="0.2">
      <c r="B664" s="207"/>
      <c r="C664" s="208"/>
      <c r="D664" s="208"/>
      <c r="E664" s="208"/>
      <c r="F664" s="208"/>
      <c r="H664" s="208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</row>
    <row r="665" spans="2:25" ht="15.75" customHeight="1" x14ac:dyDescent="0.2">
      <c r="B665" s="207"/>
      <c r="C665" s="208"/>
      <c r="D665" s="208"/>
      <c r="E665" s="208"/>
      <c r="F665" s="208"/>
      <c r="H665" s="208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</row>
    <row r="666" spans="2:25" ht="15.75" customHeight="1" x14ac:dyDescent="0.2">
      <c r="B666" s="207"/>
      <c r="C666" s="208"/>
      <c r="D666" s="208"/>
      <c r="E666" s="208"/>
      <c r="F666" s="208"/>
      <c r="H666" s="208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</row>
    <row r="667" spans="2:25" ht="15.75" customHeight="1" x14ac:dyDescent="0.2">
      <c r="B667" s="207"/>
      <c r="C667" s="208"/>
      <c r="D667" s="208"/>
      <c r="E667" s="208"/>
      <c r="F667" s="208"/>
      <c r="H667" s="208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</row>
    <row r="668" spans="2:25" ht="15.75" customHeight="1" x14ac:dyDescent="0.2">
      <c r="B668" s="207"/>
      <c r="C668" s="208"/>
      <c r="D668" s="208"/>
      <c r="E668" s="208"/>
      <c r="F668" s="208"/>
      <c r="H668" s="208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</row>
    <row r="669" spans="2:25" ht="15.75" customHeight="1" x14ac:dyDescent="0.2">
      <c r="B669" s="207"/>
      <c r="C669" s="208"/>
      <c r="D669" s="208"/>
      <c r="E669" s="208"/>
      <c r="F669" s="208"/>
      <c r="H669" s="208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</row>
    <row r="670" spans="2:25" ht="15.75" customHeight="1" x14ac:dyDescent="0.2">
      <c r="B670" s="207"/>
      <c r="C670" s="208"/>
      <c r="D670" s="208"/>
      <c r="E670" s="208"/>
      <c r="F670" s="208"/>
      <c r="H670" s="208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</row>
  </sheetData>
  <mergeCells count="29">
    <mergeCell ref="J298:J299"/>
    <mergeCell ref="E335:F335"/>
    <mergeCell ref="E126:F126"/>
    <mergeCell ref="E99:F99"/>
    <mergeCell ref="E66:F66"/>
    <mergeCell ref="E261:F261"/>
    <mergeCell ref="E334:F334"/>
    <mergeCell ref="I298:I299"/>
    <mergeCell ref="D293:F293"/>
    <mergeCell ref="D378:F378"/>
    <mergeCell ref="D379:F379"/>
    <mergeCell ref="A7:A8"/>
    <mergeCell ref="D292:F292"/>
    <mergeCell ref="B7:F8"/>
    <mergeCell ref="D136:F136"/>
    <mergeCell ref="E207:F207"/>
    <mergeCell ref="D370:F370"/>
    <mergeCell ref="E133:F133"/>
    <mergeCell ref="E65:F65"/>
    <mergeCell ref="I7:I8"/>
    <mergeCell ref="J7:J8"/>
    <mergeCell ref="G6:H6"/>
    <mergeCell ref="B1:H1"/>
    <mergeCell ref="H7:H8"/>
    <mergeCell ref="G7:G8"/>
    <mergeCell ref="A2:J2"/>
    <mergeCell ref="A3:J3"/>
    <mergeCell ref="A4:J4"/>
    <mergeCell ref="A5:J5"/>
  </mergeCells>
  <phoneticPr fontId="0" type="noConversion"/>
  <pageMargins left="0.25" right="0.25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952"/>
  <sheetViews>
    <sheetView zoomScale="110" zoomScaleNormal="110" workbookViewId="0">
      <selection activeCell="E10" sqref="E10"/>
    </sheetView>
  </sheetViews>
  <sheetFormatPr defaultColWidth="17.28515625" defaultRowHeight="15" customHeight="1" x14ac:dyDescent="0.2"/>
  <cols>
    <col min="1" max="1" width="5.5703125" style="112" customWidth="1"/>
    <col min="2" max="2" width="6.7109375" style="75" customWidth="1"/>
    <col min="3" max="3" width="39.85546875" style="75" customWidth="1"/>
    <col min="4" max="4" width="12.28515625" style="95" customWidth="1"/>
    <col min="5" max="5" width="12.140625" style="95" customWidth="1"/>
    <col min="6" max="6" width="8" style="95" customWidth="1"/>
    <col min="7" max="7" width="10.28515625" style="95" bestFit="1" customWidth="1"/>
    <col min="8" max="8" width="11" style="95" customWidth="1"/>
    <col min="9" max="9" width="9.85546875" style="75" customWidth="1"/>
    <col min="10" max="19" width="9.140625" style="75" customWidth="1"/>
    <col min="20" max="27" width="8" style="75" customWidth="1"/>
    <col min="28" max="16384" width="17.28515625" style="75"/>
  </cols>
  <sheetData>
    <row r="1" spans="1:27" ht="12.75" customHeight="1" x14ac:dyDescent="0.2">
      <c r="A1" s="592" t="s">
        <v>860</v>
      </c>
      <c r="B1" s="505"/>
      <c r="C1" s="505"/>
      <c r="D1" s="505"/>
      <c r="E1" s="505"/>
      <c r="F1" s="505"/>
      <c r="G1" s="505"/>
      <c r="H1" s="505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ht="12.75" customHeight="1" x14ac:dyDescent="0.2">
      <c r="A2" s="490" t="s">
        <v>410</v>
      </c>
      <c r="B2" s="491"/>
      <c r="C2" s="491"/>
      <c r="D2" s="491"/>
      <c r="E2" s="491"/>
      <c r="F2" s="491"/>
      <c r="G2" s="491"/>
      <c r="H2" s="491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ht="12.75" customHeight="1" x14ac:dyDescent="0.2">
      <c r="A3" s="490" t="s">
        <v>741</v>
      </c>
      <c r="B3" s="491"/>
      <c r="C3" s="491"/>
      <c r="D3" s="491"/>
      <c r="E3" s="491"/>
      <c r="F3" s="491"/>
      <c r="G3" s="491"/>
      <c r="H3" s="491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ht="12.75" customHeight="1" x14ac:dyDescent="0.2">
      <c r="A4" s="490" t="s">
        <v>137</v>
      </c>
      <c r="B4" s="491"/>
      <c r="C4" s="491"/>
      <c r="D4" s="491"/>
      <c r="E4" s="491"/>
      <c r="F4" s="491"/>
      <c r="G4" s="491"/>
      <c r="H4" s="491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</row>
    <row r="5" spans="1:27" ht="12.75" customHeight="1" x14ac:dyDescent="0.2">
      <c r="C5" s="27"/>
      <c r="D5" s="548" t="s">
        <v>423</v>
      </c>
      <c r="E5" s="493"/>
      <c r="F5" s="548" t="s">
        <v>423</v>
      </c>
      <c r="G5" s="548"/>
      <c r="H5" s="493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</row>
    <row r="6" spans="1:27" ht="12.75" customHeight="1" x14ac:dyDescent="0.2">
      <c r="A6" s="585" t="s">
        <v>257</v>
      </c>
      <c r="B6" s="587" t="s">
        <v>357</v>
      </c>
      <c r="C6" s="589" t="s">
        <v>14</v>
      </c>
      <c r="D6" s="583" t="s">
        <v>138</v>
      </c>
      <c r="E6" s="583" t="s">
        <v>139</v>
      </c>
      <c r="F6" s="583" t="s">
        <v>228</v>
      </c>
      <c r="G6" s="583" t="s">
        <v>760</v>
      </c>
      <c r="H6" s="583" t="s">
        <v>141</v>
      </c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</row>
    <row r="7" spans="1:27" ht="12.75" customHeight="1" x14ac:dyDescent="0.2">
      <c r="A7" s="585"/>
      <c r="B7" s="588"/>
      <c r="C7" s="590"/>
      <c r="D7" s="584"/>
      <c r="E7" s="591"/>
      <c r="F7" s="584"/>
      <c r="G7" s="584"/>
      <c r="H7" s="584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</row>
    <row r="8" spans="1:27" ht="12.75" customHeight="1" x14ac:dyDescent="0.2">
      <c r="A8" s="585"/>
      <c r="B8" s="588"/>
      <c r="C8" s="590"/>
      <c r="D8" s="584"/>
      <c r="E8" s="591"/>
      <c r="F8" s="584"/>
      <c r="G8" s="584"/>
      <c r="H8" s="584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</row>
    <row r="9" spans="1:27" ht="24" customHeight="1" x14ac:dyDescent="0.2">
      <c r="A9" s="586"/>
      <c r="B9" s="588"/>
      <c r="C9" s="590"/>
      <c r="D9" s="584"/>
      <c r="E9" s="591"/>
      <c r="F9" s="584"/>
      <c r="G9" s="584"/>
      <c r="H9" s="584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</row>
    <row r="10" spans="1:27" ht="12.75" customHeight="1" x14ac:dyDescent="0.2">
      <c r="A10" s="166">
        <v>1</v>
      </c>
      <c r="B10" s="78">
        <v>2</v>
      </c>
      <c r="C10" s="74">
        <v>3</v>
      </c>
      <c r="D10" s="91">
        <v>4</v>
      </c>
      <c r="E10" s="91">
        <v>5</v>
      </c>
      <c r="F10" s="91">
        <v>6</v>
      </c>
      <c r="G10" s="91"/>
      <c r="H10" s="91">
        <v>7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</row>
    <row r="11" spans="1:27" ht="26.25" customHeight="1" x14ac:dyDescent="0.2">
      <c r="A11" s="214" t="s">
        <v>258</v>
      </c>
      <c r="B11" s="79" t="s">
        <v>358</v>
      </c>
      <c r="C11" s="80" t="s">
        <v>382</v>
      </c>
      <c r="D11" s="87">
        <v>24238328</v>
      </c>
      <c r="E11" s="87">
        <v>27378000</v>
      </c>
      <c r="F11" s="88"/>
      <c r="G11" s="88">
        <v>47380154</v>
      </c>
      <c r="H11" s="88">
        <f>SUM(D11:G11)</f>
        <v>98996482</v>
      </c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</row>
    <row r="12" spans="1:27" ht="12.75" customHeight="1" x14ac:dyDescent="0.2">
      <c r="A12" s="214" t="s">
        <v>259</v>
      </c>
      <c r="B12" s="81" t="s">
        <v>383</v>
      </c>
      <c r="C12" s="82" t="s">
        <v>384</v>
      </c>
      <c r="D12" s="87">
        <v>102000</v>
      </c>
      <c r="E12" s="90"/>
      <c r="F12" s="90"/>
      <c r="G12" s="88">
        <v>0</v>
      </c>
      <c r="H12" s="88">
        <f t="shared" ref="H12:H26" si="0">SUM(D12:G12)</f>
        <v>102000</v>
      </c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</row>
    <row r="13" spans="1:27" ht="28.5" customHeight="1" x14ac:dyDescent="0.2">
      <c r="A13" s="214" t="s">
        <v>260</v>
      </c>
      <c r="B13" s="81" t="s">
        <v>362</v>
      </c>
      <c r="C13" s="83" t="s">
        <v>399</v>
      </c>
      <c r="D13" s="89">
        <v>7010000</v>
      </c>
      <c r="E13" s="90"/>
      <c r="F13" s="90"/>
      <c r="G13" s="88">
        <v>0</v>
      </c>
      <c r="H13" s="88">
        <f t="shared" si="0"/>
        <v>7010000</v>
      </c>
      <c r="I13" s="92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</row>
    <row r="14" spans="1:27" ht="12.75" customHeight="1" x14ac:dyDescent="0.2">
      <c r="A14" s="214" t="s">
        <v>261</v>
      </c>
      <c r="B14" s="81" t="s">
        <v>366</v>
      </c>
      <c r="C14" s="164" t="s">
        <v>407</v>
      </c>
      <c r="D14" s="87"/>
      <c r="E14" s="90"/>
      <c r="F14" s="90"/>
      <c r="G14" s="88">
        <v>0</v>
      </c>
      <c r="H14" s="88">
        <f t="shared" si="0"/>
        <v>0</v>
      </c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</row>
    <row r="15" spans="1:27" ht="12.75" customHeight="1" x14ac:dyDescent="0.2">
      <c r="A15" s="214" t="s">
        <v>262</v>
      </c>
      <c r="B15" s="81" t="s">
        <v>368</v>
      </c>
      <c r="C15" s="82" t="s">
        <v>369</v>
      </c>
      <c r="D15" s="89">
        <v>5866000</v>
      </c>
      <c r="E15" s="90"/>
      <c r="F15" s="90"/>
      <c r="G15" s="88">
        <v>1095482</v>
      </c>
      <c r="H15" s="88">
        <f t="shared" si="0"/>
        <v>6961482</v>
      </c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</row>
    <row r="16" spans="1:27" ht="17.25" customHeight="1" x14ac:dyDescent="0.2">
      <c r="A16" s="214" t="s">
        <v>263</v>
      </c>
      <c r="B16" s="81" t="s">
        <v>385</v>
      </c>
      <c r="C16" s="83" t="s">
        <v>386</v>
      </c>
      <c r="D16" s="89">
        <v>17703000</v>
      </c>
      <c r="E16" s="90"/>
      <c r="F16" s="90"/>
      <c r="G16" s="88">
        <v>4070354</v>
      </c>
      <c r="H16" s="88">
        <f t="shared" si="0"/>
        <v>21773354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</row>
    <row r="17" spans="1:27" s="202" customFormat="1" ht="16.5" customHeight="1" x14ac:dyDescent="0.2">
      <c r="A17" s="216" t="s">
        <v>264</v>
      </c>
      <c r="B17" s="86" t="s">
        <v>601</v>
      </c>
      <c r="C17" s="217" t="s">
        <v>602</v>
      </c>
      <c r="D17" s="218">
        <v>3650000</v>
      </c>
      <c r="E17" s="219"/>
      <c r="F17" s="219"/>
      <c r="G17" s="320">
        <v>72635</v>
      </c>
      <c r="H17" s="88">
        <f t="shared" si="0"/>
        <v>3722635</v>
      </c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</row>
    <row r="18" spans="1:27" ht="12.75" customHeight="1" x14ac:dyDescent="0.2">
      <c r="A18" s="214" t="s">
        <v>265</v>
      </c>
      <c r="B18" s="81" t="s">
        <v>387</v>
      </c>
      <c r="C18" s="82" t="s">
        <v>388</v>
      </c>
      <c r="D18" s="89">
        <v>6225000</v>
      </c>
      <c r="E18" s="90"/>
      <c r="F18" s="90"/>
      <c r="G18" s="88">
        <v>-1360000</v>
      </c>
      <c r="H18" s="88">
        <f t="shared" si="0"/>
        <v>4865000</v>
      </c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</row>
    <row r="19" spans="1:27" ht="12.75" customHeight="1" x14ac:dyDescent="0.2">
      <c r="A19" s="214" t="s">
        <v>266</v>
      </c>
      <c r="B19" s="81" t="s">
        <v>389</v>
      </c>
      <c r="C19" s="82" t="s">
        <v>390</v>
      </c>
      <c r="D19" s="89">
        <v>959000</v>
      </c>
      <c r="E19" s="90"/>
      <c r="F19" s="90"/>
      <c r="G19" s="88">
        <v>0</v>
      </c>
      <c r="H19" s="88">
        <f t="shared" si="0"/>
        <v>959000</v>
      </c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</row>
    <row r="20" spans="1:27" s="202" customFormat="1" ht="15" customHeight="1" x14ac:dyDescent="0.2">
      <c r="A20" s="216" t="s">
        <v>267</v>
      </c>
      <c r="B20" s="86" t="s">
        <v>370</v>
      </c>
      <c r="C20" s="220" t="s">
        <v>371</v>
      </c>
      <c r="D20" s="218">
        <v>11907650</v>
      </c>
      <c r="E20" s="219"/>
      <c r="F20" s="219"/>
      <c r="G20" s="320">
        <v>2623177</v>
      </c>
      <c r="H20" s="88">
        <f t="shared" si="0"/>
        <v>14530827</v>
      </c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</row>
    <row r="21" spans="1:27" ht="12.75" customHeight="1" x14ac:dyDescent="0.2">
      <c r="A21" s="214" t="s">
        <v>268</v>
      </c>
      <c r="B21" s="81" t="s">
        <v>391</v>
      </c>
      <c r="C21" s="82" t="s">
        <v>392</v>
      </c>
      <c r="D21" s="89">
        <v>1078000</v>
      </c>
      <c r="E21" s="90"/>
      <c r="F21" s="90"/>
      <c r="G21" s="88">
        <v>0</v>
      </c>
      <c r="H21" s="88">
        <f t="shared" si="0"/>
        <v>1078000</v>
      </c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</row>
    <row r="22" spans="1:27" ht="12.75" customHeight="1" x14ac:dyDescent="0.2">
      <c r="A22" s="214" t="s">
        <v>269</v>
      </c>
      <c r="B22" s="236" t="s">
        <v>743</v>
      </c>
      <c r="C22" s="237" t="s">
        <v>744</v>
      </c>
      <c r="D22" s="89">
        <v>2081000</v>
      </c>
      <c r="E22" s="90"/>
      <c r="F22" s="90"/>
      <c r="G22" s="88">
        <v>25000</v>
      </c>
      <c r="H22" s="88">
        <f t="shared" si="0"/>
        <v>2106000</v>
      </c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</row>
    <row r="23" spans="1:27" ht="12.75" customHeight="1" x14ac:dyDescent="0.2">
      <c r="A23" s="214" t="s">
        <v>270</v>
      </c>
      <c r="B23" s="236" t="s">
        <v>851</v>
      </c>
      <c r="C23" s="82" t="s">
        <v>852</v>
      </c>
      <c r="D23" s="322">
        <v>0</v>
      </c>
      <c r="E23" s="90"/>
      <c r="F23" s="90"/>
      <c r="G23" s="88">
        <v>17369845</v>
      </c>
      <c r="H23" s="88">
        <f t="shared" si="0"/>
        <v>17369845</v>
      </c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</row>
    <row r="24" spans="1:27" ht="12.75" customHeight="1" x14ac:dyDescent="0.2">
      <c r="A24" s="214" t="s">
        <v>271</v>
      </c>
      <c r="B24" s="81" t="s">
        <v>376</v>
      </c>
      <c r="C24" s="237" t="s">
        <v>377</v>
      </c>
      <c r="D24" s="89">
        <v>110000</v>
      </c>
      <c r="E24" s="90"/>
      <c r="F24" s="90"/>
      <c r="G24" s="88">
        <v>0</v>
      </c>
      <c r="H24" s="88">
        <f t="shared" si="0"/>
        <v>110000</v>
      </c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</row>
    <row r="25" spans="1:27" ht="12.75" customHeight="1" x14ac:dyDescent="0.2">
      <c r="A25" s="214" t="s">
        <v>272</v>
      </c>
      <c r="B25" s="81" t="s">
        <v>378</v>
      </c>
      <c r="C25" s="82" t="s">
        <v>379</v>
      </c>
      <c r="D25" s="89">
        <v>8289350</v>
      </c>
      <c r="E25" s="90"/>
      <c r="F25" s="90"/>
      <c r="G25" s="88">
        <v>295211</v>
      </c>
      <c r="H25" s="88">
        <f t="shared" si="0"/>
        <v>8584561</v>
      </c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</row>
    <row r="26" spans="1:27" ht="25.5" customHeight="1" x14ac:dyDescent="0.2">
      <c r="A26" s="214" t="s">
        <v>273</v>
      </c>
      <c r="B26" s="106">
        <v>107060</v>
      </c>
      <c r="C26" s="107" t="s">
        <v>393</v>
      </c>
      <c r="D26" s="108">
        <v>5654000</v>
      </c>
      <c r="E26" s="109"/>
      <c r="F26" s="109"/>
      <c r="G26" s="321">
        <v>19000</v>
      </c>
      <c r="H26" s="88">
        <f t="shared" si="0"/>
        <v>5673000</v>
      </c>
      <c r="I26" s="92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</row>
    <row r="27" spans="1:27" ht="12.75" customHeight="1" x14ac:dyDescent="0.2">
      <c r="A27" s="214" t="s">
        <v>274</v>
      </c>
      <c r="B27" s="170"/>
      <c r="C27" s="171" t="s">
        <v>408</v>
      </c>
      <c r="D27" s="172">
        <f>SUM(D11:D26)</f>
        <v>94873328</v>
      </c>
      <c r="E27" s="172">
        <f>SUM(E11:E26)</f>
        <v>27378000</v>
      </c>
      <c r="F27" s="172">
        <f>SUM(F11:F26)</f>
        <v>0</v>
      </c>
      <c r="G27" s="172">
        <f>SUM(G11:G26)</f>
        <v>71590858</v>
      </c>
      <c r="H27" s="172">
        <f>D27+E27+G27</f>
        <v>193842186</v>
      </c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</row>
    <row r="28" spans="1:27" ht="12.75" customHeight="1" x14ac:dyDescent="0.25">
      <c r="A28" s="214" t="s">
        <v>275</v>
      </c>
      <c r="B28" s="169" t="s">
        <v>413</v>
      </c>
      <c r="C28" s="152"/>
      <c r="D28" s="92"/>
      <c r="E28" s="92"/>
      <c r="F28" s="92"/>
      <c r="G28" s="92"/>
      <c r="H28" s="92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</row>
    <row r="29" spans="1:27" ht="12.75" customHeight="1" x14ac:dyDescent="0.2">
      <c r="A29" s="214" t="s">
        <v>276</v>
      </c>
      <c r="B29" s="81" t="s">
        <v>394</v>
      </c>
      <c r="C29" s="84" t="s">
        <v>395</v>
      </c>
      <c r="D29" s="93"/>
      <c r="E29" s="94"/>
      <c r="F29" s="94"/>
      <c r="G29" s="94"/>
      <c r="H29" s="11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</row>
    <row r="30" spans="1:27" ht="12.75" customHeight="1" x14ac:dyDescent="0.2">
      <c r="A30" s="214" t="s">
        <v>277</v>
      </c>
      <c r="B30" s="236" t="s">
        <v>745</v>
      </c>
      <c r="C30" s="76" t="s">
        <v>396</v>
      </c>
      <c r="D30" s="39">
        <v>20142000</v>
      </c>
      <c r="E30" s="39"/>
      <c r="F30" s="39"/>
      <c r="G30" s="39">
        <v>379031</v>
      </c>
      <c r="H30" s="110">
        <f>SUM(D30:G30)</f>
        <v>20521031</v>
      </c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</row>
    <row r="31" spans="1:27" ht="12.75" customHeight="1" x14ac:dyDescent="0.2">
      <c r="A31" s="214" t="s">
        <v>278</v>
      </c>
      <c r="B31" s="81" t="s">
        <v>397</v>
      </c>
      <c r="C31" s="85" t="s">
        <v>380</v>
      </c>
      <c r="D31" s="39">
        <v>5494500</v>
      </c>
      <c r="E31" s="39"/>
      <c r="F31" s="39"/>
      <c r="G31" s="39">
        <v>122000</v>
      </c>
      <c r="H31" s="110">
        <f>SUM(D31:G31)</f>
        <v>5616500</v>
      </c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</row>
    <row r="32" spans="1:27" ht="12.75" customHeight="1" x14ac:dyDescent="0.2">
      <c r="A32" s="214" t="s">
        <v>279</v>
      </c>
      <c r="B32" s="86" t="s">
        <v>398</v>
      </c>
      <c r="C32" s="85" t="s">
        <v>381</v>
      </c>
      <c r="D32" s="39"/>
      <c r="E32" s="39"/>
      <c r="F32" s="39"/>
      <c r="G32" s="39"/>
      <c r="H32" s="110">
        <f>SUM(D32:F32)</f>
        <v>0</v>
      </c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</row>
    <row r="33" spans="1:27" ht="12.75" customHeight="1" x14ac:dyDescent="0.2">
      <c r="A33" s="214" t="s">
        <v>280</v>
      </c>
      <c r="B33" s="238" t="s">
        <v>746</v>
      </c>
      <c r="C33" s="173"/>
      <c r="D33" s="49">
        <f>SUM(D29:D32)</f>
        <v>25636500</v>
      </c>
      <c r="E33" s="49">
        <f>SUM(E29:E32)</f>
        <v>0</v>
      </c>
      <c r="F33" s="49">
        <f>SUM(F29:F32)</f>
        <v>0</v>
      </c>
      <c r="G33" s="49">
        <f>SUM(G29:G32)</f>
        <v>501031</v>
      </c>
      <c r="H33" s="49">
        <f>SUM(H29:H32)</f>
        <v>26137531</v>
      </c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</row>
    <row r="34" spans="1:27" ht="12.75" customHeight="1" x14ac:dyDescent="0.2">
      <c r="A34" s="214" t="s">
        <v>281</v>
      </c>
      <c r="B34" s="174" t="s">
        <v>416</v>
      </c>
      <c r="C34" s="174"/>
      <c r="D34" s="49">
        <f>D27+D33</f>
        <v>120509828</v>
      </c>
      <c r="E34" s="49">
        <f>E27</f>
        <v>27378000</v>
      </c>
      <c r="F34" s="49">
        <f>F27</f>
        <v>0</v>
      </c>
      <c r="G34" s="49">
        <f>G27+G33</f>
        <v>72091889</v>
      </c>
      <c r="H34" s="49">
        <f>D34+E34+G34</f>
        <v>219979717</v>
      </c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</row>
    <row r="35" spans="1:27" ht="12.75" customHeight="1" x14ac:dyDescent="0.2">
      <c r="A35" s="98"/>
      <c r="B35" s="27"/>
      <c r="C35" s="27"/>
      <c r="D35" s="92"/>
      <c r="E35" s="92"/>
      <c r="F35" s="92"/>
      <c r="G35" s="92"/>
      <c r="H35" s="16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</row>
    <row r="36" spans="1:27" ht="12.75" customHeight="1" x14ac:dyDescent="0.2">
      <c r="A36" s="98"/>
      <c r="B36" s="27"/>
      <c r="C36" s="27"/>
      <c r="D36" s="92"/>
      <c r="E36" s="92"/>
      <c r="F36" s="92"/>
      <c r="G36" s="92"/>
      <c r="H36" s="92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</row>
    <row r="37" spans="1:27" ht="12.75" customHeight="1" x14ac:dyDescent="0.2">
      <c r="A37" s="98"/>
      <c r="B37" s="27"/>
      <c r="C37" s="27"/>
      <c r="D37" s="92"/>
      <c r="E37" s="92"/>
      <c r="F37" s="92"/>
      <c r="G37" s="92"/>
      <c r="H37" s="92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</row>
    <row r="38" spans="1:27" ht="12.75" customHeight="1" x14ac:dyDescent="0.2">
      <c r="A38" s="98"/>
      <c r="B38" s="27"/>
      <c r="C38" s="27"/>
      <c r="D38" s="92"/>
      <c r="E38" s="92"/>
      <c r="F38" s="92"/>
      <c r="G38" s="92"/>
      <c r="H38" s="92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</row>
    <row r="39" spans="1:27" ht="12.75" customHeight="1" x14ac:dyDescent="0.2">
      <c r="A39" s="98"/>
      <c r="B39" s="27"/>
      <c r="C39" s="27"/>
      <c r="D39" s="92"/>
      <c r="E39" s="92"/>
      <c r="F39" s="92"/>
      <c r="G39" s="92"/>
      <c r="H39" s="92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</row>
    <row r="40" spans="1:27" ht="12.75" customHeight="1" x14ac:dyDescent="0.2">
      <c r="A40" s="98"/>
      <c r="B40" s="27"/>
      <c r="C40" s="27"/>
      <c r="D40" s="92"/>
      <c r="E40" s="92"/>
      <c r="F40" s="92"/>
      <c r="G40" s="92"/>
      <c r="H40" s="92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</row>
    <row r="41" spans="1:27" ht="12.75" customHeight="1" x14ac:dyDescent="0.2">
      <c r="A41" s="98"/>
      <c r="B41" s="27"/>
      <c r="C41" s="27"/>
      <c r="D41" s="92"/>
      <c r="E41" s="92"/>
      <c r="F41" s="92"/>
      <c r="G41" s="92"/>
      <c r="H41" s="92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</row>
    <row r="42" spans="1:27" ht="12.75" customHeight="1" x14ac:dyDescent="0.2">
      <c r="A42" s="98"/>
      <c r="B42" s="27"/>
      <c r="C42" s="27"/>
      <c r="D42" s="92"/>
      <c r="E42" s="92"/>
      <c r="F42" s="92"/>
      <c r="G42" s="92"/>
      <c r="H42" s="92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</row>
    <row r="43" spans="1:27" ht="12.75" customHeight="1" x14ac:dyDescent="0.2">
      <c r="A43" s="98"/>
      <c r="B43" s="27"/>
      <c r="C43" s="27"/>
      <c r="D43" s="92"/>
      <c r="E43" s="92"/>
      <c r="F43" s="92"/>
      <c r="G43" s="92"/>
      <c r="H43" s="92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</row>
    <row r="44" spans="1:27" ht="12.75" customHeight="1" x14ac:dyDescent="0.2">
      <c r="A44" s="98"/>
      <c r="B44" s="27"/>
      <c r="C44" s="27"/>
      <c r="D44" s="92"/>
      <c r="E44" s="92"/>
      <c r="F44" s="92"/>
      <c r="G44" s="92"/>
      <c r="H44" s="92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</row>
    <row r="45" spans="1:27" ht="12.75" customHeight="1" x14ac:dyDescent="0.2">
      <c r="A45" s="98"/>
      <c r="B45" s="27"/>
      <c r="C45" s="27"/>
      <c r="D45" s="92"/>
      <c r="E45" s="92"/>
      <c r="F45" s="92"/>
      <c r="G45" s="92"/>
      <c r="H45" s="92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</row>
    <row r="46" spans="1:27" ht="12.75" customHeight="1" x14ac:dyDescent="0.2">
      <c r="A46" s="98"/>
      <c r="B46" s="27"/>
      <c r="C46" s="27"/>
      <c r="D46" s="92"/>
      <c r="E46" s="92"/>
      <c r="F46" s="92"/>
      <c r="G46" s="92"/>
      <c r="H46" s="92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</row>
    <row r="47" spans="1:27" ht="12.75" customHeight="1" x14ac:dyDescent="0.2">
      <c r="A47" s="98"/>
      <c r="B47" s="27"/>
      <c r="C47" s="27"/>
      <c r="D47" s="92"/>
      <c r="E47" s="92"/>
      <c r="F47" s="92"/>
      <c r="G47" s="92"/>
      <c r="H47" s="92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</row>
    <row r="48" spans="1:27" ht="12.75" customHeight="1" x14ac:dyDescent="0.2">
      <c r="A48" s="98"/>
      <c r="B48" s="27"/>
      <c r="C48" s="27"/>
      <c r="D48" s="92"/>
      <c r="E48" s="92"/>
      <c r="F48" s="92"/>
      <c r="G48" s="92"/>
      <c r="H48" s="92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</row>
    <row r="49" spans="1:27" ht="12.75" customHeight="1" x14ac:dyDescent="0.2">
      <c r="A49" s="98"/>
      <c r="B49" s="27"/>
      <c r="C49" s="27"/>
      <c r="D49" s="92"/>
      <c r="E49" s="92"/>
      <c r="F49" s="92"/>
      <c r="G49" s="92"/>
      <c r="H49" s="92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</row>
    <row r="50" spans="1:27" ht="12.75" customHeight="1" x14ac:dyDescent="0.2">
      <c r="A50" s="98"/>
      <c r="B50" s="27"/>
      <c r="C50" s="27"/>
      <c r="D50" s="92"/>
      <c r="E50" s="92"/>
      <c r="F50" s="92"/>
      <c r="G50" s="92"/>
      <c r="H50" s="92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</row>
    <row r="51" spans="1:27" ht="12.75" customHeight="1" x14ac:dyDescent="0.2">
      <c r="A51" s="98"/>
      <c r="B51" s="27"/>
      <c r="C51" s="27"/>
      <c r="D51" s="92"/>
      <c r="E51" s="92"/>
      <c r="F51" s="92"/>
      <c r="G51" s="92"/>
      <c r="H51" s="92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</row>
    <row r="52" spans="1:27" ht="12.75" customHeight="1" x14ac:dyDescent="0.2">
      <c r="A52" s="98"/>
      <c r="B52" s="27"/>
      <c r="C52" s="27"/>
      <c r="D52" s="92"/>
      <c r="E52" s="92"/>
      <c r="F52" s="92"/>
      <c r="G52" s="92"/>
      <c r="H52" s="92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</row>
    <row r="53" spans="1:27" ht="12.75" customHeight="1" x14ac:dyDescent="0.2">
      <c r="A53" s="98"/>
      <c r="B53" s="27"/>
      <c r="C53" s="27"/>
      <c r="D53" s="92"/>
      <c r="E53" s="92"/>
      <c r="F53" s="92"/>
      <c r="G53" s="92"/>
      <c r="H53" s="92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</row>
    <row r="54" spans="1:27" ht="12.75" customHeight="1" x14ac:dyDescent="0.2">
      <c r="A54" s="98"/>
      <c r="B54" s="27"/>
      <c r="C54" s="27"/>
      <c r="D54" s="92"/>
      <c r="E54" s="92"/>
      <c r="F54" s="92"/>
      <c r="G54" s="92"/>
      <c r="H54" s="92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</row>
    <row r="55" spans="1:27" ht="12.75" customHeight="1" x14ac:dyDescent="0.2">
      <c r="A55" s="98"/>
      <c r="B55" s="27"/>
      <c r="C55" s="27"/>
      <c r="D55" s="92"/>
      <c r="E55" s="92"/>
      <c r="F55" s="92"/>
      <c r="G55" s="92"/>
      <c r="H55" s="92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</row>
    <row r="56" spans="1:27" ht="12.75" customHeight="1" x14ac:dyDescent="0.2">
      <c r="A56" s="98"/>
      <c r="B56" s="27"/>
      <c r="C56" s="27"/>
      <c r="D56" s="92"/>
      <c r="E56" s="92"/>
      <c r="F56" s="92"/>
      <c r="G56" s="92"/>
      <c r="H56" s="92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</row>
    <row r="57" spans="1:27" ht="12.75" customHeight="1" x14ac:dyDescent="0.2">
      <c r="A57" s="98"/>
      <c r="B57" s="27"/>
      <c r="C57" s="27"/>
      <c r="D57" s="92"/>
      <c r="E57" s="92"/>
      <c r="F57" s="92"/>
      <c r="G57" s="92"/>
      <c r="H57" s="92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</row>
    <row r="58" spans="1:27" ht="12.75" customHeight="1" x14ac:dyDescent="0.2">
      <c r="A58" s="98"/>
      <c r="B58" s="27"/>
      <c r="C58" s="27"/>
      <c r="D58" s="92"/>
      <c r="E58" s="92"/>
      <c r="F58" s="92"/>
      <c r="G58" s="92"/>
      <c r="H58" s="92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</row>
    <row r="59" spans="1:27" ht="12.75" customHeight="1" x14ac:dyDescent="0.2">
      <c r="A59" s="98"/>
      <c r="B59" s="27"/>
      <c r="C59" s="27"/>
      <c r="D59" s="92"/>
      <c r="E59" s="92"/>
      <c r="F59" s="92"/>
      <c r="G59" s="92"/>
      <c r="H59" s="92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</row>
    <row r="60" spans="1:27" ht="12.75" customHeight="1" x14ac:dyDescent="0.2">
      <c r="A60" s="98"/>
      <c r="B60" s="27"/>
      <c r="C60" s="27"/>
      <c r="D60" s="92"/>
      <c r="E60" s="92"/>
      <c r="F60" s="92"/>
      <c r="G60" s="92"/>
      <c r="H60" s="92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</row>
    <row r="61" spans="1:27" ht="12.75" customHeight="1" x14ac:dyDescent="0.2">
      <c r="A61" s="98"/>
      <c r="B61" s="27"/>
      <c r="C61" s="27"/>
      <c r="D61" s="92"/>
      <c r="E61" s="92"/>
      <c r="F61" s="92"/>
      <c r="G61" s="92"/>
      <c r="H61" s="92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</row>
    <row r="62" spans="1:27" ht="12.75" customHeight="1" x14ac:dyDescent="0.2">
      <c r="A62" s="98"/>
      <c r="B62" s="27"/>
      <c r="C62" s="27"/>
      <c r="D62" s="92"/>
      <c r="E62" s="92"/>
      <c r="F62" s="92"/>
      <c r="G62" s="92"/>
      <c r="H62" s="92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</row>
    <row r="63" spans="1:27" ht="12.75" customHeight="1" x14ac:dyDescent="0.2">
      <c r="A63" s="98"/>
      <c r="B63" s="27"/>
      <c r="C63" s="27"/>
      <c r="D63" s="92"/>
      <c r="E63" s="92"/>
      <c r="F63" s="92"/>
      <c r="G63" s="92"/>
      <c r="H63" s="92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</row>
    <row r="64" spans="1:27" ht="12.75" customHeight="1" x14ac:dyDescent="0.2">
      <c r="A64" s="98"/>
      <c r="B64" s="27"/>
      <c r="C64" s="27"/>
      <c r="D64" s="92"/>
      <c r="E64" s="92"/>
      <c r="F64" s="92"/>
      <c r="G64" s="92"/>
      <c r="H64" s="92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</row>
    <row r="65" spans="1:27" ht="12.75" customHeight="1" x14ac:dyDescent="0.2">
      <c r="A65" s="98"/>
      <c r="B65" s="27"/>
      <c r="C65" s="27"/>
      <c r="D65" s="92"/>
      <c r="E65" s="92"/>
      <c r="F65" s="92"/>
      <c r="G65" s="92"/>
      <c r="H65" s="92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</row>
    <row r="66" spans="1:27" ht="12.75" customHeight="1" x14ac:dyDescent="0.2">
      <c r="A66" s="98"/>
      <c r="B66" s="27"/>
      <c r="C66" s="27"/>
      <c r="D66" s="92"/>
      <c r="E66" s="92"/>
      <c r="F66" s="92"/>
      <c r="G66" s="92"/>
      <c r="H66" s="92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</row>
    <row r="67" spans="1:27" ht="12.75" customHeight="1" x14ac:dyDescent="0.2">
      <c r="A67" s="98"/>
      <c r="B67" s="27"/>
      <c r="C67" s="27"/>
      <c r="D67" s="92"/>
      <c r="E67" s="92"/>
      <c r="F67" s="92"/>
      <c r="G67" s="92"/>
      <c r="H67" s="92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</row>
    <row r="68" spans="1:27" ht="12.75" customHeight="1" x14ac:dyDescent="0.2">
      <c r="A68" s="98"/>
      <c r="B68" s="27"/>
      <c r="C68" s="27"/>
      <c r="D68" s="92"/>
      <c r="E68" s="92"/>
      <c r="F68" s="92"/>
      <c r="G68" s="92"/>
      <c r="H68" s="92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</row>
    <row r="69" spans="1:27" ht="12.75" customHeight="1" x14ac:dyDescent="0.2">
      <c r="A69" s="98"/>
      <c r="B69" s="27"/>
      <c r="C69" s="27"/>
      <c r="D69" s="92"/>
      <c r="E69" s="92"/>
      <c r="F69" s="92"/>
      <c r="G69" s="92"/>
      <c r="H69" s="92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</row>
    <row r="70" spans="1:27" ht="12.75" customHeight="1" x14ac:dyDescent="0.2">
      <c r="A70" s="98"/>
      <c r="B70" s="27"/>
      <c r="C70" s="27"/>
      <c r="D70" s="92"/>
      <c r="E70" s="92"/>
      <c r="F70" s="92"/>
      <c r="G70" s="92"/>
      <c r="H70" s="92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</row>
    <row r="71" spans="1:27" ht="12.75" customHeight="1" x14ac:dyDescent="0.2">
      <c r="A71" s="98"/>
      <c r="B71" s="27"/>
      <c r="C71" s="27"/>
      <c r="D71" s="92"/>
      <c r="E71" s="92"/>
      <c r="F71" s="92"/>
      <c r="G71" s="92"/>
      <c r="H71" s="92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</row>
    <row r="72" spans="1:27" ht="12.75" customHeight="1" x14ac:dyDescent="0.2">
      <c r="A72" s="98"/>
      <c r="B72" s="27"/>
      <c r="C72" s="27"/>
      <c r="D72" s="92"/>
      <c r="E72" s="92"/>
      <c r="F72" s="92"/>
      <c r="G72" s="92"/>
      <c r="H72" s="92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</row>
    <row r="73" spans="1:27" ht="12.75" customHeight="1" x14ac:dyDescent="0.2">
      <c r="A73" s="98"/>
      <c r="B73" s="27"/>
      <c r="C73" s="27"/>
      <c r="D73" s="92"/>
      <c r="E73" s="92"/>
      <c r="F73" s="92"/>
      <c r="G73" s="92"/>
      <c r="H73" s="92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</row>
    <row r="74" spans="1:27" ht="12.75" customHeight="1" x14ac:dyDescent="0.2">
      <c r="A74" s="98"/>
      <c r="B74" s="27"/>
      <c r="C74" s="27"/>
      <c r="D74" s="92"/>
      <c r="E74" s="92"/>
      <c r="F74" s="92"/>
      <c r="G74" s="92"/>
      <c r="H74" s="92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</row>
    <row r="75" spans="1:27" ht="12.75" customHeight="1" x14ac:dyDescent="0.2">
      <c r="A75" s="98"/>
      <c r="B75" s="27"/>
      <c r="C75" s="27"/>
      <c r="D75" s="92"/>
      <c r="E75" s="92"/>
      <c r="F75" s="92"/>
      <c r="G75" s="92"/>
      <c r="H75" s="92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</row>
    <row r="76" spans="1:27" ht="12.75" customHeight="1" x14ac:dyDescent="0.2">
      <c r="A76" s="98"/>
      <c r="B76" s="27"/>
      <c r="C76" s="27"/>
      <c r="D76" s="92"/>
      <c r="E76" s="92"/>
      <c r="F76" s="92"/>
      <c r="G76" s="92"/>
      <c r="H76" s="92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</row>
    <row r="77" spans="1:27" ht="12.75" customHeight="1" x14ac:dyDescent="0.2">
      <c r="A77" s="98"/>
      <c r="B77" s="27"/>
      <c r="C77" s="27"/>
      <c r="D77" s="92"/>
      <c r="E77" s="92"/>
      <c r="F77" s="92"/>
      <c r="G77" s="92"/>
      <c r="H77" s="92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</row>
    <row r="78" spans="1:27" ht="12.75" customHeight="1" x14ac:dyDescent="0.2">
      <c r="A78" s="98"/>
      <c r="B78" s="27"/>
      <c r="C78" s="27"/>
      <c r="D78" s="92"/>
      <c r="E78" s="92"/>
      <c r="F78" s="92"/>
      <c r="G78" s="92"/>
      <c r="H78" s="92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</row>
    <row r="79" spans="1:27" ht="12.75" customHeight="1" x14ac:dyDescent="0.2">
      <c r="A79" s="98"/>
      <c r="B79" s="27"/>
      <c r="C79" s="27"/>
      <c r="D79" s="92"/>
      <c r="E79" s="92"/>
      <c r="F79" s="92"/>
      <c r="G79" s="92"/>
      <c r="H79" s="92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</row>
    <row r="80" spans="1:27" ht="12.75" customHeight="1" x14ac:dyDescent="0.2">
      <c r="A80" s="98"/>
      <c r="B80" s="27"/>
      <c r="C80" s="27"/>
      <c r="D80" s="92"/>
      <c r="E80" s="92"/>
      <c r="F80" s="92"/>
      <c r="G80" s="92"/>
      <c r="H80" s="92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</row>
    <row r="81" spans="1:27" ht="12.75" customHeight="1" x14ac:dyDescent="0.2">
      <c r="A81" s="98"/>
      <c r="B81" s="27"/>
      <c r="C81" s="27"/>
      <c r="D81" s="92"/>
      <c r="E81" s="92"/>
      <c r="F81" s="92"/>
      <c r="G81" s="92"/>
      <c r="H81" s="92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</row>
    <row r="82" spans="1:27" ht="12.75" customHeight="1" x14ac:dyDescent="0.2">
      <c r="A82" s="98"/>
      <c r="B82" s="27"/>
      <c r="C82" s="27"/>
      <c r="D82" s="92"/>
      <c r="E82" s="92"/>
      <c r="F82" s="92"/>
      <c r="G82" s="92"/>
      <c r="H82" s="92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</row>
    <row r="83" spans="1:27" ht="12.75" customHeight="1" x14ac:dyDescent="0.2">
      <c r="A83" s="98"/>
      <c r="B83" s="27"/>
      <c r="C83" s="27"/>
      <c r="D83" s="92"/>
      <c r="E83" s="92"/>
      <c r="F83" s="92"/>
      <c r="G83" s="92"/>
      <c r="H83" s="92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</row>
    <row r="84" spans="1:27" ht="12.75" customHeight="1" x14ac:dyDescent="0.2">
      <c r="A84" s="98"/>
      <c r="B84" s="27"/>
      <c r="C84" s="27"/>
      <c r="D84" s="92"/>
      <c r="E84" s="92"/>
      <c r="F84" s="92"/>
      <c r="G84" s="92"/>
      <c r="H84" s="92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</row>
    <row r="85" spans="1:27" ht="12.75" customHeight="1" x14ac:dyDescent="0.2">
      <c r="A85" s="98"/>
      <c r="B85" s="27"/>
      <c r="C85" s="27"/>
      <c r="D85" s="92"/>
      <c r="E85" s="92"/>
      <c r="F85" s="92"/>
      <c r="G85" s="92"/>
      <c r="H85" s="92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</row>
    <row r="86" spans="1:27" ht="12.75" customHeight="1" x14ac:dyDescent="0.2">
      <c r="A86" s="98"/>
      <c r="B86" s="27"/>
      <c r="C86" s="27"/>
      <c r="D86" s="92"/>
      <c r="E86" s="92"/>
      <c r="F86" s="92"/>
      <c r="G86" s="92"/>
      <c r="H86" s="92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</row>
    <row r="87" spans="1:27" ht="12.75" customHeight="1" x14ac:dyDescent="0.2">
      <c r="A87" s="98"/>
      <c r="B87" s="27"/>
      <c r="C87" s="27"/>
      <c r="D87" s="92"/>
      <c r="E87" s="92"/>
      <c r="F87" s="92"/>
      <c r="G87" s="92"/>
      <c r="H87" s="92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</row>
    <row r="88" spans="1:27" ht="12.75" customHeight="1" x14ac:dyDescent="0.2">
      <c r="A88" s="98"/>
      <c r="B88" s="27"/>
      <c r="C88" s="27"/>
      <c r="D88" s="92"/>
      <c r="E88" s="92"/>
      <c r="F88" s="92"/>
      <c r="G88" s="92"/>
      <c r="H88" s="92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</row>
    <row r="89" spans="1:27" ht="12.75" customHeight="1" x14ac:dyDescent="0.2">
      <c r="A89" s="98"/>
      <c r="B89" s="27"/>
      <c r="C89" s="27"/>
      <c r="D89" s="92"/>
      <c r="E89" s="92"/>
      <c r="F89" s="92"/>
      <c r="G89" s="92"/>
      <c r="H89" s="92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</row>
    <row r="90" spans="1:27" ht="12.75" customHeight="1" x14ac:dyDescent="0.2">
      <c r="A90" s="98"/>
      <c r="B90" s="27"/>
      <c r="C90" s="27"/>
      <c r="D90" s="92"/>
      <c r="E90" s="92"/>
      <c r="F90" s="92"/>
      <c r="G90" s="92"/>
      <c r="H90" s="92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</row>
    <row r="91" spans="1:27" ht="12.75" customHeight="1" x14ac:dyDescent="0.2">
      <c r="A91" s="98"/>
      <c r="B91" s="27"/>
      <c r="C91" s="27"/>
      <c r="D91" s="92"/>
      <c r="E91" s="92"/>
      <c r="F91" s="92"/>
      <c r="G91" s="92"/>
      <c r="H91" s="92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</row>
    <row r="92" spans="1:27" ht="12.75" customHeight="1" x14ac:dyDescent="0.2">
      <c r="A92" s="98"/>
      <c r="B92" s="27"/>
      <c r="C92" s="27"/>
      <c r="D92" s="92"/>
      <c r="E92" s="92"/>
      <c r="F92" s="92"/>
      <c r="G92" s="92"/>
      <c r="H92" s="92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</row>
    <row r="93" spans="1:27" ht="12.75" customHeight="1" x14ac:dyDescent="0.2">
      <c r="A93" s="98"/>
      <c r="B93" s="27"/>
      <c r="C93" s="27"/>
      <c r="D93" s="92"/>
      <c r="E93" s="92"/>
      <c r="F93" s="92"/>
      <c r="G93" s="92"/>
      <c r="H93" s="92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</row>
    <row r="94" spans="1:27" ht="12.75" customHeight="1" x14ac:dyDescent="0.2">
      <c r="A94" s="98"/>
      <c r="B94" s="27"/>
      <c r="C94" s="27"/>
      <c r="D94" s="92"/>
      <c r="E94" s="92"/>
      <c r="F94" s="92"/>
      <c r="G94" s="92"/>
      <c r="H94" s="92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</row>
    <row r="95" spans="1:27" ht="12.75" customHeight="1" x14ac:dyDescent="0.2">
      <c r="A95" s="98"/>
      <c r="B95" s="27"/>
      <c r="C95" s="27"/>
      <c r="D95" s="92"/>
      <c r="E95" s="92"/>
      <c r="F95" s="92"/>
      <c r="G95" s="92"/>
      <c r="H95" s="92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</row>
    <row r="96" spans="1:27" ht="12.75" customHeight="1" x14ac:dyDescent="0.2">
      <c r="A96" s="98"/>
      <c r="B96" s="27"/>
      <c r="C96" s="27"/>
      <c r="D96" s="92"/>
      <c r="E96" s="92"/>
      <c r="F96" s="92"/>
      <c r="G96" s="92"/>
      <c r="H96" s="92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</row>
    <row r="97" spans="1:27" ht="12.75" customHeight="1" x14ac:dyDescent="0.2">
      <c r="A97" s="98"/>
      <c r="B97" s="27"/>
      <c r="C97" s="27"/>
      <c r="D97" s="92"/>
      <c r="E97" s="92"/>
      <c r="F97" s="92"/>
      <c r="G97" s="92"/>
      <c r="H97" s="92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</row>
    <row r="98" spans="1:27" ht="12.75" customHeight="1" x14ac:dyDescent="0.2">
      <c r="A98" s="98"/>
      <c r="B98" s="27"/>
      <c r="C98" s="27"/>
      <c r="D98" s="92"/>
      <c r="E98" s="92"/>
      <c r="F98" s="92"/>
      <c r="G98" s="92"/>
      <c r="H98" s="92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</row>
    <row r="99" spans="1:27" ht="12.75" customHeight="1" x14ac:dyDescent="0.2">
      <c r="A99" s="98"/>
      <c r="B99" s="27"/>
      <c r="C99" s="27"/>
      <c r="D99" s="92"/>
      <c r="E99" s="92"/>
      <c r="F99" s="92"/>
      <c r="G99" s="92"/>
      <c r="H99" s="92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</row>
    <row r="100" spans="1:27" ht="12.75" customHeight="1" x14ac:dyDescent="0.2">
      <c r="A100" s="98"/>
      <c r="B100" s="27"/>
      <c r="C100" s="27"/>
      <c r="D100" s="92"/>
      <c r="E100" s="92"/>
      <c r="F100" s="92"/>
      <c r="G100" s="92"/>
      <c r="H100" s="92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</row>
    <row r="101" spans="1:27" ht="12.75" customHeight="1" x14ac:dyDescent="0.2">
      <c r="A101" s="98"/>
      <c r="B101" s="27"/>
      <c r="C101" s="27"/>
      <c r="D101" s="92"/>
      <c r="E101" s="92"/>
      <c r="F101" s="92"/>
      <c r="G101" s="92"/>
      <c r="H101" s="92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</row>
    <row r="102" spans="1:27" ht="12.75" customHeight="1" x14ac:dyDescent="0.2">
      <c r="A102" s="98"/>
      <c r="B102" s="27"/>
      <c r="C102" s="27"/>
      <c r="D102" s="92"/>
      <c r="E102" s="92"/>
      <c r="F102" s="92"/>
      <c r="G102" s="92"/>
      <c r="H102" s="92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</row>
    <row r="103" spans="1:27" ht="12.75" customHeight="1" x14ac:dyDescent="0.2">
      <c r="A103" s="98"/>
      <c r="B103" s="27"/>
      <c r="C103" s="27"/>
      <c r="D103" s="92"/>
      <c r="E103" s="92"/>
      <c r="F103" s="92"/>
      <c r="G103" s="92"/>
      <c r="H103" s="92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</row>
    <row r="104" spans="1:27" ht="12.75" customHeight="1" x14ac:dyDescent="0.2">
      <c r="A104" s="98"/>
      <c r="B104" s="27"/>
      <c r="C104" s="27"/>
      <c r="D104" s="92"/>
      <c r="E104" s="92"/>
      <c r="F104" s="92"/>
      <c r="G104" s="92"/>
      <c r="H104" s="92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</row>
    <row r="105" spans="1:27" ht="12.75" customHeight="1" x14ac:dyDescent="0.2">
      <c r="A105" s="98"/>
      <c r="B105" s="27"/>
      <c r="C105" s="27"/>
      <c r="D105" s="92"/>
      <c r="E105" s="92"/>
      <c r="F105" s="92"/>
      <c r="G105" s="92"/>
      <c r="H105" s="92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</row>
    <row r="106" spans="1:27" ht="12.75" customHeight="1" x14ac:dyDescent="0.2">
      <c r="A106" s="98"/>
      <c r="B106" s="27"/>
      <c r="C106" s="27"/>
      <c r="D106" s="92"/>
      <c r="E106" s="92"/>
      <c r="F106" s="92"/>
      <c r="G106" s="92"/>
      <c r="H106" s="92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</row>
    <row r="107" spans="1:27" ht="12.75" customHeight="1" x14ac:dyDescent="0.2">
      <c r="A107" s="98"/>
      <c r="B107" s="27"/>
      <c r="C107" s="27"/>
      <c r="D107" s="92"/>
      <c r="E107" s="92"/>
      <c r="F107" s="92"/>
      <c r="G107" s="92"/>
      <c r="H107" s="92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</row>
    <row r="108" spans="1:27" ht="12.75" customHeight="1" x14ac:dyDescent="0.2">
      <c r="A108" s="98"/>
      <c r="B108" s="27"/>
      <c r="C108" s="27"/>
      <c r="D108" s="92"/>
      <c r="E108" s="92"/>
      <c r="F108" s="92"/>
      <c r="G108" s="92"/>
      <c r="H108" s="92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</row>
    <row r="109" spans="1:27" ht="12.75" customHeight="1" x14ac:dyDescent="0.2">
      <c r="A109" s="98"/>
      <c r="B109" s="27"/>
      <c r="C109" s="27"/>
      <c r="D109" s="92"/>
      <c r="E109" s="92"/>
      <c r="F109" s="92"/>
      <c r="G109" s="92"/>
      <c r="H109" s="92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</row>
    <row r="110" spans="1:27" ht="12.75" customHeight="1" x14ac:dyDescent="0.2">
      <c r="A110" s="98"/>
      <c r="B110" s="27"/>
      <c r="C110" s="27"/>
      <c r="D110" s="92"/>
      <c r="E110" s="92"/>
      <c r="F110" s="92"/>
      <c r="G110" s="92"/>
      <c r="H110" s="92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</row>
    <row r="111" spans="1:27" ht="12.75" customHeight="1" x14ac:dyDescent="0.2">
      <c r="A111" s="98"/>
      <c r="B111" s="27"/>
      <c r="C111" s="27"/>
      <c r="D111" s="92"/>
      <c r="E111" s="92"/>
      <c r="F111" s="92"/>
      <c r="G111" s="92"/>
      <c r="H111" s="92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</row>
    <row r="112" spans="1:27" ht="12.75" customHeight="1" x14ac:dyDescent="0.2">
      <c r="A112" s="98"/>
      <c r="B112" s="27"/>
      <c r="C112" s="27"/>
      <c r="D112" s="92"/>
      <c r="E112" s="92"/>
      <c r="F112" s="92"/>
      <c r="G112" s="92"/>
      <c r="H112" s="92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</row>
    <row r="113" spans="1:27" ht="12.75" customHeight="1" x14ac:dyDescent="0.2">
      <c r="A113" s="98"/>
      <c r="B113" s="27"/>
      <c r="C113" s="27"/>
      <c r="D113" s="92"/>
      <c r="E113" s="92"/>
      <c r="F113" s="92"/>
      <c r="G113" s="92"/>
      <c r="H113" s="92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</row>
    <row r="114" spans="1:27" ht="12.75" customHeight="1" x14ac:dyDescent="0.2">
      <c r="A114" s="98"/>
      <c r="B114" s="27"/>
      <c r="C114" s="27"/>
      <c r="D114" s="92"/>
      <c r="E114" s="92"/>
      <c r="F114" s="92"/>
      <c r="G114" s="92"/>
      <c r="H114" s="92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</row>
    <row r="115" spans="1:27" ht="12.75" customHeight="1" x14ac:dyDescent="0.2">
      <c r="A115" s="98"/>
      <c r="B115" s="27"/>
      <c r="C115" s="27"/>
      <c r="D115" s="92"/>
      <c r="E115" s="92"/>
      <c r="F115" s="92"/>
      <c r="G115" s="92"/>
      <c r="H115" s="92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</row>
    <row r="116" spans="1:27" ht="12.75" customHeight="1" x14ac:dyDescent="0.2">
      <c r="A116" s="98"/>
      <c r="B116" s="27"/>
      <c r="C116" s="27"/>
      <c r="D116" s="92"/>
      <c r="E116" s="92"/>
      <c r="F116" s="92"/>
      <c r="G116" s="92"/>
      <c r="H116" s="92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</row>
    <row r="117" spans="1:27" ht="12.75" customHeight="1" x14ac:dyDescent="0.2">
      <c r="A117" s="98"/>
      <c r="B117" s="27"/>
      <c r="C117" s="27"/>
      <c r="D117" s="92"/>
      <c r="E117" s="92"/>
      <c r="F117" s="92"/>
      <c r="G117" s="92"/>
      <c r="H117" s="92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</row>
    <row r="118" spans="1:27" ht="12.75" customHeight="1" x14ac:dyDescent="0.2">
      <c r="A118" s="98"/>
      <c r="B118" s="27"/>
      <c r="C118" s="27"/>
      <c r="D118" s="92"/>
      <c r="E118" s="92"/>
      <c r="F118" s="92"/>
      <c r="G118" s="92"/>
      <c r="H118" s="92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</row>
    <row r="119" spans="1:27" ht="12.75" customHeight="1" x14ac:dyDescent="0.2">
      <c r="A119" s="98"/>
      <c r="B119" s="27"/>
      <c r="C119" s="27"/>
      <c r="D119" s="92"/>
      <c r="E119" s="92"/>
      <c r="F119" s="92"/>
      <c r="G119" s="92"/>
      <c r="H119" s="92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</row>
    <row r="120" spans="1:27" ht="12.75" customHeight="1" x14ac:dyDescent="0.2">
      <c r="A120" s="98"/>
      <c r="B120" s="27"/>
      <c r="C120" s="27"/>
      <c r="D120" s="92"/>
      <c r="E120" s="92"/>
      <c r="F120" s="92"/>
      <c r="G120" s="92"/>
      <c r="H120" s="92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</row>
    <row r="121" spans="1:27" ht="12.75" customHeight="1" x14ac:dyDescent="0.2">
      <c r="A121" s="98"/>
      <c r="B121" s="27"/>
      <c r="C121" s="27"/>
      <c r="D121" s="92"/>
      <c r="E121" s="92"/>
      <c r="F121" s="92"/>
      <c r="G121" s="92"/>
      <c r="H121" s="92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</row>
    <row r="122" spans="1:27" ht="12.75" customHeight="1" x14ac:dyDescent="0.2">
      <c r="A122" s="98"/>
      <c r="B122" s="27"/>
      <c r="C122" s="27"/>
      <c r="D122" s="92"/>
      <c r="E122" s="92"/>
      <c r="F122" s="92"/>
      <c r="G122" s="92"/>
      <c r="H122" s="92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</row>
    <row r="123" spans="1:27" ht="12.75" customHeight="1" x14ac:dyDescent="0.2">
      <c r="A123" s="98"/>
      <c r="B123" s="27"/>
      <c r="C123" s="27"/>
      <c r="D123" s="92"/>
      <c r="E123" s="92"/>
      <c r="F123" s="92"/>
      <c r="G123" s="92"/>
      <c r="H123" s="92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</row>
    <row r="124" spans="1:27" ht="12.75" customHeight="1" x14ac:dyDescent="0.2">
      <c r="A124" s="98"/>
      <c r="B124" s="27"/>
      <c r="C124" s="27"/>
      <c r="D124" s="92"/>
      <c r="E124" s="92"/>
      <c r="F124" s="92"/>
      <c r="G124" s="92"/>
      <c r="H124" s="92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</row>
    <row r="125" spans="1:27" ht="12.75" customHeight="1" x14ac:dyDescent="0.2">
      <c r="A125" s="98"/>
      <c r="B125" s="27"/>
      <c r="C125" s="27"/>
      <c r="D125" s="92"/>
      <c r="E125" s="92"/>
      <c r="F125" s="92"/>
      <c r="G125" s="92"/>
      <c r="H125" s="92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</row>
    <row r="126" spans="1:27" ht="12.75" customHeight="1" x14ac:dyDescent="0.2">
      <c r="A126" s="98"/>
      <c r="B126" s="27"/>
      <c r="C126" s="27"/>
      <c r="D126" s="92"/>
      <c r="E126" s="92"/>
      <c r="F126" s="92"/>
      <c r="G126" s="92"/>
      <c r="H126" s="92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</row>
    <row r="127" spans="1:27" ht="12.75" customHeight="1" x14ac:dyDescent="0.2">
      <c r="A127" s="98"/>
      <c r="B127" s="27"/>
      <c r="C127" s="27"/>
      <c r="D127" s="92"/>
      <c r="E127" s="92"/>
      <c r="F127" s="92"/>
      <c r="G127" s="92"/>
      <c r="H127" s="92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</row>
    <row r="128" spans="1:27" ht="12.75" customHeight="1" x14ac:dyDescent="0.2">
      <c r="A128" s="98"/>
      <c r="B128" s="27"/>
      <c r="C128" s="27"/>
      <c r="D128" s="92"/>
      <c r="E128" s="92"/>
      <c r="F128" s="92"/>
      <c r="G128" s="92"/>
      <c r="H128" s="92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</row>
    <row r="129" spans="1:27" ht="12.75" customHeight="1" x14ac:dyDescent="0.2">
      <c r="A129" s="98"/>
      <c r="B129" s="27"/>
      <c r="C129" s="27"/>
      <c r="D129" s="92"/>
      <c r="E129" s="92"/>
      <c r="F129" s="92"/>
      <c r="G129" s="92"/>
      <c r="H129" s="92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</row>
    <row r="130" spans="1:27" ht="12.75" customHeight="1" x14ac:dyDescent="0.2">
      <c r="A130" s="98"/>
      <c r="B130" s="27"/>
      <c r="C130" s="27"/>
      <c r="D130" s="92"/>
      <c r="E130" s="92"/>
      <c r="F130" s="92"/>
      <c r="G130" s="92"/>
      <c r="H130" s="92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</row>
    <row r="131" spans="1:27" ht="12.75" customHeight="1" x14ac:dyDescent="0.2">
      <c r="A131" s="98"/>
      <c r="B131" s="27"/>
      <c r="C131" s="27"/>
      <c r="D131" s="92"/>
      <c r="E131" s="92"/>
      <c r="F131" s="92"/>
      <c r="G131" s="92"/>
      <c r="H131" s="92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</row>
    <row r="132" spans="1:27" ht="12.75" customHeight="1" x14ac:dyDescent="0.2">
      <c r="A132" s="98"/>
      <c r="B132" s="27"/>
      <c r="C132" s="27"/>
      <c r="D132" s="92"/>
      <c r="E132" s="92"/>
      <c r="F132" s="92"/>
      <c r="G132" s="92"/>
      <c r="H132" s="92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</row>
    <row r="133" spans="1:27" ht="12.75" customHeight="1" x14ac:dyDescent="0.2">
      <c r="A133" s="98"/>
      <c r="B133" s="27"/>
      <c r="C133" s="27"/>
      <c r="D133" s="92"/>
      <c r="E133" s="92"/>
      <c r="F133" s="92"/>
      <c r="G133" s="92"/>
      <c r="H133" s="92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</row>
    <row r="134" spans="1:27" ht="12.75" customHeight="1" x14ac:dyDescent="0.2">
      <c r="A134" s="98"/>
      <c r="B134" s="27"/>
      <c r="C134" s="27"/>
      <c r="D134" s="92"/>
      <c r="E134" s="92"/>
      <c r="F134" s="92"/>
      <c r="G134" s="92"/>
      <c r="H134" s="92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</row>
    <row r="135" spans="1:27" ht="12.75" customHeight="1" x14ac:dyDescent="0.2">
      <c r="A135" s="98"/>
      <c r="B135" s="27"/>
      <c r="C135" s="27"/>
      <c r="D135" s="92"/>
      <c r="E135" s="92"/>
      <c r="F135" s="92"/>
      <c r="G135" s="92"/>
      <c r="H135" s="92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</row>
    <row r="136" spans="1:27" ht="12.75" customHeight="1" x14ac:dyDescent="0.2">
      <c r="A136" s="98"/>
      <c r="B136" s="27"/>
      <c r="C136" s="27"/>
      <c r="D136" s="92"/>
      <c r="E136" s="92"/>
      <c r="F136" s="92"/>
      <c r="G136" s="92"/>
      <c r="H136" s="92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</row>
    <row r="137" spans="1:27" ht="12.75" customHeight="1" x14ac:dyDescent="0.2">
      <c r="A137" s="98"/>
      <c r="B137" s="27"/>
      <c r="C137" s="27"/>
      <c r="D137" s="92"/>
      <c r="E137" s="92"/>
      <c r="F137" s="92"/>
      <c r="G137" s="92"/>
      <c r="H137" s="92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</row>
    <row r="138" spans="1:27" ht="12.75" customHeight="1" x14ac:dyDescent="0.2">
      <c r="A138" s="98"/>
      <c r="B138" s="27"/>
      <c r="C138" s="27"/>
      <c r="D138" s="92"/>
      <c r="E138" s="92"/>
      <c r="F138" s="92"/>
      <c r="G138" s="92"/>
      <c r="H138" s="92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</row>
    <row r="139" spans="1:27" ht="12.75" customHeight="1" x14ac:dyDescent="0.2">
      <c r="A139" s="98"/>
      <c r="B139" s="27"/>
      <c r="C139" s="27"/>
      <c r="D139" s="92"/>
      <c r="E139" s="92"/>
      <c r="F139" s="92"/>
      <c r="G139" s="92"/>
      <c r="H139" s="92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</row>
    <row r="140" spans="1:27" ht="12.75" customHeight="1" x14ac:dyDescent="0.2">
      <c r="A140" s="98"/>
      <c r="B140" s="27"/>
      <c r="C140" s="27"/>
      <c r="D140" s="92"/>
      <c r="E140" s="92"/>
      <c r="F140" s="92"/>
      <c r="G140" s="92"/>
      <c r="H140" s="92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</row>
    <row r="141" spans="1:27" ht="12.75" customHeight="1" x14ac:dyDescent="0.2">
      <c r="A141" s="98"/>
      <c r="B141" s="27"/>
      <c r="C141" s="27"/>
      <c r="D141" s="92"/>
      <c r="E141" s="92"/>
      <c r="F141" s="92"/>
      <c r="G141" s="92"/>
      <c r="H141" s="92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</row>
    <row r="142" spans="1:27" ht="12.75" customHeight="1" x14ac:dyDescent="0.2">
      <c r="A142" s="98"/>
      <c r="B142" s="27"/>
      <c r="C142" s="27"/>
      <c r="D142" s="92"/>
      <c r="E142" s="92"/>
      <c r="F142" s="92"/>
      <c r="G142" s="92"/>
      <c r="H142" s="92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</row>
    <row r="143" spans="1:27" ht="12.75" customHeight="1" x14ac:dyDescent="0.2">
      <c r="A143" s="98"/>
      <c r="B143" s="27"/>
      <c r="C143" s="27"/>
      <c r="D143" s="92"/>
      <c r="E143" s="92"/>
      <c r="F143" s="92"/>
      <c r="G143" s="92"/>
      <c r="H143" s="92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</row>
    <row r="144" spans="1:27" ht="12.75" customHeight="1" x14ac:dyDescent="0.2">
      <c r="A144" s="98"/>
      <c r="B144" s="27"/>
      <c r="C144" s="27"/>
      <c r="D144" s="92"/>
      <c r="E144" s="92"/>
      <c r="F144" s="92"/>
      <c r="G144" s="92"/>
      <c r="H144" s="92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</row>
    <row r="145" spans="1:27" ht="12.75" customHeight="1" x14ac:dyDescent="0.2">
      <c r="A145" s="98"/>
      <c r="B145" s="27"/>
      <c r="C145" s="27"/>
      <c r="D145" s="92"/>
      <c r="E145" s="92"/>
      <c r="F145" s="92"/>
      <c r="G145" s="92"/>
      <c r="H145" s="92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</row>
    <row r="146" spans="1:27" ht="12.75" customHeight="1" x14ac:dyDescent="0.2">
      <c r="A146" s="98"/>
      <c r="B146" s="27"/>
      <c r="C146" s="27"/>
      <c r="D146" s="92"/>
      <c r="E146" s="92"/>
      <c r="F146" s="92"/>
      <c r="G146" s="92"/>
      <c r="H146" s="92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</row>
    <row r="147" spans="1:27" ht="12.75" customHeight="1" x14ac:dyDescent="0.2">
      <c r="A147" s="98"/>
      <c r="B147" s="27"/>
      <c r="C147" s="27"/>
      <c r="D147" s="92"/>
      <c r="E147" s="92"/>
      <c r="F147" s="92"/>
      <c r="G147" s="92"/>
      <c r="H147" s="92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</row>
    <row r="148" spans="1:27" ht="12.75" customHeight="1" x14ac:dyDescent="0.2">
      <c r="A148" s="98"/>
      <c r="B148" s="27"/>
      <c r="C148" s="27"/>
      <c r="D148" s="92"/>
      <c r="E148" s="92"/>
      <c r="F148" s="92"/>
      <c r="G148" s="92"/>
      <c r="H148" s="92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</row>
    <row r="149" spans="1:27" ht="12.75" customHeight="1" x14ac:dyDescent="0.2">
      <c r="A149" s="98"/>
      <c r="B149" s="27"/>
      <c r="C149" s="27"/>
      <c r="D149" s="92"/>
      <c r="E149" s="92"/>
      <c r="F149" s="92"/>
      <c r="G149" s="92"/>
      <c r="H149" s="92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</row>
    <row r="150" spans="1:27" ht="12.75" customHeight="1" x14ac:dyDescent="0.2">
      <c r="A150" s="98"/>
      <c r="B150" s="27"/>
      <c r="C150" s="27"/>
      <c r="D150" s="92"/>
      <c r="E150" s="92"/>
      <c r="F150" s="92"/>
      <c r="G150" s="92"/>
      <c r="H150" s="92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</row>
    <row r="151" spans="1:27" ht="12.75" customHeight="1" x14ac:dyDescent="0.2">
      <c r="A151" s="98"/>
      <c r="B151" s="27"/>
      <c r="C151" s="27"/>
      <c r="D151" s="92"/>
      <c r="E151" s="92"/>
      <c r="F151" s="92"/>
      <c r="G151" s="92"/>
      <c r="H151" s="92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</row>
    <row r="152" spans="1:27" ht="12.75" customHeight="1" x14ac:dyDescent="0.2">
      <c r="A152" s="98"/>
      <c r="B152" s="27"/>
      <c r="C152" s="27"/>
      <c r="D152" s="92"/>
      <c r="E152" s="92"/>
      <c r="F152" s="92"/>
      <c r="G152" s="92"/>
      <c r="H152" s="92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</row>
    <row r="153" spans="1:27" ht="12.75" customHeight="1" x14ac:dyDescent="0.2">
      <c r="A153" s="98"/>
      <c r="B153" s="27"/>
      <c r="C153" s="27"/>
      <c r="D153" s="92"/>
      <c r="E153" s="92"/>
      <c r="F153" s="92"/>
      <c r="G153" s="92"/>
      <c r="H153" s="92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</row>
    <row r="154" spans="1:27" ht="12.75" customHeight="1" x14ac:dyDescent="0.2">
      <c r="A154" s="98"/>
      <c r="B154" s="27"/>
      <c r="C154" s="27"/>
      <c r="D154" s="92"/>
      <c r="E154" s="92"/>
      <c r="F154" s="92"/>
      <c r="G154" s="92"/>
      <c r="H154" s="92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</row>
    <row r="155" spans="1:27" ht="12.75" customHeight="1" x14ac:dyDescent="0.2">
      <c r="A155" s="98"/>
      <c r="B155" s="27"/>
      <c r="C155" s="27"/>
      <c r="D155" s="92"/>
      <c r="E155" s="92"/>
      <c r="F155" s="92"/>
      <c r="G155" s="92"/>
      <c r="H155" s="92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</row>
    <row r="156" spans="1:27" ht="12.75" customHeight="1" x14ac:dyDescent="0.2">
      <c r="A156" s="98"/>
      <c r="B156" s="27"/>
      <c r="C156" s="27"/>
      <c r="D156" s="92"/>
      <c r="E156" s="92"/>
      <c r="F156" s="92"/>
      <c r="G156" s="92"/>
      <c r="H156" s="92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</row>
    <row r="157" spans="1:27" ht="12.75" customHeight="1" x14ac:dyDescent="0.2">
      <c r="A157" s="98"/>
      <c r="B157" s="27"/>
      <c r="C157" s="27"/>
      <c r="D157" s="92"/>
      <c r="E157" s="92"/>
      <c r="F157" s="92"/>
      <c r="G157" s="92"/>
      <c r="H157" s="92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</row>
    <row r="158" spans="1:27" ht="12.75" customHeight="1" x14ac:dyDescent="0.2">
      <c r="A158" s="98"/>
      <c r="B158" s="27"/>
      <c r="C158" s="27"/>
      <c r="D158" s="92"/>
      <c r="E158" s="92"/>
      <c r="F158" s="92"/>
      <c r="G158" s="92"/>
      <c r="H158" s="92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</row>
    <row r="159" spans="1:27" ht="12.75" customHeight="1" x14ac:dyDescent="0.2">
      <c r="A159" s="98"/>
      <c r="B159" s="27"/>
      <c r="C159" s="27"/>
      <c r="D159" s="92"/>
      <c r="E159" s="92"/>
      <c r="F159" s="92"/>
      <c r="G159" s="92"/>
      <c r="H159" s="92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</row>
    <row r="160" spans="1:27" ht="12.75" customHeight="1" x14ac:dyDescent="0.2">
      <c r="A160" s="98"/>
      <c r="B160" s="27"/>
      <c r="C160" s="27"/>
      <c r="D160" s="92"/>
      <c r="E160" s="92"/>
      <c r="F160" s="92"/>
      <c r="G160" s="92"/>
      <c r="H160" s="92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</row>
    <row r="161" spans="1:27" ht="12.75" customHeight="1" x14ac:dyDescent="0.2">
      <c r="A161" s="98"/>
      <c r="B161" s="27"/>
      <c r="C161" s="27"/>
      <c r="D161" s="92"/>
      <c r="E161" s="92"/>
      <c r="F161" s="92"/>
      <c r="G161" s="92"/>
      <c r="H161" s="92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</row>
    <row r="162" spans="1:27" ht="12.75" customHeight="1" x14ac:dyDescent="0.2">
      <c r="A162" s="98"/>
      <c r="B162" s="27"/>
      <c r="C162" s="27"/>
      <c r="D162" s="92"/>
      <c r="E162" s="92"/>
      <c r="F162" s="92"/>
      <c r="G162" s="92"/>
      <c r="H162" s="92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</row>
    <row r="163" spans="1:27" ht="12.75" customHeight="1" x14ac:dyDescent="0.2">
      <c r="A163" s="98"/>
      <c r="B163" s="27"/>
      <c r="C163" s="27"/>
      <c r="D163" s="92"/>
      <c r="E163" s="92"/>
      <c r="F163" s="92"/>
      <c r="G163" s="92"/>
      <c r="H163" s="92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</row>
    <row r="164" spans="1:27" ht="12.75" customHeight="1" x14ac:dyDescent="0.2">
      <c r="A164" s="98"/>
      <c r="B164" s="27"/>
      <c r="C164" s="27"/>
      <c r="D164" s="92"/>
      <c r="E164" s="92"/>
      <c r="F164" s="92"/>
      <c r="G164" s="92"/>
      <c r="H164" s="92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</row>
    <row r="165" spans="1:27" ht="12.75" customHeight="1" x14ac:dyDescent="0.2">
      <c r="A165" s="98"/>
      <c r="B165" s="27"/>
      <c r="C165" s="27"/>
      <c r="D165" s="92"/>
      <c r="E165" s="92"/>
      <c r="F165" s="92"/>
      <c r="G165" s="92"/>
      <c r="H165" s="92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</row>
    <row r="166" spans="1:27" ht="12.75" customHeight="1" x14ac:dyDescent="0.2">
      <c r="A166" s="98"/>
      <c r="B166" s="27"/>
      <c r="C166" s="27"/>
      <c r="D166" s="92"/>
      <c r="E166" s="92"/>
      <c r="F166" s="92"/>
      <c r="G166" s="92"/>
      <c r="H166" s="92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</row>
    <row r="167" spans="1:27" ht="12.75" customHeight="1" x14ac:dyDescent="0.2">
      <c r="A167" s="98"/>
      <c r="B167" s="27"/>
      <c r="C167" s="27"/>
      <c r="D167" s="92"/>
      <c r="E167" s="92"/>
      <c r="F167" s="92"/>
      <c r="G167" s="92"/>
      <c r="H167" s="92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</row>
    <row r="168" spans="1:27" ht="12.75" customHeight="1" x14ac:dyDescent="0.2">
      <c r="A168" s="98"/>
      <c r="B168" s="27"/>
      <c r="C168" s="27"/>
      <c r="D168" s="92"/>
      <c r="E168" s="92"/>
      <c r="F168" s="92"/>
      <c r="G168" s="92"/>
      <c r="H168" s="92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</row>
    <row r="169" spans="1:27" ht="12.75" customHeight="1" x14ac:dyDescent="0.2">
      <c r="A169" s="98"/>
      <c r="B169" s="27"/>
      <c r="C169" s="27"/>
      <c r="D169" s="92"/>
      <c r="E169" s="92"/>
      <c r="F169" s="92"/>
      <c r="G169" s="92"/>
      <c r="H169" s="92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</row>
    <row r="170" spans="1:27" ht="12.75" customHeight="1" x14ac:dyDescent="0.2">
      <c r="A170" s="98"/>
      <c r="B170" s="27"/>
      <c r="C170" s="27"/>
      <c r="D170" s="92"/>
      <c r="E170" s="92"/>
      <c r="F170" s="92"/>
      <c r="G170" s="92"/>
      <c r="H170" s="92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</row>
    <row r="171" spans="1:27" ht="12.75" customHeight="1" x14ac:dyDescent="0.2">
      <c r="A171" s="98"/>
      <c r="B171" s="27"/>
      <c r="C171" s="27"/>
      <c r="D171" s="92"/>
      <c r="E171" s="92"/>
      <c r="F171" s="92"/>
      <c r="G171" s="92"/>
      <c r="H171" s="92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</row>
    <row r="172" spans="1:27" ht="12.75" customHeight="1" x14ac:dyDescent="0.2">
      <c r="A172" s="98"/>
      <c r="B172" s="27"/>
      <c r="C172" s="27"/>
      <c r="D172" s="92"/>
      <c r="E172" s="92"/>
      <c r="F172" s="92"/>
      <c r="G172" s="92"/>
      <c r="H172" s="92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</row>
    <row r="173" spans="1:27" ht="12.75" customHeight="1" x14ac:dyDescent="0.2">
      <c r="A173" s="98"/>
      <c r="B173" s="27"/>
      <c r="C173" s="27"/>
      <c r="D173" s="92"/>
      <c r="E173" s="92"/>
      <c r="F173" s="92"/>
      <c r="G173" s="92"/>
      <c r="H173" s="92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</row>
    <row r="174" spans="1:27" ht="12.75" customHeight="1" x14ac:dyDescent="0.2">
      <c r="A174" s="98"/>
      <c r="B174" s="27"/>
      <c r="C174" s="27"/>
      <c r="D174" s="92"/>
      <c r="E174" s="92"/>
      <c r="F174" s="92"/>
      <c r="G174" s="92"/>
      <c r="H174" s="92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</row>
    <row r="175" spans="1:27" ht="12.75" customHeight="1" x14ac:dyDescent="0.2">
      <c r="A175" s="98"/>
      <c r="B175" s="27"/>
      <c r="C175" s="27"/>
      <c r="D175" s="92"/>
      <c r="E175" s="92"/>
      <c r="F175" s="92"/>
      <c r="G175" s="92"/>
      <c r="H175" s="92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</row>
    <row r="176" spans="1:27" ht="12.75" customHeight="1" x14ac:dyDescent="0.2">
      <c r="A176" s="98"/>
      <c r="B176" s="27"/>
      <c r="C176" s="27"/>
      <c r="D176" s="92"/>
      <c r="E176" s="92"/>
      <c r="F176" s="92"/>
      <c r="G176" s="92"/>
      <c r="H176" s="92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</row>
    <row r="177" spans="1:27" ht="12.75" customHeight="1" x14ac:dyDescent="0.2">
      <c r="A177" s="98"/>
      <c r="B177" s="27"/>
      <c r="C177" s="27"/>
      <c r="D177" s="92"/>
      <c r="E177" s="92"/>
      <c r="F177" s="92"/>
      <c r="G177" s="92"/>
      <c r="H177" s="92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</row>
    <row r="178" spans="1:27" ht="12.75" customHeight="1" x14ac:dyDescent="0.2">
      <c r="A178" s="98"/>
      <c r="B178" s="27"/>
      <c r="C178" s="27"/>
      <c r="D178" s="92"/>
      <c r="E178" s="92"/>
      <c r="F178" s="92"/>
      <c r="G178" s="92"/>
      <c r="H178" s="92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</row>
    <row r="179" spans="1:27" ht="12.75" customHeight="1" x14ac:dyDescent="0.2">
      <c r="A179" s="98"/>
      <c r="B179" s="27"/>
      <c r="C179" s="27"/>
      <c r="D179" s="92"/>
      <c r="E179" s="92"/>
      <c r="F179" s="92"/>
      <c r="G179" s="92"/>
      <c r="H179" s="92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</row>
    <row r="180" spans="1:27" ht="12.75" customHeight="1" x14ac:dyDescent="0.2">
      <c r="A180" s="98"/>
      <c r="B180" s="27"/>
      <c r="C180" s="27"/>
      <c r="D180" s="92"/>
      <c r="E180" s="92"/>
      <c r="F180" s="92"/>
      <c r="G180" s="92"/>
      <c r="H180" s="92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</row>
    <row r="181" spans="1:27" ht="12.75" customHeight="1" x14ac:dyDescent="0.2">
      <c r="A181" s="98"/>
      <c r="B181" s="27"/>
      <c r="C181" s="27"/>
      <c r="D181" s="92"/>
      <c r="E181" s="92"/>
      <c r="F181" s="92"/>
      <c r="G181" s="92"/>
      <c r="H181" s="92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</row>
    <row r="182" spans="1:27" ht="12.75" customHeight="1" x14ac:dyDescent="0.2">
      <c r="A182" s="98"/>
      <c r="B182" s="27"/>
      <c r="C182" s="27"/>
      <c r="D182" s="92"/>
      <c r="E182" s="92"/>
      <c r="F182" s="92"/>
      <c r="G182" s="92"/>
      <c r="H182" s="92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</row>
    <row r="183" spans="1:27" ht="12.75" customHeight="1" x14ac:dyDescent="0.2">
      <c r="A183" s="98"/>
      <c r="B183" s="27"/>
      <c r="C183" s="27"/>
      <c r="D183" s="92"/>
      <c r="E183" s="92"/>
      <c r="F183" s="92"/>
      <c r="G183" s="92"/>
      <c r="H183" s="92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</row>
    <row r="184" spans="1:27" ht="12.75" customHeight="1" x14ac:dyDescent="0.2">
      <c r="A184" s="98"/>
      <c r="B184" s="27"/>
      <c r="C184" s="27"/>
      <c r="D184" s="92"/>
      <c r="E184" s="92"/>
      <c r="F184" s="92"/>
      <c r="G184" s="92"/>
      <c r="H184" s="92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</row>
    <row r="185" spans="1:27" ht="12.75" customHeight="1" x14ac:dyDescent="0.2">
      <c r="A185" s="98"/>
      <c r="B185" s="27"/>
      <c r="C185" s="27"/>
      <c r="D185" s="92"/>
      <c r="E185" s="92"/>
      <c r="F185" s="92"/>
      <c r="G185" s="92"/>
      <c r="H185" s="92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</row>
    <row r="186" spans="1:27" ht="12.75" customHeight="1" x14ac:dyDescent="0.2">
      <c r="A186" s="98"/>
      <c r="B186" s="27"/>
      <c r="C186" s="27"/>
      <c r="D186" s="92"/>
      <c r="E186" s="92"/>
      <c r="F186" s="92"/>
      <c r="G186" s="92"/>
      <c r="H186" s="92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</row>
    <row r="187" spans="1:27" ht="12.75" customHeight="1" x14ac:dyDescent="0.2">
      <c r="A187" s="98"/>
      <c r="B187" s="27"/>
      <c r="C187" s="27"/>
      <c r="D187" s="92"/>
      <c r="E187" s="92"/>
      <c r="F187" s="92"/>
      <c r="G187" s="92"/>
      <c r="H187" s="92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</row>
    <row r="188" spans="1:27" ht="12.75" customHeight="1" x14ac:dyDescent="0.2">
      <c r="A188" s="98"/>
      <c r="B188" s="27"/>
      <c r="C188" s="27"/>
      <c r="D188" s="92"/>
      <c r="E188" s="92"/>
      <c r="F188" s="92"/>
      <c r="G188" s="92"/>
      <c r="H188" s="92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</row>
    <row r="189" spans="1:27" ht="12.75" customHeight="1" x14ac:dyDescent="0.2">
      <c r="A189" s="98"/>
      <c r="B189" s="27"/>
      <c r="C189" s="27"/>
      <c r="D189" s="92"/>
      <c r="E189" s="92"/>
      <c r="F189" s="92"/>
      <c r="G189" s="92"/>
      <c r="H189" s="92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</row>
    <row r="190" spans="1:27" ht="12.75" customHeight="1" x14ac:dyDescent="0.2">
      <c r="A190" s="98"/>
      <c r="B190" s="27"/>
      <c r="C190" s="27"/>
      <c r="D190" s="92"/>
      <c r="E190" s="92"/>
      <c r="F190" s="92"/>
      <c r="G190" s="92"/>
      <c r="H190" s="92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</row>
    <row r="191" spans="1:27" ht="12.75" customHeight="1" x14ac:dyDescent="0.2">
      <c r="A191" s="98"/>
      <c r="B191" s="27"/>
      <c r="C191" s="27"/>
      <c r="D191" s="92"/>
      <c r="E191" s="92"/>
      <c r="F191" s="92"/>
      <c r="G191" s="92"/>
      <c r="H191" s="92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</row>
    <row r="192" spans="1:27" ht="12.75" customHeight="1" x14ac:dyDescent="0.2">
      <c r="A192" s="98"/>
      <c r="B192" s="27"/>
      <c r="C192" s="27"/>
      <c r="D192" s="92"/>
      <c r="E192" s="92"/>
      <c r="F192" s="92"/>
      <c r="G192" s="92"/>
      <c r="H192" s="92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</row>
    <row r="193" spans="1:27" ht="12.75" customHeight="1" x14ac:dyDescent="0.2">
      <c r="A193" s="98"/>
      <c r="B193" s="27"/>
      <c r="C193" s="27"/>
      <c r="D193" s="92"/>
      <c r="E193" s="92"/>
      <c r="F193" s="92"/>
      <c r="G193" s="92"/>
      <c r="H193" s="92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</row>
    <row r="194" spans="1:27" ht="12.75" customHeight="1" x14ac:dyDescent="0.2">
      <c r="A194" s="98"/>
      <c r="B194" s="27"/>
      <c r="C194" s="27"/>
      <c r="D194" s="92"/>
      <c r="E194" s="92"/>
      <c r="F194" s="92"/>
      <c r="G194" s="92"/>
      <c r="H194" s="92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</row>
    <row r="195" spans="1:27" ht="12.75" customHeight="1" x14ac:dyDescent="0.2">
      <c r="A195" s="98"/>
      <c r="B195" s="27"/>
      <c r="C195" s="27"/>
      <c r="D195" s="92"/>
      <c r="E195" s="92"/>
      <c r="F195" s="92"/>
      <c r="G195" s="92"/>
      <c r="H195" s="92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</row>
    <row r="196" spans="1:27" ht="12.75" customHeight="1" x14ac:dyDescent="0.2">
      <c r="A196" s="98"/>
      <c r="B196" s="27"/>
      <c r="C196" s="27"/>
      <c r="D196" s="92"/>
      <c r="E196" s="92"/>
      <c r="F196" s="92"/>
      <c r="G196" s="92"/>
      <c r="H196" s="92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</row>
    <row r="197" spans="1:27" ht="12.75" customHeight="1" x14ac:dyDescent="0.2">
      <c r="A197" s="98"/>
      <c r="B197" s="27"/>
      <c r="C197" s="27"/>
      <c r="D197" s="92"/>
      <c r="E197" s="92"/>
      <c r="F197" s="92"/>
      <c r="G197" s="92"/>
      <c r="H197" s="92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</row>
    <row r="198" spans="1:27" ht="12.75" customHeight="1" x14ac:dyDescent="0.2">
      <c r="A198" s="98"/>
      <c r="B198" s="27"/>
      <c r="C198" s="27"/>
      <c r="D198" s="92"/>
      <c r="E198" s="92"/>
      <c r="F198" s="92"/>
      <c r="G198" s="92"/>
      <c r="H198" s="92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</row>
    <row r="199" spans="1:27" ht="12.75" customHeight="1" x14ac:dyDescent="0.2">
      <c r="A199" s="98"/>
      <c r="B199" s="27"/>
      <c r="C199" s="27"/>
      <c r="D199" s="92"/>
      <c r="E199" s="92"/>
      <c r="F199" s="92"/>
      <c r="G199" s="92"/>
      <c r="H199" s="92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</row>
    <row r="200" spans="1:27" ht="12.75" customHeight="1" x14ac:dyDescent="0.2">
      <c r="A200" s="98"/>
      <c r="B200" s="27"/>
      <c r="C200" s="27"/>
      <c r="D200" s="92"/>
      <c r="E200" s="92"/>
      <c r="F200" s="92"/>
      <c r="G200" s="92"/>
      <c r="H200" s="92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</row>
    <row r="201" spans="1:27" ht="12.75" customHeight="1" x14ac:dyDescent="0.2">
      <c r="A201" s="98"/>
      <c r="B201" s="27"/>
      <c r="C201" s="27"/>
      <c r="D201" s="92"/>
      <c r="E201" s="92"/>
      <c r="F201" s="92"/>
      <c r="G201" s="92"/>
      <c r="H201" s="92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</row>
    <row r="202" spans="1:27" ht="12.75" customHeight="1" x14ac:dyDescent="0.2">
      <c r="A202" s="98"/>
      <c r="B202" s="27"/>
      <c r="C202" s="27"/>
      <c r="D202" s="92"/>
      <c r="E202" s="92"/>
      <c r="F202" s="92"/>
      <c r="G202" s="92"/>
      <c r="H202" s="92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</row>
    <row r="203" spans="1:27" ht="12.75" customHeight="1" x14ac:dyDescent="0.2">
      <c r="A203" s="98"/>
      <c r="B203" s="27"/>
      <c r="C203" s="27"/>
      <c r="D203" s="92"/>
      <c r="E203" s="92"/>
      <c r="F203" s="92"/>
      <c r="G203" s="92"/>
      <c r="H203" s="92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</row>
    <row r="204" spans="1:27" ht="12.75" customHeight="1" x14ac:dyDescent="0.2">
      <c r="A204" s="98"/>
      <c r="B204" s="27"/>
      <c r="C204" s="27"/>
      <c r="D204" s="92"/>
      <c r="E204" s="92"/>
      <c r="F204" s="92"/>
      <c r="G204" s="92"/>
      <c r="H204" s="92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</row>
    <row r="205" spans="1:27" ht="12.75" customHeight="1" x14ac:dyDescent="0.2">
      <c r="A205" s="98"/>
      <c r="B205" s="27"/>
      <c r="C205" s="27"/>
      <c r="D205" s="92"/>
      <c r="E205" s="92"/>
      <c r="F205" s="92"/>
      <c r="G205" s="92"/>
      <c r="H205" s="92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</row>
    <row r="206" spans="1:27" ht="12.75" customHeight="1" x14ac:dyDescent="0.2">
      <c r="A206" s="98"/>
      <c r="B206" s="27"/>
      <c r="C206" s="27"/>
      <c r="D206" s="92"/>
      <c r="E206" s="92"/>
      <c r="F206" s="92"/>
      <c r="G206" s="92"/>
      <c r="H206" s="92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</row>
    <row r="207" spans="1:27" ht="12.75" customHeight="1" x14ac:dyDescent="0.2">
      <c r="A207" s="98"/>
      <c r="B207" s="27"/>
      <c r="C207" s="27"/>
      <c r="D207" s="92"/>
      <c r="E207" s="92"/>
      <c r="F207" s="92"/>
      <c r="G207" s="92"/>
      <c r="H207" s="92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</row>
    <row r="208" spans="1:27" ht="12.75" customHeight="1" x14ac:dyDescent="0.2">
      <c r="A208" s="98"/>
      <c r="B208" s="27"/>
      <c r="C208" s="27"/>
      <c r="D208" s="92"/>
      <c r="E208" s="92"/>
      <c r="F208" s="92"/>
      <c r="G208" s="92"/>
      <c r="H208" s="92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</row>
    <row r="209" spans="1:27" ht="12.75" customHeight="1" x14ac:dyDescent="0.2">
      <c r="A209" s="98"/>
      <c r="B209" s="27"/>
      <c r="C209" s="27"/>
      <c r="D209" s="92"/>
      <c r="E209" s="92"/>
      <c r="F209" s="92"/>
      <c r="G209" s="92"/>
      <c r="H209" s="92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</row>
    <row r="210" spans="1:27" ht="12.75" customHeight="1" x14ac:dyDescent="0.2">
      <c r="A210" s="98"/>
      <c r="B210" s="27"/>
      <c r="C210" s="27"/>
      <c r="D210" s="92"/>
      <c r="E210" s="92"/>
      <c r="F210" s="92"/>
      <c r="G210" s="92"/>
      <c r="H210" s="92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</row>
    <row r="211" spans="1:27" ht="12.75" customHeight="1" x14ac:dyDescent="0.2">
      <c r="A211" s="98"/>
      <c r="B211" s="27"/>
      <c r="C211" s="27"/>
      <c r="D211" s="92"/>
      <c r="E211" s="92"/>
      <c r="F211" s="92"/>
      <c r="G211" s="92"/>
      <c r="H211" s="92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</row>
    <row r="212" spans="1:27" ht="12.75" customHeight="1" x14ac:dyDescent="0.2">
      <c r="A212" s="98"/>
      <c r="B212" s="27"/>
      <c r="C212" s="27"/>
      <c r="D212" s="92"/>
      <c r="E212" s="92"/>
      <c r="F212" s="92"/>
      <c r="G212" s="92"/>
      <c r="H212" s="92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</row>
    <row r="213" spans="1:27" ht="12.75" customHeight="1" x14ac:dyDescent="0.2">
      <c r="A213" s="98"/>
      <c r="B213" s="27"/>
      <c r="C213" s="27"/>
      <c r="D213" s="92"/>
      <c r="E213" s="92"/>
      <c r="F213" s="92"/>
      <c r="G213" s="92"/>
      <c r="H213" s="92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</row>
    <row r="214" spans="1:27" ht="12.75" customHeight="1" x14ac:dyDescent="0.2">
      <c r="A214" s="98"/>
      <c r="B214" s="27"/>
      <c r="C214" s="27"/>
      <c r="D214" s="92"/>
      <c r="E214" s="92"/>
      <c r="F214" s="92"/>
      <c r="G214" s="92"/>
      <c r="H214" s="92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</row>
    <row r="215" spans="1:27" ht="12.75" customHeight="1" x14ac:dyDescent="0.2">
      <c r="A215" s="98"/>
      <c r="B215" s="27"/>
      <c r="C215" s="27"/>
      <c r="D215" s="92"/>
      <c r="E215" s="92"/>
      <c r="F215" s="92"/>
      <c r="G215" s="92"/>
      <c r="H215" s="92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</row>
    <row r="216" spans="1:27" ht="12.75" customHeight="1" x14ac:dyDescent="0.2">
      <c r="A216" s="98"/>
      <c r="B216" s="27"/>
      <c r="C216" s="27"/>
      <c r="D216" s="92"/>
      <c r="E216" s="92"/>
      <c r="F216" s="92"/>
      <c r="G216" s="92"/>
      <c r="H216" s="92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</row>
    <row r="217" spans="1:27" ht="12.75" customHeight="1" x14ac:dyDescent="0.2">
      <c r="A217" s="98"/>
      <c r="B217" s="27"/>
      <c r="C217" s="27"/>
      <c r="D217" s="92"/>
      <c r="E217" s="92"/>
      <c r="F217" s="92"/>
      <c r="G217" s="92"/>
      <c r="H217" s="92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</row>
    <row r="218" spans="1:27" ht="12.75" customHeight="1" x14ac:dyDescent="0.2">
      <c r="A218" s="98"/>
      <c r="B218" s="27"/>
      <c r="C218" s="27"/>
      <c r="D218" s="92"/>
      <c r="E218" s="92"/>
      <c r="F218" s="92"/>
      <c r="G218" s="92"/>
      <c r="H218" s="92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</row>
    <row r="219" spans="1:27" ht="12.75" customHeight="1" x14ac:dyDescent="0.2">
      <c r="A219" s="98"/>
      <c r="B219" s="27"/>
      <c r="C219" s="27"/>
      <c r="D219" s="92"/>
      <c r="E219" s="92"/>
      <c r="F219" s="92"/>
      <c r="G219" s="92"/>
      <c r="H219" s="92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</row>
    <row r="220" spans="1:27" ht="12.75" customHeight="1" x14ac:dyDescent="0.2">
      <c r="A220" s="98"/>
      <c r="B220" s="27"/>
      <c r="C220" s="27"/>
      <c r="D220" s="92"/>
      <c r="E220" s="92"/>
      <c r="F220" s="92"/>
      <c r="G220" s="92"/>
      <c r="H220" s="92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</row>
    <row r="221" spans="1:27" ht="12.75" customHeight="1" x14ac:dyDescent="0.2">
      <c r="A221" s="98"/>
      <c r="B221" s="27"/>
      <c r="C221" s="27"/>
      <c r="D221" s="92"/>
      <c r="E221" s="92"/>
      <c r="F221" s="92"/>
      <c r="G221" s="92"/>
      <c r="H221" s="92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</row>
    <row r="222" spans="1:27" ht="12.75" customHeight="1" x14ac:dyDescent="0.2">
      <c r="A222" s="98"/>
      <c r="B222" s="27"/>
      <c r="C222" s="27"/>
      <c r="D222" s="92"/>
      <c r="E222" s="92"/>
      <c r="F222" s="92"/>
      <c r="G222" s="92"/>
      <c r="H222" s="92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</row>
    <row r="223" spans="1:27" ht="12.75" customHeight="1" x14ac:dyDescent="0.2">
      <c r="A223" s="98"/>
      <c r="B223" s="27"/>
      <c r="C223" s="27"/>
      <c r="D223" s="92"/>
      <c r="E223" s="92"/>
      <c r="F223" s="92"/>
      <c r="G223" s="92"/>
      <c r="H223" s="92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</row>
    <row r="224" spans="1:27" ht="12.75" customHeight="1" x14ac:dyDescent="0.2">
      <c r="A224" s="98"/>
      <c r="B224" s="27"/>
      <c r="C224" s="27"/>
      <c r="D224" s="92"/>
      <c r="E224" s="92"/>
      <c r="F224" s="92"/>
      <c r="G224" s="92"/>
      <c r="H224" s="92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</row>
    <row r="225" spans="1:27" ht="12.75" customHeight="1" x14ac:dyDescent="0.2">
      <c r="A225" s="98"/>
      <c r="B225" s="27"/>
      <c r="C225" s="27"/>
      <c r="D225" s="92"/>
      <c r="E225" s="92"/>
      <c r="F225" s="92"/>
      <c r="G225" s="92"/>
      <c r="H225" s="92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</row>
    <row r="226" spans="1:27" ht="12.75" customHeight="1" x14ac:dyDescent="0.2">
      <c r="A226" s="98"/>
      <c r="B226" s="27"/>
      <c r="C226" s="27"/>
      <c r="D226" s="92"/>
      <c r="E226" s="92"/>
      <c r="F226" s="92"/>
      <c r="G226" s="92"/>
      <c r="H226" s="92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</row>
    <row r="227" spans="1:27" ht="12.75" customHeight="1" x14ac:dyDescent="0.2">
      <c r="A227" s="98"/>
      <c r="B227" s="27"/>
      <c r="C227" s="27"/>
      <c r="D227" s="92"/>
      <c r="E227" s="92"/>
      <c r="F227" s="92"/>
      <c r="G227" s="92"/>
      <c r="H227" s="92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</row>
    <row r="228" spans="1:27" ht="12.75" customHeight="1" x14ac:dyDescent="0.2">
      <c r="A228" s="98"/>
      <c r="B228" s="27"/>
      <c r="C228" s="27"/>
      <c r="D228" s="92"/>
      <c r="E228" s="92"/>
      <c r="F228" s="92"/>
      <c r="G228" s="92"/>
      <c r="H228" s="92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</row>
    <row r="229" spans="1:27" ht="12.75" customHeight="1" x14ac:dyDescent="0.2">
      <c r="A229" s="98"/>
      <c r="B229" s="27"/>
      <c r="C229" s="27"/>
      <c r="D229" s="92"/>
      <c r="E229" s="92"/>
      <c r="F229" s="92"/>
      <c r="G229" s="92"/>
      <c r="H229" s="92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</row>
    <row r="230" spans="1:27" ht="12.75" customHeight="1" x14ac:dyDescent="0.2">
      <c r="A230" s="98"/>
      <c r="B230" s="27"/>
      <c r="C230" s="27"/>
      <c r="D230" s="92"/>
      <c r="E230" s="92"/>
      <c r="F230" s="92"/>
      <c r="G230" s="92"/>
      <c r="H230" s="92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</row>
    <row r="231" spans="1:27" ht="12.75" customHeight="1" x14ac:dyDescent="0.2">
      <c r="A231" s="98"/>
      <c r="B231" s="27"/>
      <c r="C231" s="27"/>
      <c r="D231" s="92"/>
      <c r="E231" s="92"/>
      <c r="F231" s="92"/>
      <c r="G231" s="92"/>
      <c r="H231" s="92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</row>
    <row r="232" spans="1:27" ht="12.75" customHeight="1" x14ac:dyDescent="0.2">
      <c r="A232" s="98"/>
      <c r="B232" s="27"/>
      <c r="C232" s="27"/>
      <c r="D232" s="92"/>
      <c r="E232" s="92"/>
      <c r="F232" s="92"/>
      <c r="G232" s="92"/>
      <c r="H232" s="92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</row>
    <row r="233" spans="1:27" ht="12.75" customHeight="1" x14ac:dyDescent="0.2">
      <c r="A233" s="98"/>
      <c r="B233" s="27"/>
      <c r="C233" s="27"/>
      <c r="D233" s="92"/>
      <c r="E233" s="92"/>
      <c r="F233" s="92"/>
      <c r="G233" s="92"/>
      <c r="H233" s="92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</row>
    <row r="234" spans="1:27" ht="12.75" customHeight="1" x14ac:dyDescent="0.2">
      <c r="A234" s="98"/>
      <c r="B234" s="27"/>
      <c r="C234" s="27"/>
      <c r="D234" s="92"/>
      <c r="E234" s="92"/>
      <c r="F234" s="92"/>
      <c r="G234" s="92"/>
      <c r="H234" s="92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</row>
    <row r="235" spans="1:27" ht="12.75" customHeight="1" x14ac:dyDescent="0.2">
      <c r="A235" s="98"/>
      <c r="B235" s="27"/>
      <c r="C235" s="27"/>
      <c r="D235" s="92"/>
      <c r="E235" s="92"/>
      <c r="F235" s="92"/>
      <c r="G235" s="92"/>
      <c r="H235" s="92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</row>
    <row r="236" spans="1:27" ht="12.75" customHeight="1" x14ac:dyDescent="0.2">
      <c r="A236" s="98"/>
      <c r="B236" s="27"/>
      <c r="C236" s="27"/>
      <c r="D236" s="92"/>
      <c r="E236" s="92"/>
      <c r="F236" s="92"/>
      <c r="G236" s="92"/>
      <c r="H236" s="92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</row>
    <row r="237" spans="1:27" ht="12.75" customHeight="1" x14ac:dyDescent="0.2">
      <c r="A237" s="98"/>
      <c r="B237" s="27"/>
      <c r="C237" s="27"/>
      <c r="D237" s="92"/>
      <c r="E237" s="92"/>
      <c r="F237" s="92"/>
      <c r="G237" s="92"/>
      <c r="H237" s="92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</row>
    <row r="238" spans="1:27" ht="12.75" customHeight="1" x14ac:dyDescent="0.2">
      <c r="A238" s="98"/>
      <c r="B238" s="27"/>
      <c r="C238" s="27"/>
      <c r="D238" s="92"/>
      <c r="E238" s="92"/>
      <c r="F238" s="92"/>
      <c r="G238" s="92"/>
      <c r="H238" s="92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</row>
    <row r="239" spans="1:27" ht="12.75" customHeight="1" x14ac:dyDescent="0.2">
      <c r="A239" s="98"/>
      <c r="B239" s="27"/>
      <c r="C239" s="27"/>
      <c r="D239" s="92"/>
      <c r="E239" s="92"/>
      <c r="F239" s="92"/>
      <c r="G239" s="92"/>
      <c r="H239" s="92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</row>
    <row r="240" spans="1:27" ht="12.75" customHeight="1" x14ac:dyDescent="0.2">
      <c r="A240" s="98"/>
      <c r="B240" s="27"/>
      <c r="C240" s="27"/>
      <c r="D240" s="92"/>
      <c r="E240" s="92"/>
      <c r="F240" s="92"/>
      <c r="G240" s="92"/>
      <c r="H240" s="92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</row>
    <row r="241" spans="1:27" ht="12.75" customHeight="1" x14ac:dyDescent="0.2">
      <c r="A241" s="98"/>
      <c r="B241" s="27"/>
      <c r="C241" s="27"/>
      <c r="D241" s="92"/>
      <c r="E241" s="92"/>
      <c r="F241" s="92"/>
      <c r="G241" s="92"/>
      <c r="H241" s="92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</row>
    <row r="242" spans="1:27" ht="12.75" customHeight="1" x14ac:dyDescent="0.2">
      <c r="A242" s="98"/>
      <c r="B242" s="27"/>
      <c r="C242" s="27"/>
      <c r="D242" s="92"/>
      <c r="E242" s="92"/>
      <c r="F242" s="92"/>
      <c r="G242" s="92"/>
      <c r="H242" s="92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</row>
    <row r="243" spans="1:27" ht="12.75" customHeight="1" x14ac:dyDescent="0.2">
      <c r="A243" s="98"/>
      <c r="B243" s="27"/>
      <c r="C243" s="27"/>
      <c r="D243" s="92"/>
      <c r="E243" s="92"/>
      <c r="F243" s="92"/>
      <c r="G243" s="92"/>
      <c r="H243" s="92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</row>
    <row r="244" spans="1:27" ht="12.75" customHeight="1" x14ac:dyDescent="0.2">
      <c r="A244" s="98"/>
      <c r="B244" s="27"/>
      <c r="C244" s="27"/>
      <c r="D244" s="92"/>
      <c r="E244" s="92"/>
      <c r="F244" s="92"/>
      <c r="G244" s="92"/>
      <c r="H244" s="92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</row>
    <row r="245" spans="1:27" ht="12.75" customHeight="1" x14ac:dyDescent="0.2">
      <c r="A245" s="98"/>
      <c r="B245" s="27"/>
      <c r="C245" s="27"/>
      <c r="D245" s="92"/>
      <c r="E245" s="92"/>
      <c r="F245" s="92"/>
      <c r="G245" s="92"/>
      <c r="H245" s="92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</row>
    <row r="246" spans="1:27" ht="12.75" customHeight="1" x14ac:dyDescent="0.2">
      <c r="A246" s="98"/>
      <c r="B246" s="27"/>
      <c r="C246" s="27"/>
      <c r="D246" s="92"/>
      <c r="E246" s="92"/>
      <c r="F246" s="92"/>
      <c r="G246" s="92"/>
      <c r="H246" s="92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</row>
    <row r="247" spans="1:27" ht="12.75" customHeight="1" x14ac:dyDescent="0.2">
      <c r="A247" s="98"/>
      <c r="B247" s="27"/>
      <c r="C247" s="27"/>
      <c r="D247" s="92"/>
      <c r="E247" s="92"/>
      <c r="F247" s="92"/>
      <c r="G247" s="92"/>
      <c r="H247" s="92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</row>
    <row r="248" spans="1:27" ht="12.75" customHeight="1" x14ac:dyDescent="0.2">
      <c r="A248" s="98"/>
      <c r="B248" s="27"/>
      <c r="C248" s="27"/>
      <c r="D248" s="92"/>
      <c r="E248" s="92"/>
      <c r="F248" s="92"/>
      <c r="G248" s="92"/>
      <c r="H248" s="92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</row>
    <row r="249" spans="1:27" ht="12.75" customHeight="1" x14ac:dyDescent="0.2">
      <c r="A249" s="98"/>
      <c r="B249" s="27"/>
      <c r="C249" s="27"/>
      <c r="D249" s="92"/>
      <c r="E249" s="92"/>
      <c r="F249" s="92"/>
      <c r="G249" s="92"/>
      <c r="H249" s="92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</row>
    <row r="250" spans="1:27" ht="12.75" customHeight="1" x14ac:dyDescent="0.2">
      <c r="A250" s="98"/>
      <c r="B250" s="27"/>
      <c r="C250" s="27"/>
      <c r="D250" s="92"/>
      <c r="E250" s="92"/>
      <c r="F250" s="92"/>
      <c r="G250" s="92"/>
      <c r="H250" s="92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</row>
    <row r="251" spans="1:27" ht="12.75" customHeight="1" x14ac:dyDescent="0.2">
      <c r="A251" s="98"/>
      <c r="B251" s="27"/>
      <c r="C251" s="27"/>
      <c r="D251" s="92"/>
      <c r="E251" s="92"/>
      <c r="F251" s="92"/>
      <c r="G251" s="92"/>
      <c r="H251" s="92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</row>
    <row r="252" spans="1:27" ht="12.75" customHeight="1" x14ac:dyDescent="0.2">
      <c r="A252" s="98"/>
      <c r="B252" s="27"/>
      <c r="C252" s="27"/>
      <c r="D252" s="92"/>
      <c r="E252" s="92"/>
      <c r="F252" s="92"/>
      <c r="G252" s="92"/>
      <c r="H252" s="92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</row>
    <row r="253" spans="1:27" ht="12.75" customHeight="1" x14ac:dyDescent="0.2">
      <c r="A253" s="98"/>
      <c r="B253" s="27"/>
      <c r="C253" s="27"/>
      <c r="D253" s="92"/>
      <c r="E253" s="92"/>
      <c r="F253" s="92"/>
      <c r="G253" s="92"/>
      <c r="H253" s="92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</row>
    <row r="254" spans="1:27" ht="12.75" customHeight="1" x14ac:dyDescent="0.2">
      <c r="A254" s="98"/>
      <c r="B254" s="27"/>
      <c r="C254" s="27"/>
      <c r="D254" s="92"/>
      <c r="E254" s="92"/>
      <c r="F254" s="92"/>
      <c r="G254" s="92"/>
      <c r="H254" s="92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</row>
    <row r="255" spans="1:27" ht="12.75" customHeight="1" x14ac:dyDescent="0.2">
      <c r="A255" s="98"/>
      <c r="B255" s="27"/>
      <c r="C255" s="27"/>
      <c r="D255" s="92"/>
      <c r="E255" s="92"/>
      <c r="F255" s="92"/>
      <c r="G255" s="92"/>
      <c r="H255" s="92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</row>
    <row r="256" spans="1:27" ht="12.75" customHeight="1" x14ac:dyDescent="0.2">
      <c r="A256" s="98"/>
      <c r="B256" s="27"/>
      <c r="C256" s="27"/>
      <c r="D256" s="92"/>
      <c r="E256" s="92"/>
      <c r="F256" s="92"/>
      <c r="G256" s="92"/>
      <c r="H256" s="92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</row>
    <row r="257" spans="1:27" ht="12.75" customHeight="1" x14ac:dyDescent="0.2">
      <c r="A257" s="98"/>
      <c r="B257" s="27"/>
      <c r="C257" s="27"/>
      <c r="D257" s="92"/>
      <c r="E257" s="92"/>
      <c r="F257" s="92"/>
      <c r="G257" s="92"/>
      <c r="H257" s="92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</row>
    <row r="258" spans="1:27" ht="12.75" customHeight="1" x14ac:dyDescent="0.2">
      <c r="A258" s="98"/>
      <c r="B258" s="27"/>
      <c r="C258" s="27"/>
      <c r="D258" s="92"/>
      <c r="E258" s="92"/>
      <c r="F258" s="92"/>
      <c r="G258" s="92"/>
      <c r="H258" s="92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</row>
    <row r="259" spans="1:27" ht="12.75" customHeight="1" x14ac:dyDescent="0.2">
      <c r="A259" s="98"/>
      <c r="B259" s="27"/>
      <c r="C259" s="27"/>
      <c r="D259" s="92"/>
      <c r="E259" s="92"/>
      <c r="F259" s="92"/>
      <c r="G259" s="92"/>
      <c r="H259" s="92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</row>
    <row r="260" spans="1:27" ht="12.75" customHeight="1" x14ac:dyDescent="0.2">
      <c r="A260" s="98"/>
      <c r="B260" s="27"/>
      <c r="C260" s="27"/>
      <c r="D260" s="92"/>
      <c r="E260" s="92"/>
      <c r="F260" s="92"/>
      <c r="G260" s="92"/>
      <c r="H260" s="92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</row>
    <row r="261" spans="1:27" ht="12.75" customHeight="1" x14ac:dyDescent="0.2">
      <c r="A261" s="98"/>
      <c r="B261" s="27"/>
      <c r="C261" s="27"/>
      <c r="D261" s="92"/>
      <c r="E261" s="92"/>
      <c r="F261" s="92"/>
      <c r="G261" s="92"/>
      <c r="H261" s="92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</row>
    <row r="262" spans="1:27" ht="12.75" customHeight="1" x14ac:dyDescent="0.2">
      <c r="A262" s="98"/>
      <c r="B262" s="27"/>
      <c r="C262" s="27"/>
      <c r="D262" s="92"/>
      <c r="E262" s="92"/>
      <c r="F262" s="92"/>
      <c r="G262" s="92"/>
      <c r="H262" s="92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</row>
    <row r="263" spans="1:27" ht="12.75" customHeight="1" x14ac:dyDescent="0.2">
      <c r="A263" s="98"/>
      <c r="B263" s="27"/>
      <c r="C263" s="27"/>
      <c r="D263" s="92"/>
      <c r="E263" s="92"/>
      <c r="F263" s="92"/>
      <c r="G263" s="92"/>
      <c r="H263" s="92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</row>
    <row r="264" spans="1:27" ht="12.75" customHeight="1" x14ac:dyDescent="0.2">
      <c r="A264" s="98"/>
      <c r="B264" s="27"/>
      <c r="C264" s="27"/>
      <c r="D264" s="92"/>
      <c r="E264" s="92"/>
      <c r="F264" s="92"/>
      <c r="G264" s="92"/>
      <c r="H264" s="92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</row>
    <row r="265" spans="1:27" ht="12.75" customHeight="1" x14ac:dyDescent="0.2">
      <c r="A265" s="98"/>
      <c r="B265" s="27"/>
      <c r="C265" s="27"/>
      <c r="D265" s="92"/>
      <c r="E265" s="92"/>
      <c r="F265" s="92"/>
      <c r="G265" s="92"/>
      <c r="H265" s="92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</row>
    <row r="266" spans="1:27" ht="12.75" customHeight="1" x14ac:dyDescent="0.2">
      <c r="A266" s="98"/>
      <c r="B266" s="27"/>
      <c r="C266" s="27"/>
      <c r="D266" s="92"/>
      <c r="E266" s="92"/>
      <c r="F266" s="92"/>
      <c r="G266" s="92"/>
      <c r="H266" s="92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</row>
    <row r="267" spans="1:27" ht="12.75" customHeight="1" x14ac:dyDescent="0.2">
      <c r="A267" s="98"/>
      <c r="B267" s="27"/>
      <c r="C267" s="27"/>
      <c r="D267" s="92"/>
      <c r="E267" s="92"/>
      <c r="F267" s="92"/>
      <c r="G267" s="92"/>
      <c r="H267" s="92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</row>
    <row r="268" spans="1:27" ht="12.75" customHeight="1" x14ac:dyDescent="0.2">
      <c r="A268" s="98"/>
      <c r="B268" s="27"/>
      <c r="C268" s="27"/>
      <c r="D268" s="92"/>
      <c r="E268" s="92"/>
      <c r="F268" s="92"/>
      <c r="G268" s="92"/>
      <c r="H268" s="92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</row>
    <row r="269" spans="1:27" ht="12.75" customHeight="1" x14ac:dyDescent="0.2">
      <c r="A269" s="98"/>
      <c r="B269" s="27"/>
      <c r="C269" s="27"/>
      <c r="D269" s="92"/>
      <c r="E269" s="92"/>
      <c r="F269" s="92"/>
      <c r="G269" s="92"/>
      <c r="H269" s="92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</row>
    <row r="270" spans="1:27" ht="12.75" customHeight="1" x14ac:dyDescent="0.2">
      <c r="A270" s="98"/>
      <c r="B270" s="27"/>
      <c r="C270" s="27"/>
      <c r="D270" s="92"/>
      <c r="E270" s="92"/>
      <c r="F270" s="92"/>
      <c r="G270" s="92"/>
      <c r="H270" s="92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</row>
    <row r="271" spans="1:27" ht="12.75" customHeight="1" x14ac:dyDescent="0.2">
      <c r="A271" s="98"/>
      <c r="B271" s="27"/>
      <c r="C271" s="27"/>
      <c r="D271" s="92"/>
      <c r="E271" s="92"/>
      <c r="F271" s="92"/>
      <c r="G271" s="92"/>
      <c r="H271" s="92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</row>
    <row r="272" spans="1:27" ht="12.75" customHeight="1" x14ac:dyDescent="0.2">
      <c r="A272" s="98"/>
      <c r="B272" s="27"/>
      <c r="C272" s="27"/>
      <c r="D272" s="92"/>
      <c r="E272" s="92"/>
      <c r="F272" s="92"/>
      <c r="G272" s="92"/>
      <c r="H272" s="92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</row>
    <row r="273" spans="1:27" ht="12.75" customHeight="1" x14ac:dyDescent="0.2">
      <c r="A273" s="98"/>
      <c r="B273" s="27"/>
      <c r="C273" s="27"/>
      <c r="D273" s="92"/>
      <c r="E273" s="92"/>
      <c r="F273" s="92"/>
      <c r="G273" s="92"/>
      <c r="H273" s="92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</row>
    <row r="274" spans="1:27" ht="12.75" customHeight="1" x14ac:dyDescent="0.2">
      <c r="A274" s="98"/>
      <c r="B274" s="27"/>
      <c r="C274" s="27"/>
      <c r="D274" s="92"/>
      <c r="E274" s="92"/>
      <c r="F274" s="92"/>
      <c r="G274" s="92"/>
      <c r="H274" s="92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</row>
    <row r="275" spans="1:27" ht="12.75" customHeight="1" x14ac:dyDescent="0.2">
      <c r="A275" s="98"/>
      <c r="B275" s="27"/>
      <c r="C275" s="27"/>
      <c r="D275" s="92"/>
      <c r="E275" s="92"/>
      <c r="F275" s="92"/>
      <c r="G275" s="92"/>
      <c r="H275" s="92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</row>
    <row r="276" spans="1:27" ht="12.75" customHeight="1" x14ac:dyDescent="0.2">
      <c r="A276" s="98"/>
      <c r="B276" s="27"/>
      <c r="C276" s="27"/>
      <c r="D276" s="92"/>
      <c r="E276" s="92"/>
      <c r="F276" s="92"/>
      <c r="G276" s="92"/>
      <c r="H276" s="92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</row>
    <row r="277" spans="1:27" ht="12.75" customHeight="1" x14ac:dyDescent="0.2">
      <c r="A277" s="98"/>
      <c r="B277" s="27"/>
      <c r="C277" s="27"/>
      <c r="D277" s="92"/>
      <c r="E277" s="92"/>
      <c r="F277" s="92"/>
      <c r="G277" s="92"/>
      <c r="H277" s="92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</row>
    <row r="278" spans="1:27" ht="12.75" customHeight="1" x14ac:dyDescent="0.2">
      <c r="A278" s="98"/>
      <c r="B278" s="27"/>
      <c r="C278" s="27"/>
      <c r="D278" s="92"/>
      <c r="E278" s="92"/>
      <c r="F278" s="92"/>
      <c r="G278" s="92"/>
      <c r="H278" s="92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</row>
    <row r="279" spans="1:27" ht="12.75" customHeight="1" x14ac:dyDescent="0.2">
      <c r="A279" s="98"/>
      <c r="B279" s="27"/>
      <c r="C279" s="27"/>
      <c r="D279" s="92"/>
      <c r="E279" s="92"/>
      <c r="F279" s="92"/>
      <c r="G279" s="92"/>
      <c r="H279" s="92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</row>
    <row r="280" spans="1:27" ht="12.75" customHeight="1" x14ac:dyDescent="0.2">
      <c r="A280" s="98"/>
      <c r="B280" s="27"/>
      <c r="C280" s="27"/>
      <c r="D280" s="92"/>
      <c r="E280" s="92"/>
      <c r="F280" s="92"/>
      <c r="G280" s="92"/>
      <c r="H280" s="92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</row>
    <row r="281" spans="1:27" ht="12.75" customHeight="1" x14ac:dyDescent="0.2">
      <c r="A281" s="98"/>
      <c r="B281" s="27"/>
      <c r="C281" s="27"/>
      <c r="D281" s="92"/>
      <c r="E281" s="92"/>
      <c r="F281" s="92"/>
      <c r="G281" s="92"/>
      <c r="H281" s="92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</row>
    <row r="282" spans="1:27" ht="12.75" customHeight="1" x14ac:dyDescent="0.2">
      <c r="A282" s="98"/>
      <c r="B282" s="27"/>
      <c r="C282" s="27"/>
      <c r="D282" s="92"/>
      <c r="E282" s="92"/>
      <c r="F282" s="92"/>
      <c r="G282" s="92"/>
      <c r="H282" s="92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</row>
    <row r="283" spans="1:27" ht="12.75" customHeight="1" x14ac:dyDescent="0.2">
      <c r="A283" s="98"/>
      <c r="B283" s="27"/>
      <c r="C283" s="27"/>
      <c r="D283" s="92"/>
      <c r="E283" s="92"/>
      <c r="F283" s="92"/>
      <c r="G283" s="92"/>
      <c r="H283" s="92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</row>
    <row r="284" spans="1:27" ht="12.75" customHeight="1" x14ac:dyDescent="0.2">
      <c r="A284" s="98"/>
      <c r="B284" s="27"/>
      <c r="C284" s="27"/>
      <c r="D284" s="92"/>
      <c r="E284" s="92"/>
      <c r="F284" s="92"/>
      <c r="G284" s="92"/>
      <c r="H284" s="92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</row>
    <row r="285" spans="1:27" ht="12.75" customHeight="1" x14ac:dyDescent="0.2">
      <c r="A285" s="98"/>
      <c r="B285" s="27"/>
      <c r="C285" s="27"/>
      <c r="D285" s="92"/>
      <c r="E285" s="92"/>
      <c r="F285" s="92"/>
      <c r="G285" s="92"/>
      <c r="H285" s="92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</row>
    <row r="286" spans="1:27" ht="12.75" customHeight="1" x14ac:dyDescent="0.2">
      <c r="A286" s="98"/>
      <c r="B286" s="27"/>
      <c r="C286" s="27"/>
      <c r="D286" s="92"/>
      <c r="E286" s="92"/>
      <c r="F286" s="92"/>
      <c r="G286" s="92"/>
      <c r="H286" s="92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</row>
    <row r="287" spans="1:27" ht="12.75" customHeight="1" x14ac:dyDescent="0.2">
      <c r="A287" s="98"/>
      <c r="B287" s="27"/>
      <c r="C287" s="27"/>
      <c r="D287" s="92"/>
      <c r="E287" s="92"/>
      <c r="F287" s="92"/>
      <c r="G287" s="92"/>
      <c r="H287" s="92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</row>
    <row r="288" spans="1:27" ht="12.75" customHeight="1" x14ac:dyDescent="0.2">
      <c r="A288" s="98"/>
      <c r="B288" s="27"/>
      <c r="C288" s="27"/>
      <c r="D288" s="92"/>
      <c r="E288" s="92"/>
      <c r="F288" s="92"/>
      <c r="G288" s="92"/>
      <c r="H288" s="92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</row>
    <row r="289" spans="1:27" ht="12.75" customHeight="1" x14ac:dyDescent="0.2">
      <c r="A289" s="98"/>
      <c r="B289" s="27"/>
      <c r="C289" s="27"/>
      <c r="D289" s="92"/>
      <c r="E289" s="92"/>
      <c r="F289" s="92"/>
      <c r="G289" s="92"/>
      <c r="H289" s="92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</row>
    <row r="290" spans="1:27" ht="12.75" customHeight="1" x14ac:dyDescent="0.2">
      <c r="A290" s="98"/>
      <c r="B290" s="27"/>
      <c r="C290" s="27"/>
      <c r="D290" s="92"/>
      <c r="E290" s="92"/>
      <c r="F290" s="92"/>
      <c r="G290" s="92"/>
      <c r="H290" s="92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</row>
    <row r="291" spans="1:27" ht="12.75" customHeight="1" x14ac:dyDescent="0.2">
      <c r="A291" s="98"/>
      <c r="B291" s="27"/>
      <c r="C291" s="27"/>
      <c r="D291" s="92"/>
      <c r="E291" s="92"/>
      <c r="F291" s="92"/>
      <c r="G291" s="92"/>
      <c r="H291" s="92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</row>
    <row r="292" spans="1:27" ht="12.75" customHeight="1" x14ac:dyDescent="0.2">
      <c r="A292" s="98"/>
      <c r="B292" s="27"/>
      <c r="C292" s="27"/>
      <c r="D292" s="92"/>
      <c r="E292" s="92"/>
      <c r="F292" s="92"/>
      <c r="G292" s="92"/>
      <c r="H292" s="92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</row>
    <row r="293" spans="1:27" ht="12.75" customHeight="1" x14ac:dyDescent="0.2">
      <c r="A293" s="98"/>
      <c r="B293" s="27"/>
      <c r="C293" s="27"/>
      <c r="D293" s="92"/>
      <c r="E293" s="92"/>
      <c r="F293" s="92"/>
      <c r="G293" s="92"/>
      <c r="H293" s="92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</row>
    <row r="294" spans="1:27" ht="12.75" customHeight="1" x14ac:dyDescent="0.2">
      <c r="A294" s="98"/>
      <c r="B294" s="27"/>
      <c r="C294" s="27"/>
      <c r="D294" s="92"/>
      <c r="E294" s="92"/>
      <c r="F294" s="92"/>
      <c r="G294" s="92"/>
      <c r="H294" s="92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</row>
    <row r="295" spans="1:27" ht="12.75" customHeight="1" x14ac:dyDescent="0.2">
      <c r="A295" s="98"/>
      <c r="B295" s="27"/>
      <c r="C295" s="27"/>
      <c r="D295" s="92"/>
      <c r="E295" s="92"/>
      <c r="F295" s="92"/>
      <c r="G295" s="92"/>
      <c r="H295" s="92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</row>
    <row r="296" spans="1:27" ht="12.75" customHeight="1" x14ac:dyDescent="0.2">
      <c r="A296" s="98"/>
      <c r="B296" s="27"/>
      <c r="C296" s="27"/>
      <c r="D296" s="92"/>
      <c r="E296" s="92"/>
      <c r="F296" s="92"/>
      <c r="G296" s="92"/>
      <c r="H296" s="92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</row>
    <row r="297" spans="1:27" ht="12.75" customHeight="1" x14ac:dyDescent="0.2">
      <c r="A297" s="98"/>
      <c r="B297" s="27"/>
      <c r="C297" s="27"/>
      <c r="D297" s="92"/>
      <c r="E297" s="92"/>
      <c r="F297" s="92"/>
      <c r="G297" s="92"/>
      <c r="H297" s="92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</row>
    <row r="298" spans="1:27" ht="12.75" customHeight="1" x14ac:dyDescent="0.2">
      <c r="A298" s="98"/>
      <c r="B298" s="27"/>
      <c r="C298" s="27"/>
      <c r="D298" s="92"/>
      <c r="E298" s="92"/>
      <c r="F298" s="92"/>
      <c r="G298" s="92"/>
      <c r="H298" s="92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</row>
    <row r="299" spans="1:27" ht="12.75" customHeight="1" x14ac:dyDescent="0.2">
      <c r="A299" s="98"/>
      <c r="B299" s="27"/>
      <c r="C299" s="27"/>
      <c r="D299" s="92"/>
      <c r="E299" s="92"/>
      <c r="F299" s="92"/>
      <c r="G299" s="92"/>
      <c r="H299" s="92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</row>
    <row r="300" spans="1:27" ht="12.75" customHeight="1" x14ac:dyDescent="0.2">
      <c r="A300" s="98"/>
      <c r="B300" s="27"/>
      <c r="C300" s="27"/>
      <c r="D300" s="92"/>
      <c r="E300" s="92"/>
      <c r="F300" s="92"/>
      <c r="G300" s="92"/>
      <c r="H300" s="92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</row>
    <row r="301" spans="1:27" ht="12.75" customHeight="1" x14ac:dyDescent="0.2">
      <c r="A301" s="98"/>
      <c r="B301" s="27"/>
      <c r="C301" s="27"/>
      <c r="D301" s="92"/>
      <c r="E301" s="92"/>
      <c r="F301" s="92"/>
      <c r="G301" s="92"/>
      <c r="H301" s="92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</row>
    <row r="302" spans="1:27" ht="12.75" customHeight="1" x14ac:dyDescent="0.2">
      <c r="A302" s="98"/>
      <c r="B302" s="27"/>
      <c r="C302" s="27"/>
      <c r="D302" s="92"/>
      <c r="E302" s="92"/>
      <c r="F302" s="92"/>
      <c r="G302" s="92"/>
      <c r="H302" s="92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</row>
    <row r="303" spans="1:27" ht="12.75" customHeight="1" x14ac:dyDescent="0.2">
      <c r="A303" s="98"/>
      <c r="B303" s="27"/>
      <c r="C303" s="27"/>
      <c r="D303" s="92"/>
      <c r="E303" s="92"/>
      <c r="F303" s="92"/>
      <c r="G303" s="92"/>
      <c r="H303" s="92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</row>
    <row r="304" spans="1:27" ht="12.75" customHeight="1" x14ac:dyDescent="0.2">
      <c r="A304" s="98"/>
      <c r="B304" s="27"/>
      <c r="C304" s="27"/>
      <c r="D304" s="92"/>
      <c r="E304" s="92"/>
      <c r="F304" s="92"/>
      <c r="G304" s="92"/>
      <c r="H304" s="92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</row>
    <row r="305" spans="1:27" ht="12.75" customHeight="1" x14ac:dyDescent="0.2">
      <c r="A305" s="98"/>
      <c r="B305" s="27"/>
      <c r="C305" s="27"/>
      <c r="D305" s="92"/>
      <c r="E305" s="92"/>
      <c r="F305" s="92"/>
      <c r="G305" s="92"/>
      <c r="H305" s="92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</row>
    <row r="306" spans="1:27" ht="12.75" customHeight="1" x14ac:dyDescent="0.2">
      <c r="A306" s="98"/>
      <c r="B306" s="27"/>
      <c r="C306" s="27"/>
      <c r="D306" s="92"/>
      <c r="E306" s="92"/>
      <c r="F306" s="92"/>
      <c r="G306" s="92"/>
      <c r="H306" s="92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</row>
    <row r="307" spans="1:27" ht="12.75" customHeight="1" x14ac:dyDescent="0.2">
      <c r="A307" s="98"/>
      <c r="B307" s="27"/>
      <c r="C307" s="27"/>
      <c r="D307" s="92"/>
      <c r="E307" s="92"/>
      <c r="F307" s="92"/>
      <c r="G307" s="92"/>
      <c r="H307" s="92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</row>
    <row r="308" spans="1:27" ht="12.75" customHeight="1" x14ac:dyDescent="0.2">
      <c r="A308" s="98"/>
      <c r="B308" s="27"/>
      <c r="C308" s="27"/>
      <c r="D308" s="92"/>
      <c r="E308" s="92"/>
      <c r="F308" s="92"/>
      <c r="G308" s="92"/>
      <c r="H308" s="92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</row>
    <row r="309" spans="1:27" ht="12.75" customHeight="1" x14ac:dyDescent="0.2">
      <c r="A309" s="98"/>
      <c r="B309" s="27"/>
      <c r="C309" s="27"/>
      <c r="D309" s="92"/>
      <c r="E309" s="92"/>
      <c r="F309" s="92"/>
      <c r="G309" s="92"/>
      <c r="H309" s="92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</row>
    <row r="310" spans="1:27" ht="12.75" customHeight="1" x14ac:dyDescent="0.2">
      <c r="A310" s="98"/>
      <c r="B310" s="27"/>
      <c r="C310" s="27"/>
      <c r="D310" s="92"/>
      <c r="E310" s="92"/>
      <c r="F310" s="92"/>
      <c r="G310" s="92"/>
      <c r="H310" s="92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</row>
    <row r="311" spans="1:27" ht="12.75" customHeight="1" x14ac:dyDescent="0.2">
      <c r="A311" s="98"/>
      <c r="B311" s="27"/>
      <c r="C311" s="27"/>
      <c r="D311" s="92"/>
      <c r="E311" s="92"/>
      <c r="F311" s="92"/>
      <c r="G311" s="92"/>
      <c r="H311" s="92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</row>
    <row r="312" spans="1:27" ht="12.75" customHeight="1" x14ac:dyDescent="0.2">
      <c r="A312" s="98"/>
      <c r="B312" s="27"/>
      <c r="C312" s="27"/>
      <c r="D312" s="92"/>
      <c r="E312" s="92"/>
      <c r="F312" s="92"/>
      <c r="G312" s="92"/>
      <c r="H312" s="92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</row>
    <row r="313" spans="1:27" ht="12.75" customHeight="1" x14ac:dyDescent="0.2">
      <c r="A313" s="98"/>
      <c r="B313" s="27"/>
      <c r="C313" s="27"/>
      <c r="D313" s="92"/>
      <c r="E313" s="92"/>
      <c r="F313" s="92"/>
      <c r="G313" s="92"/>
      <c r="H313" s="92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</row>
    <row r="314" spans="1:27" ht="12.75" customHeight="1" x14ac:dyDescent="0.2">
      <c r="A314" s="98"/>
      <c r="B314" s="27"/>
      <c r="C314" s="27"/>
      <c r="D314" s="92"/>
      <c r="E314" s="92"/>
      <c r="F314" s="92"/>
      <c r="G314" s="92"/>
      <c r="H314" s="92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</row>
    <row r="315" spans="1:27" ht="12.75" customHeight="1" x14ac:dyDescent="0.2">
      <c r="A315" s="98"/>
      <c r="B315" s="27"/>
      <c r="C315" s="27"/>
      <c r="D315" s="92"/>
      <c r="E315" s="92"/>
      <c r="F315" s="92"/>
      <c r="G315" s="92"/>
      <c r="H315" s="92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</row>
    <row r="316" spans="1:27" ht="12.75" customHeight="1" x14ac:dyDescent="0.2">
      <c r="A316" s="98"/>
      <c r="B316" s="27"/>
      <c r="C316" s="27"/>
      <c r="D316" s="92"/>
      <c r="E316" s="92"/>
      <c r="F316" s="92"/>
      <c r="G316" s="92"/>
      <c r="H316" s="92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</row>
    <row r="317" spans="1:27" ht="12.75" customHeight="1" x14ac:dyDescent="0.2">
      <c r="A317" s="98"/>
      <c r="B317" s="27"/>
      <c r="C317" s="27"/>
      <c r="D317" s="92"/>
      <c r="E317" s="92"/>
      <c r="F317" s="92"/>
      <c r="G317" s="92"/>
      <c r="H317" s="92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</row>
    <row r="318" spans="1:27" ht="12.75" customHeight="1" x14ac:dyDescent="0.2">
      <c r="A318" s="98"/>
      <c r="B318" s="27"/>
      <c r="C318" s="27"/>
      <c r="D318" s="92"/>
      <c r="E318" s="92"/>
      <c r="F318" s="92"/>
      <c r="G318" s="92"/>
      <c r="H318" s="92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</row>
    <row r="319" spans="1:27" ht="12.75" customHeight="1" x14ac:dyDescent="0.2">
      <c r="A319" s="98"/>
      <c r="B319" s="27"/>
      <c r="C319" s="27"/>
      <c r="D319" s="92"/>
      <c r="E319" s="92"/>
      <c r="F319" s="92"/>
      <c r="G319" s="92"/>
      <c r="H319" s="92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</row>
    <row r="320" spans="1:27" ht="12.75" customHeight="1" x14ac:dyDescent="0.2">
      <c r="A320" s="98"/>
      <c r="B320" s="27"/>
      <c r="C320" s="27"/>
      <c r="D320" s="92"/>
      <c r="E320" s="92"/>
      <c r="F320" s="92"/>
      <c r="G320" s="92"/>
      <c r="H320" s="92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</row>
    <row r="321" spans="1:27" ht="12.75" customHeight="1" x14ac:dyDescent="0.2">
      <c r="A321" s="98"/>
      <c r="B321" s="27"/>
      <c r="C321" s="27"/>
      <c r="D321" s="92"/>
      <c r="E321" s="92"/>
      <c r="F321" s="92"/>
      <c r="G321" s="92"/>
      <c r="H321" s="92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</row>
    <row r="322" spans="1:27" ht="12.75" customHeight="1" x14ac:dyDescent="0.2">
      <c r="A322" s="98"/>
      <c r="B322" s="27"/>
      <c r="C322" s="27"/>
      <c r="D322" s="92"/>
      <c r="E322" s="92"/>
      <c r="F322" s="92"/>
      <c r="G322" s="92"/>
      <c r="H322" s="92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</row>
    <row r="323" spans="1:27" ht="12.75" customHeight="1" x14ac:dyDescent="0.2">
      <c r="A323" s="98"/>
      <c r="B323" s="27"/>
      <c r="C323" s="27"/>
      <c r="D323" s="92"/>
      <c r="E323" s="92"/>
      <c r="F323" s="92"/>
      <c r="G323" s="92"/>
      <c r="H323" s="92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</row>
    <row r="324" spans="1:27" ht="12.75" customHeight="1" x14ac:dyDescent="0.2">
      <c r="A324" s="98"/>
      <c r="B324" s="27"/>
      <c r="C324" s="27"/>
      <c r="D324" s="92"/>
      <c r="E324" s="92"/>
      <c r="F324" s="92"/>
      <c r="G324" s="92"/>
      <c r="H324" s="92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</row>
    <row r="325" spans="1:27" ht="12.75" customHeight="1" x14ac:dyDescent="0.2">
      <c r="A325" s="98"/>
      <c r="B325" s="27"/>
      <c r="C325" s="27"/>
      <c r="D325" s="92"/>
      <c r="E325" s="92"/>
      <c r="F325" s="92"/>
      <c r="G325" s="92"/>
      <c r="H325" s="92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</row>
    <row r="326" spans="1:27" ht="12.75" customHeight="1" x14ac:dyDescent="0.2">
      <c r="A326" s="98"/>
      <c r="B326" s="27"/>
      <c r="C326" s="27"/>
      <c r="D326" s="92"/>
      <c r="E326" s="92"/>
      <c r="F326" s="92"/>
      <c r="G326" s="92"/>
      <c r="H326" s="92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</row>
    <row r="327" spans="1:27" ht="12.75" customHeight="1" x14ac:dyDescent="0.2">
      <c r="A327" s="98"/>
      <c r="B327" s="27"/>
      <c r="C327" s="27"/>
      <c r="D327" s="92"/>
      <c r="E327" s="92"/>
      <c r="F327" s="92"/>
      <c r="G327" s="92"/>
      <c r="H327" s="92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</row>
    <row r="328" spans="1:27" ht="12.75" customHeight="1" x14ac:dyDescent="0.2">
      <c r="A328" s="98"/>
      <c r="B328" s="27"/>
      <c r="C328" s="27"/>
      <c r="D328" s="92"/>
      <c r="E328" s="92"/>
      <c r="F328" s="92"/>
      <c r="G328" s="92"/>
      <c r="H328" s="92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</row>
    <row r="329" spans="1:27" ht="12.75" customHeight="1" x14ac:dyDescent="0.2">
      <c r="A329" s="98"/>
      <c r="B329" s="27"/>
      <c r="C329" s="27"/>
      <c r="D329" s="92"/>
      <c r="E329" s="92"/>
      <c r="F329" s="92"/>
      <c r="G329" s="92"/>
      <c r="H329" s="92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</row>
    <row r="330" spans="1:27" ht="12.75" customHeight="1" x14ac:dyDescent="0.2">
      <c r="A330" s="98"/>
      <c r="B330" s="27"/>
      <c r="C330" s="27"/>
      <c r="D330" s="92"/>
      <c r="E330" s="92"/>
      <c r="F330" s="92"/>
      <c r="G330" s="92"/>
      <c r="H330" s="92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</row>
    <row r="331" spans="1:27" ht="12.75" customHeight="1" x14ac:dyDescent="0.2">
      <c r="A331" s="98"/>
      <c r="B331" s="27"/>
      <c r="C331" s="27"/>
      <c r="D331" s="92"/>
      <c r="E331" s="92"/>
      <c r="F331" s="92"/>
      <c r="G331" s="92"/>
      <c r="H331" s="92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</row>
    <row r="332" spans="1:27" ht="12.75" customHeight="1" x14ac:dyDescent="0.2">
      <c r="A332" s="98"/>
      <c r="B332" s="27"/>
      <c r="C332" s="27"/>
      <c r="D332" s="92"/>
      <c r="E332" s="92"/>
      <c r="F332" s="92"/>
      <c r="G332" s="92"/>
      <c r="H332" s="92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</row>
    <row r="333" spans="1:27" ht="12.75" customHeight="1" x14ac:dyDescent="0.2">
      <c r="A333" s="98"/>
      <c r="B333" s="27"/>
      <c r="C333" s="27"/>
      <c r="D333" s="92"/>
      <c r="E333" s="92"/>
      <c r="F333" s="92"/>
      <c r="G333" s="92"/>
      <c r="H333" s="92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</row>
    <row r="334" spans="1:27" ht="12.75" customHeight="1" x14ac:dyDescent="0.2">
      <c r="A334" s="98"/>
      <c r="B334" s="27"/>
      <c r="C334" s="27"/>
      <c r="D334" s="92"/>
      <c r="E334" s="92"/>
      <c r="F334" s="92"/>
      <c r="G334" s="92"/>
      <c r="H334" s="92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</row>
    <row r="335" spans="1:27" ht="12.75" customHeight="1" x14ac:dyDescent="0.2">
      <c r="A335" s="98"/>
      <c r="B335" s="27"/>
      <c r="C335" s="27"/>
      <c r="D335" s="92"/>
      <c r="E335" s="92"/>
      <c r="F335" s="92"/>
      <c r="G335" s="92"/>
      <c r="H335" s="92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</row>
    <row r="336" spans="1:27" ht="12.75" customHeight="1" x14ac:dyDescent="0.2">
      <c r="A336" s="98"/>
      <c r="B336" s="27"/>
      <c r="C336" s="27"/>
      <c r="D336" s="92"/>
      <c r="E336" s="92"/>
      <c r="F336" s="92"/>
      <c r="G336" s="92"/>
      <c r="H336" s="92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</row>
    <row r="337" spans="1:27" ht="12.75" customHeight="1" x14ac:dyDescent="0.2">
      <c r="A337" s="98"/>
      <c r="B337" s="27"/>
      <c r="C337" s="27"/>
      <c r="D337" s="92"/>
      <c r="E337" s="92"/>
      <c r="F337" s="92"/>
      <c r="G337" s="92"/>
      <c r="H337" s="92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</row>
    <row r="338" spans="1:27" ht="12.75" customHeight="1" x14ac:dyDescent="0.2">
      <c r="A338" s="98"/>
      <c r="B338" s="27"/>
      <c r="C338" s="27"/>
      <c r="D338" s="92"/>
      <c r="E338" s="92"/>
      <c r="F338" s="92"/>
      <c r="G338" s="92"/>
      <c r="H338" s="92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</row>
    <row r="339" spans="1:27" ht="12.75" customHeight="1" x14ac:dyDescent="0.2">
      <c r="A339" s="98"/>
      <c r="B339" s="27"/>
      <c r="C339" s="27"/>
      <c r="D339" s="92"/>
      <c r="E339" s="92"/>
      <c r="F339" s="92"/>
      <c r="G339" s="92"/>
      <c r="H339" s="92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</row>
    <row r="340" spans="1:27" ht="12.75" customHeight="1" x14ac:dyDescent="0.2">
      <c r="A340" s="98"/>
      <c r="B340" s="27"/>
      <c r="C340" s="27"/>
      <c r="D340" s="92"/>
      <c r="E340" s="92"/>
      <c r="F340" s="92"/>
      <c r="G340" s="92"/>
      <c r="H340" s="92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</row>
    <row r="341" spans="1:27" ht="12.75" customHeight="1" x14ac:dyDescent="0.2">
      <c r="A341" s="98"/>
      <c r="B341" s="27"/>
      <c r="C341" s="27"/>
      <c r="D341" s="92"/>
      <c r="E341" s="92"/>
      <c r="F341" s="92"/>
      <c r="G341" s="92"/>
      <c r="H341" s="92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</row>
    <row r="342" spans="1:27" ht="12.75" customHeight="1" x14ac:dyDescent="0.2">
      <c r="A342" s="98"/>
      <c r="B342" s="27"/>
      <c r="C342" s="27"/>
      <c r="D342" s="92"/>
      <c r="E342" s="92"/>
      <c r="F342" s="92"/>
      <c r="G342" s="92"/>
      <c r="H342" s="92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</row>
    <row r="343" spans="1:27" ht="12.75" customHeight="1" x14ac:dyDescent="0.2">
      <c r="A343" s="98"/>
      <c r="B343" s="27"/>
      <c r="C343" s="27"/>
      <c r="D343" s="92"/>
      <c r="E343" s="92"/>
      <c r="F343" s="92"/>
      <c r="G343" s="92"/>
      <c r="H343" s="92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</row>
    <row r="344" spans="1:27" ht="12.75" customHeight="1" x14ac:dyDescent="0.2">
      <c r="A344" s="98"/>
      <c r="B344" s="27"/>
      <c r="C344" s="27"/>
      <c r="D344" s="92"/>
      <c r="E344" s="92"/>
      <c r="F344" s="92"/>
      <c r="G344" s="92"/>
      <c r="H344" s="92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</row>
    <row r="345" spans="1:27" ht="12.75" customHeight="1" x14ac:dyDescent="0.2">
      <c r="A345" s="98"/>
      <c r="B345" s="27"/>
      <c r="C345" s="27"/>
      <c r="D345" s="92"/>
      <c r="E345" s="92"/>
      <c r="F345" s="92"/>
      <c r="G345" s="92"/>
      <c r="H345" s="92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</row>
    <row r="346" spans="1:27" ht="12.75" customHeight="1" x14ac:dyDescent="0.2">
      <c r="A346" s="98"/>
      <c r="B346" s="27"/>
      <c r="C346" s="27"/>
      <c r="D346" s="92"/>
      <c r="E346" s="92"/>
      <c r="F346" s="92"/>
      <c r="G346" s="92"/>
      <c r="H346" s="92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</row>
    <row r="347" spans="1:27" ht="12.75" customHeight="1" x14ac:dyDescent="0.2">
      <c r="A347" s="98"/>
      <c r="B347" s="27"/>
      <c r="C347" s="27"/>
      <c r="D347" s="92"/>
      <c r="E347" s="92"/>
      <c r="F347" s="92"/>
      <c r="G347" s="92"/>
      <c r="H347" s="92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</row>
    <row r="348" spans="1:27" ht="12.75" customHeight="1" x14ac:dyDescent="0.2">
      <c r="A348" s="98"/>
      <c r="B348" s="27"/>
      <c r="C348" s="27"/>
      <c r="D348" s="92"/>
      <c r="E348" s="92"/>
      <c r="F348" s="92"/>
      <c r="G348" s="92"/>
      <c r="H348" s="92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</row>
    <row r="349" spans="1:27" ht="12.75" customHeight="1" x14ac:dyDescent="0.2">
      <c r="A349" s="98"/>
      <c r="B349" s="27"/>
      <c r="C349" s="27"/>
      <c r="D349" s="92"/>
      <c r="E349" s="92"/>
      <c r="F349" s="92"/>
      <c r="G349" s="92"/>
      <c r="H349" s="92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</row>
    <row r="350" spans="1:27" ht="12.75" customHeight="1" x14ac:dyDescent="0.2">
      <c r="A350" s="98"/>
      <c r="B350" s="27"/>
      <c r="C350" s="27"/>
      <c r="D350" s="92"/>
      <c r="E350" s="92"/>
      <c r="F350" s="92"/>
      <c r="G350" s="92"/>
      <c r="H350" s="92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</row>
    <row r="351" spans="1:27" ht="12.75" customHeight="1" x14ac:dyDescent="0.2">
      <c r="A351" s="98"/>
      <c r="B351" s="27"/>
      <c r="C351" s="27"/>
      <c r="D351" s="92"/>
      <c r="E351" s="92"/>
      <c r="F351" s="92"/>
      <c r="G351" s="92"/>
      <c r="H351" s="92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</row>
    <row r="352" spans="1:27" ht="12.75" customHeight="1" x14ac:dyDescent="0.2">
      <c r="A352" s="98"/>
      <c r="B352" s="27"/>
      <c r="C352" s="27"/>
      <c r="D352" s="92"/>
      <c r="E352" s="92"/>
      <c r="F352" s="92"/>
      <c r="G352" s="92"/>
      <c r="H352" s="92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</row>
    <row r="353" spans="1:27" ht="12.75" customHeight="1" x14ac:dyDescent="0.2">
      <c r="A353" s="98"/>
      <c r="B353" s="27"/>
      <c r="C353" s="27"/>
      <c r="D353" s="92"/>
      <c r="E353" s="92"/>
      <c r="F353" s="92"/>
      <c r="G353" s="92"/>
      <c r="H353" s="92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</row>
    <row r="354" spans="1:27" ht="12.75" customHeight="1" x14ac:dyDescent="0.2">
      <c r="A354" s="98"/>
      <c r="B354" s="27"/>
      <c r="C354" s="27"/>
      <c r="D354" s="92"/>
      <c r="E354" s="92"/>
      <c r="F354" s="92"/>
      <c r="G354" s="92"/>
      <c r="H354" s="92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</row>
    <row r="355" spans="1:27" ht="12.75" customHeight="1" x14ac:dyDescent="0.2">
      <c r="A355" s="98"/>
      <c r="B355" s="27"/>
      <c r="C355" s="27"/>
      <c r="D355" s="92"/>
      <c r="E355" s="92"/>
      <c r="F355" s="92"/>
      <c r="G355" s="92"/>
      <c r="H355" s="92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</row>
    <row r="356" spans="1:27" ht="12.75" customHeight="1" x14ac:dyDescent="0.2">
      <c r="A356" s="98"/>
      <c r="B356" s="27"/>
      <c r="C356" s="27"/>
      <c r="D356" s="92"/>
      <c r="E356" s="92"/>
      <c r="F356" s="92"/>
      <c r="G356" s="92"/>
      <c r="H356" s="92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</row>
    <row r="357" spans="1:27" ht="12.75" customHeight="1" x14ac:dyDescent="0.2">
      <c r="A357" s="98"/>
      <c r="B357" s="27"/>
      <c r="C357" s="27"/>
      <c r="D357" s="92"/>
      <c r="E357" s="92"/>
      <c r="F357" s="92"/>
      <c r="G357" s="92"/>
      <c r="H357" s="92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</row>
    <row r="358" spans="1:27" ht="12.75" customHeight="1" x14ac:dyDescent="0.2">
      <c r="A358" s="98"/>
      <c r="B358" s="27"/>
      <c r="C358" s="27"/>
      <c r="D358" s="92"/>
      <c r="E358" s="92"/>
      <c r="F358" s="92"/>
      <c r="G358" s="92"/>
      <c r="H358" s="92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</row>
    <row r="359" spans="1:27" ht="12.75" customHeight="1" x14ac:dyDescent="0.2">
      <c r="A359" s="98"/>
      <c r="B359" s="27"/>
      <c r="C359" s="27"/>
      <c r="D359" s="92"/>
      <c r="E359" s="92"/>
      <c r="F359" s="92"/>
      <c r="G359" s="92"/>
      <c r="H359" s="92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</row>
    <row r="360" spans="1:27" ht="12.75" customHeight="1" x14ac:dyDescent="0.2">
      <c r="A360" s="98"/>
      <c r="B360" s="27"/>
      <c r="C360" s="27"/>
      <c r="D360" s="92"/>
      <c r="E360" s="92"/>
      <c r="F360" s="92"/>
      <c r="G360" s="92"/>
      <c r="H360" s="92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</row>
    <row r="361" spans="1:27" ht="12.75" customHeight="1" x14ac:dyDescent="0.2">
      <c r="A361" s="98"/>
      <c r="B361" s="27"/>
      <c r="C361" s="27"/>
      <c r="D361" s="92"/>
      <c r="E361" s="92"/>
      <c r="F361" s="92"/>
      <c r="G361" s="92"/>
      <c r="H361" s="92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</row>
    <row r="362" spans="1:27" ht="12.75" customHeight="1" x14ac:dyDescent="0.2">
      <c r="A362" s="98"/>
      <c r="B362" s="27"/>
      <c r="C362" s="27"/>
      <c r="D362" s="92"/>
      <c r="E362" s="92"/>
      <c r="F362" s="92"/>
      <c r="G362" s="92"/>
      <c r="H362" s="92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</row>
    <row r="363" spans="1:27" ht="12.75" customHeight="1" x14ac:dyDescent="0.2">
      <c r="A363" s="98"/>
      <c r="B363" s="27"/>
      <c r="C363" s="27"/>
      <c r="D363" s="92"/>
      <c r="E363" s="92"/>
      <c r="F363" s="92"/>
      <c r="G363" s="92"/>
      <c r="H363" s="92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</row>
    <row r="364" spans="1:27" ht="12.75" customHeight="1" x14ac:dyDescent="0.2">
      <c r="A364" s="98"/>
      <c r="B364" s="27"/>
      <c r="C364" s="27"/>
      <c r="D364" s="92"/>
      <c r="E364" s="92"/>
      <c r="F364" s="92"/>
      <c r="G364" s="92"/>
      <c r="H364" s="92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</row>
    <row r="365" spans="1:27" ht="12.75" customHeight="1" x14ac:dyDescent="0.2">
      <c r="A365" s="98"/>
      <c r="B365" s="27"/>
      <c r="C365" s="27"/>
      <c r="D365" s="92"/>
      <c r="E365" s="92"/>
      <c r="F365" s="92"/>
      <c r="G365" s="92"/>
      <c r="H365" s="92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</row>
    <row r="366" spans="1:27" ht="12.75" customHeight="1" x14ac:dyDescent="0.2">
      <c r="A366" s="98"/>
      <c r="B366" s="27"/>
      <c r="C366" s="27"/>
      <c r="D366" s="92"/>
      <c r="E366" s="92"/>
      <c r="F366" s="92"/>
      <c r="G366" s="92"/>
      <c r="H366" s="92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</row>
    <row r="367" spans="1:27" ht="12.75" customHeight="1" x14ac:dyDescent="0.2">
      <c r="A367" s="98"/>
      <c r="B367" s="27"/>
      <c r="C367" s="27"/>
      <c r="D367" s="92"/>
      <c r="E367" s="92"/>
      <c r="F367" s="92"/>
      <c r="G367" s="92"/>
      <c r="H367" s="92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</row>
    <row r="368" spans="1:27" ht="12.75" customHeight="1" x14ac:dyDescent="0.2">
      <c r="A368" s="98"/>
      <c r="B368" s="27"/>
      <c r="C368" s="27"/>
      <c r="D368" s="92"/>
      <c r="E368" s="92"/>
      <c r="F368" s="92"/>
      <c r="G368" s="92"/>
      <c r="H368" s="92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</row>
    <row r="369" spans="1:27" ht="12.75" customHeight="1" x14ac:dyDescent="0.2">
      <c r="A369" s="98"/>
      <c r="B369" s="27"/>
      <c r="C369" s="27"/>
      <c r="D369" s="92"/>
      <c r="E369" s="92"/>
      <c r="F369" s="92"/>
      <c r="G369" s="92"/>
      <c r="H369" s="92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</row>
    <row r="370" spans="1:27" ht="12.75" customHeight="1" x14ac:dyDescent="0.2">
      <c r="A370" s="98"/>
      <c r="B370" s="27"/>
      <c r="C370" s="27"/>
      <c r="D370" s="92"/>
      <c r="E370" s="92"/>
      <c r="F370" s="92"/>
      <c r="G370" s="92"/>
      <c r="H370" s="92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</row>
    <row r="371" spans="1:27" ht="12.75" customHeight="1" x14ac:dyDescent="0.2">
      <c r="A371" s="98"/>
      <c r="B371" s="27"/>
      <c r="C371" s="27"/>
      <c r="D371" s="92"/>
      <c r="E371" s="92"/>
      <c r="F371" s="92"/>
      <c r="G371" s="92"/>
      <c r="H371" s="92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</row>
    <row r="372" spans="1:27" ht="12.75" customHeight="1" x14ac:dyDescent="0.2">
      <c r="A372" s="98"/>
      <c r="B372" s="27"/>
      <c r="C372" s="27"/>
      <c r="D372" s="92"/>
      <c r="E372" s="92"/>
      <c r="F372" s="92"/>
      <c r="G372" s="92"/>
      <c r="H372" s="92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</row>
    <row r="373" spans="1:27" ht="12.75" customHeight="1" x14ac:dyDescent="0.2">
      <c r="A373" s="98"/>
      <c r="B373" s="27"/>
      <c r="C373" s="27"/>
      <c r="D373" s="92"/>
      <c r="E373" s="92"/>
      <c r="F373" s="92"/>
      <c r="G373" s="92"/>
      <c r="H373" s="92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</row>
    <row r="374" spans="1:27" ht="12.75" customHeight="1" x14ac:dyDescent="0.2">
      <c r="A374" s="98"/>
      <c r="B374" s="27"/>
      <c r="C374" s="27"/>
      <c r="D374" s="92"/>
      <c r="E374" s="92"/>
      <c r="F374" s="92"/>
      <c r="G374" s="92"/>
      <c r="H374" s="92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</row>
    <row r="375" spans="1:27" ht="12.75" customHeight="1" x14ac:dyDescent="0.2">
      <c r="A375" s="98"/>
      <c r="B375" s="27"/>
      <c r="C375" s="27"/>
      <c r="D375" s="92"/>
      <c r="E375" s="92"/>
      <c r="F375" s="92"/>
      <c r="G375" s="92"/>
      <c r="H375" s="92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</row>
    <row r="376" spans="1:27" ht="12.75" customHeight="1" x14ac:dyDescent="0.2">
      <c r="A376" s="98"/>
      <c r="B376" s="27"/>
      <c r="C376" s="27"/>
      <c r="D376" s="92"/>
      <c r="E376" s="92"/>
      <c r="F376" s="92"/>
      <c r="G376" s="92"/>
      <c r="H376" s="92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</row>
    <row r="377" spans="1:27" ht="12.75" customHeight="1" x14ac:dyDescent="0.2">
      <c r="A377" s="98"/>
      <c r="B377" s="27"/>
      <c r="C377" s="27"/>
      <c r="D377" s="92"/>
      <c r="E377" s="92"/>
      <c r="F377" s="92"/>
      <c r="G377" s="92"/>
      <c r="H377" s="92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</row>
    <row r="378" spans="1:27" ht="12.75" customHeight="1" x14ac:dyDescent="0.2">
      <c r="A378" s="98"/>
      <c r="B378" s="27"/>
      <c r="C378" s="27"/>
      <c r="D378" s="92"/>
      <c r="E378" s="92"/>
      <c r="F378" s="92"/>
      <c r="G378" s="92"/>
      <c r="H378" s="92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</row>
    <row r="379" spans="1:27" ht="12.75" customHeight="1" x14ac:dyDescent="0.2">
      <c r="A379" s="98"/>
      <c r="B379" s="27"/>
      <c r="C379" s="27"/>
      <c r="D379" s="92"/>
      <c r="E379" s="92"/>
      <c r="F379" s="92"/>
      <c r="G379" s="92"/>
      <c r="H379" s="92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</row>
    <row r="380" spans="1:27" ht="12.75" customHeight="1" x14ac:dyDescent="0.2">
      <c r="A380" s="98"/>
      <c r="B380" s="27"/>
      <c r="C380" s="27"/>
      <c r="D380" s="92"/>
      <c r="E380" s="92"/>
      <c r="F380" s="92"/>
      <c r="G380" s="92"/>
      <c r="H380" s="92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</row>
    <row r="381" spans="1:27" ht="12.75" customHeight="1" x14ac:dyDescent="0.2">
      <c r="A381" s="98"/>
      <c r="B381" s="27"/>
      <c r="C381" s="27"/>
      <c r="D381" s="92"/>
      <c r="E381" s="92"/>
      <c r="F381" s="92"/>
      <c r="G381" s="92"/>
      <c r="H381" s="92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</row>
    <row r="382" spans="1:27" ht="12.75" customHeight="1" x14ac:dyDescent="0.2">
      <c r="A382" s="98"/>
      <c r="B382" s="27"/>
      <c r="C382" s="27"/>
      <c r="D382" s="92"/>
      <c r="E382" s="92"/>
      <c r="F382" s="92"/>
      <c r="G382" s="92"/>
      <c r="H382" s="92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</row>
    <row r="383" spans="1:27" ht="12.75" customHeight="1" x14ac:dyDescent="0.2">
      <c r="A383" s="98"/>
      <c r="B383" s="27"/>
      <c r="C383" s="27"/>
      <c r="D383" s="92"/>
      <c r="E383" s="92"/>
      <c r="F383" s="92"/>
      <c r="G383" s="92"/>
      <c r="H383" s="92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</row>
    <row r="384" spans="1:27" ht="12.75" customHeight="1" x14ac:dyDescent="0.2">
      <c r="A384" s="98"/>
      <c r="B384" s="27"/>
      <c r="C384" s="27"/>
      <c r="D384" s="92"/>
      <c r="E384" s="92"/>
      <c r="F384" s="92"/>
      <c r="G384" s="92"/>
      <c r="H384" s="92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</row>
    <row r="385" spans="1:27" ht="12.75" customHeight="1" x14ac:dyDescent="0.2">
      <c r="A385" s="98"/>
      <c r="B385" s="27"/>
      <c r="C385" s="27"/>
      <c r="D385" s="92"/>
      <c r="E385" s="92"/>
      <c r="F385" s="92"/>
      <c r="G385" s="92"/>
      <c r="H385" s="92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</row>
    <row r="386" spans="1:27" ht="12.75" customHeight="1" x14ac:dyDescent="0.2">
      <c r="A386" s="98"/>
      <c r="B386" s="27"/>
      <c r="C386" s="27"/>
      <c r="D386" s="92"/>
      <c r="E386" s="92"/>
      <c r="F386" s="92"/>
      <c r="G386" s="92"/>
      <c r="H386" s="92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</row>
    <row r="387" spans="1:27" ht="12.75" customHeight="1" x14ac:dyDescent="0.2">
      <c r="A387" s="98"/>
      <c r="B387" s="27"/>
      <c r="C387" s="27"/>
      <c r="D387" s="92"/>
      <c r="E387" s="92"/>
      <c r="F387" s="92"/>
      <c r="G387" s="92"/>
      <c r="H387" s="92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</row>
    <row r="388" spans="1:27" ht="12.75" customHeight="1" x14ac:dyDescent="0.2">
      <c r="A388" s="98"/>
      <c r="B388" s="27"/>
      <c r="C388" s="27"/>
      <c r="D388" s="92"/>
      <c r="E388" s="92"/>
      <c r="F388" s="92"/>
      <c r="G388" s="92"/>
      <c r="H388" s="92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</row>
    <row r="389" spans="1:27" ht="12.75" customHeight="1" x14ac:dyDescent="0.2">
      <c r="A389" s="98"/>
      <c r="B389" s="27"/>
      <c r="C389" s="27"/>
      <c r="D389" s="92"/>
      <c r="E389" s="92"/>
      <c r="F389" s="92"/>
      <c r="G389" s="92"/>
      <c r="H389" s="92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</row>
    <row r="390" spans="1:27" ht="12.75" customHeight="1" x14ac:dyDescent="0.2">
      <c r="A390" s="98"/>
      <c r="B390" s="27"/>
      <c r="C390" s="27"/>
      <c r="D390" s="92"/>
      <c r="E390" s="92"/>
      <c r="F390" s="92"/>
      <c r="G390" s="92"/>
      <c r="H390" s="92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</row>
    <row r="391" spans="1:27" ht="12.75" customHeight="1" x14ac:dyDescent="0.2">
      <c r="A391" s="98"/>
      <c r="B391" s="27"/>
      <c r="C391" s="27"/>
      <c r="D391" s="92"/>
      <c r="E391" s="92"/>
      <c r="F391" s="92"/>
      <c r="G391" s="92"/>
      <c r="H391" s="92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</row>
    <row r="392" spans="1:27" ht="12.75" customHeight="1" x14ac:dyDescent="0.2">
      <c r="A392" s="98"/>
      <c r="B392" s="27"/>
      <c r="C392" s="27"/>
      <c r="D392" s="92"/>
      <c r="E392" s="92"/>
      <c r="F392" s="92"/>
      <c r="G392" s="92"/>
      <c r="H392" s="92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</row>
    <row r="393" spans="1:27" ht="12.75" customHeight="1" x14ac:dyDescent="0.2">
      <c r="A393" s="98"/>
      <c r="B393" s="27"/>
      <c r="C393" s="27"/>
      <c r="D393" s="92"/>
      <c r="E393" s="92"/>
      <c r="F393" s="92"/>
      <c r="G393" s="92"/>
      <c r="H393" s="92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</row>
    <row r="394" spans="1:27" ht="12.75" customHeight="1" x14ac:dyDescent="0.2">
      <c r="A394" s="98"/>
      <c r="B394" s="27"/>
      <c r="C394" s="27"/>
      <c r="D394" s="92"/>
      <c r="E394" s="92"/>
      <c r="F394" s="92"/>
      <c r="G394" s="92"/>
      <c r="H394" s="92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</row>
    <row r="395" spans="1:27" ht="12.75" customHeight="1" x14ac:dyDescent="0.2">
      <c r="A395" s="98"/>
      <c r="B395" s="27"/>
      <c r="C395" s="27"/>
      <c r="D395" s="92"/>
      <c r="E395" s="92"/>
      <c r="F395" s="92"/>
      <c r="G395" s="92"/>
      <c r="H395" s="92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</row>
    <row r="396" spans="1:27" ht="12.75" customHeight="1" x14ac:dyDescent="0.2">
      <c r="A396" s="98"/>
      <c r="B396" s="27"/>
      <c r="C396" s="27"/>
      <c r="D396" s="92"/>
      <c r="E396" s="92"/>
      <c r="F396" s="92"/>
      <c r="G396" s="92"/>
      <c r="H396" s="92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</row>
    <row r="397" spans="1:27" ht="12.75" customHeight="1" x14ac:dyDescent="0.2">
      <c r="A397" s="98"/>
      <c r="B397" s="27"/>
      <c r="C397" s="27"/>
      <c r="D397" s="92"/>
      <c r="E397" s="92"/>
      <c r="F397" s="92"/>
      <c r="G397" s="92"/>
      <c r="H397" s="92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</row>
    <row r="398" spans="1:27" ht="12.75" customHeight="1" x14ac:dyDescent="0.2">
      <c r="A398" s="98"/>
      <c r="B398" s="27"/>
      <c r="C398" s="27"/>
      <c r="D398" s="92"/>
      <c r="E398" s="92"/>
      <c r="F398" s="92"/>
      <c r="G398" s="92"/>
      <c r="H398" s="92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</row>
    <row r="399" spans="1:27" ht="12.75" customHeight="1" x14ac:dyDescent="0.2">
      <c r="A399" s="98"/>
      <c r="B399" s="27"/>
      <c r="C399" s="27"/>
      <c r="D399" s="92"/>
      <c r="E399" s="92"/>
      <c r="F399" s="92"/>
      <c r="G399" s="92"/>
      <c r="H399" s="92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</row>
    <row r="400" spans="1:27" ht="12.75" customHeight="1" x14ac:dyDescent="0.2">
      <c r="A400" s="98"/>
      <c r="B400" s="27"/>
      <c r="C400" s="27"/>
      <c r="D400" s="92"/>
      <c r="E400" s="92"/>
      <c r="F400" s="92"/>
      <c r="G400" s="92"/>
      <c r="H400" s="92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</row>
    <row r="401" spans="1:27" ht="12.75" customHeight="1" x14ac:dyDescent="0.2">
      <c r="A401" s="98"/>
      <c r="B401" s="27"/>
      <c r="C401" s="27"/>
      <c r="D401" s="92"/>
      <c r="E401" s="92"/>
      <c r="F401" s="92"/>
      <c r="G401" s="92"/>
      <c r="H401" s="92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</row>
    <row r="402" spans="1:27" ht="12.75" customHeight="1" x14ac:dyDescent="0.2">
      <c r="A402" s="98"/>
      <c r="B402" s="27"/>
      <c r="C402" s="27"/>
      <c r="D402" s="92"/>
      <c r="E402" s="92"/>
      <c r="F402" s="92"/>
      <c r="G402" s="92"/>
      <c r="H402" s="92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</row>
    <row r="403" spans="1:27" ht="12.75" customHeight="1" x14ac:dyDescent="0.2">
      <c r="A403" s="98"/>
      <c r="B403" s="27"/>
      <c r="C403" s="27"/>
      <c r="D403" s="92"/>
      <c r="E403" s="92"/>
      <c r="F403" s="92"/>
      <c r="G403" s="92"/>
      <c r="H403" s="92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</row>
    <row r="404" spans="1:27" ht="12.75" customHeight="1" x14ac:dyDescent="0.2">
      <c r="A404" s="98"/>
      <c r="B404" s="27"/>
      <c r="C404" s="27"/>
      <c r="D404" s="92"/>
      <c r="E404" s="92"/>
      <c r="F404" s="92"/>
      <c r="G404" s="92"/>
      <c r="H404" s="92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</row>
    <row r="405" spans="1:27" ht="12.75" customHeight="1" x14ac:dyDescent="0.2">
      <c r="A405" s="98"/>
      <c r="B405" s="27"/>
      <c r="C405" s="27"/>
      <c r="D405" s="92"/>
      <c r="E405" s="92"/>
      <c r="F405" s="92"/>
      <c r="G405" s="92"/>
      <c r="H405" s="92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</row>
    <row r="406" spans="1:27" ht="12.75" customHeight="1" x14ac:dyDescent="0.2">
      <c r="A406" s="98"/>
      <c r="B406" s="27"/>
      <c r="C406" s="27"/>
      <c r="D406" s="92"/>
      <c r="E406" s="92"/>
      <c r="F406" s="92"/>
      <c r="G406" s="92"/>
      <c r="H406" s="92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</row>
    <row r="407" spans="1:27" ht="12.75" customHeight="1" x14ac:dyDescent="0.2">
      <c r="A407" s="98"/>
      <c r="B407" s="27"/>
      <c r="C407" s="27"/>
      <c r="D407" s="92"/>
      <c r="E407" s="92"/>
      <c r="F407" s="92"/>
      <c r="G407" s="92"/>
      <c r="H407" s="92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</row>
    <row r="408" spans="1:27" ht="12.75" customHeight="1" x14ac:dyDescent="0.2">
      <c r="A408" s="98"/>
      <c r="B408" s="27"/>
      <c r="C408" s="27"/>
      <c r="D408" s="92"/>
      <c r="E408" s="92"/>
      <c r="F408" s="92"/>
      <c r="G408" s="92"/>
      <c r="H408" s="92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</row>
    <row r="409" spans="1:27" ht="12.75" customHeight="1" x14ac:dyDescent="0.2">
      <c r="A409" s="98"/>
      <c r="B409" s="27"/>
      <c r="C409" s="27"/>
      <c r="D409" s="92"/>
      <c r="E409" s="92"/>
      <c r="F409" s="92"/>
      <c r="G409" s="92"/>
      <c r="H409" s="92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</row>
    <row r="410" spans="1:27" ht="12.75" customHeight="1" x14ac:dyDescent="0.2">
      <c r="A410" s="98"/>
      <c r="B410" s="27"/>
      <c r="C410" s="27"/>
      <c r="D410" s="92"/>
      <c r="E410" s="92"/>
      <c r="F410" s="92"/>
      <c r="G410" s="92"/>
      <c r="H410" s="92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</row>
    <row r="411" spans="1:27" ht="12.75" customHeight="1" x14ac:dyDescent="0.2">
      <c r="A411" s="98"/>
      <c r="B411" s="27"/>
      <c r="C411" s="27"/>
      <c r="D411" s="92"/>
      <c r="E411" s="92"/>
      <c r="F411" s="92"/>
      <c r="G411" s="92"/>
      <c r="H411" s="92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</row>
    <row r="412" spans="1:27" ht="12.75" customHeight="1" x14ac:dyDescent="0.2">
      <c r="A412" s="98"/>
      <c r="B412" s="27"/>
      <c r="C412" s="27"/>
      <c r="D412" s="92"/>
      <c r="E412" s="92"/>
      <c r="F412" s="92"/>
      <c r="G412" s="92"/>
      <c r="H412" s="92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</row>
    <row r="413" spans="1:27" ht="12.75" customHeight="1" x14ac:dyDescent="0.2">
      <c r="A413" s="98"/>
      <c r="B413" s="27"/>
      <c r="C413" s="27"/>
      <c r="D413" s="92"/>
      <c r="E413" s="92"/>
      <c r="F413" s="92"/>
      <c r="G413" s="92"/>
      <c r="H413" s="92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</row>
    <row r="414" spans="1:27" ht="12.75" customHeight="1" x14ac:dyDescent="0.2">
      <c r="A414" s="98"/>
      <c r="B414" s="27"/>
      <c r="C414" s="27"/>
      <c r="D414" s="92"/>
      <c r="E414" s="92"/>
      <c r="F414" s="92"/>
      <c r="G414" s="92"/>
      <c r="H414" s="92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</row>
    <row r="415" spans="1:27" ht="12.75" customHeight="1" x14ac:dyDescent="0.2">
      <c r="A415" s="98"/>
      <c r="B415" s="27"/>
      <c r="C415" s="27"/>
      <c r="D415" s="92"/>
      <c r="E415" s="92"/>
      <c r="F415" s="92"/>
      <c r="G415" s="92"/>
      <c r="H415" s="92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</row>
    <row r="416" spans="1:27" ht="12.75" customHeight="1" x14ac:dyDescent="0.2">
      <c r="A416" s="98"/>
      <c r="B416" s="27"/>
      <c r="C416" s="27"/>
      <c r="D416" s="92"/>
      <c r="E416" s="92"/>
      <c r="F416" s="92"/>
      <c r="G416" s="92"/>
      <c r="H416" s="92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</row>
    <row r="417" spans="1:27" ht="12.75" customHeight="1" x14ac:dyDescent="0.2">
      <c r="A417" s="98"/>
      <c r="B417" s="27"/>
      <c r="C417" s="27"/>
      <c r="D417" s="92"/>
      <c r="E417" s="92"/>
      <c r="F417" s="92"/>
      <c r="G417" s="92"/>
      <c r="H417" s="92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</row>
    <row r="418" spans="1:27" ht="12.75" customHeight="1" x14ac:dyDescent="0.2">
      <c r="A418" s="98"/>
      <c r="B418" s="27"/>
      <c r="C418" s="27"/>
      <c r="D418" s="92"/>
      <c r="E418" s="92"/>
      <c r="F418" s="92"/>
      <c r="G418" s="92"/>
      <c r="H418" s="92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</row>
    <row r="419" spans="1:27" ht="12.75" customHeight="1" x14ac:dyDescent="0.2">
      <c r="A419" s="98"/>
      <c r="B419" s="27"/>
      <c r="C419" s="27"/>
      <c r="D419" s="92"/>
      <c r="E419" s="92"/>
      <c r="F419" s="92"/>
      <c r="G419" s="92"/>
      <c r="H419" s="92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</row>
    <row r="420" spans="1:27" ht="12.75" customHeight="1" x14ac:dyDescent="0.2">
      <c r="A420" s="98"/>
      <c r="B420" s="27"/>
      <c r="C420" s="27"/>
      <c r="D420" s="92"/>
      <c r="E420" s="92"/>
      <c r="F420" s="92"/>
      <c r="G420" s="92"/>
      <c r="H420" s="92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</row>
    <row r="421" spans="1:27" ht="12.75" customHeight="1" x14ac:dyDescent="0.2">
      <c r="A421" s="98"/>
      <c r="B421" s="27"/>
      <c r="C421" s="27"/>
      <c r="D421" s="92"/>
      <c r="E421" s="92"/>
      <c r="F421" s="92"/>
      <c r="G421" s="92"/>
      <c r="H421" s="92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</row>
    <row r="422" spans="1:27" ht="12.75" customHeight="1" x14ac:dyDescent="0.2">
      <c r="A422" s="98"/>
      <c r="B422" s="27"/>
      <c r="C422" s="27"/>
      <c r="D422" s="92"/>
      <c r="E422" s="92"/>
      <c r="F422" s="92"/>
      <c r="G422" s="92"/>
      <c r="H422" s="92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</row>
    <row r="423" spans="1:27" ht="12.75" customHeight="1" x14ac:dyDescent="0.2">
      <c r="A423" s="98"/>
      <c r="B423" s="27"/>
      <c r="C423" s="27"/>
      <c r="D423" s="92"/>
      <c r="E423" s="92"/>
      <c r="F423" s="92"/>
      <c r="G423" s="92"/>
      <c r="H423" s="92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</row>
    <row r="424" spans="1:27" ht="12.75" customHeight="1" x14ac:dyDescent="0.2">
      <c r="A424" s="98"/>
      <c r="B424" s="27"/>
      <c r="C424" s="27"/>
      <c r="D424" s="92"/>
      <c r="E424" s="92"/>
      <c r="F424" s="92"/>
      <c r="G424" s="92"/>
      <c r="H424" s="92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</row>
    <row r="425" spans="1:27" ht="12.75" customHeight="1" x14ac:dyDescent="0.2">
      <c r="A425" s="98"/>
      <c r="B425" s="27"/>
      <c r="C425" s="27"/>
      <c r="D425" s="92"/>
      <c r="E425" s="92"/>
      <c r="F425" s="92"/>
      <c r="G425" s="92"/>
      <c r="H425" s="92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</row>
    <row r="426" spans="1:27" ht="12.75" customHeight="1" x14ac:dyDescent="0.2">
      <c r="A426" s="98"/>
      <c r="B426" s="27"/>
      <c r="C426" s="27"/>
      <c r="D426" s="92"/>
      <c r="E426" s="92"/>
      <c r="F426" s="92"/>
      <c r="G426" s="92"/>
      <c r="H426" s="92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</row>
    <row r="427" spans="1:27" ht="12.75" customHeight="1" x14ac:dyDescent="0.2">
      <c r="A427" s="98"/>
      <c r="B427" s="27"/>
      <c r="C427" s="27"/>
      <c r="D427" s="92"/>
      <c r="E427" s="92"/>
      <c r="F427" s="92"/>
      <c r="G427" s="92"/>
      <c r="H427" s="92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</row>
    <row r="428" spans="1:27" ht="12.75" customHeight="1" x14ac:dyDescent="0.2">
      <c r="A428" s="98"/>
      <c r="B428" s="27"/>
      <c r="C428" s="27"/>
      <c r="D428" s="92"/>
      <c r="E428" s="92"/>
      <c r="F428" s="92"/>
      <c r="G428" s="92"/>
      <c r="H428" s="92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</row>
    <row r="429" spans="1:27" ht="12.75" customHeight="1" x14ac:dyDescent="0.2">
      <c r="A429" s="98"/>
      <c r="B429" s="27"/>
      <c r="C429" s="27"/>
      <c r="D429" s="92"/>
      <c r="E429" s="92"/>
      <c r="F429" s="92"/>
      <c r="G429" s="92"/>
      <c r="H429" s="92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</row>
    <row r="430" spans="1:27" ht="12.75" customHeight="1" x14ac:dyDescent="0.2">
      <c r="A430" s="98"/>
      <c r="B430" s="27"/>
      <c r="C430" s="27"/>
      <c r="D430" s="92"/>
      <c r="E430" s="92"/>
      <c r="F430" s="92"/>
      <c r="G430" s="92"/>
      <c r="H430" s="92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</row>
    <row r="431" spans="1:27" ht="12.75" customHeight="1" x14ac:dyDescent="0.2">
      <c r="A431" s="98"/>
      <c r="B431" s="27"/>
      <c r="C431" s="27"/>
      <c r="D431" s="92"/>
      <c r="E431" s="92"/>
      <c r="F431" s="92"/>
      <c r="G431" s="92"/>
      <c r="H431" s="92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</row>
    <row r="432" spans="1:27" ht="12.75" customHeight="1" x14ac:dyDescent="0.2">
      <c r="A432" s="98"/>
      <c r="B432" s="27"/>
      <c r="C432" s="27"/>
      <c r="D432" s="92"/>
      <c r="E432" s="92"/>
      <c r="F432" s="92"/>
      <c r="G432" s="92"/>
      <c r="H432" s="92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</row>
    <row r="433" spans="1:27" ht="12.75" customHeight="1" x14ac:dyDescent="0.2">
      <c r="A433" s="98"/>
      <c r="B433" s="27"/>
      <c r="C433" s="27"/>
      <c r="D433" s="92"/>
      <c r="E433" s="92"/>
      <c r="F433" s="92"/>
      <c r="G433" s="92"/>
      <c r="H433" s="92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</row>
    <row r="434" spans="1:27" ht="12.75" customHeight="1" x14ac:dyDescent="0.2">
      <c r="A434" s="98"/>
      <c r="B434" s="27"/>
      <c r="C434" s="27"/>
      <c r="D434" s="92"/>
      <c r="E434" s="92"/>
      <c r="F434" s="92"/>
      <c r="G434" s="92"/>
      <c r="H434" s="92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</row>
    <row r="435" spans="1:27" ht="12.75" customHeight="1" x14ac:dyDescent="0.2">
      <c r="A435" s="98"/>
      <c r="B435" s="27"/>
      <c r="C435" s="27"/>
      <c r="D435" s="92"/>
      <c r="E435" s="92"/>
      <c r="F435" s="92"/>
      <c r="G435" s="92"/>
      <c r="H435" s="92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</row>
    <row r="436" spans="1:27" ht="12.75" customHeight="1" x14ac:dyDescent="0.2">
      <c r="A436" s="98"/>
      <c r="B436" s="27"/>
      <c r="C436" s="27"/>
      <c r="D436" s="92"/>
      <c r="E436" s="92"/>
      <c r="F436" s="92"/>
      <c r="G436" s="92"/>
      <c r="H436" s="92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</row>
    <row r="437" spans="1:27" ht="12.75" customHeight="1" x14ac:dyDescent="0.2">
      <c r="A437" s="98"/>
      <c r="B437" s="27"/>
      <c r="C437" s="27"/>
      <c r="D437" s="92"/>
      <c r="E437" s="92"/>
      <c r="F437" s="92"/>
      <c r="G437" s="92"/>
      <c r="H437" s="92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</row>
    <row r="438" spans="1:27" ht="12.75" customHeight="1" x14ac:dyDescent="0.2">
      <c r="A438" s="98"/>
      <c r="B438" s="27"/>
      <c r="C438" s="27"/>
      <c r="D438" s="92"/>
      <c r="E438" s="92"/>
      <c r="F438" s="92"/>
      <c r="G438" s="92"/>
      <c r="H438" s="92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</row>
    <row r="439" spans="1:27" ht="12.75" customHeight="1" x14ac:dyDescent="0.2">
      <c r="A439" s="98"/>
      <c r="B439" s="27"/>
      <c r="C439" s="27"/>
      <c r="D439" s="92"/>
      <c r="E439" s="92"/>
      <c r="F439" s="92"/>
      <c r="G439" s="92"/>
      <c r="H439" s="92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</row>
    <row r="440" spans="1:27" ht="12.75" customHeight="1" x14ac:dyDescent="0.2">
      <c r="A440" s="98"/>
      <c r="B440" s="27"/>
      <c r="C440" s="27"/>
      <c r="D440" s="92"/>
      <c r="E440" s="92"/>
      <c r="F440" s="92"/>
      <c r="G440" s="92"/>
      <c r="H440" s="92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</row>
    <row r="441" spans="1:27" ht="12.75" customHeight="1" x14ac:dyDescent="0.2">
      <c r="A441" s="98"/>
      <c r="B441" s="27"/>
      <c r="C441" s="27"/>
      <c r="D441" s="92"/>
      <c r="E441" s="92"/>
      <c r="F441" s="92"/>
      <c r="G441" s="92"/>
      <c r="H441" s="92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</row>
    <row r="442" spans="1:27" ht="12.75" customHeight="1" x14ac:dyDescent="0.2">
      <c r="A442" s="98"/>
      <c r="B442" s="27"/>
      <c r="C442" s="27"/>
      <c r="D442" s="92"/>
      <c r="E442" s="92"/>
      <c r="F442" s="92"/>
      <c r="G442" s="92"/>
      <c r="H442" s="92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</row>
    <row r="443" spans="1:27" ht="12.75" customHeight="1" x14ac:dyDescent="0.2">
      <c r="A443" s="98"/>
      <c r="B443" s="27"/>
      <c r="C443" s="27"/>
      <c r="D443" s="92"/>
      <c r="E443" s="92"/>
      <c r="F443" s="92"/>
      <c r="G443" s="92"/>
      <c r="H443" s="92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</row>
    <row r="444" spans="1:27" ht="12.75" customHeight="1" x14ac:dyDescent="0.2">
      <c r="A444" s="98"/>
      <c r="B444" s="27"/>
      <c r="C444" s="27"/>
      <c r="D444" s="92"/>
      <c r="E444" s="92"/>
      <c r="F444" s="92"/>
      <c r="G444" s="92"/>
      <c r="H444" s="92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</row>
    <row r="445" spans="1:27" ht="12.75" customHeight="1" x14ac:dyDescent="0.2">
      <c r="A445" s="98"/>
      <c r="B445" s="27"/>
      <c r="C445" s="27"/>
      <c r="D445" s="92"/>
      <c r="E445" s="92"/>
      <c r="F445" s="92"/>
      <c r="G445" s="92"/>
      <c r="H445" s="92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</row>
    <row r="446" spans="1:27" ht="12.75" customHeight="1" x14ac:dyDescent="0.2">
      <c r="A446" s="98"/>
      <c r="B446" s="27"/>
      <c r="C446" s="27"/>
      <c r="D446" s="92"/>
      <c r="E446" s="92"/>
      <c r="F446" s="92"/>
      <c r="G446" s="92"/>
      <c r="H446" s="92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</row>
    <row r="447" spans="1:27" ht="12.75" customHeight="1" x14ac:dyDescent="0.2">
      <c r="A447" s="98"/>
      <c r="B447" s="27"/>
      <c r="C447" s="27"/>
      <c r="D447" s="92"/>
      <c r="E447" s="92"/>
      <c r="F447" s="92"/>
      <c r="G447" s="92"/>
      <c r="H447" s="92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</row>
    <row r="448" spans="1:27" ht="12.75" customHeight="1" x14ac:dyDescent="0.2">
      <c r="A448" s="98"/>
      <c r="B448" s="27"/>
      <c r="C448" s="27"/>
      <c r="D448" s="92"/>
      <c r="E448" s="92"/>
      <c r="F448" s="92"/>
      <c r="G448" s="92"/>
      <c r="H448" s="92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</row>
    <row r="449" spans="1:27" ht="12.75" customHeight="1" x14ac:dyDescent="0.2">
      <c r="A449" s="98"/>
      <c r="B449" s="27"/>
      <c r="C449" s="27"/>
      <c r="D449" s="92"/>
      <c r="E449" s="92"/>
      <c r="F449" s="92"/>
      <c r="G449" s="92"/>
      <c r="H449" s="92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</row>
    <row r="450" spans="1:27" ht="12.75" customHeight="1" x14ac:dyDescent="0.2">
      <c r="A450" s="98"/>
      <c r="B450" s="27"/>
      <c r="C450" s="27"/>
      <c r="D450" s="92"/>
      <c r="E450" s="92"/>
      <c r="F450" s="92"/>
      <c r="G450" s="92"/>
      <c r="H450" s="92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</row>
    <row r="451" spans="1:27" ht="12.75" customHeight="1" x14ac:dyDescent="0.2">
      <c r="A451" s="98"/>
      <c r="B451" s="27"/>
      <c r="C451" s="27"/>
      <c r="D451" s="92"/>
      <c r="E451" s="92"/>
      <c r="F451" s="92"/>
      <c r="G451" s="92"/>
      <c r="H451" s="92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</row>
    <row r="452" spans="1:27" ht="12.75" customHeight="1" x14ac:dyDescent="0.2">
      <c r="A452" s="98"/>
      <c r="B452" s="27"/>
      <c r="C452" s="27"/>
      <c r="D452" s="92"/>
      <c r="E452" s="92"/>
      <c r="F452" s="92"/>
      <c r="G452" s="92"/>
      <c r="H452" s="92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</row>
    <row r="453" spans="1:27" ht="12.75" customHeight="1" x14ac:dyDescent="0.2">
      <c r="A453" s="98"/>
      <c r="B453" s="27"/>
      <c r="C453" s="27"/>
      <c r="D453" s="92"/>
      <c r="E453" s="92"/>
      <c r="F453" s="92"/>
      <c r="G453" s="92"/>
      <c r="H453" s="92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</row>
    <row r="454" spans="1:27" ht="12.75" customHeight="1" x14ac:dyDescent="0.2">
      <c r="A454" s="98"/>
      <c r="B454" s="27"/>
      <c r="C454" s="27"/>
      <c r="D454" s="92"/>
      <c r="E454" s="92"/>
      <c r="F454" s="92"/>
      <c r="G454" s="92"/>
      <c r="H454" s="92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</row>
    <row r="455" spans="1:27" ht="12.75" customHeight="1" x14ac:dyDescent="0.2">
      <c r="A455" s="98"/>
      <c r="B455" s="27"/>
      <c r="C455" s="27"/>
      <c r="D455" s="92"/>
      <c r="E455" s="92"/>
      <c r="F455" s="92"/>
      <c r="G455" s="92"/>
      <c r="H455" s="92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</row>
    <row r="456" spans="1:27" ht="12.75" customHeight="1" x14ac:dyDescent="0.2">
      <c r="A456" s="98"/>
      <c r="B456" s="27"/>
      <c r="C456" s="27"/>
      <c r="D456" s="92"/>
      <c r="E456" s="92"/>
      <c r="F456" s="92"/>
      <c r="G456" s="92"/>
      <c r="H456" s="92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</row>
    <row r="457" spans="1:27" ht="12.75" customHeight="1" x14ac:dyDescent="0.2">
      <c r="A457" s="98"/>
      <c r="B457" s="27"/>
      <c r="C457" s="27"/>
      <c r="D457" s="92"/>
      <c r="E457" s="92"/>
      <c r="F457" s="92"/>
      <c r="G457" s="92"/>
      <c r="H457" s="92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</row>
    <row r="458" spans="1:27" ht="12.75" customHeight="1" x14ac:dyDescent="0.2">
      <c r="A458" s="98"/>
      <c r="B458" s="27"/>
      <c r="C458" s="27"/>
      <c r="D458" s="92"/>
      <c r="E458" s="92"/>
      <c r="F458" s="92"/>
      <c r="G458" s="92"/>
      <c r="H458" s="92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</row>
    <row r="459" spans="1:27" ht="12.75" customHeight="1" x14ac:dyDescent="0.2">
      <c r="A459" s="98"/>
      <c r="B459" s="27"/>
      <c r="C459" s="27"/>
      <c r="D459" s="92"/>
      <c r="E459" s="92"/>
      <c r="F459" s="92"/>
      <c r="G459" s="92"/>
      <c r="H459" s="92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</row>
    <row r="460" spans="1:27" ht="12.75" customHeight="1" x14ac:dyDescent="0.2">
      <c r="A460" s="98"/>
      <c r="B460" s="27"/>
      <c r="C460" s="27"/>
      <c r="D460" s="92"/>
      <c r="E460" s="92"/>
      <c r="F460" s="92"/>
      <c r="G460" s="92"/>
      <c r="H460" s="92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</row>
    <row r="461" spans="1:27" ht="12.75" customHeight="1" x14ac:dyDescent="0.2">
      <c r="A461" s="98"/>
      <c r="B461" s="27"/>
      <c r="C461" s="27"/>
      <c r="D461" s="92"/>
      <c r="E461" s="92"/>
      <c r="F461" s="92"/>
      <c r="G461" s="92"/>
      <c r="H461" s="92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</row>
    <row r="462" spans="1:27" ht="12.75" customHeight="1" x14ac:dyDescent="0.2">
      <c r="A462" s="98"/>
      <c r="B462" s="27"/>
      <c r="C462" s="27"/>
      <c r="D462" s="92"/>
      <c r="E462" s="92"/>
      <c r="F462" s="92"/>
      <c r="G462" s="92"/>
      <c r="H462" s="92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</row>
    <row r="463" spans="1:27" ht="12.75" customHeight="1" x14ac:dyDescent="0.2">
      <c r="A463" s="98"/>
      <c r="B463" s="27"/>
      <c r="C463" s="27"/>
      <c r="D463" s="92"/>
      <c r="E463" s="92"/>
      <c r="F463" s="92"/>
      <c r="G463" s="92"/>
      <c r="H463" s="92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</row>
    <row r="464" spans="1:27" ht="12.75" customHeight="1" x14ac:dyDescent="0.2">
      <c r="A464" s="98"/>
      <c r="B464" s="27"/>
      <c r="C464" s="27"/>
      <c r="D464" s="92"/>
      <c r="E464" s="92"/>
      <c r="F464" s="92"/>
      <c r="G464" s="92"/>
      <c r="H464" s="92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</row>
    <row r="465" spans="1:27" ht="12.75" customHeight="1" x14ac:dyDescent="0.2">
      <c r="A465" s="98"/>
      <c r="B465" s="27"/>
      <c r="C465" s="27"/>
      <c r="D465" s="92"/>
      <c r="E465" s="92"/>
      <c r="F465" s="92"/>
      <c r="G465" s="92"/>
      <c r="H465" s="92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</row>
    <row r="466" spans="1:27" ht="12.75" customHeight="1" x14ac:dyDescent="0.2">
      <c r="A466" s="98"/>
      <c r="B466" s="27"/>
      <c r="C466" s="27"/>
      <c r="D466" s="92"/>
      <c r="E466" s="92"/>
      <c r="F466" s="92"/>
      <c r="G466" s="92"/>
      <c r="H466" s="92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</row>
    <row r="467" spans="1:27" ht="12.75" customHeight="1" x14ac:dyDescent="0.2">
      <c r="A467" s="98"/>
      <c r="B467" s="27"/>
      <c r="C467" s="27"/>
      <c r="D467" s="92"/>
      <c r="E467" s="92"/>
      <c r="F467" s="92"/>
      <c r="G467" s="92"/>
      <c r="H467" s="92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</row>
    <row r="468" spans="1:27" ht="12.75" customHeight="1" x14ac:dyDescent="0.2">
      <c r="A468" s="98"/>
      <c r="B468" s="27"/>
      <c r="C468" s="27"/>
      <c r="D468" s="92"/>
      <c r="E468" s="92"/>
      <c r="F468" s="92"/>
      <c r="G468" s="92"/>
      <c r="H468" s="92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</row>
    <row r="469" spans="1:27" ht="12.75" customHeight="1" x14ac:dyDescent="0.2">
      <c r="A469" s="98"/>
      <c r="B469" s="27"/>
      <c r="C469" s="27"/>
      <c r="D469" s="92"/>
      <c r="E469" s="92"/>
      <c r="F469" s="92"/>
      <c r="G469" s="92"/>
      <c r="H469" s="92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</row>
    <row r="470" spans="1:27" ht="12.75" customHeight="1" x14ac:dyDescent="0.2">
      <c r="A470" s="98"/>
      <c r="B470" s="27"/>
      <c r="C470" s="27"/>
      <c r="D470" s="92"/>
      <c r="E470" s="92"/>
      <c r="F470" s="92"/>
      <c r="G470" s="92"/>
      <c r="H470" s="92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</row>
    <row r="471" spans="1:27" ht="12.75" customHeight="1" x14ac:dyDescent="0.2">
      <c r="A471" s="98"/>
      <c r="B471" s="27"/>
      <c r="C471" s="27"/>
      <c r="D471" s="92"/>
      <c r="E471" s="92"/>
      <c r="F471" s="92"/>
      <c r="G471" s="92"/>
      <c r="H471" s="92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</row>
    <row r="472" spans="1:27" ht="12.75" customHeight="1" x14ac:dyDescent="0.2">
      <c r="A472" s="98"/>
      <c r="B472" s="27"/>
      <c r="C472" s="27"/>
      <c r="D472" s="92"/>
      <c r="E472" s="92"/>
      <c r="F472" s="92"/>
      <c r="G472" s="92"/>
      <c r="H472" s="92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</row>
    <row r="473" spans="1:27" ht="12.75" customHeight="1" x14ac:dyDescent="0.2">
      <c r="A473" s="98"/>
      <c r="B473" s="27"/>
      <c r="C473" s="27"/>
      <c r="D473" s="92"/>
      <c r="E473" s="92"/>
      <c r="F473" s="92"/>
      <c r="G473" s="92"/>
      <c r="H473" s="92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</row>
    <row r="474" spans="1:27" ht="12.75" customHeight="1" x14ac:dyDescent="0.2">
      <c r="A474" s="98"/>
      <c r="B474" s="27"/>
      <c r="C474" s="27"/>
      <c r="D474" s="92"/>
      <c r="E474" s="92"/>
      <c r="F474" s="92"/>
      <c r="G474" s="92"/>
      <c r="H474" s="92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</row>
    <row r="475" spans="1:27" ht="12.75" customHeight="1" x14ac:dyDescent="0.2">
      <c r="A475" s="98"/>
      <c r="B475" s="27"/>
      <c r="C475" s="27"/>
      <c r="D475" s="92"/>
      <c r="E475" s="92"/>
      <c r="F475" s="92"/>
      <c r="G475" s="92"/>
      <c r="H475" s="92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</row>
    <row r="476" spans="1:27" ht="12.75" customHeight="1" x14ac:dyDescent="0.2">
      <c r="A476" s="98"/>
      <c r="B476" s="27"/>
      <c r="C476" s="27"/>
      <c r="D476" s="92"/>
      <c r="E476" s="92"/>
      <c r="F476" s="92"/>
      <c r="G476" s="92"/>
      <c r="H476" s="92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</row>
    <row r="477" spans="1:27" ht="12.75" customHeight="1" x14ac:dyDescent="0.2">
      <c r="A477" s="98"/>
      <c r="B477" s="27"/>
      <c r="C477" s="27"/>
      <c r="D477" s="92"/>
      <c r="E477" s="92"/>
      <c r="F477" s="92"/>
      <c r="G477" s="92"/>
      <c r="H477" s="92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</row>
    <row r="478" spans="1:27" ht="12.75" customHeight="1" x14ac:dyDescent="0.2">
      <c r="A478" s="98"/>
      <c r="B478" s="27"/>
      <c r="C478" s="27"/>
      <c r="D478" s="92"/>
      <c r="E478" s="92"/>
      <c r="F478" s="92"/>
      <c r="G478" s="92"/>
      <c r="H478" s="92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</row>
    <row r="479" spans="1:27" ht="12.75" customHeight="1" x14ac:dyDescent="0.2">
      <c r="A479" s="98"/>
      <c r="B479" s="27"/>
      <c r="C479" s="27"/>
      <c r="D479" s="92"/>
      <c r="E479" s="92"/>
      <c r="F479" s="92"/>
      <c r="G479" s="92"/>
      <c r="H479" s="92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</row>
    <row r="480" spans="1:27" ht="12.75" customHeight="1" x14ac:dyDescent="0.2">
      <c r="A480" s="98"/>
      <c r="B480" s="27"/>
      <c r="C480" s="27"/>
      <c r="D480" s="92"/>
      <c r="E480" s="92"/>
      <c r="F480" s="92"/>
      <c r="G480" s="92"/>
      <c r="H480" s="92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</row>
    <row r="481" spans="1:27" ht="12.75" customHeight="1" x14ac:dyDescent="0.2">
      <c r="A481" s="98"/>
      <c r="B481" s="27"/>
      <c r="C481" s="27"/>
      <c r="D481" s="92"/>
      <c r="E481" s="92"/>
      <c r="F481" s="92"/>
      <c r="G481" s="92"/>
      <c r="H481" s="92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</row>
    <row r="482" spans="1:27" ht="12.75" customHeight="1" x14ac:dyDescent="0.2">
      <c r="A482" s="98"/>
      <c r="B482" s="27"/>
      <c r="C482" s="27"/>
      <c r="D482" s="92"/>
      <c r="E482" s="92"/>
      <c r="F482" s="92"/>
      <c r="G482" s="92"/>
      <c r="H482" s="92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</row>
    <row r="483" spans="1:27" ht="12.75" customHeight="1" x14ac:dyDescent="0.2">
      <c r="A483" s="98"/>
      <c r="B483" s="27"/>
      <c r="C483" s="27"/>
      <c r="D483" s="92"/>
      <c r="E483" s="92"/>
      <c r="F483" s="92"/>
      <c r="G483" s="92"/>
      <c r="H483" s="92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</row>
    <row r="484" spans="1:27" ht="12.75" customHeight="1" x14ac:dyDescent="0.2">
      <c r="A484" s="98"/>
      <c r="B484" s="27"/>
      <c r="C484" s="27"/>
      <c r="D484" s="92"/>
      <c r="E484" s="92"/>
      <c r="F484" s="92"/>
      <c r="G484" s="92"/>
      <c r="H484" s="92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</row>
    <row r="485" spans="1:27" ht="12.75" customHeight="1" x14ac:dyDescent="0.2">
      <c r="A485" s="98"/>
      <c r="B485" s="27"/>
      <c r="C485" s="27"/>
      <c r="D485" s="92"/>
      <c r="E485" s="92"/>
      <c r="F485" s="92"/>
      <c r="G485" s="92"/>
      <c r="H485" s="92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</row>
    <row r="486" spans="1:27" ht="12.75" customHeight="1" x14ac:dyDescent="0.2">
      <c r="A486" s="98"/>
      <c r="B486" s="27"/>
      <c r="C486" s="27"/>
      <c r="D486" s="92"/>
      <c r="E486" s="92"/>
      <c r="F486" s="92"/>
      <c r="G486" s="92"/>
      <c r="H486" s="92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</row>
    <row r="487" spans="1:27" ht="12.75" customHeight="1" x14ac:dyDescent="0.2">
      <c r="A487" s="98"/>
      <c r="B487" s="27"/>
      <c r="C487" s="27"/>
      <c r="D487" s="92"/>
      <c r="E487" s="92"/>
      <c r="F487" s="92"/>
      <c r="G487" s="92"/>
      <c r="H487" s="92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</row>
    <row r="488" spans="1:27" ht="12.75" customHeight="1" x14ac:dyDescent="0.2">
      <c r="A488" s="98"/>
      <c r="B488" s="27"/>
      <c r="C488" s="27"/>
      <c r="D488" s="92"/>
      <c r="E488" s="92"/>
      <c r="F488" s="92"/>
      <c r="G488" s="92"/>
      <c r="H488" s="92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</row>
    <row r="489" spans="1:27" ht="12.75" customHeight="1" x14ac:dyDescent="0.2">
      <c r="A489" s="98"/>
      <c r="B489" s="27"/>
      <c r="C489" s="27"/>
      <c r="D489" s="92"/>
      <c r="E489" s="92"/>
      <c r="F489" s="92"/>
      <c r="G489" s="92"/>
      <c r="H489" s="92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</row>
    <row r="490" spans="1:27" ht="12.75" customHeight="1" x14ac:dyDescent="0.2">
      <c r="A490" s="98"/>
      <c r="B490" s="27"/>
      <c r="C490" s="27"/>
      <c r="D490" s="92"/>
      <c r="E490" s="92"/>
      <c r="F490" s="92"/>
      <c r="G490" s="92"/>
      <c r="H490" s="92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</row>
    <row r="491" spans="1:27" ht="12.75" customHeight="1" x14ac:dyDescent="0.2">
      <c r="A491" s="98"/>
      <c r="B491" s="27"/>
      <c r="C491" s="27"/>
      <c r="D491" s="92"/>
      <c r="E491" s="92"/>
      <c r="F491" s="92"/>
      <c r="G491" s="92"/>
      <c r="H491" s="92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</row>
    <row r="492" spans="1:27" ht="12.75" customHeight="1" x14ac:dyDescent="0.2">
      <c r="A492" s="98"/>
      <c r="B492" s="27"/>
      <c r="C492" s="27"/>
      <c r="D492" s="92"/>
      <c r="E492" s="92"/>
      <c r="F492" s="92"/>
      <c r="G492" s="92"/>
      <c r="H492" s="92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</row>
    <row r="493" spans="1:27" ht="12.75" customHeight="1" x14ac:dyDescent="0.2">
      <c r="A493" s="98"/>
      <c r="B493" s="27"/>
      <c r="C493" s="27"/>
      <c r="D493" s="92"/>
      <c r="E493" s="92"/>
      <c r="F493" s="92"/>
      <c r="G493" s="92"/>
      <c r="H493" s="92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</row>
    <row r="494" spans="1:27" ht="12.75" customHeight="1" x14ac:dyDescent="0.2">
      <c r="A494" s="98"/>
      <c r="B494" s="27"/>
      <c r="C494" s="27"/>
      <c r="D494" s="92"/>
      <c r="E494" s="92"/>
      <c r="F494" s="92"/>
      <c r="G494" s="92"/>
      <c r="H494" s="92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</row>
    <row r="495" spans="1:27" ht="12.75" customHeight="1" x14ac:dyDescent="0.2">
      <c r="A495" s="98"/>
      <c r="B495" s="27"/>
      <c r="C495" s="27"/>
      <c r="D495" s="92"/>
      <c r="E495" s="92"/>
      <c r="F495" s="92"/>
      <c r="G495" s="92"/>
      <c r="H495" s="92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</row>
    <row r="496" spans="1:27" ht="12.75" customHeight="1" x14ac:dyDescent="0.2">
      <c r="A496" s="98"/>
      <c r="B496" s="27"/>
      <c r="C496" s="27"/>
      <c r="D496" s="92"/>
      <c r="E496" s="92"/>
      <c r="F496" s="92"/>
      <c r="G496" s="92"/>
      <c r="H496" s="92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</row>
    <row r="497" spans="1:27" ht="12.75" customHeight="1" x14ac:dyDescent="0.2">
      <c r="A497" s="98"/>
      <c r="B497" s="27"/>
      <c r="C497" s="27"/>
      <c r="D497" s="92"/>
      <c r="E497" s="92"/>
      <c r="F497" s="92"/>
      <c r="G497" s="92"/>
      <c r="H497" s="92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</row>
    <row r="498" spans="1:27" ht="12.75" customHeight="1" x14ac:dyDescent="0.2">
      <c r="A498" s="98"/>
      <c r="B498" s="27"/>
      <c r="C498" s="27"/>
      <c r="D498" s="92"/>
      <c r="E498" s="92"/>
      <c r="F498" s="92"/>
      <c r="G498" s="92"/>
      <c r="H498" s="92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</row>
    <row r="499" spans="1:27" ht="12.75" customHeight="1" x14ac:dyDescent="0.2">
      <c r="A499" s="98"/>
      <c r="B499" s="27"/>
      <c r="C499" s="27"/>
      <c r="D499" s="92"/>
      <c r="E499" s="92"/>
      <c r="F499" s="92"/>
      <c r="G499" s="92"/>
      <c r="H499" s="92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</row>
    <row r="500" spans="1:27" ht="12.75" customHeight="1" x14ac:dyDescent="0.2">
      <c r="A500" s="98"/>
      <c r="B500" s="27"/>
      <c r="C500" s="27"/>
      <c r="D500" s="92"/>
      <c r="E500" s="92"/>
      <c r="F500" s="92"/>
      <c r="G500" s="92"/>
      <c r="H500" s="92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</row>
    <row r="501" spans="1:27" ht="12.75" customHeight="1" x14ac:dyDescent="0.2">
      <c r="A501" s="98"/>
      <c r="B501" s="27"/>
      <c r="C501" s="27"/>
      <c r="D501" s="92"/>
      <c r="E501" s="92"/>
      <c r="F501" s="92"/>
      <c r="G501" s="92"/>
      <c r="H501" s="92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</row>
    <row r="502" spans="1:27" ht="12.75" customHeight="1" x14ac:dyDescent="0.2">
      <c r="A502" s="98"/>
      <c r="B502" s="27"/>
      <c r="C502" s="27"/>
      <c r="D502" s="92"/>
      <c r="E502" s="92"/>
      <c r="F502" s="92"/>
      <c r="G502" s="92"/>
      <c r="H502" s="92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</row>
    <row r="503" spans="1:27" ht="12.75" customHeight="1" x14ac:dyDescent="0.2">
      <c r="A503" s="98"/>
      <c r="B503" s="27"/>
      <c r="C503" s="27"/>
      <c r="D503" s="92"/>
      <c r="E503" s="92"/>
      <c r="F503" s="92"/>
      <c r="G503" s="92"/>
      <c r="H503" s="92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</row>
    <row r="504" spans="1:27" ht="12.75" customHeight="1" x14ac:dyDescent="0.2">
      <c r="A504" s="98"/>
      <c r="B504" s="27"/>
      <c r="C504" s="27"/>
      <c r="D504" s="92"/>
      <c r="E504" s="92"/>
      <c r="F504" s="92"/>
      <c r="G504" s="92"/>
      <c r="H504" s="92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</row>
    <row r="505" spans="1:27" ht="12.75" customHeight="1" x14ac:dyDescent="0.2">
      <c r="A505" s="98"/>
      <c r="B505" s="27"/>
      <c r="C505" s="27"/>
      <c r="D505" s="92"/>
      <c r="E505" s="92"/>
      <c r="F505" s="92"/>
      <c r="G505" s="92"/>
      <c r="H505" s="92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</row>
    <row r="506" spans="1:27" ht="12.75" customHeight="1" x14ac:dyDescent="0.2">
      <c r="A506" s="98"/>
      <c r="B506" s="27"/>
      <c r="C506" s="27"/>
      <c r="D506" s="92"/>
      <c r="E506" s="92"/>
      <c r="F506" s="92"/>
      <c r="G506" s="92"/>
      <c r="H506" s="92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</row>
    <row r="507" spans="1:27" ht="12.75" customHeight="1" x14ac:dyDescent="0.2">
      <c r="A507" s="98"/>
      <c r="B507" s="27"/>
      <c r="C507" s="27"/>
      <c r="D507" s="92"/>
      <c r="E507" s="92"/>
      <c r="F507" s="92"/>
      <c r="G507" s="92"/>
      <c r="H507" s="92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</row>
    <row r="508" spans="1:27" ht="12.75" customHeight="1" x14ac:dyDescent="0.2">
      <c r="A508" s="98"/>
      <c r="B508" s="27"/>
      <c r="C508" s="27"/>
      <c r="D508" s="92"/>
      <c r="E508" s="92"/>
      <c r="F508" s="92"/>
      <c r="G508" s="92"/>
      <c r="H508" s="92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</row>
    <row r="509" spans="1:27" ht="12.75" customHeight="1" x14ac:dyDescent="0.2">
      <c r="A509" s="98"/>
      <c r="B509" s="27"/>
      <c r="C509" s="27"/>
      <c r="D509" s="92"/>
      <c r="E509" s="92"/>
      <c r="F509" s="92"/>
      <c r="G509" s="92"/>
      <c r="H509" s="92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</row>
    <row r="510" spans="1:27" ht="12.75" customHeight="1" x14ac:dyDescent="0.2">
      <c r="A510" s="98"/>
      <c r="B510" s="27"/>
      <c r="C510" s="27"/>
      <c r="D510" s="92"/>
      <c r="E510" s="92"/>
      <c r="F510" s="92"/>
      <c r="G510" s="92"/>
      <c r="H510" s="92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</row>
    <row r="511" spans="1:27" ht="12.75" customHeight="1" x14ac:dyDescent="0.2">
      <c r="A511" s="98"/>
      <c r="B511" s="27"/>
      <c r="C511" s="27"/>
      <c r="D511" s="92"/>
      <c r="E511" s="92"/>
      <c r="F511" s="92"/>
      <c r="G511" s="92"/>
      <c r="H511" s="92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</row>
    <row r="512" spans="1:27" ht="12.75" customHeight="1" x14ac:dyDescent="0.2">
      <c r="A512" s="98"/>
      <c r="B512" s="27"/>
      <c r="C512" s="27"/>
      <c r="D512" s="92"/>
      <c r="E512" s="92"/>
      <c r="F512" s="92"/>
      <c r="G512" s="92"/>
      <c r="H512" s="92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</row>
    <row r="513" spans="1:27" ht="12.75" customHeight="1" x14ac:dyDescent="0.2">
      <c r="A513" s="98"/>
      <c r="B513" s="27"/>
      <c r="C513" s="27"/>
      <c r="D513" s="92"/>
      <c r="E513" s="92"/>
      <c r="F513" s="92"/>
      <c r="G513" s="92"/>
      <c r="H513" s="92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</row>
    <row r="514" spans="1:27" ht="12.75" customHeight="1" x14ac:dyDescent="0.2">
      <c r="A514" s="98"/>
      <c r="B514" s="27"/>
      <c r="C514" s="27"/>
      <c r="D514" s="92"/>
      <c r="E514" s="92"/>
      <c r="F514" s="92"/>
      <c r="G514" s="92"/>
      <c r="H514" s="92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</row>
    <row r="515" spans="1:27" ht="12.75" customHeight="1" x14ac:dyDescent="0.2">
      <c r="A515" s="98"/>
      <c r="B515" s="27"/>
      <c r="C515" s="27"/>
      <c r="D515" s="92"/>
      <c r="E515" s="92"/>
      <c r="F515" s="92"/>
      <c r="G515" s="92"/>
      <c r="H515" s="92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</row>
    <row r="516" spans="1:27" ht="12.75" customHeight="1" x14ac:dyDescent="0.2">
      <c r="A516" s="98"/>
      <c r="B516" s="27"/>
      <c r="C516" s="27"/>
      <c r="D516" s="92"/>
      <c r="E516" s="92"/>
      <c r="F516" s="92"/>
      <c r="G516" s="92"/>
      <c r="H516" s="92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</row>
    <row r="517" spans="1:27" ht="12.75" customHeight="1" x14ac:dyDescent="0.2">
      <c r="A517" s="98"/>
      <c r="B517" s="27"/>
      <c r="C517" s="27"/>
      <c r="D517" s="92"/>
      <c r="E517" s="92"/>
      <c r="F517" s="92"/>
      <c r="G517" s="92"/>
      <c r="H517" s="92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</row>
    <row r="518" spans="1:27" ht="12.75" customHeight="1" x14ac:dyDescent="0.2">
      <c r="A518" s="98"/>
      <c r="B518" s="27"/>
      <c r="C518" s="27"/>
      <c r="D518" s="92"/>
      <c r="E518" s="92"/>
      <c r="F518" s="92"/>
      <c r="G518" s="92"/>
      <c r="H518" s="92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</row>
    <row r="519" spans="1:27" ht="12.75" customHeight="1" x14ac:dyDescent="0.2">
      <c r="A519" s="98"/>
      <c r="B519" s="27"/>
      <c r="C519" s="27"/>
      <c r="D519" s="92"/>
      <c r="E519" s="92"/>
      <c r="F519" s="92"/>
      <c r="G519" s="92"/>
      <c r="H519" s="92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</row>
    <row r="520" spans="1:27" ht="12.75" customHeight="1" x14ac:dyDescent="0.2">
      <c r="A520" s="98"/>
      <c r="B520" s="27"/>
      <c r="C520" s="27"/>
      <c r="D520" s="92"/>
      <c r="E520" s="92"/>
      <c r="F520" s="92"/>
      <c r="G520" s="92"/>
      <c r="H520" s="92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</row>
    <row r="521" spans="1:27" ht="12.75" customHeight="1" x14ac:dyDescent="0.2">
      <c r="A521" s="98"/>
      <c r="B521" s="27"/>
      <c r="C521" s="27"/>
      <c r="D521" s="92"/>
      <c r="E521" s="92"/>
      <c r="F521" s="92"/>
      <c r="G521" s="92"/>
      <c r="H521" s="92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</row>
    <row r="522" spans="1:27" ht="12.75" customHeight="1" x14ac:dyDescent="0.2">
      <c r="A522" s="98"/>
      <c r="B522" s="27"/>
      <c r="C522" s="27"/>
      <c r="D522" s="92"/>
      <c r="E522" s="92"/>
      <c r="F522" s="92"/>
      <c r="G522" s="92"/>
      <c r="H522" s="92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</row>
    <row r="523" spans="1:27" ht="12.75" customHeight="1" x14ac:dyDescent="0.2">
      <c r="A523" s="98"/>
      <c r="B523" s="27"/>
      <c r="C523" s="27"/>
      <c r="D523" s="92"/>
      <c r="E523" s="92"/>
      <c r="F523" s="92"/>
      <c r="G523" s="92"/>
      <c r="H523" s="92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</row>
    <row r="524" spans="1:27" ht="12.75" customHeight="1" x14ac:dyDescent="0.2">
      <c r="A524" s="98"/>
      <c r="B524" s="27"/>
      <c r="C524" s="27"/>
      <c r="D524" s="92"/>
      <c r="E524" s="92"/>
      <c r="F524" s="92"/>
      <c r="G524" s="92"/>
      <c r="H524" s="92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</row>
    <row r="525" spans="1:27" ht="12.75" customHeight="1" x14ac:dyDescent="0.2">
      <c r="A525" s="98"/>
      <c r="B525" s="27"/>
      <c r="C525" s="27"/>
      <c r="D525" s="92"/>
      <c r="E525" s="92"/>
      <c r="F525" s="92"/>
      <c r="G525" s="92"/>
      <c r="H525" s="92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</row>
    <row r="526" spans="1:27" ht="12.75" customHeight="1" x14ac:dyDescent="0.2">
      <c r="A526" s="98"/>
      <c r="B526" s="27"/>
      <c r="C526" s="27"/>
      <c r="D526" s="92"/>
      <c r="E526" s="92"/>
      <c r="F526" s="92"/>
      <c r="G526" s="92"/>
      <c r="H526" s="92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</row>
    <row r="527" spans="1:27" ht="12.75" customHeight="1" x14ac:dyDescent="0.2">
      <c r="A527" s="98"/>
      <c r="B527" s="27"/>
      <c r="C527" s="27"/>
      <c r="D527" s="92"/>
      <c r="E527" s="92"/>
      <c r="F527" s="92"/>
      <c r="G527" s="92"/>
      <c r="H527" s="92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</row>
    <row r="528" spans="1:27" ht="12.75" customHeight="1" x14ac:dyDescent="0.2">
      <c r="A528" s="98"/>
      <c r="B528" s="27"/>
      <c r="C528" s="27"/>
      <c r="D528" s="92"/>
      <c r="E528" s="92"/>
      <c r="F528" s="92"/>
      <c r="G528" s="92"/>
      <c r="H528" s="92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</row>
    <row r="529" spans="1:27" ht="12.75" customHeight="1" x14ac:dyDescent="0.2">
      <c r="A529" s="98"/>
      <c r="B529" s="27"/>
      <c r="C529" s="27"/>
      <c r="D529" s="92"/>
      <c r="E529" s="92"/>
      <c r="F529" s="92"/>
      <c r="G529" s="92"/>
      <c r="H529" s="92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</row>
    <row r="530" spans="1:27" ht="12.75" customHeight="1" x14ac:dyDescent="0.2">
      <c r="A530" s="98"/>
      <c r="B530" s="27"/>
      <c r="C530" s="27"/>
      <c r="D530" s="92"/>
      <c r="E530" s="92"/>
      <c r="F530" s="92"/>
      <c r="G530" s="92"/>
      <c r="H530" s="92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</row>
    <row r="531" spans="1:27" ht="12.75" customHeight="1" x14ac:dyDescent="0.2">
      <c r="A531" s="98"/>
      <c r="B531" s="27"/>
      <c r="C531" s="27"/>
      <c r="D531" s="92"/>
      <c r="E531" s="92"/>
      <c r="F531" s="92"/>
      <c r="G531" s="92"/>
      <c r="H531" s="92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</row>
    <row r="532" spans="1:27" ht="12.75" customHeight="1" x14ac:dyDescent="0.2">
      <c r="A532" s="98"/>
      <c r="B532" s="27"/>
      <c r="C532" s="27"/>
      <c r="D532" s="92"/>
      <c r="E532" s="92"/>
      <c r="F532" s="92"/>
      <c r="G532" s="92"/>
      <c r="H532" s="92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</row>
    <row r="533" spans="1:27" ht="12.75" customHeight="1" x14ac:dyDescent="0.2">
      <c r="A533" s="98"/>
      <c r="B533" s="27"/>
      <c r="C533" s="27"/>
      <c r="D533" s="92"/>
      <c r="E533" s="92"/>
      <c r="F533" s="92"/>
      <c r="G533" s="92"/>
      <c r="H533" s="92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</row>
    <row r="534" spans="1:27" ht="12.75" customHeight="1" x14ac:dyDescent="0.2">
      <c r="A534" s="98"/>
      <c r="B534" s="27"/>
      <c r="C534" s="27"/>
      <c r="D534" s="92"/>
      <c r="E534" s="92"/>
      <c r="F534" s="92"/>
      <c r="G534" s="92"/>
      <c r="H534" s="92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</row>
    <row r="535" spans="1:27" ht="12.75" customHeight="1" x14ac:dyDescent="0.2">
      <c r="A535" s="98"/>
      <c r="B535" s="27"/>
      <c r="C535" s="27"/>
      <c r="D535" s="92"/>
      <c r="E535" s="92"/>
      <c r="F535" s="92"/>
      <c r="G535" s="92"/>
      <c r="H535" s="92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</row>
    <row r="536" spans="1:27" ht="12.75" customHeight="1" x14ac:dyDescent="0.2">
      <c r="A536" s="98"/>
      <c r="B536" s="27"/>
      <c r="C536" s="27"/>
      <c r="D536" s="92"/>
      <c r="E536" s="92"/>
      <c r="F536" s="92"/>
      <c r="G536" s="92"/>
      <c r="H536" s="92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</row>
    <row r="537" spans="1:27" ht="12.75" customHeight="1" x14ac:dyDescent="0.2">
      <c r="A537" s="98"/>
      <c r="B537" s="27"/>
      <c r="C537" s="27"/>
      <c r="D537" s="92"/>
      <c r="E537" s="92"/>
      <c r="F537" s="92"/>
      <c r="G537" s="92"/>
      <c r="H537" s="92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</row>
    <row r="538" spans="1:27" ht="12.75" customHeight="1" x14ac:dyDescent="0.2">
      <c r="A538" s="98"/>
      <c r="B538" s="27"/>
      <c r="C538" s="27"/>
      <c r="D538" s="92"/>
      <c r="E538" s="92"/>
      <c r="F538" s="92"/>
      <c r="G538" s="92"/>
      <c r="H538" s="92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</row>
    <row r="539" spans="1:27" ht="12.75" customHeight="1" x14ac:dyDescent="0.2">
      <c r="A539" s="98"/>
      <c r="B539" s="27"/>
      <c r="C539" s="27"/>
      <c r="D539" s="92"/>
      <c r="E539" s="92"/>
      <c r="F539" s="92"/>
      <c r="G539" s="92"/>
      <c r="H539" s="92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</row>
    <row r="540" spans="1:27" ht="12.75" customHeight="1" x14ac:dyDescent="0.2">
      <c r="A540" s="98"/>
      <c r="B540" s="27"/>
      <c r="C540" s="27"/>
      <c r="D540" s="92"/>
      <c r="E540" s="92"/>
      <c r="F540" s="92"/>
      <c r="G540" s="92"/>
      <c r="H540" s="92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</row>
    <row r="541" spans="1:27" ht="12.75" customHeight="1" x14ac:dyDescent="0.2">
      <c r="A541" s="98"/>
      <c r="B541" s="27"/>
      <c r="C541" s="27"/>
      <c r="D541" s="92"/>
      <c r="E541" s="92"/>
      <c r="F541" s="92"/>
      <c r="G541" s="92"/>
      <c r="H541" s="92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</row>
    <row r="542" spans="1:27" ht="12.75" customHeight="1" x14ac:dyDescent="0.2">
      <c r="A542" s="98"/>
      <c r="B542" s="27"/>
      <c r="C542" s="27"/>
      <c r="D542" s="92"/>
      <c r="E542" s="92"/>
      <c r="F542" s="92"/>
      <c r="G542" s="92"/>
      <c r="H542" s="92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</row>
    <row r="543" spans="1:27" ht="12.75" customHeight="1" x14ac:dyDescent="0.2">
      <c r="A543" s="98"/>
      <c r="B543" s="27"/>
      <c r="C543" s="27"/>
      <c r="D543" s="92"/>
      <c r="E543" s="92"/>
      <c r="F543" s="92"/>
      <c r="G543" s="92"/>
      <c r="H543" s="92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</row>
    <row r="544" spans="1:27" ht="12.75" customHeight="1" x14ac:dyDescent="0.2">
      <c r="A544" s="98"/>
      <c r="B544" s="27"/>
      <c r="C544" s="27"/>
      <c r="D544" s="92"/>
      <c r="E544" s="92"/>
      <c r="F544" s="92"/>
      <c r="G544" s="92"/>
      <c r="H544" s="92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</row>
    <row r="545" spans="1:27" ht="12.75" customHeight="1" x14ac:dyDescent="0.2">
      <c r="A545" s="98"/>
      <c r="B545" s="27"/>
      <c r="C545" s="27"/>
      <c r="D545" s="92"/>
      <c r="E545" s="92"/>
      <c r="F545" s="92"/>
      <c r="G545" s="92"/>
      <c r="H545" s="92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</row>
    <row r="546" spans="1:27" ht="12.75" customHeight="1" x14ac:dyDescent="0.2">
      <c r="A546" s="98"/>
      <c r="B546" s="27"/>
      <c r="C546" s="27"/>
      <c r="D546" s="92"/>
      <c r="E546" s="92"/>
      <c r="F546" s="92"/>
      <c r="G546" s="92"/>
      <c r="H546" s="92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</row>
    <row r="547" spans="1:27" ht="12.75" customHeight="1" x14ac:dyDescent="0.2">
      <c r="A547" s="98"/>
      <c r="B547" s="27"/>
      <c r="C547" s="27"/>
      <c r="D547" s="92"/>
      <c r="E547" s="92"/>
      <c r="F547" s="92"/>
      <c r="G547" s="92"/>
      <c r="H547" s="92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</row>
    <row r="548" spans="1:27" ht="12.75" customHeight="1" x14ac:dyDescent="0.2">
      <c r="A548" s="98"/>
      <c r="B548" s="27"/>
      <c r="C548" s="27"/>
      <c r="D548" s="92"/>
      <c r="E548" s="92"/>
      <c r="F548" s="92"/>
      <c r="G548" s="92"/>
      <c r="H548" s="92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</row>
    <row r="549" spans="1:27" ht="12.75" customHeight="1" x14ac:dyDescent="0.2">
      <c r="A549" s="98"/>
      <c r="B549" s="27"/>
      <c r="C549" s="27"/>
      <c r="D549" s="92"/>
      <c r="E549" s="92"/>
      <c r="F549" s="92"/>
      <c r="G549" s="92"/>
      <c r="H549" s="92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</row>
    <row r="550" spans="1:27" ht="12.75" customHeight="1" x14ac:dyDescent="0.2">
      <c r="A550" s="98"/>
      <c r="B550" s="27"/>
      <c r="C550" s="27"/>
      <c r="D550" s="92"/>
      <c r="E550" s="92"/>
      <c r="F550" s="92"/>
      <c r="G550" s="92"/>
      <c r="H550" s="92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</row>
    <row r="551" spans="1:27" ht="12.75" customHeight="1" x14ac:dyDescent="0.2">
      <c r="A551" s="98"/>
      <c r="B551" s="27"/>
      <c r="C551" s="27"/>
      <c r="D551" s="92"/>
      <c r="E551" s="92"/>
      <c r="F551" s="92"/>
      <c r="G551" s="92"/>
      <c r="H551" s="92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</row>
    <row r="552" spans="1:27" ht="12.75" customHeight="1" x14ac:dyDescent="0.2">
      <c r="A552" s="98"/>
      <c r="B552" s="27"/>
      <c r="C552" s="27"/>
      <c r="D552" s="92"/>
      <c r="E552" s="92"/>
      <c r="F552" s="92"/>
      <c r="G552" s="92"/>
      <c r="H552" s="92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</row>
    <row r="553" spans="1:27" ht="12.75" customHeight="1" x14ac:dyDescent="0.2">
      <c r="A553" s="98"/>
      <c r="B553" s="27"/>
      <c r="C553" s="27"/>
      <c r="D553" s="92"/>
      <c r="E553" s="92"/>
      <c r="F553" s="92"/>
      <c r="G553" s="92"/>
      <c r="H553" s="92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</row>
    <row r="554" spans="1:27" ht="12.75" customHeight="1" x14ac:dyDescent="0.2">
      <c r="A554" s="98"/>
      <c r="B554" s="27"/>
      <c r="C554" s="27"/>
      <c r="D554" s="92"/>
      <c r="E554" s="92"/>
      <c r="F554" s="92"/>
      <c r="G554" s="92"/>
      <c r="H554" s="92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</row>
    <row r="555" spans="1:27" ht="12.75" customHeight="1" x14ac:dyDescent="0.2">
      <c r="A555" s="98"/>
      <c r="B555" s="27"/>
      <c r="C555" s="27"/>
      <c r="D555" s="92"/>
      <c r="E555" s="92"/>
      <c r="F555" s="92"/>
      <c r="G555" s="92"/>
      <c r="H555" s="92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</row>
    <row r="556" spans="1:27" ht="12.75" customHeight="1" x14ac:dyDescent="0.2">
      <c r="A556" s="98"/>
      <c r="B556" s="27"/>
      <c r="C556" s="27"/>
      <c r="D556" s="92"/>
      <c r="E556" s="92"/>
      <c r="F556" s="92"/>
      <c r="G556" s="92"/>
      <c r="H556" s="92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</row>
    <row r="557" spans="1:27" ht="12.75" customHeight="1" x14ac:dyDescent="0.2">
      <c r="A557" s="98"/>
      <c r="B557" s="27"/>
      <c r="C557" s="27"/>
      <c r="D557" s="92"/>
      <c r="E557" s="92"/>
      <c r="F557" s="92"/>
      <c r="G557" s="92"/>
      <c r="H557" s="92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</row>
    <row r="558" spans="1:27" ht="12.75" customHeight="1" x14ac:dyDescent="0.2">
      <c r="A558" s="98"/>
      <c r="B558" s="27"/>
      <c r="C558" s="27"/>
      <c r="D558" s="92"/>
      <c r="E558" s="92"/>
      <c r="F558" s="92"/>
      <c r="G558" s="92"/>
      <c r="H558" s="92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</row>
    <row r="559" spans="1:27" ht="12.75" customHeight="1" x14ac:dyDescent="0.2">
      <c r="A559" s="98"/>
      <c r="B559" s="27"/>
      <c r="C559" s="27"/>
      <c r="D559" s="92"/>
      <c r="E559" s="92"/>
      <c r="F559" s="92"/>
      <c r="G559" s="92"/>
      <c r="H559" s="92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</row>
    <row r="560" spans="1:27" ht="12.75" customHeight="1" x14ac:dyDescent="0.2">
      <c r="A560" s="98"/>
      <c r="B560" s="27"/>
      <c r="C560" s="27"/>
      <c r="D560" s="92"/>
      <c r="E560" s="92"/>
      <c r="F560" s="92"/>
      <c r="G560" s="92"/>
      <c r="H560" s="92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</row>
    <row r="561" spans="1:27" ht="12.75" customHeight="1" x14ac:dyDescent="0.2">
      <c r="A561" s="98"/>
      <c r="B561" s="27"/>
      <c r="C561" s="27"/>
      <c r="D561" s="92"/>
      <c r="E561" s="92"/>
      <c r="F561" s="92"/>
      <c r="G561" s="92"/>
      <c r="H561" s="92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</row>
    <row r="562" spans="1:27" ht="12.75" customHeight="1" x14ac:dyDescent="0.2">
      <c r="A562" s="98"/>
      <c r="B562" s="27"/>
      <c r="C562" s="27"/>
      <c r="D562" s="92"/>
      <c r="E562" s="92"/>
      <c r="F562" s="92"/>
      <c r="G562" s="92"/>
      <c r="H562" s="92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</row>
    <row r="563" spans="1:27" ht="12.75" customHeight="1" x14ac:dyDescent="0.2">
      <c r="A563" s="98"/>
      <c r="B563" s="27"/>
      <c r="C563" s="27"/>
      <c r="D563" s="92"/>
      <c r="E563" s="92"/>
      <c r="F563" s="92"/>
      <c r="G563" s="92"/>
      <c r="H563" s="92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</row>
    <row r="564" spans="1:27" ht="12.75" customHeight="1" x14ac:dyDescent="0.2">
      <c r="A564" s="98"/>
      <c r="B564" s="27"/>
      <c r="C564" s="27"/>
      <c r="D564" s="92"/>
      <c r="E564" s="92"/>
      <c r="F564" s="92"/>
      <c r="G564" s="92"/>
      <c r="H564" s="92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</row>
    <row r="565" spans="1:27" ht="12.75" customHeight="1" x14ac:dyDescent="0.2">
      <c r="A565" s="98"/>
      <c r="B565" s="27"/>
      <c r="C565" s="27"/>
      <c r="D565" s="92"/>
      <c r="E565" s="92"/>
      <c r="F565" s="92"/>
      <c r="G565" s="92"/>
      <c r="H565" s="92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</row>
    <row r="566" spans="1:27" ht="12.75" customHeight="1" x14ac:dyDescent="0.2">
      <c r="A566" s="98"/>
      <c r="B566" s="27"/>
      <c r="C566" s="27"/>
      <c r="D566" s="92"/>
      <c r="E566" s="92"/>
      <c r="F566" s="92"/>
      <c r="G566" s="92"/>
      <c r="H566" s="92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</row>
    <row r="567" spans="1:27" ht="12.75" customHeight="1" x14ac:dyDescent="0.2">
      <c r="A567" s="98"/>
      <c r="B567" s="27"/>
      <c r="C567" s="27"/>
      <c r="D567" s="92"/>
      <c r="E567" s="92"/>
      <c r="F567" s="92"/>
      <c r="G567" s="92"/>
      <c r="H567" s="92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</row>
    <row r="568" spans="1:27" ht="12.75" customHeight="1" x14ac:dyDescent="0.2">
      <c r="A568" s="98"/>
      <c r="B568" s="27"/>
      <c r="C568" s="27"/>
      <c r="D568" s="92"/>
      <c r="E568" s="92"/>
      <c r="F568" s="92"/>
      <c r="G568" s="92"/>
      <c r="H568" s="92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</row>
    <row r="569" spans="1:27" ht="12.75" customHeight="1" x14ac:dyDescent="0.2">
      <c r="A569" s="98"/>
      <c r="B569" s="27"/>
      <c r="C569" s="27"/>
      <c r="D569" s="92"/>
      <c r="E569" s="92"/>
      <c r="F569" s="92"/>
      <c r="G569" s="92"/>
      <c r="H569" s="92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</row>
    <row r="570" spans="1:27" ht="12.75" customHeight="1" x14ac:dyDescent="0.2">
      <c r="A570" s="98"/>
      <c r="B570" s="27"/>
      <c r="C570" s="27"/>
      <c r="D570" s="92"/>
      <c r="E570" s="92"/>
      <c r="F570" s="92"/>
      <c r="G570" s="92"/>
      <c r="H570" s="92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</row>
    <row r="571" spans="1:27" ht="12.75" customHeight="1" x14ac:dyDescent="0.2">
      <c r="A571" s="98"/>
      <c r="B571" s="27"/>
      <c r="C571" s="27"/>
      <c r="D571" s="92"/>
      <c r="E571" s="92"/>
      <c r="F571" s="92"/>
      <c r="G571" s="92"/>
      <c r="H571" s="92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</row>
    <row r="572" spans="1:27" ht="12.75" customHeight="1" x14ac:dyDescent="0.2">
      <c r="A572" s="98"/>
      <c r="B572" s="27"/>
      <c r="C572" s="27"/>
      <c r="D572" s="92"/>
      <c r="E572" s="92"/>
      <c r="F572" s="92"/>
      <c r="G572" s="92"/>
      <c r="H572" s="92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</row>
    <row r="573" spans="1:27" ht="12.75" customHeight="1" x14ac:dyDescent="0.2">
      <c r="A573" s="98"/>
      <c r="B573" s="27"/>
      <c r="C573" s="27"/>
      <c r="D573" s="92"/>
      <c r="E573" s="92"/>
      <c r="F573" s="92"/>
      <c r="G573" s="92"/>
      <c r="H573" s="92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</row>
    <row r="574" spans="1:27" ht="12.75" customHeight="1" x14ac:dyDescent="0.2">
      <c r="A574" s="98"/>
      <c r="B574" s="27"/>
      <c r="C574" s="27"/>
      <c r="D574" s="92"/>
      <c r="E574" s="92"/>
      <c r="F574" s="92"/>
      <c r="G574" s="92"/>
      <c r="H574" s="92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</row>
    <row r="575" spans="1:27" ht="12.75" customHeight="1" x14ac:dyDescent="0.2">
      <c r="A575" s="98"/>
      <c r="B575" s="27"/>
      <c r="C575" s="27"/>
      <c r="D575" s="92"/>
      <c r="E575" s="92"/>
      <c r="F575" s="92"/>
      <c r="G575" s="92"/>
      <c r="H575" s="92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</row>
    <row r="576" spans="1:27" ht="12.75" customHeight="1" x14ac:dyDescent="0.2">
      <c r="A576" s="98"/>
      <c r="B576" s="27"/>
      <c r="C576" s="27"/>
      <c r="D576" s="92"/>
      <c r="E576" s="92"/>
      <c r="F576" s="92"/>
      <c r="G576" s="92"/>
      <c r="H576" s="92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</row>
    <row r="577" spans="1:27" ht="12.75" customHeight="1" x14ac:dyDescent="0.2">
      <c r="A577" s="98"/>
      <c r="B577" s="27"/>
      <c r="C577" s="27"/>
      <c r="D577" s="92"/>
      <c r="E577" s="92"/>
      <c r="F577" s="92"/>
      <c r="G577" s="92"/>
      <c r="H577" s="92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</row>
    <row r="578" spans="1:27" ht="12.75" customHeight="1" x14ac:dyDescent="0.2">
      <c r="A578" s="98"/>
      <c r="B578" s="27"/>
      <c r="C578" s="27"/>
      <c r="D578" s="92"/>
      <c r="E578" s="92"/>
      <c r="F578" s="92"/>
      <c r="G578" s="92"/>
      <c r="H578" s="92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</row>
    <row r="579" spans="1:27" ht="12.75" customHeight="1" x14ac:dyDescent="0.2">
      <c r="A579" s="98"/>
      <c r="B579" s="27"/>
      <c r="C579" s="27"/>
      <c r="D579" s="92"/>
      <c r="E579" s="92"/>
      <c r="F579" s="92"/>
      <c r="G579" s="92"/>
      <c r="H579" s="92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</row>
    <row r="580" spans="1:27" ht="12.75" customHeight="1" x14ac:dyDescent="0.2">
      <c r="A580" s="98"/>
      <c r="B580" s="27"/>
      <c r="C580" s="27"/>
      <c r="D580" s="92"/>
      <c r="E580" s="92"/>
      <c r="F580" s="92"/>
      <c r="G580" s="92"/>
      <c r="H580" s="92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</row>
    <row r="581" spans="1:27" ht="12.75" customHeight="1" x14ac:dyDescent="0.2">
      <c r="A581" s="98"/>
      <c r="B581" s="27"/>
      <c r="C581" s="27"/>
      <c r="D581" s="92"/>
      <c r="E581" s="92"/>
      <c r="F581" s="92"/>
      <c r="G581" s="92"/>
      <c r="H581" s="92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</row>
    <row r="582" spans="1:27" ht="12.75" customHeight="1" x14ac:dyDescent="0.2">
      <c r="A582" s="98"/>
      <c r="B582" s="27"/>
      <c r="C582" s="27"/>
      <c r="D582" s="92"/>
      <c r="E582" s="92"/>
      <c r="F582" s="92"/>
      <c r="G582" s="92"/>
      <c r="H582" s="92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</row>
    <row r="583" spans="1:27" ht="12.75" customHeight="1" x14ac:dyDescent="0.2">
      <c r="A583" s="98"/>
      <c r="B583" s="27"/>
      <c r="C583" s="27"/>
      <c r="D583" s="92"/>
      <c r="E583" s="92"/>
      <c r="F583" s="92"/>
      <c r="G583" s="92"/>
      <c r="H583" s="92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</row>
    <row r="584" spans="1:27" ht="12.75" customHeight="1" x14ac:dyDescent="0.2">
      <c r="A584" s="98"/>
      <c r="B584" s="27"/>
      <c r="C584" s="27"/>
      <c r="D584" s="92"/>
      <c r="E584" s="92"/>
      <c r="F584" s="92"/>
      <c r="G584" s="92"/>
      <c r="H584" s="92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</row>
    <row r="585" spans="1:27" ht="12.75" customHeight="1" x14ac:dyDescent="0.2">
      <c r="A585" s="98"/>
      <c r="B585" s="27"/>
      <c r="C585" s="27"/>
      <c r="D585" s="92"/>
      <c r="E585" s="92"/>
      <c r="F585" s="92"/>
      <c r="G585" s="92"/>
      <c r="H585" s="92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</row>
    <row r="586" spans="1:27" ht="12.75" customHeight="1" x14ac:dyDescent="0.2">
      <c r="A586" s="98"/>
      <c r="B586" s="27"/>
      <c r="C586" s="27"/>
      <c r="D586" s="92"/>
      <c r="E586" s="92"/>
      <c r="F586" s="92"/>
      <c r="G586" s="92"/>
      <c r="H586" s="92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</row>
    <row r="587" spans="1:27" ht="12.75" customHeight="1" x14ac:dyDescent="0.2">
      <c r="A587" s="98"/>
      <c r="B587" s="27"/>
      <c r="C587" s="27"/>
      <c r="D587" s="92"/>
      <c r="E587" s="92"/>
      <c r="F587" s="92"/>
      <c r="G587" s="92"/>
      <c r="H587" s="92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</row>
    <row r="588" spans="1:27" ht="12.75" customHeight="1" x14ac:dyDescent="0.2">
      <c r="A588" s="98"/>
      <c r="B588" s="27"/>
      <c r="C588" s="27"/>
      <c r="D588" s="92"/>
      <c r="E588" s="92"/>
      <c r="F588" s="92"/>
      <c r="G588" s="92"/>
      <c r="H588" s="92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</row>
    <row r="589" spans="1:27" ht="12.75" customHeight="1" x14ac:dyDescent="0.2">
      <c r="A589" s="98"/>
      <c r="B589" s="27"/>
      <c r="C589" s="27"/>
      <c r="D589" s="92"/>
      <c r="E589" s="92"/>
      <c r="F589" s="92"/>
      <c r="G589" s="92"/>
      <c r="H589" s="92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</row>
    <row r="590" spans="1:27" ht="12.75" customHeight="1" x14ac:dyDescent="0.2">
      <c r="A590" s="98"/>
      <c r="B590" s="27"/>
      <c r="C590" s="27"/>
      <c r="D590" s="92"/>
      <c r="E590" s="92"/>
      <c r="F590" s="92"/>
      <c r="G590" s="92"/>
      <c r="H590" s="92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</row>
    <row r="591" spans="1:27" ht="12.75" customHeight="1" x14ac:dyDescent="0.2">
      <c r="A591" s="98"/>
      <c r="B591" s="27"/>
      <c r="C591" s="27"/>
      <c r="D591" s="92"/>
      <c r="E591" s="92"/>
      <c r="F591" s="92"/>
      <c r="G591" s="92"/>
      <c r="H591" s="92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</row>
    <row r="592" spans="1:27" ht="12.75" customHeight="1" x14ac:dyDescent="0.2">
      <c r="A592" s="98"/>
      <c r="B592" s="27"/>
      <c r="C592" s="27"/>
      <c r="D592" s="92"/>
      <c r="E592" s="92"/>
      <c r="F592" s="92"/>
      <c r="G592" s="92"/>
      <c r="H592" s="92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</row>
    <row r="593" spans="1:27" ht="12.75" customHeight="1" x14ac:dyDescent="0.2">
      <c r="A593" s="98"/>
      <c r="B593" s="27"/>
      <c r="C593" s="27"/>
      <c r="D593" s="92"/>
      <c r="E593" s="92"/>
      <c r="F593" s="92"/>
      <c r="G593" s="92"/>
      <c r="H593" s="92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</row>
    <row r="594" spans="1:27" ht="12.75" customHeight="1" x14ac:dyDescent="0.2">
      <c r="A594" s="98"/>
      <c r="B594" s="27"/>
      <c r="C594" s="27"/>
      <c r="D594" s="92"/>
      <c r="E594" s="92"/>
      <c r="F594" s="92"/>
      <c r="G594" s="92"/>
      <c r="H594" s="92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</row>
    <row r="595" spans="1:27" ht="12.75" customHeight="1" x14ac:dyDescent="0.2">
      <c r="A595" s="98"/>
      <c r="B595" s="27"/>
      <c r="C595" s="27"/>
      <c r="D595" s="92"/>
      <c r="E595" s="92"/>
      <c r="F595" s="92"/>
      <c r="G595" s="92"/>
      <c r="H595" s="92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</row>
    <row r="596" spans="1:27" ht="12.75" customHeight="1" x14ac:dyDescent="0.2">
      <c r="A596" s="98"/>
      <c r="B596" s="27"/>
      <c r="C596" s="27"/>
      <c r="D596" s="92"/>
      <c r="E596" s="92"/>
      <c r="F596" s="92"/>
      <c r="G596" s="92"/>
      <c r="H596" s="92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</row>
    <row r="597" spans="1:27" ht="12.75" customHeight="1" x14ac:dyDescent="0.2">
      <c r="A597" s="98"/>
      <c r="B597" s="27"/>
      <c r="C597" s="27"/>
      <c r="D597" s="92"/>
      <c r="E597" s="92"/>
      <c r="F597" s="92"/>
      <c r="G597" s="92"/>
      <c r="H597" s="92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</row>
    <row r="598" spans="1:27" ht="12.75" customHeight="1" x14ac:dyDescent="0.2">
      <c r="A598" s="98"/>
      <c r="B598" s="27"/>
      <c r="C598" s="27"/>
      <c r="D598" s="92"/>
      <c r="E598" s="92"/>
      <c r="F598" s="92"/>
      <c r="G598" s="92"/>
      <c r="H598" s="92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</row>
    <row r="599" spans="1:27" ht="12.75" customHeight="1" x14ac:dyDescent="0.2">
      <c r="A599" s="98"/>
      <c r="B599" s="27"/>
      <c r="C599" s="27"/>
      <c r="D599" s="92"/>
      <c r="E599" s="92"/>
      <c r="F599" s="92"/>
      <c r="G599" s="92"/>
      <c r="H599" s="92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</row>
    <row r="600" spans="1:27" ht="12.75" customHeight="1" x14ac:dyDescent="0.2">
      <c r="A600" s="98"/>
      <c r="B600" s="27"/>
      <c r="C600" s="27"/>
      <c r="D600" s="92"/>
      <c r="E600" s="92"/>
      <c r="F600" s="92"/>
      <c r="G600" s="92"/>
      <c r="H600" s="92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</row>
    <row r="601" spans="1:27" ht="12.75" customHeight="1" x14ac:dyDescent="0.2">
      <c r="A601" s="98"/>
      <c r="B601" s="27"/>
      <c r="C601" s="27"/>
      <c r="D601" s="92"/>
      <c r="E601" s="92"/>
      <c r="F601" s="92"/>
      <c r="G601" s="92"/>
      <c r="H601" s="92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</row>
    <row r="602" spans="1:27" ht="12.75" customHeight="1" x14ac:dyDescent="0.2">
      <c r="A602" s="98"/>
      <c r="B602" s="27"/>
      <c r="C602" s="27"/>
      <c r="D602" s="92"/>
      <c r="E602" s="92"/>
      <c r="F602" s="92"/>
      <c r="G602" s="92"/>
      <c r="H602" s="92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</row>
    <row r="603" spans="1:27" ht="12.75" customHeight="1" x14ac:dyDescent="0.2">
      <c r="A603" s="98"/>
      <c r="B603" s="27"/>
      <c r="C603" s="27"/>
      <c r="D603" s="92"/>
      <c r="E603" s="92"/>
      <c r="F603" s="92"/>
      <c r="G603" s="92"/>
      <c r="H603" s="92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</row>
    <row r="604" spans="1:27" ht="12.75" customHeight="1" x14ac:dyDescent="0.2">
      <c r="A604" s="98"/>
      <c r="B604" s="27"/>
      <c r="C604" s="27"/>
      <c r="D604" s="92"/>
      <c r="E604" s="92"/>
      <c r="F604" s="92"/>
      <c r="G604" s="92"/>
      <c r="H604" s="92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</row>
    <row r="605" spans="1:27" ht="12.75" customHeight="1" x14ac:dyDescent="0.2">
      <c r="A605" s="98"/>
      <c r="B605" s="27"/>
      <c r="C605" s="27"/>
      <c r="D605" s="92"/>
      <c r="E605" s="92"/>
      <c r="F605" s="92"/>
      <c r="G605" s="92"/>
      <c r="H605" s="92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</row>
    <row r="606" spans="1:27" ht="12.75" customHeight="1" x14ac:dyDescent="0.2">
      <c r="A606" s="98"/>
      <c r="B606" s="27"/>
      <c r="C606" s="27"/>
      <c r="D606" s="92"/>
      <c r="E606" s="92"/>
      <c r="F606" s="92"/>
      <c r="G606" s="92"/>
      <c r="H606" s="92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</row>
    <row r="607" spans="1:27" ht="12.75" customHeight="1" x14ac:dyDescent="0.2">
      <c r="A607" s="98"/>
      <c r="B607" s="27"/>
      <c r="C607" s="27"/>
      <c r="D607" s="92"/>
      <c r="E607" s="92"/>
      <c r="F607" s="92"/>
      <c r="G607" s="92"/>
      <c r="H607" s="92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</row>
    <row r="608" spans="1:27" ht="12.75" customHeight="1" x14ac:dyDescent="0.2">
      <c r="A608" s="98"/>
      <c r="B608" s="27"/>
      <c r="C608" s="27"/>
      <c r="D608" s="92"/>
      <c r="E608" s="92"/>
      <c r="F608" s="92"/>
      <c r="G608" s="92"/>
      <c r="H608" s="92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</row>
    <row r="609" spans="1:27" ht="12.75" customHeight="1" x14ac:dyDescent="0.2">
      <c r="A609" s="98"/>
      <c r="B609" s="27"/>
      <c r="C609" s="27"/>
      <c r="D609" s="92"/>
      <c r="E609" s="92"/>
      <c r="F609" s="92"/>
      <c r="G609" s="92"/>
      <c r="H609" s="92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</row>
    <row r="610" spans="1:27" ht="12.75" customHeight="1" x14ac:dyDescent="0.2">
      <c r="A610" s="98"/>
      <c r="B610" s="27"/>
      <c r="C610" s="27"/>
      <c r="D610" s="92"/>
      <c r="E610" s="92"/>
      <c r="F610" s="92"/>
      <c r="G610" s="92"/>
      <c r="H610" s="92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</row>
    <row r="611" spans="1:27" ht="12.75" customHeight="1" x14ac:dyDescent="0.2">
      <c r="A611" s="98"/>
      <c r="B611" s="27"/>
      <c r="C611" s="27"/>
      <c r="D611" s="92"/>
      <c r="E611" s="92"/>
      <c r="F611" s="92"/>
      <c r="G611" s="92"/>
      <c r="H611" s="92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</row>
    <row r="612" spans="1:27" ht="12.75" customHeight="1" x14ac:dyDescent="0.2">
      <c r="A612" s="98"/>
      <c r="B612" s="27"/>
      <c r="C612" s="27"/>
      <c r="D612" s="92"/>
      <c r="E612" s="92"/>
      <c r="F612" s="92"/>
      <c r="G612" s="92"/>
      <c r="H612" s="92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</row>
    <row r="613" spans="1:27" ht="12.75" customHeight="1" x14ac:dyDescent="0.2">
      <c r="A613" s="98"/>
      <c r="B613" s="27"/>
      <c r="C613" s="27"/>
      <c r="D613" s="92"/>
      <c r="E613" s="92"/>
      <c r="F613" s="92"/>
      <c r="G613" s="92"/>
      <c r="H613" s="92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</row>
    <row r="614" spans="1:27" ht="12.75" customHeight="1" x14ac:dyDescent="0.2">
      <c r="A614" s="98"/>
      <c r="B614" s="27"/>
      <c r="C614" s="27"/>
      <c r="D614" s="92"/>
      <c r="E614" s="92"/>
      <c r="F614" s="92"/>
      <c r="G614" s="92"/>
      <c r="H614" s="92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</row>
    <row r="615" spans="1:27" ht="12.75" customHeight="1" x14ac:dyDescent="0.2">
      <c r="A615" s="98"/>
      <c r="B615" s="27"/>
      <c r="C615" s="27"/>
      <c r="D615" s="92"/>
      <c r="E615" s="92"/>
      <c r="F615" s="92"/>
      <c r="G615" s="92"/>
      <c r="H615" s="92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</row>
    <row r="616" spans="1:27" ht="12.75" customHeight="1" x14ac:dyDescent="0.2">
      <c r="A616" s="98"/>
      <c r="B616" s="27"/>
      <c r="C616" s="27"/>
      <c r="D616" s="92"/>
      <c r="E616" s="92"/>
      <c r="F616" s="92"/>
      <c r="G616" s="92"/>
      <c r="H616" s="92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</row>
    <row r="617" spans="1:27" ht="12.75" customHeight="1" x14ac:dyDescent="0.2">
      <c r="A617" s="98"/>
      <c r="B617" s="27"/>
      <c r="C617" s="27"/>
      <c r="D617" s="92"/>
      <c r="E617" s="92"/>
      <c r="F617" s="92"/>
      <c r="G617" s="92"/>
      <c r="H617" s="92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</row>
    <row r="618" spans="1:27" ht="12.75" customHeight="1" x14ac:dyDescent="0.2">
      <c r="A618" s="98"/>
      <c r="B618" s="27"/>
      <c r="C618" s="27"/>
      <c r="D618" s="92"/>
      <c r="E618" s="92"/>
      <c r="F618" s="92"/>
      <c r="G618" s="92"/>
      <c r="H618" s="92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</row>
    <row r="619" spans="1:27" ht="12.75" customHeight="1" x14ac:dyDescent="0.2">
      <c r="A619" s="98"/>
      <c r="B619" s="27"/>
      <c r="C619" s="27"/>
      <c r="D619" s="92"/>
      <c r="E619" s="92"/>
      <c r="F619" s="92"/>
      <c r="G619" s="92"/>
      <c r="H619" s="92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</row>
    <row r="620" spans="1:27" ht="12.75" customHeight="1" x14ac:dyDescent="0.2">
      <c r="A620" s="98"/>
      <c r="B620" s="27"/>
      <c r="C620" s="27"/>
      <c r="D620" s="92"/>
      <c r="E620" s="92"/>
      <c r="F620" s="92"/>
      <c r="G620" s="92"/>
      <c r="H620" s="92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</row>
    <row r="621" spans="1:27" ht="12.75" customHeight="1" x14ac:dyDescent="0.2">
      <c r="A621" s="98"/>
      <c r="B621" s="27"/>
      <c r="C621" s="27"/>
      <c r="D621" s="92"/>
      <c r="E621" s="92"/>
      <c r="F621" s="92"/>
      <c r="G621" s="92"/>
      <c r="H621" s="92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</row>
    <row r="622" spans="1:27" ht="12.75" customHeight="1" x14ac:dyDescent="0.2">
      <c r="A622" s="98"/>
      <c r="B622" s="27"/>
      <c r="C622" s="27"/>
      <c r="D622" s="92"/>
      <c r="E622" s="92"/>
      <c r="F622" s="92"/>
      <c r="G622" s="92"/>
      <c r="H622" s="92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</row>
    <row r="623" spans="1:27" ht="12.75" customHeight="1" x14ac:dyDescent="0.2">
      <c r="A623" s="98"/>
      <c r="B623" s="27"/>
      <c r="C623" s="27"/>
      <c r="D623" s="92"/>
      <c r="E623" s="92"/>
      <c r="F623" s="92"/>
      <c r="G623" s="92"/>
      <c r="H623" s="92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</row>
    <row r="624" spans="1:27" ht="12.75" customHeight="1" x14ac:dyDescent="0.2">
      <c r="A624" s="98"/>
      <c r="B624" s="27"/>
      <c r="C624" s="27"/>
      <c r="D624" s="92"/>
      <c r="E624" s="92"/>
      <c r="F624" s="92"/>
      <c r="G624" s="92"/>
      <c r="H624" s="92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</row>
    <row r="625" spans="1:27" ht="12.75" customHeight="1" x14ac:dyDescent="0.2">
      <c r="A625" s="98"/>
      <c r="B625" s="27"/>
      <c r="C625" s="27"/>
      <c r="D625" s="92"/>
      <c r="E625" s="92"/>
      <c r="F625" s="92"/>
      <c r="G625" s="92"/>
      <c r="H625" s="92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</row>
    <row r="626" spans="1:27" ht="12.75" customHeight="1" x14ac:dyDescent="0.2">
      <c r="A626" s="98"/>
      <c r="B626" s="27"/>
      <c r="C626" s="27"/>
      <c r="D626" s="92"/>
      <c r="E626" s="92"/>
      <c r="F626" s="92"/>
      <c r="G626" s="92"/>
      <c r="H626" s="92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</row>
    <row r="627" spans="1:27" ht="12.75" customHeight="1" x14ac:dyDescent="0.2">
      <c r="A627" s="98"/>
      <c r="B627" s="27"/>
      <c r="C627" s="27"/>
      <c r="D627" s="92"/>
      <c r="E627" s="92"/>
      <c r="F627" s="92"/>
      <c r="G627" s="92"/>
      <c r="H627" s="92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</row>
    <row r="628" spans="1:27" ht="12.75" customHeight="1" x14ac:dyDescent="0.2">
      <c r="A628" s="98"/>
      <c r="B628" s="27"/>
      <c r="C628" s="27"/>
      <c r="D628" s="92"/>
      <c r="E628" s="92"/>
      <c r="F628" s="92"/>
      <c r="G628" s="92"/>
      <c r="H628" s="92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</row>
    <row r="629" spans="1:27" ht="12.75" customHeight="1" x14ac:dyDescent="0.2">
      <c r="A629" s="98"/>
      <c r="B629" s="27"/>
      <c r="C629" s="27"/>
      <c r="D629" s="92"/>
      <c r="E629" s="92"/>
      <c r="F629" s="92"/>
      <c r="G629" s="92"/>
      <c r="H629" s="92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</row>
    <row r="630" spans="1:27" ht="12.75" customHeight="1" x14ac:dyDescent="0.2">
      <c r="A630" s="98"/>
      <c r="B630" s="27"/>
      <c r="C630" s="27"/>
      <c r="D630" s="92"/>
      <c r="E630" s="92"/>
      <c r="F630" s="92"/>
      <c r="G630" s="92"/>
      <c r="H630" s="92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</row>
    <row r="631" spans="1:27" ht="12.75" customHeight="1" x14ac:dyDescent="0.2">
      <c r="A631" s="98"/>
      <c r="B631" s="27"/>
      <c r="C631" s="27"/>
      <c r="D631" s="92"/>
      <c r="E631" s="92"/>
      <c r="F631" s="92"/>
      <c r="G631" s="92"/>
      <c r="H631" s="92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</row>
    <row r="632" spans="1:27" ht="12.75" customHeight="1" x14ac:dyDescent="0.2">
      <c r="A632" s="98"/>
      <c r="B632" s="27"/>
      <c r="C632" s="27"/>
      <c r="D632" s="92"/>
      <c r="E632" s="92"/>
      <c r="F632" s="92"/>
      <c r="G632" s="92"/>
      <c r="H632" s="92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</row>
    <row r="633" spans="1:27" ht="12.75" customHeight="1" x14ac:dyDescent="0.2">
      <c r="A633" s="98"/>
      <c r="B633" s="27"/>
      <c r="C633" s="27"/>
      <c r="D633" s="92"/>
      <c r="E633" s="92"/>
      <c r="F633" s="92"/>
      <c r="G633" s="92"/>
      <c r="H633" s="92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</row>
    <row r="634" spans="1:27" ht="12.75" customHeight="1" x14ac:dyDescent="0.2">
      <c r="A634" s="98"/>
      <c r="B634" s="27"/>
      <c r="C634" s="27"/>
      <c r="D634" s="92"/>
      <c r="E634" s="92"/>
      <c r="F634" s="92"/>
      <c r="G634" s="92"/>
      <c r="H634" s="92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</row>
    <row r="635" spans="1:27" ht="12.75" customHeight="1" x14ac:dyDescent="0.2">
      <c r="A635" s="98"/>
      <c r="B635" s="27"/>
      <c r="C635" s="27"/>
      <c r="D635" s="92"/>
      <c r="E635" s="92"/>
      <c r="F635" s="92"/>
      <c r="G635" s="92"/>
      <c r="H635" s="92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</row>
    <row r="636" spans="1:27" ht="12.75" customHeight="1" x14ac:dyDescent="0.2">
      <c r="A636" s="98"/>
      <c r="B636" s="27"/>
      <c r="C636" s="27"/>
      <c r="D636" s="92"/>
      <c r="E636" s="92"/>
      <c r="F636" s="92"/>
      <c r="G636" s="92"/>
      <c r="H636" s="92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</row>
    <row r="637" spans="1:27" ht="12.75" customHeight="1" x14ac:dyDescent="0.2">
      <c r="A637" s="98"/>
      <c r="B637" s="27"/>
      <c r="C637" s="27"/>
      <c r="D637" s="92"/>
      <c r="E637" s="92"/>
      <c r="F637" s="92"/>
      <c r="G637" s="92"/>
      <c r="H637" s="92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</row>
    <row r="638" spans="1:27" ht="12.75" customHeight="1" x14ac:dyDescent="0.2">
      <c r="A638" s="98"/>
      <c r="B638" s="27"/>
      <c r="C638" s="27"/>
      <c r="D638" s="92"/>
      <c r="E638" s="92"/>
      <c r="F638" s="92"/>
      <c r="G638" s="92"/>
      <c r="H638" s="92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</row>
    <row r="639" spans="1:27" ht="12.75" customHeight="1" x14ac:dyDescent="0.2">
      <c r="A639" s="98"/>
      <c r="B639" s="27"/>
      <c r="C639" s="27"/>
      <c r="D639" s="92"/>
      <c r="E639" s="92"/>
      <c r="F639" s="92"/>
      <c r="G639" s="92"/>
      <c r="H639" s="92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</row>
    <row r="640" spans="1:27" ht="12.75" customHeight="1" x14ac:dyDescent="0.2">
      <c r="A640" s="98"/>
      <c r="B640" s="27"/>
      <c r="C640" s="27"/>
      <c r="D640" s="92"/>
      <c r="E640" s="92"/>
      <c r="F640" s="92"/>
      <c r="G640" s="92"/>
      <c r="H640" s="92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</row>
    <row r="641" spans="1:27" ht="12.75" customHeight="1" x14ac:dyDescent="0.2">
      <c r="A641" s="98"/>
      <c r="B641" s="27"/>
      <c r="C641" s="27"/>
      <c r="D641" s="92"/>
      <c r="E641" s="92"/>
      <c r="F641" s="92"/>
      <c r="G641" s="92"/>
      <c r="H641" s="92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</row>
    <row r="642" spans="1:27" ht="12.75" customHeight="1" x14ac:dyDescent="0.2">
      <c r="A642" s="98"/>
      <c r="B642" s="27"/>
      <c r="C642" s="27"/>
      <c r="D642" s="92"/>
      <c r="E642" s="92"/>
      <c r="F642" s="92"/>
      <c r="G642" s="92"/>
      <c r="H642" s="92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</row>
    <row r="643" spans="1:27" ht="12.75" customHeight="1" x14ac:dyDescent="0.2">
      <c r="A643" s="98"/>
      <c r="B643" s="27"/>
      <c r="C643" s="27"/>
      <c r="D643" s="92"/>
      <c r="E643" s="92"/>
      <c r="F643" s="92"/>
      <c r="G643" s="92"/>
      <c r="H643" s="92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</row>
    <row r="644" spans="1:27" ht="12.75" customHeight="1" x14ac:dyDescent="0.2">
      <c r="A644" s="98"/>
      <c r="B644" s="27"/>
      <c r="C644" s="27"/>
      <c r="D644" s="92"/>
      <c r="E644" s="92"/>
      <c r="F644" s="92"/>
      <c r="G644" s="92"/>
      <c r="H644" s="92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</row>
    <row r="645" spans="1:27" ht="12.75" customHeight="1" x14ac:dyDescent="0.2">
      <c r="A645" s="98"/>
      <c r="B645" s="27"/>
      <c r="C645" s="27"/>
      <c r="D645" s="92"/>
      <c r="E645" s="92"/>
      <c r="F645" s="92"/>
      <c r="G645" s="92"/>
      <c r="H645" s="92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</row>
    <row r="646" spans="1:27" ht="12.75" customHeight="1" x14ac:dyDescent="0.2">
      <c r="A646" s="98"/>
      <c r="B646" s="27"/>
      <c r="C646" s="27"/>
      <c r="D646" s="92"/>
      <c r="E646" s="92"/>
      <c r="F646" s="92"/>
      <c r="G646" s="92"/>
      <c r="H646" s="92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</row>
    <row r="647" spans="1:27" ht="12.75" customHeight="1" x14ac:dyDescent="0.2">
      <c r="A647" s="98"/>
      <c r="B647" s="27"/>
      <c r="C647" s="27"/>
      <c r="D647" s="92"/>
      <c r="E647" s="92"/>
      <c r="F647" s="92"/>
      <c r="G647" s="92"/>
      <c r="H647" s="92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</row>
    <row r="648" spans="1:27" ht="12.75" customHeight="1" x14ac:dyDescent="0.2">
      <c r="A648" s="98"/>
      <c r="B648" s="27"/>
      <c r="C648" s="27"/>
      <c r="D648" s="92"/>
      <c r="E648" s="92"/>
      <c r="F648" s="92"/>
      <c r="G648" s="92"/>
      <c r="H648" s="92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</row>
    <row r="649" spans="1:27" ht="12.75" customHeight="1" x14ac:dyDescent="0.2">
      <c r="A649" s="98"/>
      <c r="B649" s="27"/>
      <c r="C649" s="27"/>
      <c r="D649" s="92"/>
      <c r="E649" s="92"/>
      <c r="F649" s="92"/>
      <c r="G649" s="92"/>
      <c r="H649" s="92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</row>
    <row r="650" spans="1:27" ht="12.75" customHeight="1" x14ac:dyDescent="0.2">
      <c r="A650" s="98"/>
      <c r="B650" s="27"/>
      <c r="C650" s="27"/>
      <c r="D650" s="92"/>
      <c r="E650" s="92"/>
      <c r="F650" s="92"/>
      <c r="G650" s="92"/>
      <c r="H650" s="92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</row>
    <row r="651" spans="1:27" ht="12.75" customHeight="1" x14ac:dyDescent="0.2">
      <c r="A651" s="98"/>
      <c r="B651" s="27"/>
      <c r="C651" s="27"/>
      <c r="D651" s="92"/>
      <c r="E651" s="92"/>
      <c r="F651" s="92"/>
      <c r="G651" s="92"/>
      <c r="H651" s="92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</row>
    <row r="652" spans="1:27" ht="12.75" customHeight="1" x14ac:dyDescent="0.2">
      <c r="A652" s="98"/>
      <c r="B652" s="27"/>
      <c r="C652" s="27"/>
      <c r="D652" s="92"/>
      <c r="E652" s="92"/>
      <c r="F652" s="92"/>
      <c r="G652" s="92"/>
      <c r="H652" s="92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</row>
    <row r="653" spans="1:27" ht="12.75" customHeight="1" x14ac:dyDescent="0.2">
      <c r="A653" s="98"/>
      <c r="B653" s="27"/>
      <c r="C653" s="27"/>
      <c r="D653" s="92"/>
      <c r="E653" s="92"/>
      <c r="F653" s="92"/>
      <c r="G653" s="92"/>
      <c r="H653" s="92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</row>
    <row r="654" spans="1:27" ht="12.75" customHeight="1" x14ac:dyDescent="0.2">
      <c r="A654" s="98"/>
      <c r="B654" s="27"/>
      <c r="C654" s="27"/>
      <c r="D654" s="92"/>
      <c r="E654" s="92"/>
      <c r="F654" s="92"/>
      <c r="G654" s="92"/>
      <c r="H654" s="92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</row>
    <row r="655" spans="1:27" ht="12.75" customHeight="1" x14ac:dyDescent="0.2">
      <c r="A655" s="98"/>
      <c r="B655" s="27"/>
      <c r="C655" s="27"/>
      <c r="D655" s="92"/>
      <c r="E655" s="92"/>
      <c r="F655" s="92"/>
      <c r="G655" s="92"/>
      <c r="H655" s="92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</row>
    <row r="656" spans="1:27" ht="12.75" customHeight="1" x14ac:dyDescent="0.2">
      <c r="A656" s="98"/>
      <c r="B656" s="27"/>
      <c r="C656" s="27"/>
      <c r="D656" s="92"/>
      <c r="E656" s="92"/>
      <c r="F656" s="92"/>
      <c r="G656" s="92"/>
      <c r="H656" s="92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</row>
    <row r="657" spans="1:27" ht="12.75" customHeight="1" x14ac:dyDescent="0.2">
      <c r="A657" s="98"/>
      <c r="B657" s="27"/>
      <c r="C657" s="27"/>
      <c r="D657" s="92"/>
      <c r="E657" s="92"/>
      <c r="F657" s="92"/>
      <c r="G657" s="92"/>
      <c r="H657" s="92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</row>
    <row r="658" spans="1:27" ht="12.75" customHeight="1" x14ac:dyDescent="0.2">
      <c r="A658" s="98"/>
      <c r="B658" s="27"/>
      <c r="C658" s="27"/>
      <c r="D658" s="92"/>
      <c r="E658" s="92"/>
      <c r="F658" s="92"/>
      <c r="G658" s="92"/>
      <c r="H658" s="92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</row>
    <row r="659" spans="1:27" ht="12.75" customHeight="1" x14ac:dyDescent="0.2">
      <c r="A659" s="98"/>
      <c r="B659" s="27"/>
      <c r="C659" s="27"/>
      <c r="D659" s="92"/>
      <c r="E659" s="92"/>
      <c r="F659" s="92"/>
      <c r="G659" s="92"/>
      <c r="H659" s="92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</row>
    <row r="660" spans="1:27" ht="12.75" customHeight="1" x14ac:dyDescent="0.2">
      <c r="A660" s="98"/>
      <c r="B660" s="27"/>
      <c r="C660" s="27"/>
      <c r="D660" s="92"/>
      <c r="E660" s="92"/>
      <c r="F660" s="92"/>
      <c r="G660" s="92"/>
      <c r="H660" s="92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</row>
    <row r="661" spans="1:27" ht="12.75" customHeight="1" x14ac:dyDescent="0.2">
      <c r="A661" s="98"/>
      <c r="B661" s="27"/>
      <c r="C661" s="27"/>
      <c r="D661" s="92"/>
      <c r="E661" s="92"/>
      <c r="F661" s="92"/>
      <c r="G661" s="92"/>
      <c r="H661" s="92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</row>
    <row r="662" spans="1:27" ht="12.75" customHeight="1" x14ac:dyDescent="0.2">
      <c r="A662" s="98"/>
      <c r="B662" s="27"/>
      <c r="C662" s="27"/>
      <c r="D662" s="92"/>
      <c r="E662" s="92"/>
      <c r="F662" s="92"/>
      <c r="G662" s="92"/>
      <c r="H662" s="92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</row>
    <row r="663" spans="1:27" ht="12.75" customHeight="1" x14ac:dyDescent="0.2">
      <c r="A663" s="98"/>
      <c r="B663" s="27"/>
      <c r="C663" s="27"/>
      <c r="D663" s="92"/>
      <c r="E663" s="92"/>
      <c r="F663" s="92"/>
      <c r="G663" s="92"/>
      <c r="H663" s="92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</row>
    <row r="664" spans="1:27" ht="12.75" customHeight="1" x14ac:dyDescent="0.2">
      <c r="A664" s="98"/>
      <c r="B664" s="27"/>
      <c r="C664" s="27"/>
      <c r="D664" s="92"/>
      <c r="E664" s="92"/>
      <c r="F664" s="92"/>
      <c r="G664" s="92"/>
      <c r="H664" s="92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</row>
    <row r="665" spans="1:27" ht="12.75" customHeight="1" x14ac:dyDescent="0.2">
      <c r="A665" s="98"/>
      <c r="B665" s="27"/>
      <c r="C665" s="27"/>
      <c r="D665" s="92"/>
      <c r="E665" s="92"/>
      <c r="F665" s="92"/>
      <c r="G665" s="92"/>
      <c r="H665" s="92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</row>
    <row r="666" spans="1:27" ht="12.75" customHeight="1" x14ac:dyDescent="0.2">
      <c r="A666" s="98"/>
      <c r="B666" s="27"/>
      <c r="C666" s="27"/>
      <c r="D666" s="92"/>
      <c r="E666" s="92"/>
      <c r="F666" s="92"/>
      <c r="G666" s="92"/>
      <c r="H666" s="92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</row>
    <row r="667" spans="1:27" ht="12.75" customHeight="1" x14ac:dyDescent="0.2">
      <c r="A667" s="98"/>
      <c r="B667" s="27"/>
      <c r="C667" s="27"/>
      <c r="D667" s="92"/>
      <c r="E667" s="92"/>
      <c r="F667" s="92"/>
      <c r="G667" s="92"/>
      <c r="H667" s="92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</row>
    <row r="668" spans="1:27" ht="12.75" customHeight="1" x14ac:dyDescent="0.2">
      <c r="A668" s="98"/>
      <c r="B668" s="27"/>
      <c r="C668" s="27"/>
      <c r="D668" s="92"/>
      <c r="E668" s="92"/>
      <c r="F668" s="92"/>
      <c r="G668" s="92"/>
      <c r="H668" s="92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</row>
    <row r="669" spans="1:27" ht="12.75" customHeight="1" x14ac:dyDescent="0.2">
      <c r="A669" s="98"/>
      <c r="B669" s="27"/>
      <c r="C669" s="27"/>
      <c r="D669" s="92"/>
      <c r="E669" s="92"/>
      <c r="F669" s="92"/>
      <c r="G669" s="92"/>
      <c r="H669" s="92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</row>
    <row r="670" spans="1:27" ht="12.75" customHeight="1" x14ac:dyDescent="0.2">
      <c r="A670" s="98"/>
      <c r="B670" s="27"/>
      <c r="C670" s="27"/>
      <c r="D670" s="92"/>
      <c r="E670" s="92"/>
      <c r="F670" s="92"/>
      <c r="G670" s="92"/>
      <c r="H670" s="92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</row>
    <row r="671" spans="1:27" ht="12.75" customHeight="1" x14ac:dyDescent="0.2">
      <c r="A671" s="98"/>
      <c r="B671" s="27"/>
      <c r="C671" s="27"/>
      <c r="D671" s="92"/>
      <c r="E671" s="92"/>
      <c r="F671" s="92"/>
      <c r="G671" s="92"/>
      <c r="H671" s="92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</row>
    <row r="672" spans="1:27" ht="12.75" customHeight="1" x14ac:dyDescent="0.2">
      <c r="A672" s="98"/>
      <c r="B672" s="27"/>
      <c r="C672" s="27"/>
      <c r="D672" s="92"/>
      <c r="E672" s="92"/>
      <c r="F672" s="92"/>
      <c r="G672" s="92"/>
      <c r="H672" s="92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</row>
    <row r="673" spans="1:27" ht="12.75" customHeight="1" x14ac:dyDescent="0.2">
      <c r="A673" s="98"/>
      <c r="B673" s="27"/>
      <c r="C673" s="27"/>
      <c r="D673" s="92"/>
      <c r="E673" s="92"/>
      <c r="F673" s="92"/>
      <c r="G673" s="92"/>
      <c r="H673" s="92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</row>
    <row r="674" spans="1:27" ht="12.75" customHeight="1" x14ac:dyDescent="0.2">
      <c r="A674" s="98"/>
      <c r="B674" s="27"/>
      <c r="C674" s="27"/>
      <c r="D674" s="92"/>
      <c r="E674" s="92"/>
      <c r="F674" s="92"/>
      <c r="G674" s="92"/>
      <c r="H674" s="92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</row>
    <row r="675" spans="1:27" ht="12.75" customHeight="1" x14ac:dyDescent="0.2">
      <c r="A675" s="98"/>
      <c r="B675" s="27"/>
      <c r="C675" s="27"/>
      <c r="D675" s="92"/>
      <c r="E675" s="92"/>
      <c r="F675" s="92"/>
      <c r="G675" s="92"/>
      <c r="H675" s="92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</row>
    <row r="676" spans="1:27" ht="12.75" customHeight="1" x14ac:dyDescent="0.2">
      <c r="A676" s="98"/>
      <c r="B676" s="27"/>
      <c r="C676" s="27"/>
      <c r="D676" s="92"/>
      <c r="E676" s="92"/>
      <c r="F676" s="92"/>
      <c r="G676" s="92"/>
      <c r="H676" s="92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</row>
    <row r="677" spans="1:27" ht="12.75" customHeight="1" x14ac:dyDescent="0.2">
      <c r="A677" s="98"/>
      <c r="B677" s="27"/>
      <c r="C677" s="27"/>
      <c r="D677" s="92"/>
      <c r="E677" s="92"/>
      <c r="F677" s="92"/>
      <c r="G677" s="92"/>
      <c r="H677" s="92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</row>
    <row r="678" spans="1:27" ht="12.75" customHeight="1" x14ac:dyDescent="0.2">
      <c r="A678" s="98"/>
      <c r="B678" s="27"/>
      <c r="C678" s="27"/>
      <c r="D678" s="92"/>
      <c r="E678" s="92"/>
      <c r="F678" s="92"/>
      <c r="G678" s="92"/>
      <c r="H678" s="92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</row>
    <row r="679" spans="1:27" ht="12.75" customHeight="1" x14ac:dyDescent="0.2">
      <c r="A679" s="98"/>
      <c r="B679" s="27"/>
      <c r="C679" s="27"/>
      <c r="D679" s="92"/>
      <c r="E679" s="92"/>
      <c r="F679" s="92"/>
      <c r="G679" s="92"/>
      <c r="H679" s="92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</row>
    <row r="680" spans="1:27" ht="12.75" customHeight="1" x14ac:dyDescent="0.2">
      <c r="A680" s="98"/>
      <c r="B680" s="27"/>
      <c r="C680" s="27"/>
      <c r="D680" s="92"/>
      <c r="E680" s="92"/>
      <c r="F680" s="92"/>
      <c r="G680" s="92"/>
      <c r="H680" s="92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</row>
    <row r="681" spans="1:27" ht="12.75" customHeight="1" x14ac:dyDescent="0.2">
      <c r="A681" s="98"/>
      <c r="B681" s="27"/>
      <c r="C681" s="27"/>
      <c r="D681" s="92"/>
      <c r="E681" s="92"/>
      <c r="F681" s="92"/>
      <c r="G681" s="92"/>
      <c r="H681" s="92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</row>
    <row r="682" spans="1:27" ht="12.75" customHeight="1" x14ac:dyDescent="0.2">
      <c r="A682" s="98"/>
      <c r="B682" s="27"/>
      <c r="C682" s="27"/>
      <c r="D682" s="92"/>
      <c r="E682" s="92"/>
      <c r="F682" s="92"/>
      <c r="G682" s="92"/>
      <c r="H682" s="92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</row>
    <row r="683" spans="1:27" ht="12.75" customHeight="1" x14ac:dyDescent="0.2">
      <c r="A683" s="98"/>
      <c r="B683" s="27"/>
      <c r="C683" s="27"/>
      <c r="D683" s="92"/>
      <c r="E683" s="92"/>
      <c r="F683" s="92"/>
      <c r="G683" s="92"/>
      <c r="H683" s="92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</row>
    <row r="684" spans="1:27" ht="12.75" customHeight="1" x14ac:dyDescent="0.2">
      <c r="A684" s="98"/>
      <c r="B684" s="27"/>
      <c r="C684" s="27"/>
      <c r="D684" s="92"/>
      <c r="E684" s="92"/>
      <c r="F684" s="92"/>
      <c r="G684" s="92"/>
      <c r="H684" s="92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</row>
    <row r="685" spans="1:27" ht="12.75" customHeight="1" x14ac:dyDescent="0.2">
      <c r="A685" s="98"/>
      <c r="B685" s="27"/>
      <c r="C685" s="27"/>
      <c r="D685" s="92"/>
      <c r="E685" s="92"/>
      <c r="F685" s="92"/>
      <c r="G685" s="92"/>
      <c r="H685" s="92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</row>
    <row r="686" spans="1:27" ht="12.75" customHeight="1" x14ac:dyDescent="0.2">
      <c r="A686" s="98"/>
      <c r="B686" s="27"/>
      <c r="C686" s="27"/>
      <c r="D686" s="92"/>
      <c r="E686" s="92"/>
      <c r="F686" s="92"/>
      <c r="G686" s="92"/>
      <c r="H686" s="92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</row>
    <row r="687" spans="1:27" ht="12.75" customHeight="1" x14ac:dyDescent="0.2">
      <c r="A687" s="98"/>
      <c r="B687" s="27"/>
      <c r="C687" s="27"/>
      <c r="D687" s="92"/>
      <c r="E687" s="92"/>
      <c r="F687" s="92"/>
      <c r="G687" s="92"/>
      <c r="H687" s="92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</row>
    <row r="688" spans="1:27" ht="12.75" customHeight="1" x14ac:dyDescent="0.2">
      <c r="A688" s="98"/>
      <c r="B688" s="27"/>
      <c r="C688" s="27"/>
      <c r="D688" s="92"/>
      <c r="E688" s="92"/>
      <c r="F688" s="92"/>
      <c r="G688" s="92"/>
      <c r="H688" s="92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</row>
    <row r="689" spans="1:27" ht="12.75" customHeight="1" x14ac:dyDescent="0.2">
      <c r="A689" s="98"/>
      <c r="B689" s="27"/>
      <c r="C689" s="27"/>
      <c r="D689" s="92"/>
      <c r="E689" s="92"/>
      <c r="F689" s="92"/>
      <c r="G689" s="92"/>
      <c r="H689" s="92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</row>
    <row r="690" spans="1:27" ht="12.75" customHeight="1" x14ac:dyDescent="0.2">
      <c r="A690" s="98"/>
      <c r="B690" s="27"/>
      <c r="C690" s="27"/>
      <c r="D690" s="92"/>
      <c r="E690" s="92"/>
      <c r="F690" s="92"/>
      <c r="G690" s="92"/>
      <c r="H690" s="92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</row>
    <row r="691" spans="1:27" ht="12.75" customHeight="1" x14ac:dyDescent="0.2">
      <c r="A691" s="98"/>
      <c r="B691" s="27"/>
      <c r="C691" s="27"/>
      <c r="D691" s="92"/>
      <c r="E691" s="92"/>
      <c r="F691" s="92"/>
      <c r="G691" s="92"/>
      <c r="H691" s="92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</row>
    <row r="692" spans="1:27" ht="12.75" customHeight="1" x14ac:dyDescent="0.2">
      <c r="A692" s="98"/>
      <c r="B692" s="27"/>
      <c r="C692" s="27"/>
      <c r="D692" s="92"/>
      <c r="E692" s="92"/>
      <c r="F692" s="92"/>
      <c r="G692" s="92"/>
      <c r="H692" s="92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</row>
    <row r="693" spans="1:27" ht="12.75" customHeight="1" x14ac:dyDescent="0.2">
      <c r="A693" s="98"/>
      <c r="B693" s="27"/>
      <c r="C693" s="27"/>
      <c r="D693" s="92"/>
      <c r="E693" s="92"/>
      <c r="F693" s="92"/>
      <c r="G693" s="92"/>
      <c r="H693" s="92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</row>
    <row r="694" spans="1:27" ht="12.75" customHeight="1" x14ac:dyDescent="0.2">
      <c r="A694" s="98"/>
      <c r="B694" s="27"/>
      <c r="C694" s="27"/>
      <c r="D694" s="92"/>
      <c r="E694" s="92"/>
      <c r="F694" s="92"/>
      <c r="G694" s="92"/>
      <c r="H694" s="92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</row>
    <row r="695" spans="1:27" ht="12.75" customHeight="1" x14ac:dyDescent="0.2">
      <c r="A695" s="98"/>
      <c r="B695" s="27"/>
      <c r="C695" s="27"/>
      <c r="D695" s="92"/>
      <c r="E695" s="92"/>
      <c r="F695" s="92"/>
      <c r="G695" s="92"/>
      <c r="H695" s="92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</row>
    <row r="696" spans="1:27" ht="12.75" customHeight="1" x14ac:dyDescent="0.2">
      <c r="A696" s="98"/>
      <c r="B696" s="27"/>
      <c r="C696" s="27"/>
      <c r="D696" s="92"/>
      <c r="E696" s="92"/>
      <c r="F696" s="92"/>
      <c r="G696" s="92"/>
      <c r="H696" s="92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</row>
    <row r="697" spans="1:27" ht="12.75" customHeight="1" x14ac:dyDescent="0.2">
      <c r="A697" s="98"/>
      <c r="B697" s="27"/>
      <c r="C697" s="27"/>
      <c r="D697" s="92"/>
      <c r="E697" s="92"/>
      <c r="F697" s="92"/>
      <c r="G697" s="92"/>
      <c r="H697" s="92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</row>
    <row r="698" spans="1:27" ht="12.75" customHeight="1" x14ac:dyDescent="0.2">
      <c r="A698" s="98"/>
      <c r="B698" s="27"/>
      <c r="C698" s="27"/>
      <c r="D698" s="92"/>
      <c r="E698" s="92"/>
      <c r="F698" s="92"/>
      <c r="G698" s="92"/>
      <c r="H698" s="92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</row>
    <row r="699" spans="1:27" ht="12.75" customHeight="1" x14ac:dyDescent="0.2">
      <c r="A699" s="98"/>
      <c r="B699" s="27"/>
      <c r="C699" s="27"/>
      <c r="D699" s="92"/>
      <c r="E699" s="92"/>
      <c r="F699" s="92"/>
      <c r="G699" s="92"/>
      <c r="H699" s="92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</row>
    <row r="700" spans="1:27" ht="12.75" customHeight="1" x14ac:dyDescent="0.2">
      <c r="A700" s="98"/>
      <c r="B700" s="27"/>
      <c r="C700" s="27"/>
      <c r="D700" s="92"/>
      <c r="E700" s="92"/>
      <c r="F700" s="92"/>
      <c r="G700" s="92"/>
      <c r="H700" s="92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</row>
    <row r="701" spans="1:27" ht="12.75" customHeight="1" x14ac:dyDescent="0.2">
      <c r="A701" s="98"/>
      <c r="B701" s="27"/>
      <c r="C701" s="27"/>
      <c r="D701" s="92"/>
      <c r="E701" s="92"/>
      <c r="F701" s="92"/>
      <c r="G701" s="92"/>
      <c r="H701" s="92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</row>
    <row r="702" spans="1:27" ht="12.75" customHeight="1" x14ac:dyDescent="0.2">
      <c r="A702" s="98"/>
      <c r="B702" s="27"/>
      <c r="C702" s="27"/>
      <c r="D702" s="92"/>
      <c r="E702" s="92"/>
      <c r="F702" s="92"/>
      <c r="G702" s="92"/>
      <c r="H702" s="92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</row>
    <row r="703" spans="1:27" ht="12.75" customHeight="1" x14ac:dyDescent="0.2">
      <c r="A703" s="98"/>
      <c r="B703" s="27"/>
      <c r="C703" s="27"/>
      <c r="D703" s="92"/>
      <c r="E703" s="92"/>
      <c r="F703" s="92"/>
      <c r="G703" s="92"/>
      <c r="H703" s="92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</row>
    <row r="704" spans="1:27" ht="12.75" customHeight="1" x14ac:dyDescent="0.2">
      <c r="A704" s="98"/>
      <c r="B704" s="27"/>
      <c r="C704" s="27"/>
      <c r="D704" s="92"/>
      <c r="E704" s="92"/>
      <c r="F704" s="92"/>
      <c r="G704" s="92"/>
      <c r="H704" s="92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</row>
    <row r="705" spans="1:27" ht="12.75" customHeight="1" x14ac:dyDescent="0.2">
      <c r="A705" s="98"/>
      <c r="B705" s="27"/>
      <c r="C705" s="27"/>
      <c r="D705" s="92"/>
      <c r="E705" s="92"/>
      <c r="F705" s="92"/>
      <c r="G705" s="92"/>
      <c r="H705" s="92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</row>
    <row r="706" spans="1:27" ht="12.75" customHeight="1" x14ac:dyDescent="0.2">
      <c r="A706" s="98"/>
      <c r="B706" s="27"/>
      <c r="C706" s="27"/>
      <c r="D706" s="92"/>
      <c r="E706" s="92"/>
      <c r="F706" s="92"/>
      <c r="G706" s="92"/>
      <c r="H706" s="92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</row>
    <row r="707" spans="1:27" ht="12.75" customHeight="1" x14ac:dyDescent="0.2">
      <c r="A707" s="98"/>
      <c r="B707" s="27"/>
      <c r="C707" s="27"/>
      <c r="D707" s="92"/>
      <c r="E707" s="92"/>
      <c r="F707" s="92"/>
      <c r="G707" s="92"/>
      <c r="H707" s="92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</row>
    <row r="708" spans="1:27" ht="12.75" customHeight="1" x14ac:dyDescent="0.2">
      <c r="A708" s="98"/>
      <c r="B708" s="27"/>
      <c r="C708" s="27"/>
      <c r="D708" s="92"/>
      <c r="E708" s="92"/>
      <c r="F708" s="92"/>
      <c r="G708" s="92"/>
      <c r="H708" s="92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</row>
    <row r="709" spans="1:27" ht="12.75" customHeight="1" x14ac:dyDescent="0.2">
      <c r="A709" s="98"/>
      <c r="B709" s="27"/>
      <c r="C709" s="27"/>
      <c r="D709" s="92"/>
      <c r="E709" s="92"/>
      <c r="F709" s="92"/>
      <c r="G709" s="92"/>
      <c r="H709" s="92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</row>
    <row r="710" spans="1:27" ht="12.75" customHeight="1" x14ac:dyDescent="0.2">
      <c r="A710" s="98"/>
      <c r="B710" s="27"/>
      <c r="C710" s="27"/>
      <c r="D710" s="92"/>
      <c r="E710" s="92"/>
      <c r="F710" s="92"/>
      <c r="G710" s="92"/>
      <c r="H710" s="92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</row>
    <row r="711" spans="1:27" ht="12.75" customHeight="1" x14ac:dyDescent="0.2">
      <c r="A711" s="98"/>
      <c r="B711" s="27"/>
      <c r="C711" s="27"/>
      <c r="D711" s="92"/>
      <c r="E711" s="92"/>
      <c r="F711" s="92"/>
      <c r="G711" s="92"/>
      <c r="H711" s="92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</row>
    <row r="712" spans="1:27" ht="12.75" customHeight="1" x14ac:dyDescent="0.2">
      <c r="A712" s="98"/>
      <c r="B712" s="27"/>
      <c r="C712" s="27"/>
      <c r="D712" s="92"/>
      <c r="E712" s="92"/>
      <c r="F712" s="92"/>
      <c r="G712" s="92"/>
      <c r="H712" s="92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</row>
    <row r="713" spans="1:27" ht="12.75" customHeight="1" x14ac:dyDescent="0.2">
      <c r="A713" s="98"/>
      <c r="B713" s="27"/>
      <c r="C713" s="27"/>
      <c r="D713" s="92"/>
      <c r="E713" s="92"/>
      <c r="F713" s="92"/>
      <c r="G713" s="92"/>
      <c r="H713" s="92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</row>
    <row r="714" spans="1:27" ht="12.75" customHeight="1" x14ac:dyDescent="0.2">
      <c r="A714" s="98"/>
      <c r="B714" s="27"/>
      <c r="C714" s="27"/>
      <c r="D714" s="92"/>
      <c r="E714" s="92"/>
      <c r="F714" s="92"/>
      <c r="G714" s="92"/>
      <c r="H714" s="92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</row>
    <row r="715" spans="1:27" ht="12.75" customHeight="1" x14ac:dyDescent="0.2">
      <c r="A715" s="98"/>
      <c r="B715" s="27"/>
      <c r="C715" s="27"/>
      <c r="D715" s="92"/>
      <c r="E715" s="92"/>
      <c r="F715" s="92"/>
      <c r="G715" s="92"/>
      <c r="H715" s="92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</row>
    <row r="716" spans="1:27" ht="12.75" customHeight="1" x14ac:dyDescent="0.2">
      <c r="A716" s="98"/>
      <c r="B716" s="27"/>
      <c r="C716" s="27"/>
      <c r="D716" s="92"/>
      <c r="E716" s="92"/>
      <c r="F716" s="92"/>
      <c r="G716" s="92"/>
      <c r="H716" s="92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</row>
    <row r="717" spans="1:27" ht="12.75" customHeight="1" x14ac:dyDescent="0.2">
      <c r="A717" s="98"/>
      <c r="B717" s="27"/>
      <c r="C717" s="27"/>
      <c r="D717" s="92"/>
      <c r="E717" s="92"/>
      <c r="F717" s="92"/>
      <c r="G717" s="92"/>
      <c r="H717" s="92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</row>
    <row r="718" spans="1:27" ht="12.75" customHeight="1" x14ac:dyDescent="0.2">
      <c r="A718" s="98"/>
      <c r="B718" s="27"/>
      <c r="C718" s="27"/>
      <c r="D718" s="92"/>
      <c r="E718" s="92"/>
      <c r="F718" s="92"/>
      <c r="G718" s="92"/>
      <c r="H718" s="92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</row>
    <row r="719" spans="1:27" ht="12.75" customHeight="1" x14ac:dyDescent="0.2">
      <c r="A719" s="98"/>
      <c r="B719" s="27"/>
      <c r="C719" s="27"/>
      <c r="D719" s="92"/>
      <c r="E719" s="92"/>
      <c r="F719" s="92"/>
      <c r="G719" s="92"/>
      <c r="H719" s="92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</row>
    <row r="720" spans="1:27" ht="12.75" customHeight="1" x14ac:dyDescent="0.2">
      <c r="A720" s="98"/>
      <c r="B720" s="27"/>
      <c r="C720" s="27"/>
      <c r="D720" s="92"/>
      <c r="E720" s="92"/>
      <c r="F720" s="92"/>
      <c r="G720" s="92"/>
      <c r="H720" s="92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</row>
    <row r="721" spans="1:27" ht="12.75" customHeight="1" x14ac:dyDescent="0.2">
      <c r="A721" s="98"/>
      <c r="B721" s="27"/>
      <c r="C721" s="27"/>
      <c r="D721" s="92"/>
      <c r="E721" s="92"/>
      <c r="F721" s="92"/>
      <c r="G721" s="92"/>
      <c r="H721" s="92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</row>
    <row r="722" spans="1:27" ht="12.75" customHeight="1" x14ac:dyDescent="0.2">
      <c r="A722" s="98"/>
      <c r="B722" s="27"/>
      <c r="C722" s="27"/>
      <c r="D722" s="92"/>
      <c r="E722" s="92"/>
      <c r="F722" s="92"/>
      <c r="G722" s="92"/>
      <c r="H722" s="92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</row>
    <row r="723" spans="1:27" ht="12.75" customHeight="1" x14ac:dyDescent="0.2">
      <c r="A723" s="98"/>
      <c r="B723" s="27"/>
      <c r="C723" s="27"/>
      <c r="D723" s="92"/>
      <c r="E723" s="92"/>
      <c r="F723" s="92"/>
      <c r="G723" s="92"/>
      <c r="H723" s="92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</row>
    <row r="724" spans="1:27" ht="12.75" customHeight="1" x14ac:dyDescent="0.2">
      <c r="A724" s="98"/>
      <c r="B724" s="27"/>
      <c r="C724" s="27"/>
      <c r="D724" s="92"/>
      <c r="E724" s="92"/>
      <c r="F724" s="92"/>
      <c r="G724" s="92"/>
      <c r="H724" s="92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</row>
    <row r="725" spans="1:27" ht="12.75" customHeight="1" x14ac:dyDescent="0.2">
      <c r="A725" s="98"/>
      <c r="B725" s="27"/>
      <c r="C725" s="27"/>
      <c r="D725" s="92"/>
      <c r="E725" s="92"/>
      <c r="F725" s="92"/>
      <c r="G725" s="92"/>
      <c r="H725" s="92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</row>
    <row r="726" spans="1:27" ht="12.75" customHeight="1" x14ac:dyDescent="0.2">
      <c r="A726" s="98"/>
      <c r="B726" s="27"/>
      <c r="C726" s="27"/>
      <c r="D726" s="92"/>
      <c r="E726" s="92"/>
      <c r="F726" s="92"/>
      <c r="G726" s="92"/>
      <c r="H726" s="92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</row>
    <row r="727" spans="1:27" ht="12.75" customHeight="1" x14ac:dyDescent="0.2">
      <c r="A727" s="98"/>
      <c r="B727" s="27"/>
      <c r="C727" s="27"/>
      <c r="D727" s="92"/>
      <c r="E727" s="92"/>
      <c r="F727" s="92"/>
      <c r="G727" s="92"/>
      <c r="H727" s="92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</row>
    <row r="728" spans="1:27" ht="12.75" customHeight="1" x14ac:dyDescent="0.2">
      <c r="A728" s="98"/>
      <c r="B728" s="27"/>
      <c r="C728" s="27"/>
      <c r="D728" s="92"/>
      <c r="E728" s="92"/>
      <c r="F728" s="92"/>
      <c r="G728" s="92"/>
      <c r="H728" s="92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</row>
    <row r="729" spans="1:27" ht="12.75" customHeight="1" x14ac:dyDescent="0.2">
      <c r="A729" s="98"/>
      <c r="B729" s="27"/>
      <c r="C729" s="27"/>
      <c r="D729" s="92"/>
      <c r="E729" s="92"/>
      <c r="F729" s="92"/>
      <c r="G729" s="92"/>
      <c r="H729" s="92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</row>
    <row r="730" spans="1:27" ht="12.75" customHeight="1" x14ac:dyDescent="0.2">
      <c r="A730" s="98"/>
      <c r="B730" s="27"/>
      <c r="C730" s="27"/>
      <c r="D730" s="92"/>
      <c r="E730" s="92"/>
      <c r="F730" s="92"/>
      <c r="G730" s="92"/>
      <c r="H730" s="92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</row>
    <row r="731" spans="1:27" ht="12.75" customHeight="1" x14ac:dyDescent="0.2">
      <c r="A731" s="98"/>
      <c r="B731" s="27"/>
      <c r="C731" s="27"/>
      <c r="D731" s="92"/>
      <c r="E731" s="92"/>
      <c r="F731" s="92"/>
      <c r="G731" s="92"/>
      <c r="H731" s="92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</row>
    <row r="732" spans="1:27" ht="12.75" customHeight="1" x14ac:dyDescent="0.2">
      <c r="A732" s="98"/>
      <c r="B732" s="27"/>
      <c r="C732" s="27"/>
      <c r="D732" s="92"/>
      <c r="E732" s="92"/>
      <c r="F732" s="92"/>
      <c r="G732" s="92"/>
      <c r="H732" s="92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</row>
    <row r="733" spans="1:27" ht="12.75" customHeight="1" x14ac:dyDescent="0.2">
      <c r="A733" s="98"/>
      <c r="B733" s="27"/>
      <c r="C733" s="27"/>
      <c r="D733" s="92"/>
      <c r="E733" s="92"/>
      <c r="F733" s="92"/>
      <c r="G733" s="92"/>
      <c r="H733" s="92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</row>
    <row r="734" spans="1:27" ht="12.75" customHeight="1" x14ac:dyDescent="0.2">
      <c r="A734" s="98"/>
      <c r="B734" s="27"/>
      <c r="C734" s="27"/>
      <c r="D734" s="92"/>
      <c r="E734" s="92"/>
      <c r="F734" s="92"/>
      <c r="G734" s="92"/>
      <c r="H734" s="92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</row>
    <row r="735" spans="1:27" ht="12.75" customHeight="1" x14ac:dyDescent="0.2">
      <c r="A735" s="98"/>
      <c r="B735" s="27"/>
      <c r="C735" s="27"/>
      <c r="D735" s="92"/>
      <c r="E735" s="92"/>
      <c r="F735" s="92"/>
      <c r="G735" s="92"/>
      <c r="H735" s="92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</row>
    <row r="736" spans="1:27" ht="12.75" customHeight="1" x14ac:dyDescent="0.2">
      <c r="A736" s="98"/>
      <c r="B736" s="27"/>
      <c r="C736" s="27"/>
      <c r="D736" s="92"/>
      <c r="E736" s="92"/>
      <c r="F736" s="92"/>
      <c r="G736" s="92"/>
      <c r="H736" s="92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</row>
    <row r="737" spans="1:27" ht="12.75" customHeight="1" x14ac:dyDescent="0.2">
      <c r="A737" s="98"/>
      <c r="B737" s="27"/>
      <c r="C737" s="27"/>
      <c r="D737" s="92"/>
      <c r="E737" s="92"/>
      <c r="F737" s="92"/>
      <c r="G737" s="92"/>
      <c r="H737" s="92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</row>
    <row r="738" spans="1:27" ht="12.75" customHeight="1" x14ac:dyDescent="0.2">
      <c r="A738" s="98"/>
      <c r="B738" s="27"/>
      <c r="C738" s="27"/>
      <c r="D738" s="92"/>
      <c r="E738" s="92"/>
      <c r="F738" s="92"/>
      <c r="G738" s="92"/>
      <c r="H738" s="92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</row>
    <row r="739" spans="1:27" ht="12.75" customHeight="1" x14ac:dyDescent="0.2">
      <c r="A739" s="98"/>
      <c r="B739" s="27"/>
      <c r="C739" s="27"/>
      <c r="D739" s="92"/>
      <c r="E739" s="92"/>
      <c r="F739" s="92"/>
      <c r="G739" s="92"/>
      <c r="H739" s="92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</row>
    <row r="740" spans="1:27" ht="12.75" customHeight="1" x14ac:dyDescent="0.2">
      <c r="A740" s="98"/>
      <c r="B740" s="27"/>
      <c r="C740" s="27"/>
      <c r="D740" s="92"/>
      <c r="E740" s="92"/>
      <c r="F740" s="92"/>
      <c r="G740" s="92"/>
      <c r="H740" s="92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</row>
    <row r="741" spans="1:27" ht="12.75" customHeight="1" x14ac:dyDescent="0.2">
      <c r="A741" s="98"/>
      <c r="B741" s="27"/>
      <c r="C741" s="27"/>
      <c r="D741" s="92"/>
      <c r="E741" s="92"/>
      <c r="F741" s="92"/>
      <c r="G741" s="92"/>
      <c r="H741" s="92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</row>
    <row r="742" spans="1:27" ht="12.75" customHeight="1" x14ac:dyDescent="0.2">
      <c r="A742" s="98"/>
      <c r="B742" s="27"/>
      <c r="C742" s="27"/>
      <c r="D742" s="92"/>
      <c r="E742" s="92"/>
      <c r="F742" s="92"/>
      <c r="G742" s="92"/>
      <c r="H742" s="92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</row>
    <row r="743" spans="1:27" ht="12.75" customHeight="1" x14ac:dyDescent="0.2">
      <c r="A743" s="98"/>
      <c r="B743" s="27"/>
      <c r="C743" s="27"/>
      <c r="D743" s="92"/>
      <c r="E743" s="92"/>
      <c r="F743" s="92"/>
      <c r="G743" s="92"/>
      <c r="H743" s="92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</row>
    <row r="744" spans="1:27" ht="12.75" customHeight="1" x14ac:dyDescent="0.2">
      <c r="A744" s="98"/>
      <c r="B744" s="27"/>
      <c r="C744" s="27"/>
      <c r="D744" s="92"/>
      <c r="E744" s="92"/>
      <c r="F744" s="92"/>
      <c r="G744" s="92"/>
      <c r="H744" s="92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</row>
    <row r="745" spans="1:27" ht="12.75" customHeight="1" x14ac:dyDescent="0.2">
      <c r="A745" s="98"/>
      <c r="B745" s="27"/>
      <c r="C745" s="27"/>
      <c r="D745" s="92"/>
      <c r="E745" s="92"/>
      <c r="F745" s="92"/>
      <c r="G745" s="92"/>
      <c r="H745" s="92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</row>
    <row r="746" spans="1:27" ht="12.75" customHeight="1" x14ac:dyDescent="0.2">
      <c r="A746" s="98"/>
      <c r="B746" s="27"/>
      <c r="C746" s="27"/>
      <c r="D746" s="92"/>
      <c r="E746" s="92"/>
      <c r="F746" s="92"/>
      <c r="G746" s="92"/>
      <c r="H746" s="92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</row>
    <row r="747" spans="1:27" ht="12.75" customHeight="1" x14ac:dyDescent="0.2">
      <c r="A747" s="98"/>
      <c r="B747" s="27"/>
      <c r="C747" s="27"/>
      <c r="D747" s="92"/>
      <c r="E747" s="92"/>
      <c r="F747" s="92"/>
      <c r="G747" s="92"/>
      <c r="H747" s="92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</row>
    <row r="748" spans="1:27" ht="12.75" customHeight="1" x14ac:dyDescent="0.2">
      <c r="A748" s="98"/>
      <c r="B748" s="27"/>
      <c r="C748" s="27"/>
      <c r="D748" s="92"/>
      <c r="E748" s="92"/>
      <c r="F748" s="92"/>
      <c r="G748" s="92"/>
      <c r="H748" s="92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</row>
    <row r="749" spans="1:27" ht="12.75" customHeight="1" x14ac:dyDescent="0.2">
      <c r="A749" s="98"/>
      <c r="B749" s="27"/>
      <c r="C749" s="27"/>
      <c r="D749" s="92"/>
      <c r="E749" s="92"/>
      <c r="F749" s="92"/>
      <c r="G749" s="92"/>
      <c r="H749" s="92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</row>
    <row r="750" spans="1:27" ht="12.75" customHeight="1" x14ac:dyDescent="0.2">
      <c r="A750" s="98"/>
      <c r="B750" s="27"/>
      <c r="C750" s="27"/>
      <c r="D750" s="92"/>
      <c r="E750" s="92"/>
      <c r="F750" s="92"/>
      <c r="G750" s="92"/>
      <c r="H750" s="92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</row>
    <row r="751" spans="1:27" ht="12.75" customHeight="1" x14ac:dyDescent="0.2">
      <c r="A751" s="98"/>
      <c r="B751" s="27"/>
      <c r="C751" s="27"/>
      <c r="D751" s="92"/>
      <c r="E751" s="92"/>
      <c r="F751" s="92"/>
      <c r="G751" s="92"/>
      <c r="H751" s="92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</row>
    <row r="752" spans="1:27" ht="12.75" customHeight="1" x14ac:dyDescent="0.2">
      <c r="A752" s="98"/>
      <c r="B752" s="27"/>
      <c r="C752" s="27"/>
      <c r="D752" s="92"/>
      <c r="E752" s="92"/>
      <c r="F752" s="92"/>
      <c r="G752" s="92"/>
      <c r="H752" s="92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</row>
    <row r="753" spans="1:27" ht="12.75" customHeight="1" x14ac:dyDescent="0.2">
      <c r="A753" s="98"/>
      <c r="B753" s="27"/>
      <c r="C753" s="27"/>
      <c r="D753" s="92"/>
      <c r="E753" s="92"/>
      <c r="F753" s="92"/>
      <c r="G753" s="92"/>
      <c r="H753" s="92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</row>
    <row r="754" spans="1:27" ht="12.75" customHeight="1" x14ac:dyDescent="0.2">
      <c r="A754" s="98"/>
      <c r="B754" s="27"/>
      <c r="C754" s="27"/>
      <c r="D754" s="92"/>
      <c r="E754" s="92"/>
      <c r="F754" s="92"/>
      <c r="G754" s="92"/>
      <c r="H754" s="92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</row>
    <row r="755" spans="1:27" ht="12.75" customHeight="1" x14ac:dyDescent="0.2">
      <c r="A755" s="98"/>
      <c r="B755" s="27"/>
      <c r="C755" s="27"/>
      <c r="D755" s="92"/>
      <c r="E755" s="92"/>
      <c r="F755" s="92"/>
      <c r="G755" s="92"/>
      <c r="H755" s="92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</row>
    <row r="756" spans="1:27" ht="12.75" customHeight="1" x14ac:dyDescent="0.2">
      <c r="A756" s="98"/>
      <c r="B756" s="27"/>
      <c r="C756" s="27"/>
      <c r="D756" s="92"/>
      <c r="E756" s="92"/>
      <c r="F756" s="92"/>
      <c r="G756" s="92"/>
      <c r="H756" s="92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</row>
    <row r="757" spans="1:27" ht="12.75" customHeight="1" x14ac:dyDescent="0.2">
      <c r="A757" s="98"/>
      <c r="B757" s="27"/>
      <c r="C757" s="27"/>
      <c r="D757" s="92"/>
      <c r="E757" s="92"/>
      <c r="F757" s="92"/>
      <c r="G757" s="92"/>
      <c r="H757" s="92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</row>
    <row r="758" spans="1:27" ht="12.75" customHeight="1" x14ac:dyDescent="0.2">
      <c r="A758" s="98"/>
      <c r="B758" s="27"/>
      <c r="C758" s="27"/>
      <c r="D758" s="92"/>
      <c r="E758" s="92"/>
      <c r="F758" s="92"/>
      <c r="G758" s="92"/>
      <c r="H758" s="92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</row>
    <row r="759" spans="1:27" ht="12.75" customHeight="1" x14ac:dyDescent="0.2">
      <c r="A759" s="98"/>
      <c r="B759" s="27"/>
      <c r="C759" s="27"/>
      <c r="D759" s="92"/>
      <c r="E759" s="92"/>
      <c r="F759" s="92"/>
      <c r="G759" s="92"/>
      <c r="H759" s="92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</row>
    <row r="760" spans="1:27" ht="12.75" customHeight="1" x14ac:dyDescent="0.2">
      <c r="A760" s="98"/>
      <c r="B760" s="27"/>
      <c r="C760" s="27"/>
      <c r="D760" s="92"/>
      <c r="E760" s="92"/>
      <c r="F760" s="92"/>
      <c r="G760" s="92"/>
      <c r="H760" s="92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</row>
    <row r="761" spans="1:27" ht="12.75" customHeight="1" x14ac:dyDescent="0.2">
      <c r="A761" s="98"/>
      <c r="B761" s="27"/>
      <c r="C761" s="27"/>
      <c r="D761" s="92"/>
      <c r="E761" s="92"/>
      <c r="F761" s="92"/>
      <c r="G761" s="92"/>
      <c r="H761" s="92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</row>
    <row r="762" spans="1:27" ht="12.75" customHeight="1" x14ac:dyDescent="0.2">
      <c r="A762" s="98"/>
      <c r="B762" s="27"/>
      <c r="C762" s="27"/>
      <c r="D762" s="92"/>
      <c r="E762" s="92"/>
      <c r="F762" s="92"/>
      <c r="G762" s="92"/>
      <c r="H762" s="92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</row>
    <row r="763" spans="1:27" ht="12.75" customHeight="1" x14ac:dyDescent="0.2">
      <c r="A763" s="98"/>
      <c r="B763" s="27"/>
      <c r="C763" s="27"/>
      <c r="D763" s="92"/>
      <c r="E763" s="92"/>
      <c r="F763" s="92"/>
      <c r="G763" s="92"/>
      <c r="H763" s="92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</row>
    <row r="764" spans="1:27" ht="12.75" customHeight="1" x14ac:dyDescent="0.2">
      <c r="A764" s="98"/>
      <c r="B764" s="27"/>
      <c r="C764" s="27"/>
      <c r="D764" s="92"/>
      <c r="E764" s="92"/>
      <c r="F764" s="92"/>
      <c r="G764" s="92"/>
      <c r="H764" s="92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</row>
    <row r="765" spans="1:27" ht="12.75" customHeight="1" x14ac:dyDescent="0.2">
      <c r="A765" s="98"/>
      <c r="B765" s="27"/>
      <c r="C765" s="27"/>
      <c r="D765" s="92"/>
      <c r="E765" s="92"/>
      <c r="F765" s="92"/>
      <c r="G765" s="92"/>
      <c r="H765" s="92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</row>
    <row r="766" spans="1:27" ht="12.75" customHeight="1" x14ac:dyDescent="0.2">
      <c r="A766" s="98"/>
      <c r="B766" s="27"/>
      <c r="C766" s="27"/>
      <c r="D766" s="92"/>
      <c r="E766" s="92"/>
      <c r="F766" s="92"/>
      <c r="G766" s="92"/>
      <c r="H766" s="92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</row>
    <row r="767" spans="1:27" ht="12.75" customHeight="1" x14ac:dyDescent="0.2">
      <c r="A767" s="98"/>
      <c r="B767" s="27"/>
      <c r="C767" s="27"/>
      <c r="D767" s="92"/>
      <c r="E767" s="92"/>
      <c r="F767" s="92"/>
      <c r="G767" s="92"/>
      <c r="H767" s="92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</row>
    <row r="768" spans="1:27" ht="12.75" customHeight="1" x14ac:dyDescent="0.2">
      <c r="A768" s="98"/>
      <c r="B768" s="27"/>
      <c r="C768" s="27"/>
      <c r="D768" s="92"/>
      <c r="E768" s="92"/>
      <c r="F768" s="92"/>
      <c r="G768" s="92"/>
      <c r="H768" s="92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</row>
    <row r="769" spans="1:27" ht="12.75" customHeight="1" x14ac:dyDescent="0.2">
      <c r="A769" s="98"/>
      <c r="B769" s="27"/>
      <c r="C769" s="27"/>
      <c r="D769" s="92"/>
      <c r="E769" s="92"/>
      <c r="F769" s="92"/>
      <c r="G769" s="92"/>
      <c r="H769" s="92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</row>
    <row r="770" spans="1:27" ht="12.75" customHeight="1" x14ac:dyDescent="0.2">
      <c r="A770" s="98"/>
      <c r="B770" s="27"/>
      <c r="C770" s="27"/>
      <c r="D770" s="92"/>
      <c r="E770" s="92"/>
      <c r="F770" s="92"/>
      <c r="G770" s="92"/>
      <c r="H770" s="92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</row>
    <row r="771" spans="1:27" ht="12.75" customHeight="1" x14ac:dyDescent="0.2">
      <c r="A771" s="98"/>
      <c r="B771" s="27"/>
      <c r="C771" s="27"/>
      <c r="D771" s="92"/>
      <c r="E771" s="92"/>
      <c r="F771" s="92"/>
      <c r="G771" s="92"/>
      <c r="H771" s="92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</row>
    <row r="772" spans="1:27" ht="12.75" customHeight="1" x14ac:dyDescent="0.2">
      <c r="A772" s="98"/>
      <c r="B772" s="27"/>
      <c r="C772" s="27"/>
      <c r="D772" s="92"/>
      <c r="E772" s="92"/>
      <c r="F772" s="92"/>
      <c r="G772" s="92"/>
      <c r="H772" s="92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</row>
    <row r="773" spans="1:27" ht="12.75" customHeight="1" x14ac:dyDescent="0.2">
      <c r="A773" s="98"/>
      <c r="B773" s="27"/>
      <c r="C773" s="27"/>
      <c r="D773" s="92"/>
      <c r="E773" s="92"/>
      <c r="F773" s="92"/>
      <c r="G773" s="92"/>
      <c r="H773" s="92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</row>
    <row r="774" spans="1:27" ht="12.75" customHeight="1" x14ac:dyDescent="0.2">
      <c r="A774" s="98"/>
      <c r="B774" s="27"/>
      <c r="C774" s="27"/>
      <c r="D774" s="92"/>
      <c r="E774" s="92"/>
      <c r="F774" s="92"/>
      <c r="G774" s="92"/>
      <c r="H774" s="92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</row>
    <row r="775" spans="1:27" ht="12.75" customHeight="1" x14ac:dyDescent="0.2">
      <c r="A775" s="98"/>
      <c r="B775" s="27"/>
      <c r="C775" s="27"/>
      <c r="D775" s="92"/>
      <c r="E775" s="92"/>
      <c r="F775" s="92"/>
      <c r="G775" s="92"/>
      <c r="H775" s="92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</row>
    <row r="776" spans="1:27" ht="12.75" customHeight="1" x14ac:dyDescent="0.2">
      <c r="A776" s="98"/>
      <c r="B776" s="27"/>
      <c r="C776" s="27"/>
      <c r="D776" s="92"/>
      <c r="E776" s="92"/>
      <c r="F776" s="92"/>
      <c r="G776" s="92"/>
      <c r="H776" s="92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</row>
    <row r="777" spans="1:27" ht="12.75" customHeight="1" x14ac:dyDescent="0.2">
      <c r="A777" s="98"/>
      <c r="B777" s="27"/>
      <c r="C777" s="27"/>
      <c r="D777" s="92"/>
      <c r="E777" s="92"/>
      <c r="F777" s="92"/>
      <c r="G777" s="92"/>
      <c r="H777" s="92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</row>
    <row r="778" spans="1:27" ht="12.75" customHeight="1" x14ac:dyDescent="0.2">
      <c r="A778" s="98"/>
      <c r="B778" s="27"/>
      <c r="C778" s="27"/>
      <c r="D778" s="92"/>
      <c r="E778" s="92"/>
      <c r="F778" s="92"/>
      <c r="G778" s="92"/>
      <c r="H778" s="92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</row>
    <row r="779" spans="1:27" ht="12.75" customHeight="1" x14ac:dyDescent="0.2">
      <c r="A779" s="98"/>
      <c r="B779" s="27"/>
      <c r="C779" s="27"/>
      <c r="D779" s="92"/>
      <c r="E779" s="92"/>
      <c r="F779" s="92"/>
      <c r="G779" s="92"/>
      <c r="H779" s="92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</row>
    <row r="780" spans="1:27" ht="12.75" customHeight="1" x14ac:dyDescent="0.2">
      <c r="A780" s="98"/>
      <c r="B780" s="27"/>
      <c r="C780" s="27"/>
      <c r="D780" s="92"/>
      <c r="E780" s="92"/>
      <c r="F780" s="92"/>
      <c r="G780" s="92"/>
      <c r="H780" s="92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</row>
    <row r="781" spans="1:27" ht="12.75" customHeight="1" x14ac:dyDescent="0.2">
      <c r="A781" s="98"/>
      <c r="B781" s="27"/>
      <c r="C781" s="27"/>
      <c r="D781" s="92"/>
      <c r="E781" s="92"/>
      <c r="F781" s="92"/>
      <c r="G781" s="92"/>
      <c r="H781" s="92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</row>
    <row r="782" spans="1:27" ht="12.75" customHeight="1" x14ac:dyDescent="0.2">
      <c r="A782" s="98"/>
      <c r="B782" s="27"/>
      <c r="C782" s="27"/>
      <c r="D782" s="92"/>
      <c r="E782" s="92"/>
      <c r="F782" s="92"/>
      <c r="G782" s="92"/>
      <c r="H782" s="92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</row>
    <row r="783" spans="1:27" ht="12.75" customHeight="1" x14ac:dyDescent="0.2">
      <c r="A783" s="98"/>
      <c r="B783" s="27"/>
      <c r="C783" s="27"/>
      <c r="D783" s="92"/>
      <c r="E783" s="92"/>
      <c r="F783" s="92"/>
      <c r="G783" s="92"/>
      <c r="H783" s="92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</row>
    <row r="784" spans="1:27" ht="12.75" customHeight="1" x14ac:dyDescent="0.2">
      <c r="A784" s="98"/>
      <c r="B784" s="27"/>
      <c r="C784" s="27"/>
      <c r="D784" s="92"/>
      <c r="E784" s="92"/>
      <c r="F784" s="92"/>
      <c r="G784" s="92"/>
      <c r="H784" s="92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</row>
    <row r="785" spans="1:27" ht="12.75" customHeight="1" x14ac:dyDescent="0.2">
      <c r="A785" s="98"/>
      <c r="B785" s="27"/>
      <c r="C785" s="27"/>
      <c r="D785" s="92"/>
      <c r="E785" s="92"/>
      <c r="F785" s="92"/>
      <c r="G785" s="92"/>
      <c r="H785" s="92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</row>
    <row r="786" spans="1:27" ht="12.75" customHeight="1" x14ac:dyDescent="0.2">
      <c r="A786" s="98"/>
      <c r="B786" s="27"/>
      <c r="C786" s="27"/>
      <c r="D786" s="92"/>
      <c r="E786" s="92"/>
      <c r="F786" s="92"/>
      <c r="G786" s="92"/>
      <c r="H786" s="92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</row>
    <row r="787" spans="1:27" ht="12.75" customHeight="1" x14ac:dyDescent="0.2">
      <c r="A787" s="98"/>
      <c r="B787" s="27"/>
      <c r="C787" s="27"/>
      <c r="D787" s="92"/>
      <c r="E787" s="92"/>
      <c r="F787" s="92"/>
      <c r="G787" s="92"/>
      <c r="H787" s="92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</row>
    <row r="788" spans="1:27" ht="12.75" customHeight="1" x14ac:dyDescent="0.2">
      <c r="A788" s="98"/>
      <c r="B788" s="27"/>
      <c r="C788" s="27"/>
      <c r="D788" s="92"/>
      <c r="E788" s="92"/>
      <c r="F788" s="92"/>
      <c r="G788" s="92"/>
      <c r="H788" s="92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</row>
    <row r="789" spans="1:27" ht="12.75" customHeight="1" x14ac:dyDescent="0.2">
      <c r="A789" s="98"/>
      <c r="B789" s="27"/>
      <c r="C789" s="27"/>
      <c r="D789" s="92"/>
      <c r="E789" s="92"/>
      <c r="F789" s="92"/>
      <c r="G789" s="92"/>
      <c r="H789" s="92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</row>
    <row r="790" spans="1:27" ht="12.75" customHeight="1" x14ac:dyDescent="0.2">
      <c r="A790" s="98"/>
      <c r="B790" s="27"/>
      <c r="C790" s="27"/>
      <c r="D790" s="92"/>
      <c r="E790" s="92"/>
      <c r="F790" s="92"/>
      <c r="G790" s="92"/>
      <c r="H790" s="92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</row>
    <row r="791" spans="1:27" ht="12.75" customHeight="1" x14ac:dyDescent="0.2">
      <c r="A791" s="98"/>
      <c r="B791" s="27"/>
      <c r="C791" s="27"/>
      <c r="D791" s="92"/>
      <c r="E791" s="92"/>
      <c r="F791" s="92"/>
      <c r="G791" s="92"/>
      <c r="H791" s="92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</row>
    <row r="792" spans="1:27" ht="12.75" customHeight="1" x14ac:dyDescent="0.2">
      <c r="A792" s="98"/>
      <c r="B792" s="27"/>
      <c r="C792" s="27"/>
      <c r="D792" s="92"/>
      <c r="E792" s="92"/>
      <c r="F792" s="92"/>
      <c r="G792" s="92"/>
      <c r="H792" s="92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</row>
    <row r="793" spans="1:27" ht="12.75" customHeight="1" x14ac:dyDescent="0.2">
      <c r="A793" s="98"/>
      <c r="B793" s="27"/>
      <c r="C793" s="27"/>
      <c r="D793" s="92"/>
      <c r="E793" s="92"/>
      <c r="F793" s="92"/>
      <c r="G793" s="92"/>
      <c r="H793" s="92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</row>
    <row r="794" spans="1:27" ht="12.75" customHeight="1" x14ac:dyDescent="0.2">
      <c r="A794" s="98"/>
      <c r="B794" s="27"/>
      <c r="C794" s="27"/>
      <c r="D794" s="92"/>
      <c r="E794" s="92"/>
      <c r="F794" s="92"/>
      <c r="G794" s="92"/>
      <c r="H794" s="92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</row>
    <row r="795" spans="1:27" ht="12.75" customHeight="1" x14ac:dyDescent="0.2">
      <c r="A795" s="98"/>
      <c r="B795" s="27"/>
      <c r="C795" s="27"/>
      <c r="D795" s="92"/>
      <c r="E795" s="92"/>
      <c r="F795" s="92"/>
      <c r="G795" s="92"/>
      <c r="H795" s="92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</row>
    <row r="796" spans="1:27" ht="12.75" customHeight="1" x14ac:dyDescent="0.2">
      <c r="A796" s="98"/>
      <c r="B796" s="27"/>
      <c r="C796" s="27"/>
      <c r="D796" s="92"/>
      <c r="E796" s="92"/>
      <c r="F796" s="92"/>
      <c r="G796" s="92"/>
      <c r="H796" s="92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</row>
    <row r="797" spans="1:27" ht="12.75" customHeight="1" x14ac:dyDescent="0.2">
      <c r="A797" s="98"/>
      <c r="B797" s="27"/>
      <c r="C797" s="27"/>
      <c r="D797" s="92"/>
      <c r="E797" s="92"/>
      <c r="F797" s="92"/>
      <c r="G797" s="92"/>
      <c r="H797" s="92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</row>
    <row r="798" spans="1:27" ht="12.75" customHeight="1" x14ac:dyDescent="0.2">
      <c r="A798" s="98"/>
      <c r="B798" s="27"/>
      <c r="C798" s="27"/>
      <c r="D798" s="92"/>
      <c r="E798" s="92"/>
      <c r="F798" s="92"/>
      <c r="G798" s="92"/>
      <c r="H798" s="92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</row>
    <row r="799" spans="1:27" ht="12.75" customHeight="1" x14ac:dyDescent="0.2">
      <c r="A799" s="98"/>
      <c r="B799" s="27"/>
      <c r="C799" s="27"/>
      <c r="D799" s="92"/>
      <c r="E799" s="92"/>
      <c r="F799" s="92"/>
      <c r="G799" s="92"/>
      <c r="H799" s="92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</row>
    <row r="800" spans="1:27" ht="12.75" customHeight="1" x14ac:dyDescent="0.2">
      <c r="A800" s="98"/>
      <c r="B800" s="27"/>
      <c r="C800" s="27"/>
      <c r="D800" s="92"/>
      <c r="E800" s="92"/>
      <c r="F800" s="92"/>
      <c r="G800" s="92"/>
      <c r="H800" s="92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</row>
    <row r="801" spans="1:27" ht="12.75" customHeight="1" x14ac:dyDescent="0.2">
      <c r="A801" s="98"/>
      <c r="B801" s="27"/>
      <c r="C801" s="27"/>
      <c r="D801" s="92"/>
      <c r="E801" s="92"/>
      <c r="F801" s="92"/>
      <c r="G801" s="92"/>
      <c r="H801" s="92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</row>
    <row r="802" spans="1:27" ht="12.75" customHeight="1" x14ac:dyDescent="0.2">
      <c r="A802" s="98"/>
      <c r="B802" s="27"/>
      <c r="C802" s="27"/>
      <c r="D802" s="92"/>
      <c r="E802" s="92"/>
      <c r="F802" s="92"/>
      <c r="G802" s="92"/>
      <c r="H802" s="92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</row>
    <row r="803" spans="1:27" ht="12.75" customHeight="1" x14ac:dyDescent="0.2">
      <c r="A803" s="98"/>
      <c r="B803" s="27"/>
      <c r="C803" s="27"/>
      <c r="D803" s="92"/>
      <c r="E803" s="92"/>
      <c r="F803" s="92"/>
      <c r="G803" s="92"/>
      <c r="H803" s="92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</row>
    <row r="804" spans="1:27" ht="12.75" customHeight="1" x14ac:dyDescent="0.2">
      <c r="A804" s="98"/>
      <c r="B804" s="27"/>
      <c r="C804" s="27"/>
      <c r="D804" s="92"/>
      <c r="E804" s="92"/>
      <c r="F804" s="92"/>
      <c r="G804" s="92"/>
      <c r="H804" s="92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</row>
    <row r="805" spans="1:27" ht="12.75" customHeight="1" x14ac:dyDescent="0.2">
      <c r="A805" s="98"/>
      <c r="B805" s="27"/>
      <c r="C805" s="27"/>
      <c r="D805" s="92"/>
      <c r="E805" s="92"/>
      <c r="F805" s="92"/>
      <c r="G805" s="92"/>
      <c r="H805" s="92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</row>
    <row r="806" spans="1:27" ht="12.75" customHeight="1" x14ac:dyDescent="0.2">
      <c r="A806" s="98"/>
      <c r="B806" s="27"/>
      <c r="C806" s="27"/>
      <c r="D806" s="92"/>
      <c r="E806" s="92"/>
      <c r="F806" s="92"/>
      <c r="G806" s="92"/>
      <c r="H806" s="92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</row>
    <row r="807" spans="1:27" ht="12.75" customHeight="1" x14ac:dyDescent="0.2">
      <c r="A807" s="98"/>
      <c r="B807" s="27"/>
      <c r="C807" s="27"/>
      <c r="D807" s="92"/>
      <c r="E807" s="92"/>
      <c r="F807" s="92"/>
      <c r="G807" s="92"/>
      <c r="H807" s="92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</row>
    <row r="808" spans="1:27" ht="12.75" customHeight="1" x14ac:dyDescent="0.2">
      <c r="A808" s="98"/>
      <c r="B808" s="27"/>
      <c r="C808" s="27"/>
      <c r="D808" s="92"/>
      <c r="E808" s="92"/>
      <c r="F808" s="92"/>
      <c r="G808" s="92"/>
      <c r="H808" s="92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</row>
    <row r="809" spans="1:27" ht="12.75" customHeight="1" x14ac:dyDescent="0.2">
      <c r="A809" s="98"/>
      <c r="B809" s="27"/>
      <c r="C809" s="27"/>
      <c r="D809" s="92"/>
      <c r="E809" s="92"/>
      <c r="F809" s="92"/>
      <c r="G809" s="92"/>
      <c r="H809" s="92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</row>
    <row r="810" spans="1:27" ht="12.75" customHeight="1" x14ac:dyDescent="0.2">
      <c r="A810" s="98"/>
      <c r="B810" s="27"/>
      <c r="C810" s="27"/>
      <c r="D810" s="92"/>
      <c r="E810" s="92"/>
      <c r="F810" s="92"/>
      <c r="G810" s="92"/>
      <c r="H810" s="92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</row>
    <row r="811" spans="1:27" ht="12.75" customHeight="1" x14ac:dyDescent="0.2">
      <c r="A811" s="98"/>
      <c r="B811" s="27"/>
      <c r="C811" s="27"/>
      <c r="D811" s="92"/>
      <c r="E811" s="92"/>
      <c r="F811" s="92"/>
      <c r="G811" s="92"/>
      <c r="H811" s="92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</row>
    <row r="812" spans="1:27" ht="12.75" customHeight="1" x14ac:dyDescent="0.2">
      <c r="A812" s="98"/>
      <c r="B812" s="27"/>
      <c r="C812" s="27"/>
      <c r="D812" s="92"/>
      <c r="E812" s="92"/>
      <c r="F812" s="92"/>
      <c r="G812" s="92"/>
      <c r="H812" s="92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</row>
    <row r="813" spans="1:27" ht="12.75" customHeight="1" x14ac:dyDescent="0.2">
      <c r="A813" s="98"/>
      <c r="B813" s="27"/>
      <c r="C813" s="27"/>
      <c r="D813" s="92"/>
      <c r="E813" s="92"/>
      <c r="F813" s="92"/>
      <c r="G813" s="92"/>
      <c r="H813" s="92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</row>
    <row r="814" spans="1:27" ht="12.75" customHeight="1" x14ac:dyDescent="0.2">
      <c r="A814" s="98"/>
      <c r="B814" s="27"/>
      <c r="C814" s="27"/>
      <c r="D814" s="92"/>
      <c r="E814" s="92"/>
      <c r="F814" s="92"/>
      <c r="G814" s="92"/>
      <c r="H814" s="92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</row>
    <row r="815" spans="1:27" ht="12.75" customHeight="1" x14ac:dyDescent="0.2">
      <c r="A815" s="98"/>
      <c r="B815" s="27"/>
      <c r="C815" s="27"/>
      <c r="D815" s="92"/>
      <c r="E815" s="92"/>
      <c r="F815" s="92"/>
      <c r="G815" s="92"/>
      <c r="H815" s="92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</row>
    <row r="816" spans="1:27" ht="12.75" customHeight="1" x14ac:dyDescent="0.2">
      <c r="A816" s="98"/>
      <c r="B816" s="27"/>
      <c r="C816" s="27"/>
      <c r="D816" s="92"/>
      <c r="E816" s="92"/>
      <c r="F816" s="92"/>
      <c r="G816" s="92"/>
      <c r="H816" s="92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</row>
    <row r="817" spans="1:27" ht="12.75" customHeight="1" x14ac:dyDescent="0.2">
      <c r="A817" s="98"/>
      <c r="B817" s="27"/>
      <c r="C817" s="27"/>
      <c r="D817" s="92"/>
      <c r="E817" s="92"/>
      <c r="F817" s="92"/>
      <c r="G817" s="92"/>
      <c r="H817" s="92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</row>
    <row r="818" spans="1:27" ht="12.75" customHeight="1" x14ac:dyDescent="0.2">
      <c r="A818" s="98"/>
      <c r="B818" s="27"/>
      <c r="C818" s="27"/>
      <c r="D818" s="92"/>
      <c r="E818" s="92"/>
      <c r="F818" s="92"/>
      <c r="G818" s="92"/>
      <c r="H818" s="92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</row>
    <row r="819" spans="1:27" ht="12.75" customHeight="1" x14ac:dyDescent="0.2">
      <c r="A819" s="98"/>
      <c r="B819" s="27"/>
      <c r="C819" s="27"/>
      <c r="D819" s="92"/>
      <c r="E819" s="92"/>
      <c r="F819" s="92"/>
      <c r="G819" s="92"/>
      <c r="H819" s="92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</row>
    <row r="820" spans="1:27" ht="12.75" customHeight="1" x14ac:dyDescent="0.2">
      <c r="A820" s="98"/>
      <c r="B820" s="27"/>
      <c r="C820" s="27"/>
      <c r="D820" s="92"/>
      <c r="E820" s="92"/>
      <c r="F820" s="92"/>
      <c r="G820" s="92"/>
      <c r="H820" s="92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</row>
    <row r="821" spans="1:27" ht="12.75" customHeight="1" x14ac:dyDescent="0.2">
      <c r="A821" s="98"/>
      <c r="B821" s="27"/>
      <c r="C821" s="27"/>
      <c r="D821" s="92"/>
      <c r="E821" s="92"/>
      <c r="F821" s="92"/>
      <c r="G821" s="92"/>
      <c r="H821" s="92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</row>
    <row r="822" spans="1:27" ht="12.75" customHeight="1" x14ac:dyDescent="0.2">
      <c r="A822" s="98"/>
      <c r="B822" s="27"/>
      <c r="C822" s="27"/>
      <c r="D822" s="92"/>
      <c r="E822" s="92"/>
      <c r="F822" s="92"/>
      <c r="G822" s="92"/>
      <c r="H822" s="92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</row>
    <row r="823" spans="1:27" ht="12.75" customHeight="1" x14ac:dyDescent="0.2">
      <c r="A823" s="98"/>
      <c r="B823" s="27"/>
      <c r="C823" s="27"/>
      <c r="D823" s="92"/>
      <c r="E823" s="92"/>
      <c r="F823" s="92"/>
      <c r="G823" s="92"/>
      <c r="H823" s="92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</row>
    <row r="824" spans="1:27" ht="12.75" customHeight="1" x14ac:dyDescent="0.2">
      <c r="A824" s="98"/>
      <c r="B824" s="27"/>
      <c r="C824" s="27"/>
      <c r="D824" s="92"/>
      <c r="E824" s="92"/>
      <c r="F824" s="92"/>
      <c r="G824" s="92"/>
      <c r="H824" s="92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</row>
    <row r="825" spans="1:27" ht="12.75" customHeight="1" x14ac:dyDescent="0.2">
      <c r="A825" s="98"/>
      <c r="B825" s="27"/>
      <c r="C825" s="27"/>
      <c r="D825" s="92"/>
      <c r="E825" s="92"/>
      <c r="F825" s="92"/>
      <c r="G825" s="92"/>
      <c r="H825" s="92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</row>
    <row r="826" spans="1:27" ht="12.75" customHeight="1" x14ac:dyDescent="0.2">
      <c r="A826" s="98"/>
      <c r="B826" s="27"/>
      <c r="C826" s="27"/>
      <c r="D826" s="92"/>
      <c r="E826" s="92"/>
      <c r="F826" s="92"/>
      <c r="G826" s="92"/>
      <c r="H826" s="92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</row>
    <row r="827" spans="1:27" ht="12.75" customHeight="1" x14ac:dyDescent="0.2">
      <c r="A827" s="98"/>
      <c r="B827" s="27"/>
      <c r="C827" s="27"/>
      <c r="D827" s="92"/>
      <c r="E827" s="92"/>
      <c r="F827" s="92"/>
      <c r="G827" s="92"/>
      <c r="H827" s="92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</row>
    <row r="828" spans="1:27" ht="12.75" customHeight="1" x14ac:dyDescent="0.2">
      <c r="A828" s="98"/>
      <c r="B828" s="27"/>
      <c r="C828" s="27"/>
      <c r="D828" s="92"/>
      <c r="E828" s="92"/>
      <c r="F828" s="92"/>
      <c r="G828" s="92"/>
      <c r="H828" s="92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</row>
    <row r="829" spans="1:27" ht="12.75" customHeight="1" x14ac:dyDescent="0.2">
      <c r="A829" s="98"/>
      <c r="B829" s="27"/>
      <c r="C829" s="27"/>
      <c r="D829" s="92"/>
      <c r="E829" s="92"/>
      <c r="F829" s="92"/>
      <c r="G829" s="92"/>
      <c r="H829" s="92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</row>
    <row r="830" spans="1:27" ht="12.75" customHeight="1" x14ac:dyDescent="0.2">
      <c r="A830" s="98"/>
      <c r="B830" s="27"/>
      <c r="C830" s="27"/>
      <c r="D830" s="92"/>
      <c r="E830" s="92"/>
      <c r="F830" s="92"/>
      <c r="G830" s="92"/>
      <c r="H830" s="92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</row>
    <row r="831" spans="1:27" ht="12.75" customHeight="1" x14ac:dyDescent="0.2">
      <c r="A831" s="98"/>
      <c r="B831" s="27"/>
      <c r="C831" s="27"/>
      <c r="D831" s="92"/>
      <c r="E831" s="92"/>
      <c r="F831" s="92"/>
      <c r="G831" s="92"/>
      <c r="H831" s="92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</row>
    <row r="832" spans="1:27" ht="12.75" customHeight="1" x14ac:dyDescent="0.2">
      <c r="A832" s="98"/>
      <c r="B832" s="27"/>
      <c r="C832" s="27"/>
      <c r="D832" s="92"/>
      <c r="E832" s="92"/>
      <c r="F832" s="92"/>
      <c r="G832" s="92"/>
      <c r="H832" s="92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</row>
    <row r="833" spans="1:27" ht="12.75" customHeight="1" x14ac:dyDescent="0.2">
      <c r="A833" s="98"/>
      <c r="B833" s="27"/>
      <c r="C833" s="27"/>
      <c r="D833" s="92"/>
      <c r="E833" s="92"/>
      <c r="F833" s="92"/>
      <c r="G833" s="92"/>
      <c r="H833" s="92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</row>
    <row r="834" spans="1:27" ht="12.75" customHeight="1" x14ac:dyDescent="0.2">
      <c r="A834" s="98"/>
      <c r="B834" s="27"/>
      <c r="C834" s="27"/>
      <c r="D834" s="92"/>
      <c r="E834" s="92"/>
      <c r="F834" s="92"/>
      <c r="G834" s="92"/>
      <c r="H834" s="92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</row>
    <row r="835" spans="1:27" ht="12.75" customHeight="1" x14ac:dyDescent="0.2">
      <c r="A835" s="98"/>
      <c r="B835" s="27"/>
      <c r="C835" s="27"/>
      <c r="D835" s="92"/>
      <c r="E835" s="92"/>
      <c r="F835" s="92"/>
      <c r="G835" s="92"/>
      <c r="H835" s="92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</row>
    <row r="836" spans="1:27" ht="12.75" customHeight="1" x14ac:dyDescent="0.2">
      <c r="A836" s="98"/>
      <c r="B836" s="27"/>
      <c r="C836" s="27"/>
      <c r="D836" s="92"/>
      <c r="E836" s="92"/>
      <c r="F836" s="92"/>
      <c r="G836" s="92"/>
      <c r="H836" s="92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</row>
    <row r="837" spans="1:27" ht="12.75" customHeight="1" x14ac:dyDescent="0.2">
      <c r="A837" s="98"/>
      <c r="B837" s="27"/>
      <c r="C837" s="27"/>
      <c r="D837" s="92"/>
      <c r="E837" s="92"/>
      <c r="F837" s="92"/>
      <c r="G837" s="92"/>
      <c r="H837" s="92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</row>
    <row r="838" spans="1:27" ht="12.75" customHeight="1" x14ac:dyDescent="0.2">
      <c r="A838" s="98"/>
      <c r="B838" s="27"/>
      <c r="C838" s="27"/>
      <c r="D838" s="92"/>
      <c r="E838" s="92"/>
      <c r="F838" s="92"/>
      <c r="G838" s="92"/>
      <c r="H838" s="92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</row>
    <row r="839" spans="1:27" ht="12.75" customHeight="1" x14ac:dyDescent="0.2">
      <c r="A839" s="98"/>
      <c r="B839" s="27"/>
      <c r="C839" s="27"/>
      <c r="D839" s="92"/>
      <c r="E839" s="92"/>
      <c r="F839" s="92"/>
      <c r="G839" s="92"/>
      <c r="H839" s="92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</row>
    <row r="840" spans="1:27" ht="12.75" customHeight="1" x14ac:dyDescent="0.2">
      <c r="A840" s="98"/>
      <c r="B840" s="27"/>
      <c r="C840" s="27"/>
      <c r="D840" s="92"/>
      <c r="E840" s="92"/>
      <c r="F840" s="92"/>
      <c r="G840" s="92"/>
      <c r="H840" s="92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</row>
    <row r="841" spans="1:27" ht="12.75" customHeight="1" x14ac:dyDescent="0.2">
      <c r="A841" s="98"/>
      <c r="B841" s="27"/>
      <c r="C841" s="27"/>
      <c r="D841" s="92"/>
      <c r="E841" s="92"/>
      <c r="F841" s="92"/>
      <c r="G841" s="92"/>
      <c r="H841" s="92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</row>
    <row r="842" spans="1:27" ht="12.75" customHeight="1" x14ac:dyDescent="0.2">
      <c r="A842" s="98"/>
      <c r="B842" s="27"/>
      <c r="C842" s="27"/>
      <c r="D842" s="92"/>
      <c r="E842" s="92"/>
      <c r="F842" s="92"/>
      <c r="G842" s="92"/>
      <c r="H842" s="92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</row>
    <row r="843" spans="1:27" ht="12.75" customHeight="1" x14ac:dyDescent="0.2">
      <c r="A843" s="98"/>
      <c r="B843" s="27"/>
      <c r="C843" s="27"/>
      <c r="D843" s="92"/>
      <c r="E843" s="92"/>
      <c r="F843" s="92"/>
      <c r="G843" s="92"/>
      <c r="H843" s="92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</row>
    <row r="844" spans="1:27" ht="12.75" customHeight="1" x14ac:dyDescent="0.2">
      <c r="A844" s="98"/>
      <c r="B844" s="27"/>
      <c r="C844" s="27"/>
      <c r="D844" s="92"/>
      <c r="E844" s="92"/>
      <c r="F844" s="92"/>
      <c r="G844" s="92"/>
      <c r="H844" s="92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</row>
    <row r="845" spans="1:27" ht="12.75" customHeight="1" x14ac:dyDescent="0.2">
      <c r="A845" s="98"/>
      <c r="B845" s="27"/>
      <c r="C845" s="27"/>
      <c r="D845" s="92"/>
      <c r="E845" s="92"/>
      <c r="F845" s="92"/>
      <c r="G845" s="92"/>
      <c r="H845" s="92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</row>
    <row r="846" spans="1:27" ht="12.75" customHeight="1" x14ac:dyDescent="0.2">
      <c r="A846" s="98"/>
      <c r="B846" s="27"/>
      <c r="C846" s="27"/>
      <c r="D846" s="92"/>
      <c r="E846" s="92"/>
      <c r="F846" s="92"/>
      <c r="G846" s="92"/>
      <c r="H846" s="92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</row>
    <row r="847" spans="1:27" ht="12.75" customHeight="1" x14ac:dyDescent="0.2">
      <c r="A847" s="98"/>
      <c r="B847" s="27"/>
      <c r="C847" s="27"/>
      <c r="D847" s="92"/>
      <c r="E847" s="92"/>
      <c r="F847" s="92"/>
      <c r="G847" s="92"/>
      <c r="H847" s="92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</row>
    <row r="848" spans="1:27" ht="12.75" customHeight="1" x14ac:dyDescent="0.2">
      <c r="A848" s="98"/>
      <c r="B848" s="27"/>
      <c r="C848" s="27"/>
      <c r="D848" s="92"/>
      <c r="E848" s="92"/>
      <c r="F848" s="92"/>
      <c r="G848" s="92"/>
      <c r="H848" s="92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</row>
    <row r="849" spans="1:27" ht="12.75" customHeight="1" x14ac:dyDescent="0.2">
      <c r="A849" s="98"/>
      <c r="B849" s="27"/>
      <c r="C849" s="27"/>
      <c r="D849" s="92"/>
      <c r="E849" s="92"/>
      <c r="F849" s="92"/>
      <c r="G849" s="92"/>
      <c r="H849" s="92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</row>
    <row r="850" spans="1:27" ht="12.75" customHeight="1" x14ac:dyDescent="0.2">
      <c r="A850" s="98"/>
      <c r="B850" s="27"/>
      <c r="C850" s="27"/>
      <c r="D850" s="92"/>
      <c r="E850" s="92"/>
      <c r="F850" s="92"/>
      <c r="G850" s="92"/>
      <c r="H850" s="92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</row>
    <row r="851" spans="1:27" ht="12.75" customHeight="1" x14ac:dyDescent="0.2">
      <c r="A851" s="98"/>
      <c r="B851" s="27"/>
      <c r="C851" s="27"/>
      <c r="D851" s="92"/>
      <c r="E851" s="92"/>
      <c r="F851" s="92"/>
      <c r="G851" s="92"/>
      <c r="H851" s="92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</row>
    <row r="852" spans="1:27" ht="12.75" customHeight="1" x14ac:dyDescent="0.2">
      <c r="A852" s="98"/>
      <c r="B852" s="27"/>
      <c r="C852" s="27"/>
      <c r="D852" s="92"/>
      <c r="E852" s="92"/>
      <c r="F852" s="92"/>
      <c r="G852" s="92"/>
      <c r="H852" s="92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</row>
    <row r="853" spans="1:27" ht="12.75" customHeight="1" x14ac:dyDescent="0.2">
      <c r="A853" s="98"/>
      <c r="B853" s="27"/>
      <c r="C853" s="27"/>
      <c r="D853" s="92"/>
      <c r="E853" s="92"/>
      <c r="F853" s="92"/>
      <c r="G853" s="92"/>
      <c r="H853" s="92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</row>
    <row r="854" spans="1:27" ht="12.75" customHeight="1" x14ac:dyDescent="0.2">
      <c r="A854" s="98"/>
      <c r="B854" s="27"/>
      <c r="C854" s="27"/>
      <c r="D854" s="92"/>
      <c r="E854" s="92"/>
      <c r="F854" s="92"/>
      <c r="G854" s="92"/>
      <c r="H854" s="92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</row>
    <row r="855" spans="1:27" ht="12.75" customHeight="1" x14ac:dyDescent="0.2">
      <c r="A855" s="98"/>
      <c r="B855" s="27"/>
      <c r="C855" s="27"/>
      <c r="D855" s="92"/>
      <c r="E855" s="92"/>
      <c r="F855" s="92"/>
      <c r="G855" s="92"/>
      <c r="H855" s="92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</row>
    <row r="856" spans="1:27" ht="12.75" customHeight="1" x14ac:dyDescent="0.2">
      <c r="A856" s="98"/>
      <c r="B856" s="27"/>
      <c r="C856" s="27"/>
      <c r="D856" s="92"/>
      <c r="E856" s="92"/>
      <c r="F856" s="92"/>
      <c r="G856" s="92"/>
      <c r="H856" s="92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</row>
    <row r="857" spans="1:27" ht="12.75" customHeight="1" x14ac:dyDescent="0.2">
      <c r="A857" s="98"/>
      <c r="B857" s="27"/>
      <c r="C857" s="27"/>
      <c r="D857" s="92"/>
      <c r="E857" s="92"/>
      <c r="F857" s="92"/>
      <c r="G857" s="92"/>
      <c r="H857" s="92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</row>
    <row r="858" spans="1:27" ht="12.75" customHeight="1" x14ac:dyDescent="0.2">
      <c r="A858" s="98"/>
      <c r="B858" s="27"/>
      <c r="C858" s="27"/>
      <c r="D858" s="92"/>
      <c r="E858" s="92"/>
      <c r="F858" s="92"/>
      <c r="G858" s="92"/>
      <c r="H858" s="92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</row>
    <row r="859" spans="1:27" ht="12.75" customHeight="1" x14ac:dyDescent="0.2">
      <c r="A859" s="98"/>
      <c r="B859" s="27"/>
      <c r="C859" s="27"/>
      <c r="D859" s="92"/>
      <c r="E859" s="92"/>
      <c r="F859" s="92"/>
      <c r="G859" s="92"/>
      <c r="H859" s="92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</row>
    <row r="860" spans="1:27" ht="12.75" customHeight="1" x14ac:dyDescent="0.2">
      <c r="A860" s="98"/>
      <c r="B860" s="27"/>
      <c r="C860" s="27"/>
      <c r="D860" s="92"/>
      <c r="E860" s="92"/>
      <c r="F860" s="92"/>
      <c r="G860" s="92"/>
      <c r="H860" s="92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</row>
    <row r="861" spans="1:27" ht="12.75" customHeight="1" x14ac:dyDescent="0.2">
      <c r="A861" s="98"/>
      <c r="B861" s="27"/>
      <c r="C861" s="27"/>
      <c r="D861" s="92"/>
      <c r="E861" s="92"/>
      <c r="F861" s="92"/>
      <c r="G861" s="92"/>
      <c r="H861" s="92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</row>
    <row r="862" spans="1:27" ht="12.75" customHeight="1" x14ac:dyDescent="0.2">
      <c r="A862" s="98"/>
      <c r="B862" s="27"/>
      <c r="C862" s="27"/>
      <c r="D862" s="92"/>
      <c r="E862" s="92"/>
      <c r="F862" s="92"/>
      <c r="G862" s="92"/>
      <c r="H862" s="92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</row>
    <row r="863" spans="1:27" ht="12.75" customHeight="1" x14ac:dyDescent="0.2">
      <c r="A863" s="98"/>
      <c r="B863" s="27"/>
      <c r="C863" s="27"/>
      <c r="D863" s="92"/>
      <c r="E863" s="92"/>
      <c r="F863" s="92"/>
      <c r="G863" s="92"/>
      <c r="H863" s="92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</row>
    <row r="864" spans="1:27" ht="12.75" customHeight="1" x14ac:dyDescent="0.2">
      <c r="A864" s="98"/>
      <c r="B864" s="27"/>
      <c r="C864" s="27"/>
      <c r="D864" s="92"/>
      <c r="E864" s="92"/>
      <c r="F864" s="92"/>
      <c r="G864" s="92"/>
      <c r="H864" s="92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</row>
    <row r="865" spans="1:27" ht="12.75" customHeight="1" x14ac:dyDescent="0.2">
      <c r="A865" s="98"/>
      <c r="B865" s="27"/>
      <c r="C865" s="27"/>
      <c r="D865" s="92"/>
      <c r="E865" s="92"/>
      <c r="F865" s="92"/>
      <c r="G865" s="92"/>
      <c r="H865" s="92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</row>
    <row r="866" spans="1:27" ht="12.75" customHeight="1" x14ac:dyDescent="0.2">
      <c r="A866" s="98"/>
      <c r="B866" s="27"/>
      <c r="C866" s="27"/>
      <c r="D866" s="92"/>
      <c r="E866" s="92"/>
      <c r="F866" s="92"/>
      <c r="G866" s="92"/>
      <c r="H866" s="92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</row>
    <row r="867" spans="1:27" ht="12.75" customHeight="1" x14ac:dyDescent="0.2">
      <c r="A867" s="98"/>
      <c r="B867" s="27"/>
      <c r="C867" s="27"/>
      <c r="D867" s="92"/>
      <c r="E867" s="92"/>
      <c r="F867" s="92"/>
      <c r="G867" s="92"/>
      <c r="H867" s="92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</row>
    <row r="868" spans="1:27" ht="12.75" customHeight="1" x14ac:dyDescent="0.2">
      <c r="A868" s="98"/>
      <c r="B868" s="27"/>
      <c r="C868" s="27"/>
      <c r="D868" s="92"/>
      <c r="E868" s="92"/>
      <c r="F868" s="92"/>
      <c r="G868" s="92"/>
      <c r="H868" s="92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</row>
    <row r="869" spans="1:27" ht="12.75" customHeight="1" x14ac:dyDescent="0.2">
      <c r="A869" s="98"/>
      <c r="B869" s="27"/>
      <c r="C869" s="27"/>
      <c r="D869" s="92"/>
      <c r="E869" s="92"/>
      <c r="F869" s="92"/>
      <c r="G869" s="92"/>
      <c r="H869" s="92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</row>
    <row r="870" spans="1:27" ht="12.75" customHeight="1" x14ac:dyDescent="0.2">
      <c r="A870" s="98"/>
      <c r="B870" s="27"/>
      <c r="C870" s="27"/>
      <c r="D870" s="92"/>
      <c r="E870" s="92"/>
      <c r="F870" s="92"/>
      <c r="G870" s="92"/>
      <c r="H870" s="92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</row>
    <row r="871" spans="1:27" ht="12.75" customHeight="1" x14ac:dyDescent="0.2">
      <c r="A871" s="98"/>
      <c r="B871" s="27"/>
      <c r="C871" s="27"/>
      <c r="D871" s="92"/>
      <c r="E871" s="92"/>
      <c r="F871" s="92"/>
      <c r="G871" s="92"/>
      <c r="H871" s="92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</row>
    <row r="872" spans="1:27" ht="12.75" customHeight="1" x14ac:dyDescent="0.2">
      <c r="A872" s="98"/>
      <c r="B872" s="27"/>
      <c r="C872" s="27"/>
      <c r="D872" s="92"/>
      <c r="E872" s="92"/>
      <c r="F872" s="92"/>
      <c r="G872" s="92"/>
      <c r="H872" s="92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</row>
    <row r="873" spans="1:27" ht="12.75" customHeight="1" x14ac:dyDescent="0.2">
      <c r="A873" s="98"/>
      <c r="B873" s="27"/>
      <c r="C873" s="27"/>
      <c r="D873" s="92"/>
      <c r="E873" s="92"/>
      <c r="F873" s="92"/>
      <c r="G873" s="92"/>
      <c r="H873" s="92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</row>
    <row r="874" spans="1:27" ht="12.75" customHeight="1" x14ac:dyDescent="0.2">
      <c r="A874" s="98"/>
      <c r="B874" s="27"/>
      <c r="C874" s="27"/>
      <c r="D874" s="92"/>
      <c r="E874" s="92"/>
      <c r="F874" s="92"/>
      <c r="G874" s="92"/>
      <c r="H874" s="92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</row>
    <row r="875" spans="1:27" ht="12.75" customHeight="1" x14ac:dyDescent="0.2">
      <c r="A875" s="98"/>
      <c r="B875" s="27"/>
      <c r="C875" s="27"/>
      <c r="D875" s="92"/>
      <c r="E875" s="92"/>
      <c r="F875" s="92"/>
      <c r="G875" s="92"/>
      <c r="H875" s="92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</row>
    <row r="876" spans="1:27" ht="12.75" customHeight="1" x14ac:dyDescent="0.2">
      <c r="A876" s="98"/>
      <c r="B876" s="27"/>
      <c r="C876" s="27"/>
      <c r="D876" s="92"/>
      <c r="E876" s="92"/>
      <c r="F876" s="92"/>
      <c r="G876" s="92"/>
      <c r="H876" s="92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</row>
    <row r="877" spans="1:27" ht="12.75" customHeight="1" x14ac:dyDescent="0.2">
      <c r="A877" s="98"/>
      <c r="B877" s="27"/>
      <c r="C877" s="27"/>
      <c r="D877" s="92"/>
      <c r="E877" s="92"/>
      <c r="F877" s="92"/>
      <c r="G877" s="92"/>
      <c r="H877" s="92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</row>
    <row r="878" spans="1:27" ht="12.75" customHeight="1" x14ac:dyDescent="0.2">
      <c r="A878" s="98"/>
      <c r="B878" s="27"/>
      <c r="C878" s="27"/>
      <c r="D878" s="92"/>
      <c r="E878" s="92"/>
      <c r="F878" s="92"/>
      <c r="G878" s="92"/>
      <c r="H878" s="92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</row>
    <row r="879" spans="1:27" ht="12.75" customHeight="1" x14ac:dyDescent="0.2">
      <c r="A879" s="98"/>
      <c r="B879" s="27"/>
      <c r="C879" s="27"/>
      <c r="D879" s="92"/>
      <c r="E879" s="92"/>
      <c r="F879" s="92"/>
      <c r="G879" s="92"/>
      <c r="H879" s="92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</row>
    <row r="880" spans="1:27" ht="12.75" customHeight="1" x14ac:dyDescent="0.2">
      <c r="A880" s="98"/>
      <c r="B880" s="27"/>
      <c r="C880" s="27"/>
      <c r="D880" s="92"/>
      <c r="E880" s="92"/>
      <c r="F880" s="92"/>
      <c r="G880" s="92"/>
      <c r="H880" s="92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  <c r="AA880" s="27"/>
    </row>
    <row r="881" spans="1:27" ht="12.75" customHeight="1" x14ac:dyDescent="0.2">
      <c r="A881" s="98"/>
      <c r="B881" s="27"/>
      <c r="C881" s="27"/>
      <c r="D881" s="92"/>
      <c r="E881" s="92"/>
      <c r="F881" s="92"/>
      <c r="G881" s="92"/>
      <c r="H881" s="92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  <c r="AA881" s="27"/>
    </row>
    <row r="882" spans="1:27" ht="12.75" customHeight="1" x14ac:dyDescent="0.2">
      <c r="A882" s="98"/>
      <c r="B882" s="27"/>
      <c r="C882" s="27"/>
      <c r="D882" s="92"/>
      <c r="E882" s="92"/>
      <c r="F882" s="92"/>
      <c r="G882" s="92"/>
      <c r="H882" s="92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  <c r="AA882" s="27"/>
    </row>
    <row r="883" spans="1:27" ht="12.75" customHeight="1" x14ac:dyDescent="0.2">
      <c r="A883" s="98"/>
      <c r="B883" s="27"/>
      <c r="C883" s="27"/>
      <c r="D883" s="92"/>
      <c r="E883" s="92"/>
      <c r="F883" s="92"/>
      <c r="G883" s="92"/>
      <c r="H883" s="92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  <c r="AA883" s="27"/>
    </row>
    <row r="884" spans="1:27" ht="12.75" customHeight="1" x14ac:dyDescent="0.2">
      <c r="A884" s="98"/>
      <c r="B884" s="27"/>
      <c r="C884" s="27"/>
      <c r="D884" s="92"/>
      <c r="E884" s="92"/>
      <c r="F884" s="92"/>
      <c r="G884" s="92"/>
      <c r="H884" s="92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  <c r="AA884" s="27"/>
    </row>
    <row r="885" spans="1:27" ht="12.75" customHeight="1" x14ac:dyDescent="0.2">
      <c r="A885" s="98"/>
      <c r="B885" s="27"/>
      <c r="C885" s="27"/>
      <c r="D885" s="92"/>
      <c r="E885" s="92"/>
      <c r="F885" s="92"/>
      <c r="G885" s="92"/>
      <c r="H885" s="92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  <c r="AA885" s="27"/>
    </row>
    <row r="886" spans="1:27" ht="12.75" customHeight="1" x14ac:dyDescent="0.2">
      <c r="A886" s="98"/>
      <c r="B886" s="27"/>
      <c r="C886" s="27"/>
      <c r="D886" s="92"/>
      <c r="E886" s="92"/>
      <c r="F886" s="92"/>
      <c r="G886" s="92"/>
      <c r="H886" s="92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</row>
    <row r="887" spans="1:27" ht="12.75" customHeight="1" x14ac:dyDescent="0.2">
      <c r="A887" s="98"/>
      <c r="B887" s="27"/>
      <c r="C887" s="27"/>
      <c r="D887" s="92"/>
      <c r="E887" s="92"/>
      <c r="F887" s="92"/>
      <c r="G887" s="92"/>
      <c r="H887" s="92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  <c r="AA887" s="27"/>
    </row>
    <row r="888" spans="1:27" ht="12.75" customHeight="1" x14ac:dyDescent="0.2">
      <c r="A888" s="98"/>
      <c r="B888" s="27"/>
      <c r="C888" s="27"/>
      <c r="D888" s="92"/>
      <c r="E888" s="92"/>
      <c r="F888" s="92"/>
      <c r="G888" s="92"/>
      <c r="H888" s="92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  <c r="AA888" s="27"/>
    </row>
    <row r="889" spans="1:27" ht="12.75" customHeight="1" x14ac:dyDescent="0.2">
      <c r="A889" s="98"/>
      <c r="B889" s="27"/>
      <c r="C889" s="27"/>
      <c r="D889" s="92"/>
      <c r="E889" s="92"/>
      <c r="F889" s="92"/>
      <c r="G889" s="92"/>
      <c r="H889" s="92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  <c r="AA889" s="27"/>
    </row>
    <row r="890" spans="1:27" ht="12.75" customHeight="1" x14ac:dyDescent="0.2">
      <c r="A890" s="98"/>
      <c r="B890" s="27"/>
      <c r="C890" s="27"/>
      <c r="D890" s="92"/>
      <c r="E890" s="92"/>
      <c r="F890" s="92"/>
      <c r="G890" s="92"/>
      <c r="H890" s="92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  <c r="AA890" s="27"/>
    </row>
    <row r="891" spans="1:27" ht="12.75" customHeight="1" x14ac:dyDescent="0.2">
      <c r="A891" s="98"/>
      <c r="B891" s="27"/>
      <c r="C891" s="27"/>
      <c r="D891" s="92"/>
      <c r="E891" s="92"/>
      <c r="F891" s="92"/>
      <c r="G891" s="92"/>
      <c r="H891" s="92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  <c r="AA891" s="27"/>
    </row>
    <row r="892" spans="1:27" ht="12.75" customHeight="1" x14ac:dyDescent="0.2">
      <c r="A892" s="98"/>
      <c r="B892" s="27"/>
      <c r="C892" s="27"/>
      <c r="D892" s="92"/>
      <c r="E892" s="92"/>
      <c r="F892" s="92"/>
      <c r="G892" s="92"/>
      <c r="H892" s="92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  <c r="AA892" s="27"/>
    </row>
    <row r="893" spans="1:27" ht="12.75" customHeight="1" x14ac:dyDescent="0.2">
      <c r="A893" s="98"/>
      <c r="B893" s="27"/>
      <c r="C893" s="27"/>
      <c r="D893" s="92"/>
      <c r="E893" s="92"/>
      <c r="F893" s="92"/>
      <c r="G893" s="92"/>
      <c r="H893" s="92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  <c r="AA893" s="27"/>
    </row>
    <row r="894" spans="1:27" ht="12.75" customHeight="1" x14ac:dyDescent="0.2">
      <c r="A894" s="98"/>
      <c r="B894" s="27"/>
      <c r="C894" s="27"/>
      <c r="D894" s="92"/>
      <c r="E894" s="92"/>
      <c r="F894" s="92"/>
      <c r="G894" s="92"/>
      <c r="H894" s="92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  <c r="AA894" s="27"/>
    </row>
    <row r="895" spans="1:27" ht="12.75" customHeight="1" x14ac:dyDescent="0.2">
      <c r="A895" s="98"/>
      <c r="B895" s="27"/>
      <c r="C895" s="27"/>
      <c r="D895" s="92"/>
      <c r="E895" s="92"/>
      <c r="F895" s="92"/>
      <c r="G895" s="92"/>
      <c r="H895" s="92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  <c r="AA895" s="27"/>
    </row>
    <row r="896" spans="1:27" ht="12.75" customHeight="1" x14ac:dyDescent="0.2">
      <c r="A896" s="98"/>
      <c r="B896" s="27"/>
      <c r="C896" s="27"/>
      <c r="D896" s="92"/>
      <c r="E896" s="92"/>
      <c r="F896" s="92"/>
      <c r="G896" s="92"/>
      <c r="H896" s="92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  <c r="AA896" s="27"/>
    </row>
    <row r="897" spans="1:27" ht="12.75" customHeight="1" x14ac:dyDescent="0.2">
      <c r="A897" s="98"/>
      <c r="B897" s="27"/>
      <c r="C897" s="27"/>
      <c r="D897" s="92"/>
      <c r="E897" s="92"/>
      <c r="F897" s="92"/>
      <c r="G897" s="92"/>
      <c r="H897" s="92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  <c r="AA897" s="27"/>
    </row>
    <row r="898" spans="1:27" ht="12.75" customHeight="1" x14ac:dyDescent="0.2">
      <c r="A898" s="98"/>
      <c r="B898" s="27"/>
      <c r="C898" s="27"/>
      <c r="D898" s="92"/>
      <c r="E898" s="92"/>
      <c r="F898" s="92"/>
      <c r="G898" s="92"/>
      <c r="H898" s="92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  <c r="AA898" s="27"/>
    </row>
    <row r="899" spans="1:27" ht="12.75" customHeight="1" x14ac:dyDescent="0.2">
      <c r="A899" s="98"/>
      <c r="B899" s="27"/>
      <c r="C899" s="27"/>
      <c r="D899" s="92"/>
      <c r="E899" s="92"/>
      <c r="F899" s="92"/>
      <c r="G899" s="92"/>
      <c r="H899" s="92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</row>
    <row r="900" spans="1:27" ht="12.75" customHeight="1" x14ac:dyDescent="0.2">
      <c r="A900" s="98"/>
      <c r="B900" s="27"/>
      <c r="C900" s="27"/>
      <c r="D900" s="92"/>
      <c r="E900" s="92"/>
      <c r="F900" s="92"/>
      <c r="G900" s="92"/>
      <c r="H900" s="92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</row>
    <row r="901" spans="1:27" ht="12.75" customHeight="1" x14ac:dyDescent="0.2">
      <c r="A901" s="98"/>
      <c r="B901" s="27"/>
      <c r="C901" s="27"/>
      <c r="D901" s="92"/>
      <c r="E901" s="92"/>
      <c r="F901" s="92"/>
      <c r="G901" s="92"/>
      <c r="H901" s="92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  <c r="AA901" s="27"/>
    </row>
    <row r="902" spans="1:27" ht="12.75" customHeight="1" x14ac:dyDescent="0.2">
      <c r="A902" s="98"/>
      <c r="B902" s="27"/>
      <c r="C902" s="27"/>
      <c r="D902" s="92"/>
      <c r="E902" s="92"/>
      <c r="F902" s="92"/>
      <c r="G902" s="92"/>
      <c r="H902" s="92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  <c r="AA902" s="27"/>
    </row>
    <row r="903" spans="1:27" ht="12.75" customHeight="1" x14ac:dyDescent="0.2">
      <c r="A903" s="98"/>
      <c r="B903" s="27"/>
      <c r="C903" s="27"/>
      <c r="D903" s="92"/>
      <c r="E903" s="92"/>
      <c r="F903" s="92"/>
      <c r="G903" s="92"/>
      <c r="H903" s="92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</row>
    <row r="904" spans="1:27" ht="12.75" customHeight="1" x14ac:dyDescent="0.2">
      <c r="A904" s="98"/>
      <c r="B904" s="27"/>
      <c r="C904" s="27"/>
      <c r="D904" s="92"/>
      <c r="E904" s="92"/>
      <c r="F904" s="92"/>
      <c r="G904" s="92"/>
      <c r="H904" s="92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  <c r="AA904" s="27"/>
    </row>
    <row r="905" spans="1:27" ht="12.75" customHeight="1" x14ac:dyDescent="0.2">
      <c r="A905" s="98"/>
      <c r="B905" s="27"/>
      <c r="C905" s="27"/>
      <c r="D905" s="92"/>
      <c r="E905" s="92"/>
      <c r="F905" s="92"/>
      <c r="G905" s="92"/>
      <c r="H905" s="92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</row>
    <row r="906" spans="1:27" ht="12.75" customHeight="1" x14ac:dyDescent="0.2">
      <c r="A906" s="98"/>
      <c r="B906" s="27"/>
      <c r="C906" s="27"/>
      <c r="D906" s="92"/>
      <c r="E906" s="92"/>
      <c r="F906" s="92"/>
      <c r="G906" s="92"/>
      <c r="H906" s="92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</row>
    <row r="907" spans="1:27" ht="12.75" customHeight="1" x14ac:dyDescent="0.2">
      <c r="A907" s="98"/>
      <c r="B907" s="27"/>
      <c r="C907" s="27"/>
      <c r="D907" s="92"/>
      <c r="E907" s="92"/>
      <c r="F907" s="92"/>
      <c r="G907" s="92"/>
      <c r="H907" s="92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</row>
    <row r="908" spans="1:27" ht="12.75" customHeight="1" x14ac:dyDescent="0.2">
      <c r="A908" s="98"/>
      <c r="B908" s="27"/>
      <c r="C908" s="27"/>
      <c r="D908" s="92"/>
      <c r="E908" s="92"/>
      <c r="F908" s="92"/>
      <c r="G908" s="92"/>
      <c r="H908" s="92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</row>
    <row r="909" spans="1:27" ht="12.75" customHeight="1" x14ac:dyDescent="0.2">
      <c r="A909" s="98"/>
      <c r="B909" s="27"/>
      <c r="C909" s="27"/>
      <c r="D909" s="92"/>
      <c r="E909" s="92"/>
      <c r="F909" s="92"/>
      <c r="G909" s="92"/>
      <c r="H909" s="92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  <c r="AA909" s="27"/>
    </row>
    <row r="910" spans="1:27" ht="12.75" customHeight="1" x14ac:dyDescent="0.2">
      <c r="A910" s="98"/>
      <c r="B910" s="27"/>
      <c r="C910" s="27"/>
      <c r="D910" s="92"/>
      <c r="E910" s="92"/>
      <c r="F910" s="92"/>
      <c r="G910" s="92"/>
      <c r="H910" s="92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  <c r="AA910" s="27"/>
    </row>
    <row r="911" spans="1:27" ht="12.75" customHeight="1" x14ac:dyDescent="0.2">
      <c r="A911" s="98"/>
      <c r="B911" s="27"/>
      <c r="C911" s="27"/>
      <c r="D911" s="92"/>
      <c r="E911" s="92"/>
      <c r="F911" s="92"/>
      <c r="G911" s="92"/>
      <c r="H911" s="92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  <c r="AA911" s="27"/>
    </row>
    <row r="912" spans="1:27" ht="12.75" customHeight="1" x14ac:dyDescent="0.2">
      <c r="A912" s="98"/>
      <c r="B912" s="27"/>
      <c r="C912" s="27"/>
      <c r="D912" s="92"/>
      <c r="E912" s="92"/>
      <c r="F912" s="92"/>
      <c r="G912" s="92"/>
      <c r="H912" s="92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  <c r="AA912" s="27"/>
    </row>
    <row r="913" spans="1:27" ht="12.75" customHeight="1" x14ac:dyDescent="0.2">
      <c r="A913" s="98"/>
      <c r="B913" s="27"/>
      <c r="C913" s="27"/>
      <c r="D913" s="92"/>
      <c r="E913" s="92"/>
      <c r="F913" s="92"/>
      <c r="G913" s="92"/>
      <c r="H913" s="92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  <c r="AA913" s="27"/>
    </row>
    <row r="914" spans="1:27" ht="12.75" customHeight="1" x14ac:dyDescent="0.2">
      <c r="A914" s="98"/>
      <c r="B914" s="27"/>
      <c r="C914" s="27"/>
      <c r="D914" s="92"/>
      <c r="E914" s="92"/>
      <c r="F914" s="92"/>
      <c r="G914" s="92"/>
      <c r="H914" s="92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  <c r="AA914" s="27"/>
    </row>
    <row r="915" spans="1:27" ht="12.75" customHeight="1" x14ac:dyDescent="0.2">
      <c r="A915" s="98"/>
      <c r="B915" s="27"/>
      <c r="C915" s="27"/>
      <c r="D915" s="92"/>
      <c r="E915" s="92"/>
      <c r="F915" s="92"/>
      <c r="G915" s="92"/>
      <c r="H915" s="92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  <c r="AA915" s="27"/>
    </row>
    <row r="916" spans="1:27" ht="12.75" customHeight="1" x14ac:dyDescent="0.2">
      <c r="A916" s="98"/>
      <c r="B916" s="27"/>
      <c r="C916" s="27"/>
      <c r="D916" s="92"/>
      <c r="E916" s="92"/>
      <c r="F916" s="92"/>
      <c r="G916" s="92"/>
      <c r="H916" s="92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  <c r="AA916" s="27"/>
    </row>
    <row r="917" spans="1:27" ht="12.75" customHeight="1" x14ac:dyDescent="0.2">
      <c r="A917" s="98"/>
      <c r="B917" s="27"/>
      <c r="C917" s="27"/>
      <c r="D917" s="92"/>
      <c r="E917" s="92"/>
      <c r="F917" s="92"/>
      <c r="G917" s="92"/>
      <c r="H917" s="92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  <c r="AA917" s="27"/>
    </row>
    <row r="918" spans="1:27" ht="12.75" customHeight="1" x14ac:dyDescent="0.2">
      <c r="A918" s="98"/>
      <c r="B918" s="27"/>
      <c r="C918" s="27"/>
      <c r="D918" s="92"/>
      <c r="E918" s="92"/>
      <c r="F918" s="92"/>
      <c r="G918" s="92"/>
      <c r="H918" s="92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  <c r="AA918" s="27"/>
    </row>
    <row r="919" spans="1:27" ht="12.75" customHeight="1" x14ac:dyDescent="0.2">
      <c r="A919" s="98"/>
      <c r="B919" s="27"/>
      <c r="C919" s="27"/>
      <c r="D919" s="92"/>
      <c r="E919" s="92"/>
      <c r="F919" s="92"/>
      <c r="G919" s="92"/>
      <c r="H919" s="92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  <c r="AA919" s="27"/>
    </row>
    <row r="920" spans="1:27" ht="12.75" customHeight="1" x14ac:dyDescent="0.2">
      <c r="A920" s="98"/>
      <c r="B920" s="27"/>
      <c r="C920" s="27"/>
      <c r="D920" s="92"/>
      <c r="E920" s="92"/>
      <c r="F920" s="92"/>
      <c r="G920" s="92"/>
      <c r="H920" s="92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  <c r="AA920" s="27"/>
    </row>
    <row r="921" spans="1:27" ht="12.75" customHeight="1" x14ac:dyDescent="0.2">
      <c r="A921" s="98"/>
      <c r="B921" s="27"/>
      <c r="C921" s="27"/>
      <c r="D921" s="92"/>
      <c r="E921" s="92"/>
      <c r="F921" s="92"/>
      <c r="G921" s="92"/>
      <c r="H921" s="92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</row>
    <row r="922" spans="1:27" ht="12.75" customHeight="1" x14ac:dyDescent="0.2">
      <c r="A922" s="98"/>
      <c r="B922" s="27"/>
      <c r="C922" s="27"/>
      <c r="D922" s="92"/>
      <c r="E922" s="92"/>
      <c r="F922" s="92"/>
      <c r="G922" s="92"/>
      <c r="H922" s="92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  <c r="AA922" s="27"/>
    </row>
    <row r="923" spans="1:27" ht="12.75" customHeight="1" x14ac:dyDescent="0.2">
      <c r="A923" s="98"/>
      <c r="B923" s="27"/>
      <c r="C923" s="27"/>
      <c r="D923" s="92"/>
      <c r="E923" s="92"/>
      <c r="F923" s="92"/>
      <c r="G923" s="92"/>
      <c r="H923" s="92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</row>
    <row r="924" spans="1:27" ht="12.75" customHeight="1" x14ac:dyDescent="0.2">
      <c r="A924" s="98"/>
      <c r="B924" s="27"/>
      <c r="C924" s="27"/>
      <c r="D924" s="92"/>
      <c r="E924" s="92"/>
      <c r="F924" s="92"/>
      <c r="G924" s="92"/>
      <c r="H924" s="92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  <c r="AA924" s="27"/>
    </row>
    <row r="925" spans="1:27" ht="12.75" customHeight="1" x14ac:dyDescent="0.2">
      <c r="A925" s="98"/>
      <c r="B925" s="27"/>
      <c r="C925" s="27"/>
      <c r="D925" s="92"/>
      <c r="E925" s="92"/>
      <c r="F925" s="92"/>
      <c r="G925" s="92"/>
      <c r="H925" s="92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</row>
    <row r="926" spans="1:27" ht="12.75" customHeight="1" x14ac:dyDescent="0.2">
      <c r="A926" s="98"/>
      <c r="B926" s="27"/>
      <c r="C926" s="27"/>
      <c r="D926" s="92"/>
      <c r="E926" s="92"/>
      <c r="F926" s="92"/>
      <c r="G926" s="92"/>
      <c r="H926" s="92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  <c r="AA926" s="27"/>
    </row>
    <row r="927" spans="1:27" ht="12.75" customHeight="1" x14ac:dyDescent="0.2">
      <c r="A927" s="98"/>
      <c r="B927" s="27"/>
      <c r="C927" s="27"/>
      <c r="D927" s="92"/>
      <c r="E927" s="92"/>
      <c r="F927" s="92"/>
      <c r="G927" s="92"/>
      <c r="H927" s="92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  <c r="AA927" s="27"/>
    </row>
    <row r="928" spans="1:27" ht="12.75" customHeight="1" x14ac:dyDescent="0.2">
      <c r="A928" s="98"/>
      <c r="B928" s="27"/>
      <c r="C928" s="27"/>
      <c r="D928" s="92"/>
      <c r="E928" s="92"/>
      <c r="F928" s="92"/>
      <c r="G928" s="92"/>
      <c r="H928" s="92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</row>
    <row r="929" spans="1:27" ht="12.75" customHeight="1" x14ac:dyDescent="0.2">
      <c r="A929" s="98"/>
      <c r="B929" s="27"/>
      <c r="C929" s="27"/>
      <c r="D929" s="92"/>
      <c r="E929" s="92"/>
      <c r="F929" s="92"/>
      <c r="G929" s="92"/>
      <c r="H929" s="92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</row>
    <row r="930" spans="1:27" ht="12.75" customHeight="1" x14ac:dyDescent="0.2">
      <c r="A930" s="98"/>
      <c r="B930" s="27"/>
      <c r="C930" s="27"/>
      <c r="D930" s="92"/>
      <c r="E930" s="92"/>
      <c r="F930" s="92"/>
      <c r="G930" s="92"/>
      <c r="H930" s="92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  <c r="AA930" s="27"/>
    </row>
    <row r="931" spans="1:27" ht="12.75" customHeight="1" x14ac:dyDescent="0.2">
      <c r="A931" s="98"/>
      <c r="B931" s="27"/>
      <c r="C931" s="27"/>
      <c r="D931" s="92"/>
      <c r="E931" s="92"/>
      <c r="F931" s="92"/>
      <c r="G931" s="92"/>
      <c r="H931" s="92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</row>
    <row r="932" spans="1:27" ht="12.75" customHeight="1" x14ac:dyDescent="0.2">
      <c r="A932" s="98"/>
      <c r="B932" s="27"/>
      <c r="C932" s="27"/>
      <c r="D932" s="92"/>
      <c r="E932" s="92"/>
      <c r="F932" s="92"/>
      <c r="G932" s="92"/>
      <c r="H932" s="92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  <c r="AA932" s="27"/>
    </row>
    <row r="933" spans="1:27" ht="12.75" customHeight="1" x14ac:dyDescent="0.2">
      <c r="A933" s="98"/>
      <c r="B933" s="27"/>
      <c r="C933" s="27"/>
      <c r="D933" s="92"/>
      <c r="E933" s="92"/>
      <c r="F933" s="92"/>
      <c r="G933" s="92"/>
      <c r="H933" s="92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</row>
    <row r="934" spans="1:27" ht="12.75" customHeight="1" x14ac:dyDescent="0.2">
      <c r="A934" s="98"/>
      <c r="B934" s="27"/>
      <c r="C934" s="27"/>
      <c r="D934" s="92"/>
      <c r="E934" s="92"/>
      <c r="F934" s="92"/>
      <c r="G934" s="92"/>
      <c r="H934" s="92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</row>
    <row r="935" spans="1:27" ht="12.75" customHeight="1" x14ac:dyDescent="0.2">
      <c r="A935" s="98"/>
      <c r="B935" s="27"/>
      <c r="C935" s="27"/>
      <c r="D935" s="92"/>
      <c r="E935" s="92"/>
      <c r="F935" s="92"/>
      <c r="G935" s="92"/>
      <c r="H935" s="92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</row>
    <row r="936" spans="1:27" ht="12.75" customHeight="1" x14ac:dyDescent="0.2">
      <c r="A936" s="98"/>
      <c r="B936" s="27"/>
      <c r="C936" s="27"/>
      <c r="D936" s="92"/>
      <c r="E936" s="92"/>
      <c r="F936" s="92"/>
      <c r="G936" s="92"/>
      <c r="H936" s="92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  <c r="AA936" s="27"/>
    </row>
    <row r="937" spans="1:27" ht="12.75" customHeight="1" x14ac:dyDescent="0.2">
      <c r="A937" s="98"/>
      <c r="B937" s="27"/>
      <c r="C937" s="27"/>
      <c r="D937" s="92"/>
      <c r="E937" s="92"/>
      <c r="F937" s="92"/>
      <c r="G937" s="92"/>
      <c r="H937" s="92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  <c r="AA937" s="27"/>
    </row>
    <row r="938" spans="1:27" ht="12.75" customHeight="1" x14ac:dyDescent="0.2">
      <c r="A938" s="98"/>
      <c r="B938" s="27"/>
      <c r="C938" s="27"/>
      <c r="D938" s="92"/>
      <c r="E938" s="92"/>
      <c r="F938" s="92"/>
      <c r="G938" s="92"/>
      <c r="H938" s="92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  <c r="AA938" s="27"/>
    </row>
    <row r="939" spans="1:27" ht="12.75" customHeight="1" x14ac:dyDescent="0.2">
      <c r="A939" s="98"/>
      <c r="B939" s="27"/>
      <c r="C939" s="27"/>
      <c r="D939" s="92"/>
      <c r="E939" s="92"/>
      <c r="F939" s="92"/>
      <c r="G939" s="92"/>
      <c r="H939" s="92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  <c r="AA939" s="27"/>
    </row>
    <row r="940" spans="1:27" ht="12.75" customHeight="1" x14ac:dyDescent="0.2">
      <c r="A940" s="98"/>
      <c r="B940" s="27"/>
      <c r="C940" s="27"/>
      <c r="D940" s="92"/>
      <c r="E940" s="92"/>
      <c r="F940" s="92"/>
      <c r="G940" s="92"/>
      <c r="H940" s="92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  <c r="AA940" s="27"/>
    </row>
    <row r="941" spans="1:27" ht="12.75" customHeight="1" x14ac:dyDescent="0.2">
      <c r="A941" s="98"/>
      <c r="B941" s="27"/>
      <c r="C941" s="27"/>
      <c r="D941" s="92"/>
      <c r="E941" s="92"/>
      <c r="F941" s="92"/>
      <c r="G941" s="92"/>
      <c r="H941" s="92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  <c r="AA941" s="27"/>
    </row>
    <row r="942" spans="1:27" ht="12.75" customHeight="1" x14ac:dyDescent="0.2">
      <c r="A942" s="98"/>
      <c r="B942" s="27"/>
      <c r="C942" s="27"/>
      <c r="D942" s="92"/>
      <c r="E942" s="92"/>
      <c r="F942" s="92"/>
      <c r="G942" s="92"/>
      <c r="H942" s="92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</row>
    <row r="943" spans="1:27" ht="12.75" customHeight="1" x14ac:dyDescent="0.2">
      <c r="A943" s="98"/>
      <c r="B943" s="27"/>
      <c r="C943" s="27"/>
      <c r="D943" s="92"/>
      <c r="E943" s="92"/>
      <c r="F943" s="92"/>
      <c r="G943" s="92"/>
      <c r="H943" s="92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  <c r="AA943" s="27"/>
    </row>
    <row r="944" spans="1:27" ht="12.75" customHeight="1" x14ac:dyDescent="0.2">
      <c r="A944" s="98"/>
      <c r="B944" s="27"/>
      <c r="C944" s="27"/>
      <c r="D944" s="92"/>
      <c r="E944" s="92"/>
      <c r="F944" s="92"/>
      <c r="G944" s="92"/>
      <c r="H944" s="92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  <c r="AA944" s="27"/>
    </row>
    <row r="945" spans="1:27" ht="12.75" customHeight="1" x14ac:dyDescent="0.2">
      <c r="A945" s="98"/>
      <c r="B945" s="27"/>
      <c r="C945" s="27"/>
      <c r="D945" s="92"/>
      <c r="E945" s="92"/>
      <c r="F945" s="92"/>
      <c r="G945" s="92"/>
      <c r="H945" s="92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  <c r="AA945" s="27"/>
    </row>
    <row r="946" spans="1:27" ht="12.75" customHeight="1" x14ac:dyDescent="0.2">
      <c r="A946" s="98"/>
      <c r="B946" s="27"/>
      <c r="C946" s="27"/>
      <c r="D946" s="92"/>
      <c r="E946" s="92"/>
      <c r="F946" s="92"/>
      <c r="G946" s="92"/>
      <c r="H946" s="92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  <c r="AA946" s="27"/>
    </row>
    <row r="947" spans="1:27" ht="12.75" customHeight="1" x14ac:dyDescent="0.2">
      <c r="A947" s="98"/>
      <c r="B947" s="27"/>
      <c r="C947" s="27"/>
      <c r="D947" s="92"/>
      <c r="E947" s="92"/>
      <c r="F947" s="92"/>
      <c r="G947" s="92"/>
      <c r="H947" s="92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  <c r="AA947" s="27"/>
    </row>
    <row r="948" spans="1:27" ht="12.75" customHeight="1" x14ac:dyDescent="0.2">
      <c r="A948" s="98"/>
      <c r="B948" s="27"/>
      <c r="C948" s="27"/>
      <c r="D948" s="92"/>
      <c r="E948" s="92"/>
      <c r="F948" s="92"/>
      <c r="G948" s="92"/>
      <c r="H948" s="92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  <c r="AA948" s="27"/>
    </row>
    <row r="949" spans="1:27" ht="12.75" customHeight="1" x14ac:dyDescent="0.2">
      <c r="A949" s="98"/>
      <c r="B949" s="27"/>
      <c r="C949" s="27"/>
      <c r="D949" s="92"/>
      <c r="E949" s="92"/>
      <c r="F949" s="92"/>
      <c r="G949" s="92"/>
      <c r="H949" s="92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  <c r="AA949" s="27"/>
    </row>
    <row r="950" spans="1:27" ht="12.75" customHeight="1" x14ac:dyDescent="0.2">
      <c r="A950" s="98"/>
      <c r="B950" s="27"/>
      <c r="C950" s="27"/>
      <c r="D950" s="92"/>
      <c r="E950" s="92"/>
      <c r="F950" s="92"/>
      <c r="G950" s="92"/>
      <c r="H950" s="92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  <c r="AA950" s="27"/>
    </row>
    <row r="951" spans="1:27" ht="12.75" customHeight="1" x14ac:dyDescent="0.2">
      <c r="A951" s="98"/>
      <c r="B951" s="27"/>
      <c r="C951" s="27"/>
      <c r="D951" s="92"/>
      <c r="E951" s="92"/>
      <c r="F951" s="92"/>
      <c r="G951" s="92"/>
      <c r="H951" s="92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  <c r="AA951" s="27"/>
    </row>
    <row r="952" spans="1:27" ht="12.75" customHeight="1" x14ac:dyDescent="0.2">
      <c r="A952" s="98"/>
      <c r="B952" s="27"/>
      <c r="C952" s="27"/>
      <c r="D952" s="92"/>
      <c r="E952" s="92"/>
      <c r="F952" s="92"/>
      <c r="G952" s="92"/>
      <c r="H952" s="92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  <c r="AA952" s="27"/>
    </row>
  </sheetData>
  <mergeCells count="14">
    <mergeCell ref="F5:H5"/>
    <mergeCell ref="D5:E5"/>
    <mergeCell ref="A1:H1"/>
    <mergeCell ref="A2:H2"/>
    <mergeCell ref="A3:H3"/>
    <mergeCell ref="A4:H4"/>
    <mergeCell ref="H6:H9"/>
    <mergeCell ref="A6:A9"/>
    <mergeCell ref="B6:B9"/>
    <mergeCell ref="C6:C9"/>
    <mergeCell ref="D6:D9"/>
    <mergeCell ref="E6:E9"/>
    <mergeCell ref="F6:F9"/>
    <mergeCell ref="G6:G9"/>
  </mergeCells>
  <phoneticPr fontId="0" type="noConversion"/>
  <pageMargins left="0.51181102362204722" right="0.51181102362204722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13"/>
  <sheetViews>
    <sheetView workbookViewId="0">
      <selection activeCell="B6" sqref="B6:C6"/>
    </sheetView>
  </sheetViews>
  <sheetFormatPr defaultColWidth="17.28515625" defaultRowHeight="15" customHeight="1" x14ac:dyDescent="0.25"/>
  <cols>
    <col min="1" max="1" width="5.5703125" style="312" customWidth="1"/>
    <col min="2" max="2" width="42.42578125" style="102" customWidth="1"/>
    <col min="3" max="3" width="13.28515625" style="102" customWidth="1"/>
    <col min="4" max="4" width="12.7109375" style="102" bestFit="1" customWidth="1"/>
    <col min="5" max="5" width="13.28515625" style="102" customWidth="1"/>
    <col min="6" max="26" width="8" style="102" customWidth="1"/>
    <col min="27" max="16384" width="17.28515625" style="102"/>
  </cols>
  <sheetData>
    <row r="1" spans="1:5" ht="15.75" customHeight="1" x14ac:dyDescent="0.25">
      <c r="B1" s="593"/>
      <c r="C1" s="594"/>
    </row>
    <row r="2" spans="1:5" ht="15.75" customHeight="1" x14ac:dyDescent="0.25">
      <c r="A2" s="599" t="s">
        <v>861</v>
      </c>
      <c r="B2" s="529"/>
      <c r="C2" s="529"/>
      <c r="D2" s="529"/>
      <c r="E2" s="529"/>
    </row>
    <row r="3" spans="1:5" ht="15.75" customHeight="1" x14ac:dyDescent="0.25">
      <c r="A3" s="538" t="s">
        <v>410</v>
      </c>
      <c r="B3" s="491"/>
      <c r="C3" s="491"/>
      <c r="D3" s="491"/>
      <c r="E3" s="491"/>
    </row>
    <row r="4" spans="1:5" ht="15.75" customHeight="1" x14ac:dyDescent="0.25">
      <c r="A4" s="538" t="s">
        <v>740</v>
      </c>
      <c r="B4" s="491"/>
      <c r="C4" s="491"/>
      <c r="D4" s="491"/>
      <c r="E4" s="491"/>
    </row>
    <row r="5" spans="1:5" ht="16.5" customHeight="1" x14ac:dyDescent="0.25">
      <c r="A5" s="538" t="s">
        <v>56</v>
      </c>
      <c r="B5" s="491"/>
      <c r="C5" s="491"/>
      <c r="D5" s="491"/>
      <c r="E5" s="491"/>
    </row>
    <row r="6" spans="1:5" ht="15.75" customHeight="1" x14ac:dyDescent="0.25">
      <c r="B6" s="548"/>
      <c r="C6" s="493"/>
    </row>
    <row r="7" spans="1:5" ht="12.75" customHeight="1" x14ac:dyDescent="0.2">
      <c r="A7" s="601" t="s">
        <v>257</v>
      </c>
      <c r="B7" s="595" t="s">
        <v>226</v>
      </c>
      <c r="C7" s="597" t="s">
        <v>15</v>
      </c>
      <c r="D7" s="600" t="s">
        <v>760</v>
      </c>
      <c r="E7" s="600" t="s">
        <v>763</v>
      </c>
    </row>
    <row r="8" spans="1:5" ht="21.75" customHeight="1" x14ac:dyDescent="0.2">
      <c r="A8" s="602"/>
      <c r="B8" s="596"/>
      <c r="C8" s="598"/>
      <c r="D8" s="600"/>
      <c r="E8" s="600"/>
    </row>
    <row r="9" spans="1:5" ht="21.75" customHeight="1" x14ac:dyDescent="0.25">
      <c r="A9" s="310">
        <v>1</v>
      </c>
      <c r="B9" s="305">
        <v>2</v>
      </c>
      <c r="C9" s="306">
        <v>3</v>
      </c>
      <c r="D9" s="306">
        <v>4</v>
      </c>
      <c r="E9" s="306">
        <v>5</v>
      </c>
    </row>
    <row r="10" spans="1:5" ht="31.5" customHeight="1" x14ac:dyDescent="0.25">
      <c r="A10" s="311" t="s">
        <v>258</v>
      </c>
      <c r="B10" s="302" t="s">
        <v>797</v>
      </c>
      <c r="C10" s="241">
        <f>C11+C23+C33</f>
        <v>5413000</v>
      </c>
      <c r="D10" s="309">
        <f>E10-C10</f>
        <v>18274640</v>
      </c>
      <c r="E10" s="241">
        <f>E11+E16+E19+E23+E33</f>
        <v>23687640</v>
      </c>
    </row>
    <row r="11" spans="1:5" ht="31.5" customHeight="1" x14ac:dyDescent="0.25">
      <c r="A11" s="311" t="s">
        <v>259</v>
      </c>
      <c r="B11" s="302" t="s">
        <v>798</v>
      </c>
      <c r="C11" s="241">
        <v>730000</v>
      </c>
      <c r="D11" s="241">
        <v>455000</v>
      </c>
      <c r="E11" s="241">
        <v>1185000</v>
      </c>
    </row>
    <row r="12" spans="1:5" ht="31.5" customHeight="1" x14ac:dyDescent="0.25">
      <c r="A12" s="311" t="s">
        <v>260</v>
      </c>
      <c r="B12" s="301" t="s">
        <v>799</v>
      </c>
      <c r="C12" s="300"/>
      <c r="D12" s="300">
        <v>31417</v>
      </c>
      <c r="E12" s="300"/>
    </row>
    <row r="13" spans="1:5" ht="31.5" customHeight="1" x14ac:dyDescent="0.25">
      <c r="A13" s="311" t="s">
        <v>261</v>
      </c>
      <c r="B13" s="239" t="s">
        <v>814</v>
      </c>
      <c r="C13" s="300"/>
      <c r="D13" s="300">
        <v>58583</v>
      </c>
      <c r="E13" s="300"/>
    </row>
    <row r="14" spans="1:5" ht="31.5" customHeight="1" x14ac:dyDescent="0.25">
      <c r="A14" s="311" t="s">
        <v>262</v>
      </c>
      <c r="B14" s="239" t="s">
        <v>815</v>
      </c>
      <c r="C14" s="300"/>
      <c r="D14" s="300">
        <v>265000</v>
      </c>
      <c r="E14" s="300"/>
    </row>
    <row r="15" spans="1:5" ht="31.5" customHeight="1" x14ac:dyDescent="0.25">
      <c r="A15" s="311" t="s">
        <v>263</v>
      </c>
      <c r="B15" s="304" t="s">
        <v>820</v>
      </c>
      <c r="C15" s="300"/>
      <c r="D15" s="300">
        <v>100000</v>
      </c>
      <c r="E15" s="300"/>
    </row>
    <row r="16" spans="1:5" ht="31.5" customHeight="1" x14ac:dyDescent="0.25">
      <c r="A16" s="311" t="s">
        <v>264</v>
      </c>
      <c r="B16" s="302" t="s">
        <v>800</v>
      </c>
      <c r="C16" s="241">
        <v>0</v>
      </c>
      <c r="D16" s="241">
        <v>4300000</v>
      </c>
      <c r="E16" s="241">
        <v>4300000</v>
      </c>
    </row>
    <row r="17" spans="1:5" ht="31.5" customHeight="1" x14ac:dyDescent="0.25">
      <c r="A17" s="311" t="s">
        <v>265</v>
      </c>
      <c r="B17" s="239" t="s">
        <v>825</v>
      </c>
      <c r="C17" s="300"/>
      <c r="D17" s="300">
        <v>4000000</v>
      </c>
      <c r="E17" s="300">
        <v>4000000</v>
      </c>
    </row>
    <row r="18" spans="1:5" ht="31.5" customHeight="1" x14ac:dyDescent="0.25">
      <c r="A18" s="311" t="s">
        <v>266</v>
      </c>
      <c r="B18" s="239" t="s">
        <v>801</v>
      </c>
      <c r="C18" s="300"/>
      <c r="D18" s="300">
        <v>300000</v>
      </c>
      <c r="E18" s="300">
        <v>300000</v>
      </c>
    </row>
    <row r="19" spans="1:5" ht="31.5" customHeight="1" x14ac:dyDescent="0.25">
      <c r="A19" s="311" t="s">
        <v>267</v>
      </c>
      <c r="B19" s="302" t="s">
        <v>779</v>
      </c>
      <c r="C19" s="241">
        <v>0</v>
      </c>
      <c r="D19" s="241">
        <v>591449</v>
      </c>
      <c r="E19" s="241">
        <v>591449</v>
      </c>
    </row>
    <row r="20" spans="1:5" ht="31.5" customHeight="1" x14ac:dyDescent="0.25">
      <c r="A20" s="311" t="s">
        <v>268</v>
      </c>
      <c r="B20" s="239" t="s">
        <v>826</v>
      </c>
      <c r="C20" s="300"/>
      <c r="D20" s="300">
        <v>89795</v>
      </c>
      <c r="E20" s="300">
        <v>89795</v>
      </c>
    </row>
    <row r="21" spans="1:5" ht="31.5" customHeight="1" x14ac:dyDescent="0.25">
      <c r="A21" s="311" t="s">
        <v>269</v>
      </c>
      <c r="B21" s="239" t="s">
        <v>804</v>
      </c>
      <c r="C21" s="300"/>
      <c r="D21" s="300">
        <v>360000</v>
      </c>
      <c r="E21" s="300">
        <v>360000</v>
      </c>
    </row>
    <row r="22" spans="1:5" ht="31.5" customHeight="1" x14ac:dyDescent="0.25">
      <c r="A22" s="311" t="s">
        <v>270</v>
      </c>
      <c r="B22" s="239" t="s">
        <v>803</v>
      </c>
      <c r="C22" s="300"/>
      <c r="D22" s="300">
        <v>141654</v>
      </c>
      <c r="E22" s="300">
        <v>141654</v>
      </c>
    </row>
    <row r="23" spans="1:5" ht="31.5" customHeight="1" x14ac:dyDescent="0.25">
      <c r="A23" s="311" t="s">
        <v>271</v>
      </c>
      <c r="B23" s="302" t="s">
        <v>802</v>
      </c>
      <c r="C23" s="241">
        <v>3399000</v>
      </c>
      <c r="D23" s="241">
        <v>9203494</v>
      </c>
      <c r="E23" s="241">
        <v>12602494</v>
      </c>
    </row>
    <row r="24" spans="1:5" ht="31.5" customHeight="1" x14ac:dyDescent="0.25">
      <c r="A24" s="311" t="s">
        <v>272</v>
      </c>
      <c r="B24" s="301" t="s">
        <v>805</v>
      </c>
      <c r="C24" s="300"/>
      <c r="D24" s="300">
        <v>3093990</v>
      </c>
      <c r="E24" s="300"/>
    </row>
    <row r="25" spans="1:5" ht="31.5" customHeight="1" x14ac:dyDescent="0.25">
      <c r="A25" s="311" t="s">
        <v>273</v>
      </c>
      <c r="B25" s="239" t="s">
        <v>806</v>
      </c>
      <c r="C25" s="300"/>
      <c r="D25" s="300">
        <v>1862040</v>
      </c>
      <c r="E25" s="300"/>
    </row>
    <row r="26" spans="1:5" ht="31.5" customHeight="1" x14ac:dyDescent="0.25">
      <c r="A26" s="311" t="s">
        <v>274</v>
      </c>
      <c r="B26" s="239" t="s">
        <v>807</v>
      </c>
      <c r="C26" s="300"/>
      <c r="D26" s="300">
        <v>1587688</v>
      </c>
      <c r="E26" s="300"/>
    </row>
    <row r="27" spans="1:5" ht="31.5" customHeight="1" x14ac:dyDescent="0.25">
      <c r="A27" s="311" t="s">
        <v>275</v>
      </c>
      <c r="B27" s="239" t="s">
        <v>808</v>
      </c>
      <c r="C27" s="300"/>
      <c r="D27" s="300">
        <v>1399606</v>
      </c>
      <c r="E27" s="300"/>
    </row>
    <row r="28" spans="1:5" ht="31.5" customHeight="1" x14ac:dyDescent="0.25">
      <c r="A28" s="311" t="s">
        <v>276</v>
      </c>
      <c r="B28" s="239" t="s">
        <v>809</v>
      </c>
      <c r="C28" s="300"/>
      <c r="D28" s="300">
        <v>709150</v>
      </c>
      <c r="E28" s="300"/>
    </row>
    <row r="29" spans="1:5" ht="31.5" customHeight="1" x14ac:dyDescent="0.25">
      <c r="A29" s="311" t="s">
        <v>277</v>
      </c>
      <c r="B29" s="239" t="s">
        <v>810</v>
      </c>
      <c r="C29" s="300"/>
      <c r="D29" s="300">
        <v>224020</v>
      </c>
      <c r="E29" s="300"/>
    </row>
    <row r="30" spans="1:5" ht="31.5" customHeight="1" x14ac:dyDescent="0.25">
      <c r="A30" s="311" t="s">
        <v>278</v>
      </c>
      <c r="B30" s="239" t="s">
        <v>812</v>
      </c>
      <c r="C30" s="300"/>
      <c r="D30" s="300">
        <v>160000</v>
      </c>
      <c r="E30" s="300"/>
    </row>
    <row r="31" spans="1:5" ht="31.5" customHeight="1" x14ac:dyDescent="0.25">
      <c r="A31" s="311" t="s">
        <v>279</v>
      </c>
      <c r="B31" s="239" t="s">
        <v>811</v>
      </c>
      <c r="C31" s="300"/>
      <c r="D31" s="300">
        <v>100000</v>
      </c>
      <c r="E31" s="300"/>
    </row>
    <row r="32" spans="1:5" ht="31.5" customHeight="1" x14ac:dyDescent="0.25">
      <c r="A32" s="311" t="s">
        <v>280</v>
      </c>
      <c r="B32" s="239" t="s">
        <v>813</v>
      </c>
      <c r="C32" s="300"/>
      <c r="D32" s="300">
        <v>67000</v>
      </c>
      <c r="E32" s="300"/>
    </row>
    <row r="33" spans="1:5" ht="31.5" customHeight="1" x14ac:dyDescent="0.25">
      <c r="A33" s="311" t="s">
        <v>281</v>
      </c>
      <c r="B33" s="239" t="s">
        <v>818</v>
      </c>
      <c r="C33" s="300">
        <v>1284000</v>
      </c>
      <c r="D33" s="300">
        <v>3724697</v>
      </c>
      <c r="E33" s="300">
        <v>5008697</v>
      </c>
    </row>
    <row r="34" spans="1:5" ht="31.5" customHeight="1" x14ac:dyDescent="0.25">
      <c r="A34" s="311" t="s">
        <v>282</v>
      </c>
      <c r="B34" s="302" t="s">
        <v>816</v>
      </c>
      <c r="C34" s="241">
        <v>16332000</v>
      </c>
      <c r="D34" s="241">
        <f>SUM(D35:D40)</f>
        <v>4018154</v>
      </c>
      <c r="E34" s="241">
        <v>19932054</v>
      </c>
    </row>
    <row r="35" spans="1:5" ht="31.5" customHeight="1" x14ac:dyDescent="0.25">
      <c r="A35" s="311" t="s">
        <v>283</v>
      </c>
      <c r="B35" s="301" t="s">
        <v>821</v>
      </c>
      <c r="C35" s="300"/>
      <c r="D35" s="300">
        <v>390000</v>
      </c>
      <c r="E35" s="300"/>
    </row>
    <row r="36" spans="1:5" ht="31.5" customHeight="1" x14ac:dyDescent="0.25">
      <c r="A36" s="311" t="s">
        <v>284</v>
      </c>
      <c r="B36" s="239" t="s">
        <v>823</v>
      </c>
      <c r="C36" s="300"/>
      <c r="D36" s="300">
        <v>481000</v>
      </c>
      <c r="E36" s="300"/>
    </row>
    <row r="37" spans="1:5" ht="31.5" customHeight="1" x14ac:dyDescent="0.25">
      <c r="A37" s="311" t="s">
        <v>285</v>
      </c>
      <c r="B37" s="239" t="s">
        <v>822</v>
      </c>
      <c r="C37" s="300"/>
      <c r="D37" s="300">
        <v>129054</v>
      </c>
      <c r="E37" s="300"/>
    </row>
    <row r="38" spans="1:5" ht="31.5" customHeight="1" x14ac:dyDescent="0.25">
      <c r="A38" s="311" t="s">
        <v>286</v>
      </c>
      <c r="B38" s="239" t="s">
        <v>824</v>
      </c>
      <c r="C38" s="300"/>
      <c r="D38" s="300">
        <v>2600000</v>
      </c>
      <c r="E38" s="300"/>
    </row>
    <row r="39" spans="1:5" ht="31.5" customHeight="1" x14ac:dyDescent="0.25">
      <c r="A39" s="311" t="s">
        <v>287</v>
      </c>
      <c r="B39" s="302" t="s">
        <v>819</v>
      </c>
      <c r="C39" s="300">
        <v>0</v>
      </c>
      <c r="D39" s="300">
        <v>470300</v>
      </c>
      <c r="E39" s="300">
        <v>470300</v>
      </c>
    </row>
    <row r="40" spans="1:5" ht="31.5" customHeight="1" x14ac:dyDescent="0.25">
      <c r="A40" s="311" t="s">
        <v>288</v>
      </c>
      <c r="B40" s="239" t="s">
        <v>817</v>
      </c>
      <c r="C40" s="300">
        <v>3614000</v>
      </c>
      <c r="D40" s="300">
        <v>-52200</v>
      </c>
      <c r="E40" s="300">
        <v>3561800</v>
      </c>
    </row>
    <row r="41" spans="1:5" ht="15.75" customHeight="1" x14ac:dyDescent="0.25">
      <c r="A41" s="311" t="s">
        <v>289</v>
      </c>
      <c r="B41" s="240" t="s">
        <v>401</v>
      </c>
      <c r="C41" s="241">
        <f>C34+C40</f>
        <v>19946000</v>
      </c>
      <c r="D41" s="241">
        <v>4018154</v>
      </c>
      <c r="E41" s="241">
        <f>E34+E40+E39</f>
        <v>23964154</v>
      </c>
    </row>
    <row r="42" spans="1:5" ht="15.75" customHeight="1" x14ac:dyDescent="0.25">
      <c r="A42" s="311" t="s">
        <v>290</v>
      </c>
      <c r="B42" s="240" t="s">
        <v>747</v>
      </c>
      <c r="C42" s="241">
        <f>C10</f>
        <v>5413000</v>
      </c>
      <c r="D42" s="241">
        <f>D10</f>
        <v>18274640</v>
      </c>
      <c r="E42" s="241">
        <f>E10</f>
        <v>23687640</v>
      </c>
    </row>
    <row r="43" spans="1:5" ht="15.75" customHeight="1" x14ac:dyDescent="0.25">
      <c r="A43" s="311" t="s">
        <v>291</v>
      </c>
      <c r="B43" s="104" t="s">
        <v>227</v>
      </c>
      <c r="C43" s="241">
        <f>C41+C42</f>
        <v>25359000</v>
      </c>
      <c r="D43" s="241">
        <f>D41+D42</f>
        <v>22292794</v>
      </c>
      <c r="E43" s="241">
        <f>E41+E42</f>
        <v>47651794</v>
      </c>
    </row>
    <row r="44" spans="1:5" ht="12.75" customHeight="1" x14ac:dyDescent="0.25">
      <c r="B44" s="308"/>
      <c r="C44" s="308"/>
      <c r="D44" s="307"/>
      <c r="E44" s="307"/>
    </row>
    <row r="45" spans="1:5" ht="12.75" customHeight="1" x14ac:dyDescent="0.25">
      <c r="B45" s="103"/>
      <c r="C45" s="103"/>
      <c r="D45" s="303"/>
    </row>
    <row r="46" spans="1:5" ht="12.75" customHeight="1" x14ac:dyDescent="0.25">
      <c r="B46" s="103"/>
      <c r="C46" s="103"/>
    </row>
    <row r="47" spans="1:5" ht="12.75" customHeight="1" x14ac:dyDescent="0.25">
      <c r="B47" s="103"/>
      <c r="C47" s="103"/>
    </row>
    <row r="48" spans="1:5" ht="12.75" customHeight="1" x14ac:dyDescent="0.25">
      <c r="B48" s="103"/>
      <c r="C48" s="103"/>
    </row>
    <row r="49" spans="2:3" ht="12.75" customHeight="1" x14ac:dyDescent="0.25">
      <c r="B49" s="103"/>
      <c r="C49" s="103"/>
    </row>
    <row r="50" spans="2:3" ht="12.75" customHeight="1" x14ac:dyDescent="0.25">
      <c r="B50" s="103"/>
      <c r="C50" s="103"/>
    </row>
    <row r="51" spans="2:3" ht="12.75" customHeight="1" x14ac:dyDescent="0.25">
      <c r="B51" s="103"/>
      <c r="C51" s="103"/>
    </row>
    <row r="52" spans="2:3" ht="12.75" customHeight="1" x14ac:dyDescent="0.25">
      <c r="B52" s="103"/>
      <c r="C52" s="103"/>
    </row>
    <row r="53" spans="2:3" ht="12.75" customHeight="1" x14ac:dyDescent="0.25">
      <c r="B53" s="103"/>
      <c r="C53" s="103"/>
    </row>
    <row r="54" spans="2:3" ht="12.75" customHeight="1" x14ac:dyDescent="0.25">
      <c r="B54" s="103"/>
      <c r="C54" s="103"/>
    </row>
    <row r="55" spans="2:3" ht="12.75" customHeight="1" x14ac:dyDescent="0.25">
      <c r="B55" s="103"/>
      <c r="C55" s="103"/>
    </row>
    <row r="56" spans="2:3" ht="12.75" customHeight="1" x14ac:dyDescent="0.25">
      <c r="B56" s="103"/>
      <c r="C56" s="103"/>
    </row>
    <row r="57" spans="2:3" ht="12.75" customHeight="1" x14ac:dyDescent="0.25">
      <c r="B57" s="103"/>
      <c r="C57" s="103"/>
    </row>
    <row r="58" spans="2:3" ht="12.75" customHeight="1" x14ac:dyDescent="0.25">
      <c r="B58" s="103"/>
      <c r="C58" s="103"/>
    </row>
    <row r="59" spans="2:3" ht="12.75" customHeight="1" x14ac:dyDescent="0.25">
      <c r="B59" s="103"/>
      <c r="C59" s="103"/>
    </row>
    <row r="60" spans="2:3" ht="12.75" customHeight="1" x14ac:dyDescent="0.25">
      <c r="B60" s="103"/>
      <c r="C60" s="103"/>
    </row>
    <row r="61" spans="2:3" ht="12.75" customHeight="1" x14ac:dyDescent="0.25">
      <c r="B61" s="103"/>
      <c r="C61" s="103"/>
    </row>
    <row r="62" spans="2:3" ht="12.75" customHeight="1" x14ac:dyDescent="0.25">
      <c r="B62" s="103"/>
      <c r="C62" s="103"/>
    </row>
    <row r="63" spans="2:3" ht="12.75" customHeight="1" x14ac:dyDescent="0.25">
      <c r="B63" s="103"/>
      <c r="C63" s="103"/>
    </row>
    <row r="64" spans="2:3" ht="12.75" customHeight="1" x14ac:dyDescent="0.25">
      <c r="B64" s="103"/>
      <c r="C64" s="103"/>
    </row>
    <row r="65" spans="2:3" ht="12.75" customHeight="1" x14ac:dyDescent="0.25">
      <c r="B65" s="103"/>
      <c r="C65" s="103"/>
    </row>
    <row r="66" spans="2:3" ht="12.75" customHeight="1" x14ac:dyDescent="0.25">
      <c r="B66" s="103"/>
      <c r="C66" s="103"/>
    </row>
    <row r="67" spans="2:3" ht="12.75" customHeight="1" x14ac:dyDescent="0.25">
      <c r="B67" s="103"/>
      <c r="C67" s="103"/>
    </row>
    <row r="68" spans="2:3" ht="12.75" customHeight="1" x14ac:dyDescent="0.25">
      <c r="B68" s="103"/>
      <c r="C68" s="103"/>
    </row>
    <row r="69" spans="2:3" ht="12.75" customHeight="1" x14ac:dyDescent="0.25">
      <c r="B69" s="103"/>
      <c r="C69" s="103"/>
    </row>
    <row r="70" spans="2:3" ht="12.75" customHeight="1" x14ac:dyDescent="0.25">
      <c r="B70" s="103"/>
      <c r="C70" s="103"/>
    </row>
    <row r="71" spans="2:3" ht="12.75" customHeight="1" x14ac:dyDescent="0.25">
      <c r="B71" s="103"/>
      <c r="C71" s="103"/>
    </row>
    <row r="72" spans="2:3" ht="12.75" customHeight="1" x14ac:dyDescent="0.25">
      <c r="B72" s="103"/>
      <c r="C72" s="103"/>
    </row>
    <row r="73" spans="2:3" ht="12.75" customHeight="1" x14ac:dyDescent="0.25">
      <c r="B73" s="103"/>
      <c r="C73" s="103"/>
    </row>
    <row r="74" spans="2:3" ht="12.75" customHeight="1" x14ac:dyDescent="0.25">
      <c r="B74" s="103"/>
      <c r="C74" s="103"/>
    </row>
    <row r="75" spans="2:3" ht="12.75" customHeight="1" x14ac:dyDescent="0.25">
      <c r="B75" s="103"/>
      <c r="C75" s="103"/>
    </row>
    <row r="76" spans="2:3" ht="12.75" customHeight="1" x14ac:dyDescent="0.25">
      <c r="B76" s="103"/>
      <c r="C76" s="103"/>
    </row>
    <row r="77" spans="2:3" ht="12.75" customHeight="1" x14ac:dyDescent="0.25">
      <c r="B77" s="103"/>
      <c r="C77" s="103"/>
    </row>
    <row r="78" spans="2:3" ht="12.75" customHeight="1" x14ac:dyDescent="0.25">
      <c r="B78" s="103"/>
      <c r="C78" s="103"/>
    </row>
    <row r="79" spans="2:3" ht="12.75" customHeight="1" x14ac:dyDescent="0.25">
      <c r="B79" s="103"/>
      <c r="C79" s="103"/>
    </row>
    <row r="80" spans="2:3" ht="12.75" customHeight="1" x14ac:dyDescent="0.25">
      <c r="B80" s="103"/>
      <c r="C80" s="103"/>
    </row>
    <row r="81" spans="2:3" ht="12.75" customHeight="1" x14ac:dyDescent="0.25">
      <c r="B81" s="103"/>
      <c r="C81" s="103"/>
    </row>
    <row r="82" spans="2:3" ht="12.75" customHeight="1" x14ac:dyDescent="0.25">
      <c r="B82" s="103"/>
      <c r="C82" s="103"/>
    </row>
    <row r="83" spans="2:3" ht="12.75" customHeight="1" x14ac:dyDescent="0.25">
      <c r="B83" s="103"/>
      <c r="C83" s="103"/>
    </row>
    <row r="84" spans="2:3" ht="12.75" customHeight="1" x14ac:dyDescent="0.25">
      <c r="B84" s="103"/>
      <c r="C84" s="103"/>
    </row>
    <row r="85" spans="2:3" ht="12.75" customHeight="1" x14ac:dyDescent="0.25">
      <c r="B85" s="103"/>
      <c r="C85" s="103"/>
    </row>
    <row r="86" spans="2:3" ht="12.75" customHeight="1" x14ac:dyDescent="0.25">
      <c r="B86" s="103"/>
      <c r="C86" s="103"/>
    </row>
    <row r="87" spans="2:3" ht="12.75" customHeight="1" x14ac:dyDescent="0.25">
      <c r="B87" s="103"/>
      <c r="C87" s="103"/>
    </row>
    <row r="88" spans="2:3" ht="12.75" customHeight="1" x14ac:dyDescent="0.25">
      <c r="B88" s="103"/>
      <c r="C88" s="103"/>
    </row>
    <row r="89" spans="2:3" ht="12.75" customHeight="1" x14ac:dyDescent="0.25">
      <c r="B89" s="103"/>
      <c r="C89" s="103"/>
    </row>
    <row r="90" spans="2:3" ht="12.75" customHeight="1" x14ac:dyDescent="0.25">
      <c r="B90" s="103"/>
      <c r="C90" s="103"/>
    </row>
    <row r="91" spans="2:3" ht="12.75" customHeight="1" x14ac:dyDescent="0.25">
      <c r="B91" s="103"/>
      <c r="C91" s="103"/>
    </row>
    <row r="92" spans="2:3" ht="12.75" customHeight="1" x14ac:dyDescent="0.25">
      <c r="B92" s="103"/>
      <c r="C92" s="103"/>
    </row>
    <row r="93" spans="2:3" ht="12.75" customHeight="1" x14ac:dyDescent="0.25">
      <c r="B93" s="103"/>
      <c r="C93" s="103"/>
    </row>
    <row r="94" spans="2:3" ht="12.75" customHeight="1" x14ac:dyDescent="0.25">
      <c r="B94" s="103"/>
      <c r="C94" s="103"/>
    </row>
    <row r="95" spans="2:3" ht="12.75" customHeight="1" x14ac:dyDescent="0.25">
      <c r="B95" s="103"/>
      <c r="C95" s="103"/>
    </row>
    <row r="96" spans="2:3" ht="12.75" customHeight="1" x14ac:dyDescent="0.25">
      <c r="B96" s="103"/>
      <c r="C96" s="103"/>
    </row>
    <row r="97" spans="2:3" ht="12.75" customHeight="1" x14ac:dyDescent="0.25">
      <c r="B97" s="103"/>
      <c r="C97" s="103"/>
    </row>
    <row r="98" spans="2:3" ht="12.75" customHeight="1" x14ac:dyDescent="0.25">
      <c r="B98" s="103"/>
      <c r="C98" s="103"/>
    </row>
    <row r="99" spans="2:3" ht="12.75" customHeight="1" x14ac:dyDescent="0.25">
      <c r="B99" s="103"/>
      <c r="C99" s="103"/>
    </row>
    <row r="100" spans="2:3" ht="12.75" customHeight="1" x14ac:dyDescent="0.25">
      <c r="B100" s="103"/>
      <c r="C100" s="103"/>
    </row>
    <row r="101" spans="2:3" ht="12.75" customHeight="1" x14ac:dyDescent="0.25">
      <c r="B101" s="103"/>
      <c r="C101" s="103"/>
    </row>
    <row r="102" spans="2:3" ht="12.75" customHeight="1" x14ac:dyDescent="0.25">
      <c r="B102" s="103"/>
      <c r="C102" s="103"/>
    </row>
    <row r="103" spans="2:3" ht="12.75" customHeight="1" x14ac:dyDescent="0.25">
      <c r="B103" s="103"/>
      <c r="C103" s="103"/>
    </row>
    <row r="104" spans="2:3" ht="12.75" customHeight="1" x14ac:dyDescent="0.25">
      <c r="B104" s="103"/>
      <c r="C104" s="103"/>
    </row>
    <row r="105" spans="2:3" ht="12.75" customHeight="1" x14ac:dyDescent="0.25">
      <c r="B105" s="103"/>
      <c r="C105" s="103"/>
    </row>
    <row r="106" spans="2:3" ht="12.75" customHeight="1" x14ac:dyDescent="0.25">
      <c r="B106" s="103"/>
      <c r="C106" s="103"/>
    </row>
    <row r="107" spans="2:3" ht="12.75" customHeight="1" x14ac:dyDescent="0.25">
      <c r="B107" s="103"/>
      <c r="C107" s="103"/>
    </row>
    <row r="108" spans="2:3" ht="12.75" customHeight="1" x14ac:dyDescent="0.25">
      <c r="B108" s="103"/>
      <c r="C108" s="103"/>
    </row>
    <row r="109" spans="2:3" ht="12.75" customHeight="1" x14ac:dyDescent="0.25">
      <c r="B109" s="103"/>
      <c r="C109" s="103"/>
    </row>
    <row r="110" spans="2:3" ht="12.75" customHeight="1" x14ac:dyDescent="0.25">
      <c r="B110" s="103"/>
      <c r="C110" s="103"/>
    </row>
    <row r="111" spans="2:3" ht="12.75" customHeight="1" x14ac:dyDescent="0.25">
      <c r="B111" s="103"/>
      <c r="C111" s="103"/>
    </row>
    <row r="112" spans="2:3" ht="12.75" customHeight="1" x14ac:dyDescent="0.25">
      <c r="B112" s="103"/>
      <c r="C112" s="103"/>
    </row>
    <row r="113" spans="2:3" ht="12.75" customHeight="1" x14ac:dyDescent="0.25">
      <c r="B113" s="103"/>
      <c r="C113" s="103"/>
    </row>
    <row r="114" spans="2:3" ht="12.75" customHeight="1" x14ac:dyDescent="0.25">
      <c r="B114" s="103"/>
      <c r="C114" s="103"/>
    </row>
    <row r="115" spans="2:3" ht="12.75" customHeight="1" x14ac:dyDescent="0.25">
      <c r="B115" s="103"/>
      <c r="C115" s="103"/>
    </row>
    <row r="116" spans="2:3" ht="12.75" customHeight="1" x14ac:dyDescent="0.25">
      <c r="B116" s="103"/>
      <c r="C116" s="103"/>
    </row>
    <row r="117" spans="2:3" ht="12.75" customHeight="1" x14ac:dyDescent="0.25">
      <c r="B117" s="103"/>
      <c r="C117" s="103"/>
    </row>
    <row r="118" spans="2:3" ht="12.75" customHeight="1" x14ac:dyDescent="0.25">
      <c r="B118" s="103"/>
      <c r="C118" s="103"/>
    </row>
    <row r="119" spans="2:3" ht="12.75" customHeight="1" x14ac:dyDescent="0.25">
      <c r="B119" s="103"/>
      <c r="C119" s="103"/>
    </row>
    <row r="120" spans="2:3" ht="12.75" customHeight="1" x14ac:dyDescent="0.25">
      <c r="B120" s="103"/>
      <c r="C120" s="103"/>
    </row>
    <row r="121" spans="2:3" ht="12.75" customHeight="1" x14ac:dyDescent="0.25">
      <c r="B121" s="103"/>
      <c r="C121" s="103"/>
    </row>
    <row r="122" spans="2:3" ht="12.75" customHeight="1" x14ac:dyDescent="0.25">
      <c r="B122" s="103"/>
      <c r="C122" s="103"/>
    </row>
    <row r="123" spans="2:3" ht="12.75" customHeight="1" x14ac:dyDescent="0.25">
      <c r="B123" s="103"/>
      <c r="C123" s="103"/>
    </row>
    <row r="124" spans="2:3" ht="12.75" customHeight="1" x14ac:dyDescent="0.25">
      <c r="B124" s="103"/>
      <c r="C124" s="103"/>
    </row>
    <row r="125" spans="2:3" ht="12.75" customHeight="1" x14ac:dyDescent="0.25">
      <c r="B125" s="103"/>
      <c r="C125" s="103"/>
    </row>
    <row r="126" spans="2:3" ht="12.75" customHeight="1" x14ac:dyDescent="0.25">
      <c r="B126" s="103"/>
      <c r="C126" s="103"/>
    </row>
    <row r="127" spans="2:3" ht="12.75" customHeight="1" x14ac:dyDescent="0.25">
      <c r="B127" s="103"/>
      <c r="C127" s="103"/>
    </row>
    <row r="128" spans="2:3" ht="12.75" customHeight="1" x14ac:dyDescent="0.25">
      <c r="B128" s="103"/>
      <c r="C128" s="103"/>
    </row>
    <row r="129" spans="2:3" ht="12.75" customHeight="1" x14ac:dyDescent="0.25">
      <c r="B129" s="103"/>
      <c r="C129" s="103"/>
    </row>
    <row r="130" spans="2:3" ht="12.75" customHeight="1" x14ac:dyDescent="0.25">
      <c r="B130" s="103"/>
      <c r="C130" s="103"/>
    </row>
    <row r="131" spans="2:3" ht="12.75" customHeight="1" x14ac:dyDescent="0.25">
      <c r="B131" s="103"/>
      <c r="C131" s="103"/>
    </row>
    <row r="132" spans="2:3" ht="12.75" customHeight="1" x14ac:dyDescent="0.25">
      <c r="B132" s="103"/>
      <c r="C132" s="103"/>
    </row>
    <row r="133" spans="2:3" ht="12.75" customHeight="1" x14ac:dyDescent="0.25">
      <c r="B133" s="103"/>
      <c r="C133" s="103"/>
    </row>
    <row r="134" spans="2:3" ht="12.75" customHeight="1" x14ac:dyDescent="0.25">
      <c r="B134" s="103"/>
      <c r="C134" s="103"/>
    </row>
    <row r="135" spans="2:3" ht="12.75" customHeight="1" x14ac:dyDescent="0.25">
      <c r="B135" s="103"/>
      <c r="C135" s="103"/>
    </row>
    <row r="136" spans="2:3" ht="12.75" customHeight="1" x14ac:dyDescent="0.25">
      <c r="B136" s="103"/>
      <c r="C136" s="103"/>
    </row>
    <row r="137" spans="2:3" ht="12.75" customHeight="1" x14ac:dyDescent="0.25">
      <c r="B137" s="103"/>
      <c r="C137" s="103"/>
    </row>
    <row r="138" spans="2:3" ht="12.75" customHeight="1" x14ac:dyDescent="0.25">
      <c r="B138" s="103"/>
      <c r="C138" s="103"/>
    </row>
    <row r="139" spans="2:3" ht="12.75" customHeight="1" x14ac:dyDescent="0.25">
      <c r="B139" s="103"/>
      <c r="C139" s="103"/>
    </row>
    <row r="140" spans="2:3" ht="12.75" customHeight="1" x14ac:dyDescent="0.25">
      <c r="B140" s="103"/>
      <c r="C140" s="103"/>
    </row>
    <row r="141" spans="2:3" ht="12.75" customHeight="1" x14ac:dyDescent="0.25">
      <c r="B141" s="103"/>
      <c r="C141" s="103"/>
    </row>
    <row r="142" spans="2:3" ht="12.75" customHeight="1" x14ac:dyDescent="0.25">
      <c r="B142" s="103"/>
      <c r="C142" s="103"/>
    </row>
    <row r="143" spans="2:3" ht="12.75" customHeight="1" x14ac:dyDescent="0.25">
      <c r="B143" s="103"/>
      <c r="C143" s="103"/>
    </row>
    <row r="144" spans="2:3" ht="12.75" customHeight="1" x14ac:dyDescent="0.25">
      <c r="B144" s="103"/>
      <c r="C144" s="103"/>
    </row>
    <row r="145" spans="2:3" ht="12.75" customHeight="1" x14ac:dyDescent="0.25">
      <c r="B145" s="103"/>
      <c r="C145" s="103"/>
    </row>
    <row r="146" spans="2:3" ht="12.75" customHeight="1" x14ac:dyDescent="0.25">
      <c r="B146" s="103"/>
      <c r="C146" s="103"/>
    </row>
    <row r="147" spans="2:3" ht="12.75" customHeight="1" x14ac:dyDescent="0.25">
      <c r="B147" s="103"/>
      <c r="C147" s="103"/>
    </row>
    <row r="148" spans="2:3" ht="12.75" customHeight="1" x14ac:dyDescent="0.25">
      <c r="B148" s="103"/>
      <c r="C148" s="103"/>
    </row>
    <row r="149" spans="2:3" ht="12.75" customHeight="1" x14ac:dyDescent="0.25">
      <c r="B149" s="103"/>
      <c r="C149" s="103"/>
    </row>
    <row r="150" spans="2:3" ht="12.75" customHeight="1" x14ac:dyDescent="0.25">
      <c r="B150" s="103"/>
      <c r="C150" s="103"/>
    </row>
    <row r="151" spans="2:3" ht="12.75" customHeight="1" x14ac:dyDescent="0.25">
      <c r="B151" s="103"/>
      <c r="C151" s="103"/>
    </row>
    <row r="152" spans="2:3" ht="12.75" customHeight="1" x14ac:dyDescent="0.25">
      <c r="B152" s="103"/>
      <c r="C152" s="103"/>
    </row>
    <row r="153" spans="2:3" ht="12.75" customHeight="1" x14ac:dyDescent="0.25">
      <c r="B153" s="103"/>
      <c r="C153" s="103"/>
    </row>
    <row r="154" spans="2:3" ht="12.75" customHeight="1" x14ac:dyDescent="0.25">
      <c r="B154" s="103"/>
      <c r="C154" s="103"/>
    </row>
    <row r="155" spans="2:3" ht="12.75" customHeight="1" x14ac:dyDescent="0.25">
      <c r="B155" s="103"/>
      <c r="C155" s="103"/>
    </row>
    <row r="156" spans="2:3" ht="12.75" customHeight="1" x14ac:dyDescent="0.25">
      <c r="B156" s="103"/>
      <c r="C156" s="103"/>
    </row>
    <row r="157" spans="2:3" ht="12.75" customHeight="1" x14ac:dyDescent="0.25">
      <c r="B157" s="103"/>
      <c r="C157" s="103"/>
    </row>
    <row r="158" spans="2:3" ht="12.75" customHeight="1" x14ac:dyDescent="0.25">
      <c r="B158" s="103"/>
      <c r="C158" s="103"/>
    </row>
    <row r="159" spans="2:3" ht="12.75" customHeight="1" x14ac:dyDescent="0.25">
      <c r="B159" s="103"/>
      <c r="C159" s="103"/>
    </row>
    <row r="160" spans="2:3" ht="12.75" customHeight="1" x14ac:dyDescent="0.25">
      <c r="B160" s="103"/>
      <c r="C160" s="103"/>
    </row>
    <row r="161" spans="2:3" ht="12.75" customHeight="1" x14ac:dyDescent="0.25">
      <c r="B161" s="103"/>
      <c r="C161" s="103"/>
    </row>
    <row r="162" spans="2:3" ht="12.75" customHeight="1" x14ac:dyDescent="0.25">
      <c r="B162" s="103"/>
      <c r="C162" s="103"/>
    </row>
    <row r="163" spans="2:3" ht="12.75" customHeight="1" x14ac:dyDescent="0.25">
      <c r="B163" s="103"/>
      <c r="C163" s="103"/>
    </row>
    <row r="164" spans="2:3" ht="12.75" customHeight="1" x14ac:dyDescent="0.25">
      <c r="B164" s="103"/>
      <c r="C164" s="103"/>
    </row>
    <row r="165" spans="2:3" ht="12.75" customHeight="1" x14ac:dyDescent="0.25">
      <c r="B165" s="103"/>
      <c r="C165" s="103"/>
    </row>
    <row r="166" spans="2:3" ht="12.75" customHeight="1" x14ac:dyDescent="0.25">
      <c r="B166" s="103"/>
      <c r="C166" s="103"/>
    </row>
    <row r="167" spans="2:3" ht="12.75" customHeight="1" x14ac:dyDescent="0.25">
      <c r="B167" s="103"/>
      <c r="C167" s="103"/>
    </row>
    <row r="168" spans="2:3" ht="12.75" customHeight="1" x14ac:dyDescent="0.25">
      <c r="B168" s="103"/>
      <c r="C168" s="103"/>
    </row>
    <row r="169" spans="2:3" ht="12.75" customHeight="1" x14ac:dyDescent="0.25">
      <c r="B169" s="103"/>
      <c r="C169" s="103"/>
    </row>
    <row r="170" spans="2:3" ht="12.75" customHeight="1" x14ac:dyDescent="0.25">
      <c r="B170" s="103"/>
      <c r="C170" s="103"/>
    </row>
    <row r="171" spans="2:3" ht="12.75" customHeight="1" x14ac:dyDescent="0.25">
      <c r="B171" s="103"/>
      <c r="C171" s="103"/>
    </row>
    <row r="172" spans="2:3" ht="12.75" customHeight="1" x14ac:dyDescent="0.25">
      <c r="B172" s="103"/>
      <c r="C172" s="103"/>
    </row>
    <row r="173" spans="2:3" ht="12.75" customHeight="1" x14ac:dyDescent="0.25">
      <c r="B173" s="103"/>
      <c r="C173" s="103"/>
    </row>
    <row r="174" spans="2:3" ht="12.75" customHeight="1" x14ac:dyDescent="0.25">
      <c r="B174" s="103"/>
      <c r="C174" s="103"/>
    </row>
    <row r="175" spans="2:3" ht="12.75" customHeight="1" x14ac:dyDescent="0.25">
      <c r="B175" s="103"/>
      <c r="C175" s="103"/>
    </row>
    <row r="176" spans="2:3" ht="12.75" customHeight="1" x14ac:dyDescent="0.25">
      <c r="B176" s="103"/>
      <c r="C176" s="103"/>
    </row>
    <row r="177" spans="2:3" ht="12.75" customHeight="1" x14ac:dyDescent="0.25">
      <c r="B177" s="103"/>
      <c r="C177" s="103"/>
    </row>
    <row r="178" spans="2:3" ht="12.75" customHeight="1" x14ac:dyDescent="0.25">
      <c r="B178" s="103"/>
      <c r="C178" s="103"/>
    </row>
    <row r="179" spans="2:3" ht="12.75" customHeight="1" x14ac:dyDescent="0.25">
      <c r="B179" s="103"/>
      <c r="C179" s="103"/>
    </row>
    <row r="180" spans="2:3" ht="12.75" customHeight="1" x14ac:dyDescent="0.25">
      <c r="B180" s="103"/>
      <c r="C180" s="103"/>
    </row>
    <row r="181" spans="2:3" ht="12.75" customHeight="1" x14ac:dyDescent="0.25">
      <c r="B181" s="103"/>
      <c r="C181" s="103"/>
    </row>
    <row r="182" spans="2:3" ht="12.75" customHeight="1" x14ac:dyDescent="0.25">
      <c r="B182" s="103"/>
      <c r="C182" s="103"/>
    </row>
    <row r="183" spans="2:3" ht="12.75" customHeight="1" x14ac:dyDescent="0.25">
      <c r="B183" s="103"/>
      <c r="C183" s="103"/>
    </row>
    <row r="184" spans="2:3" ht="12.75" customHeight="1" x14ac:dyDescent="0.25">
      <c r="B184" s="103"/>
      <c r="C184" s="103"/>
    </row>
    <row r="185" spans="2:3" ht="12.75" customHeight="1" x14ac:dyDescent="0.25">
      <c r="B185" s="103"/>
      <c r="C185" s="103"/>
    </row>
    <row r="186" spans="2:3" ht="12.75" customHeight="1" x14ac:dyDescent="0.25">
      <c r="B186" s="103"/>
      <c r="C186" s="103"/>
    </row>
    <row r="187" spans="2:3" ht="12.75" customHeight="1" x14ac:dyDescent="0.25">
      <c r="B187" s="103"/>
      <c r="C187" s="103"/>
    </row>
    <row r="188" spans="2:3" ht="12.75" customHeight="1" x14ac:dyDescent="0.25">
      <c r="B188" s="103"/>
      <c r="C188" s="103"/>
    </row>
    <row r="189" spans="2:3" ht="12.75" customHeight="1" x14ac:dyDescent="0.25">
      <c r="B189" s="103"/>
      <c r="C189" s="103"/>
    </row>
    <row r="190" spans="2:3" ht="12.75" customHeight="1" x14ac:dyDescent="0.25">
      <c r="B190" s="103"/>
      <c r="C190" s="103"/>
    </row>
    <row r="191" spans="2:3" ht="12.75" customHeight="1" x14ac:dyDescent="0.25">
      <c r="B191" s="103"/>
      <c r="C191" s="103"/>
    </row>
    <row r="192" spans="2:3" ht="12.75" customHeight="1" x14ac:dyDescent="0.25">
      <c r="B192" s="103"/>
      <c r="C192" s="103"/>
    </row>
    <row r="193" spans="2:3" ht="12.75" customHeight="1" x14ac:dyDescent="0.25">
      <c r="B193" s="103"/>
      <c r="C193" s="103"/>
    </row>
    <row r="194" spans="2:3" ht="12.75" customHeight="1" x14ac:dyDescent="0.25">
      <c r="B194" s="103"/>
      <c r="C194" s="103"/>
    </row>
    <row r="195" spans="2:3" ht="12.75" customHeight="1" x14ac:dyDescent="0.25">
      <c r="B195" s="103"/>
      <c r="C195" s="103"/>
    </row>
    <row r="196" spans="2:3" ht="12.75" customHeight="1" x14ac:dyDescent="0.25">
      <c r="B196" s="103"/>
      <c r="C196" s="103"/>
    </row>
    <row r="197" spans="2:3" ht="12.75" customHeight="1" x14ac:dyDescent="0.25">
      <c r="B197" s="103"/>
      <c r="C197" s="103"/>
    </row>
    <row r="198" spans="2:3" ht="12.75" customHeight="1" x14ac:dyDescent="0.25">
      <c r="B198" s="103"/>
      <c r="C198" s="103"/>
    </row>
    <row r="199" spans="2:3" ht="12.75" customHeight="1" x14ac:dyDescent="0.25">
      <c r="B199" s="103"/>
      <c r="C199" s="103"/>
    </row>
    <row r="200" spans="2:3" ht="12.75" customHeight="1" x14ac:dyDescent="0.25">
      <c r="B200" s="103"/>
      <c r="C200" s="103"/>
    </row>
    <row r="201" spans="2:3" ht="12.75" customHeight="1" x14ac:dyDescent="0.25">
      <c r="B201" s="103"/>
      <c r="C201" s="103"/>
    </row>
    <row r="202" spans="2:3" ht="12.75" customHeight="1" x14ac:dyDescent="0.25">
      <c r="B202" s="103"/>
      <c r="C202" s="103"/>
    </row>
    <row r="203" spans="2:3" ht="12.75" customHeight="1" x14ac:dyDescent="0.25">
      <c r="B203" s="103"/>
      <c r="C203" s="103"/>
    </row>
    <row r="204" spans="2:3" ht="12.75" customHeight="1" x14ac:dyDescent="0.25">
      <c r="B204" s="103"/>
      <c r="C204" s="103"/>
    </row>
    <row r="205" spans="2:3" ht="12.75" customHeight="1" x14ac:dyDescent="0.25">
      <c r="B205" s="103"/>
      <c r="C205" s="103"/>
    </row>
    <row r="206" spans="2:3" ht="12.75" customHeight="1" x14ac:dyDescent="0.25">
      <c r="B206" s="103"/>
      <c r="C206" s="103"/>
    </row>
    <row r="207" spans="2:3" ht="12.75" customHeight="1" x14ac:dyDescent="0.25">
      <c r="B207" s="103"/>
      <c r="C207" s="103"/>
    </row>
    <row r="208" spans="2:3" ht="12.75" customHeight="1" x14ac:dyDescent="0.25">
      <c r="B208" s="103"/>
      <c r="C208" s="103"/>
    </row>
    <row r="209" spans="2:3" ht="12.75" customHeight="1" x14ac:dyDescent="0.25">
      <c r="B209" s="103"/>
      <c r="C209" s="103"/>
    </row>
    <row r="210" spans="2:3" ht="12.75" customHeight="1" x14ac:dyDescent="0.25">
      <c r="B210" s="103"/>
      <c r="C210" s="103"/>
    </row>
    <row r="211" spans="2:3" ht="12.75" customHeight="1" x14ac:dyDescent="0.25">
      <c r="B211" s="103"/>
      <c r="C211" s="103"/>
    </row>
    <row r="212" spans="2:3" ht="12.75" customHeight="1" x14ac:dyDescent="0.25">
      <c r="B212" s="103"/>
      <c r="C212" s="103"/>
    </row>
    <row r="213" spans="2:3" ht="12.75" customHeight="1" x14ac:dyDescent="0.25">
      <c r="B213" s="103"/>
      <c r="C213" s="103"/>
    </row>
    <row r="214" spans="2:3" ht="12.75" customHeight="1" x14ac:dyDescent="0.25">
      <c r="B214" s="103"/>
      <c r="C214" s="103"/>
    </row>
    <row r="215" spans="2:3" ht="12.75" customHeight="1" x14ac:dyDescent="0.25">
      <c r="B215" s="103"/>
      <c r="C215" s="103"/>
    </row>
    <row r="216" spans="2:3" ht="12.75" customHeight="1" x14ac:dyDescent="0.25">
      <c r="B216" s="103"/>
      <c r="C216" s="103"/>
    </row>
    <row r="217" spans="2:3" ht="12.75" customHeight="1" x14ac:dyDescent="0.25">
      <c r="B217" s="103"/>
      <c r="C217" s="103"/>
    </row>
    <row r="218" spans="2:3" ht="12.75" customHeight="1" x14ac:dyDescent="0.25">
      <c r="B218" s="103"/>
      <c r="C218" s="103"/>
    </row>
    <row r="219" spans="2:3" ht="12.75" customHeight="1" x14ac:dyDescent="0.25">
      <c r="B219" s="103"/>
      <c r="C219" s="103"/>
    </row>
    <row r="220" spans="2:3" ht="12.75" customHeight="1" x14ac:dyDescent="0.25">
      <c r="B220" s="103"/>
      <c r="C220" s="103"/>
    </row>
    <row r="221" spans="2:3" ht="12.75" customHeight="1" x14ac:dyDescent="0.25">
      <c r="B221" s="103"/>
      <c r="C221" s="103"/>
    </row>
    <row r="222" spans="2:3" ht="12.75" customHeight="1" x14ac:dyDescent="0.25">
      <c r="B222" s="103"/>
      <c r="C222" s="103"/>
    </row>
    <row r="223" spans="2:3" ht="12.75" customHeight="1" x14ac:dyDescent="0.25">
      <c r="B223" s="103"/>
      <c r="C223" s="103"/>
    </row>
    <row r="224" spans="2:3" ht="12.75" customHeight="1" x14ac:dyDescent="0.25">
      <c r="B224" s="103"/>
      <c r="C224" s="103"/>
    </row>
    <row r="225" spans="2:3" ht="12.75" customHeight="1" x14ac:dyDescent="0.25">
      <c r="B225" s="103"/>
      <c r="C225" s="103"/>
    </row>
    <row r="226" spans="2:3" ht="12.75" customHeight="1" x14ac:dyDescent="0.25">
      <c r="B226" s="103"/>
      <c r="C226" s="103"/>
    </row>
    <row r="227" spans="2:3" ht="12.75" customHeight="1" x14ac:dyDescent="0.25">
      <c r="B227" s="103"/>
      <c r="C227" s="103"/>
    </row>
    <row r="228" spans="2:3" ht="12.75" customHeight="1" x14ac:dyDescent="0.25">
      <c r="B228" s="103"/>
      <c r="C228" s="103"/>
    </row>
    <row r="229" spans="2:3" ht="12.75" customHeight="1" x14ac:dyDescent="0.25">
      <c r="B229" s="103"/>
      <c r="C229" s="103"/>
    </row>
    <row r="230" spans="2:3" ht="12.75" customHeight="1" x14ac:dyDescent="0.25">
      <c r="B230" s="103"/>
      <c r="C230" s="103"/>
    </row>
    <row r="231" spans="2:3" ht="12.75" customHeight="1" x14ac:dyDescent="0.25">
      <c r="B231" s="103"/>
      <c r="C231" s="103"/>
    </row>
    <row r="232" spans="2:3" ht="12.75" customHeight="1" x14ac:dyDescent="0.25">
      <c r="B232" s="103"/>
      <c r="C232" s="103"/>
    </row>
    <row r="233" spans="2:3" ht="12.75" customHeight="1" x14ac:dyDescent="0.25">
      <c r="B233" s="103"/>
      <c r="C233" s="103"/>
    </row>
    <row r="234" spans="2:3" ht="12.75" customHeight="1" x14ac:dyDescent="0.25">
      <c r="B234" s="103"/>
      <c r="C234" s="103"/>
    </row>
    <row r="235" spans="2:3" ht="12.75" customHeight="1" x14ac:dyDescent="0.25">
      <c r="B235" s="103"/>
      <c r="C235" s="103"/>
    </row>
    <row r="236" spans="2:3" ht="12.75" customHeight="1" x14ac:dyDescent="0.25">
      <c r="B236" s="103"/>
      <c r="C236" s="103"/>
    </row>
    <row r="237" spans="2:3" ht="12.75" customHeight="1" x14ac:dyDescent="0.25">
      <c r="B237" s="103"/>
      <c r="C237" s="103"/>
    </row>
    <row r="238" spans="2:3" ht="12.75" customHeight="1" x14ac:dyDescent="0.25">
      <c r="B238" s="103"/>
      <c r="C238" s="103"/>
    </row>
    <row r="239" spans="2:3" ht="12.75" customHeight="1" x14ac:dyDescent="0.25">
      <c r="B239" s="103"/>
      <c r="C239" s="103"/>
    </row>
    <row r="240" spans="2:3" ht="12.75" customHeight="1" x14ac:dyDescent="0.25">
      <c r="B240" s="103"/>
      <c r="C240" s="103"/>
    </row>
    <row r="241" spans="2:3" ht="12.75" customHeight="1" x14ac:dyDescent="0.25">
      <c r="B241" s="103"/>
      <c r="C241" s="103"/>
    </row>
    <row r="242" spans="2:3" ht="12.75" customHeight="1" x14ac:dyDescent="0.25">
      <c r="B242" s="103"/>
      <c r="C242" s="103"/>
    </row>
    <row r="243" spans="2:3" ht="12.75" customHeight="1" x14ac:dyDescent="0.25">
      <c r="B243" s="103"/>
      <c r="C243" s="103"/>
    </row>
    <row r="244" spans="2:3" ht="12.75" customHeight="1" x14ac:dyDescent="0.25">
      <c r="B244" s="103"/>
      <c r="C244" s="103"/>
    </row>
    <row r="245" spans="2:3" ht="12.75" customHeight="1" x14ac:dyDescent="0.25">
      <c r="B245" s="103"/>
      <c r="C245" s="103"/>
    </row>
    <row r="246" spans="2:3" ht="12.75" customHeight="1" x14ac:dyDescent="0.25">
      <c r="B246" s="103"/>
      <c r="C246" s="103"/>
    </row>
    <row r="247" spans="2:3" ht="12.75" customHeight="1" x14ac:dyDescent="0.25">
      <c r="B247" s="103"/>
      <c r="C247" s="103"/>
    </row>
    <row r="248" spans="2:3" ht="12.75" customHeight="1" x14ac:dyDescent="0.25">
      <c r="B248" s="103"/>
      <c r="C248" s="103"/>
    </row>
    <row r="249" spans="2:3" ht="12.75" customHeight="1" x14ac:dyDescent="0.25">
      <c r="B249" s="103"/>
      <c r="C249" s="103"/>
    </row>
    <row r="250" spans="2:3" ht="12.75" customHeight="1" x14ac:dyDescent="0.25">
      <c r="B250" s="103"/>
      <c r="C250" s="103"/>
    </row>
    <row r="251" spans="2:3" ht="12.75" customHeight="1" x14ac:dyDescent="0.25">
      <c r="B251" s="103"/>
      <c r="C251" s="103"/>
    </row>
    <row r="252" spans="2:3" ht="12.75" customHeight="1" x14ac:dyDescent="0.25">
      <c r="B252" s="103"/>
      <c r="C252" s="103"/>
    </row>
    <row r="253" spans="2:3" ht="12.75" customHeight="1" x14ac:dyDescent="0.25">
      <c r="B253" s="103"/>
      <c r="C253" s="103"/>
    </row>
    <row r="254" spans="2:3" ht="12.75" customHeight="1" x14ac:dyDescent="0.25">
      <c r="B254" s="103"/>
      <c r="C254" s="103"/>
    </row>
    <row r="255" spans="2:3" ht="12.75" customHeight="1" x14ac:dyDescent="0.25">
      <c r="B255" s="103"/>
      <c r="C255" s="103"/>
    </row>
    <row r="256" spans="2:3" ht="12.75" customHeight="1" x14ac:dyDescent="0.25">
      <c r="B256" s="103"/>
      <c r="C256" s="103"/>
    </row>
    <row r="257" spans="2:3" ht="12.75" customHeight="1" x14ac:dyDescent="0.25">
      <c r="B257" s="103"/>
      <c r="C257" s="103"/>
    </row>
    <row r="258" spans="2:3" ht="12.75" customHeight="1" x14ac:dyDescent="0.25">
      <c r="B258" s="103"/>
      <c r="C258" s="103"/>
    </row>
    <row r="259" spans="2:3" ht="12.75" customHeight="1" x14ac:dyDescent="0.25">
      <c r="B259" s="103"/>
      <c r="C259" s="103"/>
    </row>
    <row r="260" spans="2:3" ht="12.75" customHeight="1" x14ac:dyDescent="0.25">
      <c r="B260" s="103"/>
      <c r="C260" s="103"/>
    </row>
    <row r="261" spans="2:3" ht="12.75" customHeight="1" x14ac:dyDescent="0.25">
      <c r="B261" s="103"/>
      <c r="C261" s="103"/>
    </row>
    <row r="262" spans="2:3" ht="12.75" customHeight="1" x14ac:dyDescent="0.25">
      <c r="B262" s="103"/>
      <c r="C262" s="103"/>
    </row>
    <row r="263" spans="2:3" ht="12.75" customHeight="1" x14ac:dyDescent="0.25">
      <c r="B263" s="103"/>
      <c r="C263" s="103"/>
    </row>
    <row r="264" spans="2:3" ht="12.75" customHeight="1" x14ac:dyDescent="0.25">
      <c r="B264" s="103"/>
      <c r="C264" s="103"/>
    </row>
    <row r="265" spans="2:3" ht="12.75" customHeight="1" x14ac:dyDescent="0.25">
      <c r="B265" s="103"/>
      <c r="C265" s="103"/>
    </row>
    <row r="266" spans="2:3" ht="12.75" customHeight="1" x14ac:dyDescent="0.25">
      <c r="B266" s="103"/>
      <c r="C266" s="103"/>
    </row>
    <row r="267" spans="2:3" ht="12.75" customHeight="1" x14ac:dyDescent="0.25">
      <c r="B267" s="103"/>
      <c r="C267" s="103"/>
    </row>
    <row r="268" spans="2:3" ht="12.75" customHeight="1" x14ac:dyDescent="0.25">
      <c r="B268" s="103"/>
      <c r="C268" s="103"/>
    </row>
    <row r="269" spans="2:3" ht="12.75" customHeight="1" x14ac:dyDescent="0.25">
      <c r="B269" s="103"/>
      <c r="C269" s="103"/>
    </row>
    <row r="270" spans="2:3" ht="12.75" customHeight="1" x14ac:dyDescent="0.25">
      <c r="B270" s="103"/>
      <c r="C270" s="103"/>
    </row>
    <row r="271" spans="2:3" ht="12.75" customHeight="1" x14ac:dyDescent="0.25">
      <c r="B271" s="103"/>
      <c r="C271" s="103"/>
    </row>
    <row r="272" spans="2:3" ht="12.75" customHeight="1" x14ac:dyDescent="0.25">
      <c r="B272" s="103"/>
      <c r="C272" s="103"/>
    </row>
    <row r="273" spans="2:3" ht="12.75" customHeight="1" x14ac:dyDescent="0.25">
      <c r="B273" s="103"/>
      <c r="C273" s="103"/>
    </row>
    <row r="274" spans="2:3" ht="12.75" customHeight="1" x14ac:dyDescent="0.25">
      <c r="B274" s="103"/>
      <c r="C274" s="103"/>
    </row>
    <row r="275" spans="2:3" ht="12.75" customHeight="1" x14ac:dyDescent="0.25">
      <c r="B275" s="103"/>
      <c r="C275" s="103"/>
    </row>
    <row r="276" spans="2:3" ht="12.75" customHeight="1" x14ac:dyDescent="0.25">
      <c r="B276" s="103"/>
      <c r="C276" s="103"/>
    </row>
    <row r="277" spans="2:3" ht="12.75" customHeight="1" x14ac:dyDescent="0.25">
      <c r="B277" s="103"/>
      <c r="C277" s="103"/>
    </row>
    <row r="278" spans="2:3" ht="12.75" customHeight="1" x14ac:dyDescent="0.25">
      <c r="B278" s="103"/>
      <c r="C278" s="103"/>
    </row>
    <row r="279" spans="2:3" ht="12.75" customHeight="1" x14ac:dyDescent="0.25">
      <c r="B279" s="103"/>
      <c r="C279" s="103"/>
    </row>
    <row r="280" spans="2:3" ht="12.75" customHeight="1" x14ac:dyDescent="0.25">
      <c r="B280" s="103"/>
      <c r="C280" s="103"/>
    </row>
    <row r="281" spans="2:3" ht="12.75" customHeight="1" x14ac:dyDescent="0.25">
      <c r="B281" s="103"/>
      <c r="C281" s="103"/>
    </row>
    <row r="282" spans="2:3" ht="12.75" customHeight="1" x14ac:dyDescent="0.25">
      <c r="B282" s="103"/>
      <c r="C282" s="103"/>
    </row>
    <row r="283" spans="2:3" ht="12.75" customHeight="1" x14ac:dyDescent="0.25">
      <c r="B283" s="103"/>
      <c r="C283" s="103"/>
    </row>
    <row r="284" spans="2:3" ht="12.75" customHeight="1" x14ac:dyDescent="0.25">
      <c r="B284" s="103"/>
      <c r="C284" s="103"/>
    </row>
    <row r="285" spans="2:3" ht="12.75" customHeight="1" x14ac:dyDescent="0.25">
      <c r="B285" s="103"/>
      <c r="C285" s="103"/>
    </row>
    <row r="286" spans="2:3" ht="12.75" customHeight="1" x14ac:dyDescent="0.25">
      <c r="B286" s="103"/>
      <c r="C286" s="103"/>
    </row>
    <row r="287" spans="2:3" ht="12.75" customHeight="1" x14ac:dyDescent="0.25">
      <c r="B287" s="103"/>
      <c r="C287" s="103"/>
    </row>
    <row r="288" spans="2:3" ht="12.75" customHeight="1" x14ac:dyDescent="0.25">
      <c r="B288" s="103"/>
      <c r="C288" s="103"/>
    </row>
    <row r="289" spans="2:3" ht="12.75" customHeight="1" x14ac:dyDescent="0.25">
      <c r="B289" s="103"/>
      <c r="C289" s="103"/>
    </row>
    <row r="290" spans="2:3" ht="12.75" customHeight="1" x14ac:dyDescent="0.25">
      <c r="B290" s="103"/>
      <c r="C290" s="103"/>
    </row>
    <row r="291" spans="2:3" ht="12.75" customHeight="1" x14ac:dyDescent="0.25">
      <c r="B291" s="103"/>
      <c r="C291" s="103"/>
    </row>
    <row r="292" spans="2:3" ht="12.75" customHeight="1" x14ac:dyDescent="0.25">
      <c r="B292" s="103"/>
      <c r="C292" s="103"/>
    </row>
    <row r="293" spans="2:3" ht="12.75" customHeight="1" x14ac:dyDescent="0.25">
      <c r="B293" s="103"/>
      <c r="C293" s="103"/>
    </row>
    <row r="294" spans="2:3" ht="12.75" customHeight="1" x14ac:dyDescent="0.25">
      <c r="B294" s="103"/>
      <c r="C294" s="103"/>
    </row>
    <row r="295" spans="2:3" ht="12.75" customHeight="1" x14ac:dyDescent="0.25">
      <c r="B295" s="103"/>
      <c r="C295" s="103"/>
    </row>
    <row r="296" spans="2:3" ht="12.75" customHeight="1" x14ac:dyDescent="0.25">
      <c r="B296" s="103"/>
      <c r="C296" s="103"/>
    </row>
    <row r="297" spans="2:3" ht="12.75" customHeight="1" x14ac:dyDescent="0.25">
      <c r="B297" s="103"/>
      <c r="C297" s="103"/>
    </row>
    <row r="298" spans="2:3" ht="12.75" customHeight="1" x14ac:dyDescent="0.25">
      <c r="B298" s="103"/>
      <c r="C298" s="103"/>
    </row>
    <row r="299" spans="2:3" ht="12.75" customHeight="1" x14ac:dyDescent="0.25">
      <c r="B299" s="103"/>
      <c r="C299" s="103"/>
    </row>
    <row r="300" spans="2:3" ht="12.75" customHeight="1" x14ac:dyDescent="0.25">
      <c r="B300" s="103"/>
      <c r="C300" s="103"/>
    </row>
    <row r="301" spans="2:3" ht="12.75" customHeight="1" x14ac:dyDescent="0.25">
      <c r="B301" s="103"/>
      <c r="C301" s="103"/>
    </row>
    <row r="302" spans="2:3" ht="12.75" customHeight="1" x14ac:dyDescent="0.25">
      <c r="B302" s="103"/>
      <c r="C302" s="103"/>
    </row>
    <row r="303" spans="2:3" ht="12.75" customHeight="1" x14ac:dyDescent="0.25">
      <c r="B303" s="103"/>
      <c r="C303" s="103"/>
    </row>
    <row r="304" spans="2:3" ht="12.75" customHeight="1" x14ac:dyDescent="0.25">
      <c r="B304" s="103"/>
      <c r="C304" s="103"/>
    </row>
    <row r="305" spans="2:3" ht="12.75" customHeight="1" x14ac:dyDescent="0.25">
      <c r="B305" s="103"/>
      <c r="C305" s="103"/>
    </row>
    <row r="306" spans="2:3" ht="12.75" customHeight="1" x14ac:dyDescent="0.25">
      <c r="B306" s="103"/>
      <c r="C306" s="103"/>
    </row>
    <row r="307" spans="2:3" ht="12.75" customHeight="1" x14ac:dyDescent="0.25">
      <c r="B307" s="103"/>
      <c r="C307" s="103"/>
    </row>
    <row r="308" spans="2:3" ht="12.75" customHeight="1" x14ac:dyDescent="0.25">
      <c r="B308" s="103"/>
      <c r="C308" s="103"/>
    </row>
    <row r="309" spans="2:3" ht="12.75" customHeight="1" x14ac:dyDescent="0.25">
      <c r="B309" s="103"/>
      <c r="C309" s="103"/>
    </row>
    <row r="310" spans="2:3" ht="12.75" customHeight="1" x14ac:dyDescent="0.25">
      <c r="B310" s="103"/>
      <c r="C310" s="103"/>
    </row>
    <row r="311" spans="2:3" ht="12.75" customHeight="1" x14ac:dyDescent="0.25">
      <c r="B311" s="103"/>
      <c r="C311" s="103"/>
    </row>
    <row r="312" spans="2:3" ht="12.75" customHeight="1" x14ac:dyDescent="0.25">
      <c r="B312" s="103"/>
      <c r="C312" s="103"/>
    </row>
    <row r="313" spans="2:3" ht="12.75" customHeight="1" x14ac:dyDescent="0.25">
      <c r="B313" s="103"/>
      <c r="C313" s="103"/>
    </row>
    <row r="314" spans="2:3" ht="12.75" customHeight="1" x14ac:dyDescent="0.25">
      <c r="B314" s="103"/>
      <c r="C314" s="103"/>
    </row>
    <row r="315" spans="2:3" ht="12.75" customHeight="1" x14ac:dyDescent="0.25">
      <c r="B315" s="103"/>
      <c r="C315" s="103"/>
    </row>
    <row r="316" spans="2:3" ht="12.75" customHeight="1" x14ac:dyDescent="0.25">
      <c r="B316" s="103"/>
      <c r="C316" s="103"/>
    </row>
    <row r="317" spans="2:3" ht="12.75" customHeight="1" x14ac:dyDescent="0.25">
      <c r="B317" s="103"/>
      <c r="C317" s="103"/>
    </row>
    <row r="318" spans="2:3" ht="12.75" customHeight="1" x14ac:dyDescent="0.25">
      <c r="B318" s="103"/>
      <c r="C318" s="103"/>
    </row>
    <row r="319" spans="2:3" ht="12.75" customHeight="1" x14ac:dyDescent="0.25">
      <c r="B319" s="103"/>
      <c r="C319" s="103"/>
    </row>
    <row r="320" spans="2:3" ht="12.75" customHeight="1" x14ac:dyDescent="0.25">
      <c r="B320" s="103"/>
      <c r="C320" s="103"/>
    </row>
    <row r="321" spans="2:3" ht="12.75" customHeight="1" x14ac:dyDescent="0.25">
      <c r="B321" s="103"/>
      <c r="C321" s="103"/>
    </row>
    <row r="322" spans="2:3" ht="12.75" customHeight="1" x14ac:dyDescent="0.25">
      <c r="B322" s="103"/>
      <c r="C322" s="103"/>
    </row>
    <row r="323" spans="2:3" ht="12.75" customHeight="1" x14ac:dyDescent="0.25">
      <c r="B323" s="103"/>
      <c r="C323" s="103"/>
    </row>
    <row r="324" spans="2:3" ht="12.75" customHeight="1" x14ac:dyDescent="0.25">
      <c r="B324" s="103"/>
      <c r="C324" s="103"/>
    </row>
    <row r="325" spans="2:3" ht="12.75" customHeight="1" x14ac:dyDescent="0.25">
      <c r="B325" s="103"/>
      <c r="C325" s="103"/>
    </row>
    <row r="326" spans="2:3" ht="12.75" customHeight="1" x14ac:dyDescent="0.25">
      <c r="B326" s="103"/>
      <c r="C326" s="103"/>
    </row>
    <row r="327" spans="2:3" ht="12.75" customHeight="1" x14ac:dyDescent="0.25">
      <c r="B327" s="103"/>
      <c r="C327" s="103"/>
    </row>
    <row r="328" spans="2:3" ht="12.75" customHeight="1" x14ac:dyDescent="0.25">
      <c r="B328" s="103"/>
      <c r="C328" s="103"/>
    </row>
    <row r="329" spans="2:3" ht="12.75" customHeight="1" x14ac:dyDescent="0.25">
      <c r="B329" s="103"/>
      <c r="C329" s="103"/>
    </row>
    <row r="330" spans="2:3" ht="12.75" customHeight="1" x14ac:dyDescent="0.25">
      <c r="B330" s="103"/>
      <c r="C330" s="103"/>
    </row>
    <row r="331" spans="2:3" ht="12.75" customHeight="1" x14ac:dyDescent="0.25">
      <c r="B331" s="103"/>
      <c r="C331" s="103"/>
    </row>
    <row r="332" spans="2:3" ht="12.75" customHeight="1" x14ac:dyDescent="0.25">
      <c r="B332" s="103"/>
      <c r="C332" s="103"/>
    </row>
    <row r="333" spans="2:3" ht="12.75" customHeight="1" x14ac:dyDescent="0.25">
      <c r="B333" s="103"/>
      <c r="C333" s="103"/>
    </row>
    <row r="334" spans="2:3" ht="12.75" customHeight="1" x14ac:dyDescent="0.25">
      <c r="B334" s="103"/>
      <c r="C334" s="103"/>
    </row>
    <row r="335" spans="2:3" ht="12.75" customHeight="1" x14ac:dyDescent="0.25">
      <c r="B335" s="103"/>
      <c r="C335" s="103"/>
    </row>
    <row r="336" spans="2:3" ht="12.75" customHeight="1" x14ac:dyDescent="0.25">
      <c r="B336" s="103"/>
      <c r="C336" s="103"/>
    </row>
    <row r="337" spans="2:3" ht="12.75" customHeight="1" x14ac:dyDescent="0.25">
      <c r="B337" s="103"/>
      <c r="C337" s="103"/>
    </row>
    <row r="338" spans="2:3" ht="12.75" customHeight="1" x14ac:dyDescent="0.25">
      <c r="B338" s="103"/>
      <c r="C338" s="103"/>
    </row>
    <row r="339" spans="2:3" ht="12.75" customHeight="1" x14ac:dyDescent="0.25">
      <c r="B339" s="103"/>
      <c r="C339" s="103"/>
    </row>
    <row r="340" spans="2:3" ht="12.75" customHeight="1" x14ac:dyDescent="0.25">
      <c r="B340" s="103"/>
      <c r="C340" s="103"/>
    </row>
    <row r="341" spans="2:3" ht="12.75" customHeight="1" x14ac:dyDescent="0.25">
      <c r="B341" s="103"/>
      <c r="C341" s="103"/>
    </row>
    <row r="342" spans="2:3" ht="12.75" customHeight="1" x14ac:dyDescent="0.25">
      <c r="B342" s="103"/>
      <c r="C342" s="103"/>
    </row>
    <row r="343" spans="2:3" ht="12.75" customHeight="1" x14ac:dyDescent="0.25">
      <c r="B343" s="103"/>
      <c r="C343" s="103"/>
    </row>
    <row r="344" spans="2:3" ht="12.75" customHeight="1" x14ac:dyDescent="0.25">
      <c r="B344" s="103"/>
      <c r="C344" s="103"/>
    </row>
    <row r="345" spans="2:3" ht="12.75" customHeight="1" x14ac:dyDescent="0.25">
      <c r="B345" s="103"/>
      <c r="C345" s="103"/>
    </row>
    <row r="346" spans="2:3" ht="12.75" customHeight="1" x14ac:dyDescent="0.25">
      <c r="B346" s="103"/>
      <c r="C346" s="103"/>
    </row>
    <row r="347" spans="2:3" ht="12.75" customHeight="1" x14ac:dyDescent="0.25">
      <c r="B347" s="103"/>
      <c r="C347" s="103"/>
    </row>
    <row r="348" spans="2:3" ht="12.75" customHeight="1" x14ac:dyDescent="0.25">
      <c r="B348" s="103"/>
      <c r="C348" s="103"/>
    </row>
    <row r="349" spans="2:3" ht="12.75" customHeight="1" x14ac:dyDescent="0.25">
      <c r="B349" s="103"/>
      <c r="C349" s="103"/>
    </row>
    <row r="350" spans="2:3" ht="12.75" customHeight="1" x14ac:dyDescent="0.25">
      <c r="B350" s="103"/>
      <c r="C350" s="103"/>
    </row>
    <row r="351" spans="2:3" ht="12.75" customHeight="1" x14ac:dyDescent="0.25">
      <c r="B351" s="103"/>
      <c r="C351" s="103"/>
    </row>
    <row r="352" spans="2:3" ht="12.75" customHeight="1" x14ac:dyDescent="0.25">
      <c r="B352" s="103"/>
      <c r="C352" s="103"/>
    </row>
    <row r="353" spans="2:3" ht="12.75" customHeight="1" x14ac:dyDescent="0.25">
      <c r="B353" s="103"/>
      <c r="C353" s="103"/>
    </row>
    <row r="354" spans="2:3" ht="12.75" customHeight="1" x14ac:dyDescent="0.25">
      <c r="B354" s="103"/>
      <c r="C354" s="103"/>
    </row>
    <row r="355" spans="2:3" ht="12.75" customHeight="1" x14ac:dyDescent="0.25">
      <c r="B355" s="103"/>
      <c r="C355" s="103"/>
    </row>
    <row r="356" spans="2:3" ht="12.75" customHeight="1" x14ac:dyDescent="0.25">
      <c r="B356" s="103"/>
      <c r="C356" s="103"/>
    </row>
    <row r="357" spans="2:3" ht="12.75" customHeight="1" x14ac:dyDescent="0.25">
      <c r="B357" s="103"/>
      <c r="C357" s="103"/>
    </row>
    <row r="358" spans="2:3" ht="12.75" customHeight="1" x14ac:dyDescent="0.25">
      <c r="B358" s="103"/>
      <c r="C358" s="103"/>
    </row>
    <row r="359" spans="2:3" ht="12.75" customHeight="1" x14ac:dyDescent="0.25">
      <c r="B359" s="103"/>
      <c r="C359" s="103"/>
    </row>
    <row r="360" spans="2:3" ht="12.75" customHeight="1" x14ac:dyDescent="0.25">
      <c r="B360" s="103"/>
      <c r="C360" s="103"/>
    </row>
    <row r="361" spans="2:3" ht="12.75" customHeight="1" x14ac:dyDescent="0.25">
      <c r="B361" s="103"/>
      <c r="C361" s="103"/>
    </row>
    <row r="362" spans="2:3" ht="12.75" customHeight="1" x14ac:dyDescent="0.25">
      <c r="B362" s="103"/>
      <c r="C362" s="103"/>
    </row>
    <row r="363" spans="2:3" ht="12.75" customHeight="1" x14ac:dyDescent="0.25">
      <c r="B363" s="103"/>
      <c r="C363" s="103"/>
    </row>
    <row r="364" spans="2:3" ht="12.75" customHeight="1" x14ac:dyDescent="0.25">
      <c r="B364" s="103"/>
      <c r="C364" s="103"/>
    </row>
    <row r="365" spans="2:3" ht="12.75" customHeight="1" x14ac:dyDescent="0.25">
      <c r="B365" s="103"/>
      <c r="C365" s="103"/>
    </row>
    <row r="366" spans="2:3" ht="12.75" customHeight="1" x14ac:dyDescent="0.25">
      <c r="B366" s="103"/>
      <c r="C366" s="103"/>
    </row>
    <row r="367" spans="2:3" ht="12.75" customHeight="1" x14ac:dyDescent="0.25">
      <c r="B367" s="103"/>
      <c r="C367" s="103"/>
    </row>
    <row r="368" spans="2:3" ht="12.75" customHeight="1" x14ac:dyDescent="0.25">
      <c r="B368" s="103"/>
      <c r="C368" s="103"/>
    </row>
    <row r="369" spans="2:3" ht="12.75" customHeight="1" x14ac:dyDescent="0.25">
      <c r="B369" s="103"/>
      <c r="C369" s="103"/>
    </row>
    <row r="370" spans="2:3" ht="12.75" customHeight="1" x14ac:dyDescent="0.25">
      <c r="B370" s="103"/>
      <c r="C370" s="103"/>
    </row>
    <row r="371" spans="2:3" ht="12.75" customHeight="1" x14ac:dyDescent="0.25">
      <c r="B371" s="103"/>
      <c r="C371" s="103"/>
    </row>
    <row r="372" spans="2:3" ht="12.75" customHeight="1" x14ac:dyDescent="0.25">
      <c r="B372" s="103"/>
      <c r="C372" s="103"/>
    </row>
    <row r="373" spans="2:3" ht="12.75" customHeight="1" x14ac:dyDescent="0.25">
      <c r="B373" s="103"/>
      <c r="C373" s="103"/>
    </row>
    <row r="374" spans="2:3" ht="12.75" customHeight="1" x14ac:dyDescent="0.25">
      <c r="B374" s="103"/>
      <c r="C374" s="103"/>
    </row>
    <row r="375" spans="2:3" ht="12.75" customHeight="1" x14ac:dyDescent="0.25">
      <c r="B375" s="103"/>
      <c r="C375" s="103"/>
    </row>
    <row r="376" spans="2:3" ht="12.75" customHeight="1" x14ac:dyDescent="0.25">
      <c r="B376" s="103"/>
      <c r="C376" s="103"/>
    </row>
    <row r="377" spans="2:3" ht="12.75" customHeight="1" x14ac:dyDescent="0.25">
      <c r="B377" s="103"/>
      <c r="C377" s="103"/>
    </row>
    <row r="378" spans="2:3" ht="12.75" customHeight="1" x14ac:dyDescent="0.25">
      <c r="B378" s="103"/>
      <c r="C378" s="103"/>
    </row>
    <row r="379" spans="2:3" ht="12.75" customHeight="1" x14ac:dyDescent="0.25">
      <c r="B379" s="103"/>
      <c r="C379" s="103"/>
    </row>
    <row r="380" spans="2:3" ht="12.75" customHeight="1" x14ac:dyDescent="0.25">
      <c r="B380" s="103"/>
      <c r="C380" s="103"/>
    </row>
    <row r="381" spans="2:3" ht="12.75" customHeight="1" x14ac:dyDescent="0.25">
      <c r="B381" s="103"/>
      <c r="C381" s="103"/>
    </row>
    <row r="382" spans="2:3" ht="12.75" customHeight="1" x14ac:dyDescent="0.25">
      <c r="B382" s="103"/>
      <c r="C382" s="103"/>
    </row>
    <row r="383" spans="2:3" ht="12.75" customHeight="1" x14ac:dyDescent="0.25">
      <c r="B383" s="103"/>
      <c r="C383" s="103"/>
    </row>
    <row r="384" spans="2:3" ht="12.75" customHeight="1" x14ac:dyDescent="0.25">
      <c r="B384" s="103"/>
      <c r="C384" s="103"/>
    </row>
    <row r="385" spans="2:3" ht="12.75" customHeight="1" x14ac:dyDescent="0.25">
      <c r="B385" s="103"/>
      <c r="C385" s="103"/>
    </row>
    <row r="386" spans="2:3" ht="12.75" customHeight="1" x14ac:dyDescent="0.25">
      <c r="B386" s="103"/>
      <c r="C386" s="103"/>
    </row>
    <row r="387" spans="2:3" ht="12.75" customHeight="1" x14ac:dyDescent="0.25">
      <c r="B387" s="103"/>
      <c r="C387" s="103"/>
    </row>
    <row r="388" spans="2:3" ht="12.75" customHeight="1" x14ac:dyDescent="0.25">
      <c r="B388" s="103"/>
      <c r="C388" s="103"/>
    </row>
    <row r="389" spans="2:3" ht="12.75" customHeight="1" x14ac:dyDescent="0.25">
      <c r="B389" s="103"/>
      <c r="C389" s="103"/>
    </row>
    <row r="390" spans="2:3" ht="12.75" customHeight="1" x14ac:dyDescent="0.25">
      <c r="B390" s="103"/>
      <c r="C390" s="103"/>
    </row>
    <row r="391" spans="2:3" ht="12.75" customHeight="1" x14ac:dyDescent="0.25">
      <c r="B391" s="103"/>
      <c r="C391" s="103"/>
    </row>
    <row r="392" spans="2:3" ht="12.75" customHeight="1" x14ac:dyDescent="0.25">
      <c r="B392" s="103"/>
      <c r="C392" s="103"/>
    </row>
    <row r="393" spans="2:3" ht="12.75" customHeight="1" x14ac:dyDescent="0.25">
      <c r="B393" s="103"/>
      <c r="C393" s="103"/>
    </row>
    <row r="394" spans="2:3" ht="12.75" customHeight="1" x14ac:dyDescent="0.25">
      <c r="B394" s="103"/>
      <c r="C394" s="103"/>
    </row>
    <row r="395" spans="2:3" ht="12.75" customHeight="1" x14ac:dyDescent="0.25">
      <c r="B395" s="103"/>
      <c r="C395" s="103"/>
    </row>
    <row r="396" spans="2:3" ht="12.75" customHeight="1" x14ac:dyDescent="0.25">
      <c r="B396" s="103"/>
      <c r="C396" s="103"/>
    </row>
    <row r="397" spans="2:3" ht="12.75" customHeight="1" x14ac:dyDescent="0.25">
      <c r="B397" s="103"/>
      <c r="C397" s="103"/>
    </row>
    <row r="398" spans="2:3" ht="12.75" customHeight="1" x14ac:dyDescent="0.25">
      <c r="B398" s="103"/>
      <c r="C398" s="103"/>
    </row>
    <row r="399" spans="2:3" ht="12.75" customHeight="1" x14ac:dyDescent="0.25">
      <c r="B399" s="103"/>
      <c r="C399" s="103"/>
    </row>
    <row r="400" spans="2:3" ht="12.75" customHeight="1" x14ac:dyDescent="0.25">
      <c r="B400" s="103"/>
      <c r="C400" s="103"/>
    </row>
    <row r="401" spans="2:3" ht="12.75" customHeight="1" x14ac:dyDescent="0.25">
      <c r="B401" s="103"/>
      <c r="C401" s="103"/>
    </row>
    <row r="402" spans="2:3" ht="12.75" customHeight="1" x14ac:dyDescent="0.25">
      <c r="B402" s="103"/>
      <c r="C402" s="103"/>
    </row>
    <row r="403" spans="2:3" ht="12.75" customHeight="1" x14ac:dyDescent="0.25">
      <c r="B403" s="103"/>
      <c r="C403" s="103"/>
    </row>
    <row r="404" spans="2:3" ht="12.75" customHeight="1" x14ac:dyDescent="0.25">
      <c r="B404" s="103"/>
      <c r="C404" s="103"/>
    </row>
    <row r="405" spans="2:3" ht="12.75" customHeight="1" x14ac:dyDescent="0.25">
      <c r="B405" s="103"/>
      <c r="C405" s="103"/>
    </row>
    <row r="406" spans="2:3" ht="12.75" customHeight="1" x14ac:dyDescent="0.25">
      <c r="B406" s="103"/>
      <c r="C406" s="103"/>
    </row>
    <row r="407" spans="2:3" ht="12.75" customHeight="1" x14ac:dyDescent="0.25">
      <c r="B407" s="103"/>
      <c r="C407" s="103"/>
    </row>
    <row r="408" spans="2:3" ht="12.75" customHeight="1" x14ac:dyDescent="0.25">
      <c r="B408" s="103"/>
      <c r="C408" s="103"/>
    </row>
    <row r="409" spans="2:3" ht="12.75" customHeight="1" x14ac:dyDescent="0.25">
      <c r="B409" s="103"/>
      <c r="C409" s="103"/>
    </row>
    <row r="410" spans="2:3" ht="12.75" customHeight="1" x14ac:dyDescent="0.25">
      <c r="B410" s="103"/>
      <c r="C410" s="103"/>
    </row>
    <row r="411" spans="2:3" ht="12.75" customHeight="1" x14ac:dyDescent="0.25">
      <c r="B411" s="103"/>
      <c r="C411" s="103"/>
    </row>
    <row r="412" spans="2:3" ht="12.75" customHeight="1" x14ac:dyDescent="0.25">
      <c r="B412" s="103"/>
      <c r="C412" s="103"/>
    </row>
    <row r="413" spans="2:3" ht="12.75" customHeight="1" x14ac:dyDescent="0.25">
      <c r="B413" s="103"/>
      <c r="C413" s="103"/>
    </row>
    <row r="414" spans="2:3" ht="12.75" customHeight="1" x14ac:dyDescent="0.25">
      <c r="B414" s="103"/>
      <c r="C414" s="103"/>
    </row>
    <row r="415" spans="2:3" ht="12.75" customHeight="1" x14ac:dyDescent="0.25">
      <c r="B415" s="103"/>
      <c r="C415" s="103"/>
    </row>
    <row r="416" spans="2:3" ht="12.75" customHeight="1" x14ac:dyDescent="0.25">
      <c r="B416" s="103"/>
      <c r="C416" s="103"/>
    </row>
    <row r="417" spans="2:3" ht="12.75" customHeight="1" x14ac:dyDescent="0.25">
      <c r="B417" s="103"/>
      <c r="C417" s="103"/>
    </row>
    <row r="418" spans="2:3" ht="12.75" customHeight="1" x14ac:dyDescent="0.25">
      <c r="B418" s="103"/>
      <c r="C418" s="103"/>
    </row>
    <row r="419" spans="2:3" ht="12.75" customHeight="1" x14ac:dyDescent="0.25">
      <c r="B419" s="103"/>
      <c r="C419" s="103"/>
    </row>
    <row r="420" spans="2:3" ht="12.75" customHeight="1" x14ac:dyDescent="0.25">
      <c r="B420" s="103"/>
      <c r="C420" s="103"/>
    </row>
    <row r="421" spans="2:3" ht="12.75" customHeight="1" x14ac:dyDescent="0.25">
      <c r="B421" s="103"/>
      <c r="C421" s="103"/>
    </row>
    <row r="422" spans="2:3" ht="12.75" customHeight="1" x14ac:dyDescent="0.25">
      <c r="B422" s="103"/>
      <c r="C422" s="103"/>
    </row>
    <row r="423" spans="2:3" ht="12.75" customHeight="1" x14ac:dyDescent="0.25">
      <c r="B423" s="103"/>
      <c r="C423" s="103"/>
    </row>
    <row r="424" spans="2:3" ht="12.75" customHeight="1" x14ac:dyDescent="0.25">
      <c r="B424" s="103"/>
      <c r="C424" s="103"/>
    </row>
    <row r="425" spans="2:3" ht="12.75" customHeight="1" x14ac:dyDescent="0.25">
      <c r="B425" s="103"/>
      <c r="C425" s="103"/>
    </row>
    <row r="426" spans="2:3" ht="12.75" customHeight="1" x14ac:dyDescent="0.25">
      <c r="B426" s="103"/>
      <c r="C426" s="103"/>
    </row>
    <row r="427" spans="2:3" ht="12.75" customHeight="1" x14ac:dyDescent="0.25">
      <c r="B427" s="103"/>
      <c r="C427" s="103"/>
    </row>
    <row r="428" spans="2:3" ht="12.75" customHeight="1" x14ac:dyDescent="0.25">
      <c r="B428" s="103"/>
      <c r="C428" s="103"/>
    </row>
    <row r="429" spans="2:3" ht="12.75" customHeight="1" x14ac:dyDescent="0.25">
      <c r="B429" s="103"/>
      <c r="C429" s="103"/>
    </row>
    <row r="430" spans="2:3" ht="12.75" customHeight="1" x14ac:dyDescent="0.25">
      <c r="B430" s="103"/>
      <c r="C430" s="103"/>
    </row>
    <row r="431" spans="2:3" ht="12.75" customHeight="1" x14ac:dyDescent="0.25">
      <c r="B431" s="103"/>
      <c r="C431" s="103"/>
    </row>
    <row r="432" spans="2:3" ht="12.75" customHeight="1" x14ac:dyDescent="0.25">
      <c r="B432" s="103"/>
      <c r="C432" s="103"/>
    </row>
    <row r="433" spans="2:3" ht="12.75" customHeight="1" x14ac:dyDescent="0.25">
      <c r="B433" s="103"/>
      <c r="C433" s="103"/>
    </row>
    <row r="434" spans="2:3" ht="12.75" customHeight="1" x14ac:dyDescent="0.25">
      <c r="B434" s="103"/>
      <c r="C434" s="103"/>
    </row>
    <row r="435" spans="2:3" ht="12.75" customHeight="1" x14ac:dyDescent="0.25">
      <c r="B435" s="103"/>
      <c r="C435" s="103"/>
    </row>
    <row r="436" spans="2:3" ht="12.75" customHeight="1" x14ac:dyDescent="0.25">
      <c r="B436" s="103"/>
      <c r="C436" s="103"/>
    </row>
    <row r="437" spans="2:3" ht="12.75" customHeight="1" x14ac:dyDescent="0.25">
      <c r="B437" s="103"/>
      <c r="C437" s="103"/>
    </row>
    <row r="438" spans="2:3" ht="12.75" customHeight="1" x14ac:dyDescent="0.25">
      <c r="B438" s="103"/>
      <c r="C438" s="103"/>
    </row>
    <row r="439" spans="2:3" ht="12.75" customHeight="1" x14ac:dyDescent="0.25">
      <c r="B439" s="103"/>
      <c r="C439" s="103"/>
    </row>
    <row r="440" spans="2:3" ht="12.75" customHeight="1" x14ac:dyDescent="0.25">
      <c r="B440" s="103"/>
      <c r="C440" s="103"/>
    </row>
    <row r="441" spans="2:3" ht="12.75" customHeight="1" x14ac:dyDescent="0.25">
      <c r="B441" s="103"/>
      <c r="C441" s="103"/>
    </row>
    <row r="442" spans="2:3" ht="12.75" customHeight="1" x14ac:dyDescent="0.25">
      <c r="B442" s="103"/>
      <c r="C442" s="103"/>
    </row>
    <row r="443" spans="2:3" ht="12.75" customHeight="1" x14ac:dyDescent="0.25">
      <c r="B443" s="103"/>
      <c r="C443" s="103"/>
    </row>
    <row r="444" spans="2:3" ht="12.75" customHeight="1" x14ac:dyDescent="0.25">
      <c r="B444" s="103"/>
      <c r="C444" s="103"/>
    </row>
    <row r="445" spans="2:3" ht="12.75" customHeight="1" x14ac:dyDescent="0.25">
      <c r="B445" s="103"/>
      <c r="C445" s="103"/>
    </row>
    <row r="446" spans="2:3" ht="12.75" customHeight="1" x14ac:dyDescent="0.25">
      <c r="B446" s="103"/>
      <c r="C446" s="103"/>
    </row>
    <row r="447" spans="2:3" ht="12.75" customHeight="1" x14ac:dyDescent="0.25">
      <c r="B447" s="103"/>
      <c r="C447" s="103"/>
    </row>
    <row r="448" spans="2:3" ht="12.75" customHeight="1" x14ac:dyDescent="0.25">
      <c r="B448" s="103"/>
      <c r="C448" s="103"/>
    </row>
    <row r="449" spans="2:3" ht="12.75" customHeight="1" x14ac:dyDescent="0.25">
      <c r="B449" s="103"/>
      <c r="C449" s="103"/>
    </row>
    <row r="450" spans="2:3" ht="12.75" customHeight="1" x14ac:dyDescent="0.25">
      <c r="B450" s="103"/>
      <c r="C450" s="103"/>
    </row>
    <row r="451" spans="2:3" ht="12.75" customHeight="1" x14ac:dyDescent="0.25">
      <c r="B451" s="103"/>
      <c r="C451" s="103"/>
    </row>
    <row r="452" spans="2:3" ht="12.75" customHeight="1" x14ac:dyDescent="0.25">
      <c r="B452" s="103"/>
      <c r="C452" s="103"/>
    </row>
    <row r="453" spans="2:3" ht="12.75" customHeight="1" x14ac:dyDescent="0.25">
      <c r="B453" s="103"/>
      <c r="C453" s="103"/>
    </row>
    <row r="454" spans="2:3" ht="12.75" customHeight="1" x14ac:dyDescent="0.25">
      <c r="B454" s="103"/>
      <c r="C454" s="103"/>
    </row>
    <row r="455" spans="2:3" ht="12.75" customHeight="1" x14ac:dyDescent="0.25">
      <c r="B455" s="103"/>
      <c r="C455" s="103"/>
    </row>
    <row r="456" spans="2:3" ht="12.75" customHeight="1" x14ac:dyDescent="0.25">
      <c r="B456" s="103"/>
      <c r="C456" s="103"/>
    </row>
    <row r="457" spans="2:3" ht="12.75" customHeight="1" x14ac:dyDescent="0.25">
      <c r="B457" s="103"/>
      <c r="C457" s="103"/>
    </row>
    <row r="458" spans="2:3" ht="12.75" customHeight="1" x14ac:dyDescent="0.25">
      <c r="B458" s="103"/>
      <c r="C458" s="103"/>
    </row>
    <row r="459" spans="2:3" ht="12.75" customHeight="1" x14ac:dyDescent="0.25">
      <c r="B459" s="103"/>
      <c r="C459" s="103"/>
    </row>
    <row r="460" spans="2:3" ht="12.75" customHeight="1" x14ac:dyDescent="0.25">
      <c r="B460" s="103"/>
      <c r="C460" s="103"/>
    </row>
    <row r="461" spans="2:3" ht="12.75" customHeight="1" x14ac:dyDescent="0.25">
      <c r="B461" s="103"/>
      <c r="C461" s="103"/>
    </row>
    <row r="462" spans="2:3" ht="12.75" customHeight="1" x14ac:dyDescent="0.25">
      <c r="B462" s="103"/>
      <c r="C462" s="103"/>
    </row>
    <row r="463" spans="2:3" ht="12.75" customHeight="1" x14ac:dyDescent="0.25">
      <c r="B463" s="103"/>
      <c r="C463" s="103"/>
    </row>
    <row r="464" spans="2:3" ht="12.75" customHeight="1" x14ac:dyDescent="0.25">
      <c r="B464" s="103"/>
      <c r="C464" s="103"/>
    </row>
    <row r="465" spans="2:3" ht="12.75" customHeight="1" x14ac:dyDescent="0.25">
      <c r="B465" s="103"/>
      <c r="C465" s="103"/>
    </row>
    <row r="466" spans="2:3" ht="12.75" customHeight="1" x14ac:dyDescent="0.25">
      <c r="B466" s="103"/>
      <c r="C466" s="103"/>
    </row>
    <row r="467" spans="2:3" ht="12.75" customHeight="1" x14ac:dyDescent="0.25">
      <c r="B467" s="103"/>
      <c r="C467" s="103"/>
    </row>
    <row r="468" spans="2:3" ht="12.75" customHeight="1" x14ac:dyDescent="0.25">
      <c r="B468" s="103"/>
      <c r="C468" s="103"/>
    </row>
    <row r="469" spans="2:3" ht="12.75" customHeight="1" x14ac:dyDescent="0.25">
      <c r="B469" s="103"/>
      <c r="C469" s="103"/>
    </row>
    <row r="470" spans="2:3" ht="12.75" customHeight="1" x14ac:dyDescent="0.25">
      <c r="B470" s="103"/>
      <c r="C470" s="103"/>
    </row>
    <row r="471" spans="2:3" ht="12.75" customHeight="1" x14ac:dyDescent="0.25">
      <c r="B471" s="103"/>
      <c r="C471" s="103"/>
    </row>
    <row r="472" spans="2:3" ht="12.75" customHeight="1" x14ac:dyDescent="0.25">
      <c r="B472" s="103"/>
      <c r="C472" s="103"/>
    </row>
    <row r="473" spans="2:3" ht="12.75" customHeight="1" x14ac:dyDescent="0.25">
      <c r="B473" s="103"/>
      <c r="C473" s="103"/>
    </row>
    <row r="474" spans="2:3" ht="12.75" customHeight="1" x14ac:dyDescent="0.25">
      <c r="B474" s="103"/>
      <c r="C474" s="103"/>
    </row>
    <row r="475" spans="2:3" ht="12.75" customHeight="1" x14ac:dyDescent="0.25">
      <c r="B475" s="103"/>
      <c r="C475" s="103"/>
    </row>
    <row r="476" spans="2:3" ht="12.75" customHeight="1" x14ac:dyDescent="0.25">
      <c r="B476" s="103"/>
      <c r="C476" s="103"/>
    </row>
    <row r="477" spans="2:3" ht="12.75" customHeight="1" x14ac:dyDescent="0.25">
      <c r="B477" s="103"/>
      <c r="C477" s="103"/>
    </row>
    <row r="478" spans="2:3" ht="12.75" customHeight="1" x14ac:dyDescent="0.25">
      <c r="B478" s="103"/>
      <c r="C478" s="103"/>
    </row>
    <row r="479" spans="2:3" ht="12.75" customHeight="1" x14ac:dyDescent="0.25">
      <c r="B479" s="103"/>
      <c r="C479" s="103"/>
    </row>
    <row r="480" spans="2:3" ht="12.75" customHeight="1" x14ac:dyDescent="0.25">
      <c r="B480" s="103"/>
      <c r="C480" s="103"/>
    </row>
    <row r="481" spans="2:3" ht="12.75" customHeight="1" x14ac:dyDescent="0.25">
      <c r="B481" s="103"/>
      <c r="C481" s="103"/>
    </row>
    <row r="482" spans="2:3" ht="12.75" customHeight="1" x14ac:dyDescent="0.25">
      <c r="B482" s="103"/>
      <c r="C482" s="103"/>
    </row>
    <row r="483" spans="2:3" ht="12.75" customHeight="1" x14ac:dyDescent="0.25">
      <c r="B483" s="103"/>
      <c r="C483" s="103"/>
    </row>
    <row r="484" spans="2:3" ht="12.75" customHeight="1" x14ac:dyDescent="0.25">
      <c r="B484" s="103"/>
      <c r="C484" s="103"/>
    </row>
    <row r="485" spans="2:3" ht="12.75" customHeight="1" x14ac:dyDescent="0.25">
      <c r="B485" s="103"/>
      <c r="C485" s="103"/>
    </row>
    <row r="486" spans="2:3" ht="12.75" customHeight="1" x14ac:dyDescent="0.25">
      <c r="B486" s="103"/>
      <c r="C486" s="103"/>
    </row>
    <row r="487" spans="2:3" ht="12.75" customHeight="1" x14ac:dyDescent="0.25">
      <c r="B487" s="103"/>
      <c r="C487" s="103"/>
    </row>
    <row r="488" spans="2:3" ht="12.75" customHeight="1" x14ac:dyDescent="0.25">
      <c r="B488" s="103"/>
      <c r="C488" s="103"/>
    </row>
    <row r="489" spans="2:3" ht="12.75" customHeight="1" x14ac:dyDescent="0.25">
      <c r="B489" s="103"/>
      <c r="C489" s="103"/>
    </row>
    <row r="490" spans="2:3" ht="12.75" customHeight="1" x14ac:dyDescent="0.25">
      <c r="B490" s="103"/>
      <c r="C490" s="103"/>
    </row>
    <row r="491" spans="2:3" ht="12.75" customHeight="1" x14ac:dyDescent="0.25">
      <c r="B491" s="103"/>
      <c r="C491" s="103"/>
    </row>
    <row r="492" spans="2:3" ht="12.75" customHeight="1" x14ac:dyDescent="0.25">
      <c r="B492" s="103"/>
      <c r="C492" s="103"/>
    </row>
    <row r="493" spans="2:3" ht="12.75" customHeight="1" x14ac:dyDescent="0.25">
      <c r="B493" s="103"/>
      <c r="C493" s="103"/>
    </row>
    <row r="494" spans="2:3" ht="12.75" customHeight="1" x14ac:dyDescent="0.25">
      <c r="B494" s="103"/>
      <c r="C494" s="103"/>
    </row>
    <row r="495" spans="2:3" ht="12.75" customHeight="1" x14ac:dyDescent="0.25">
      <c r="B495" s="103"/>
      <c r="C495" s="103"/>
    </row>
    <row r="496" spans="2:3" ht="12.75" customHeight="1" x14ac:dyDescent="0.25">
      <c r="B496" s="103"/>
      <c r="C496" s="103"/>
    </row>
    <row r="497" spans="2:3" ht="12.75" customHeight="1" x14ac:dyDescent="0.25">
      <c r="B497" s="103"/>
      <c r="C497" s="103"/>
    </row>
    <row r="498" spans="2:3" ht="12.75" customHeight="1" x14ac:dyDescent="0.25">
      <c r="B498" s="103"/>
      <c r="C498" s="103"/>
    </row>
    <row r="499" spans="2:3" ht="12.75" customHeight="1" x14ac:dyDescent="0.25">
      <c r="B499" s="103"/>
      <c r="C499" s="103"/>
    </row>
    <row r="500" spans="2:3" ht="12.75" customHeight="1" x14ac:dyDescent="0.25">
      <c r="B500" s="103"/>
      <c r="C500" s="103"/>
    </row>
    <row r="501" spans="2:3" ht="12.75" customHeight="1" x14ac:dyDescent="0.25">
      <c r="B501" s="103"/>
      <c r="C501" s="103"/>
    </row>
    <row r="502" spans="2:3" ht="12.75" customHeight="1" x14ac:dyDescent="0.25">
      <c r="B502" s="103"/>
      <c r="C502" s="103"/>
    </row>
    <row r="503" spans="2:3" ht="12.75" customHeight="1" x14ac:dyDescent="0.25">
      <c r="B503" s="103"/>
      <c r="C503" s="103"/>
    </row>
    <row r="504" spans="2:3" ht="12.75" customHeight="1" x14ac:dyDescent="0.25">
      <c r="B504" s="103"/>
      <c r="C504" s="103"/>
    </row>
    <row r="505" spans="2:3" ht="12.75" customHeight="1" x14ac:dyDescent="0.25">
      <c r="B505" s="103"/>
      <c r="C505" s="103"/>
    </row>
    <row r="506" spans="2:3" ht="12.75" customHeight="1" x14ac:dyDescent="0.25">
      <c r="B506" s="103"/>
      <c r="C506" s="103"/>
    </row>
    <row r="507" spans="2:3" ht="12.75" customHeight="1" x14ac:dyDescent="0.25">
      <c r="B507" s="103"/>
      <c r="C507" s="103"/>
    </row>
    <row r="508" spans="2:3" ht="12.75" customHeight="1" x14ac:dyDescent="0.25">
      <c r="B508" s="103"/>
      <c r="C508" s="103"/>
    </row>
    <row r="509" spans="2:3" ht="12.75" customHeight="1" x14ac:dyDescent="0.25">
      <c r="B509" s="103"/>
      <c r="C509" s="103"/>
    </row>
    <row r="510" spans="2:3" ht="12.75" customHeight="1" x14ac:dyDescent="0.25">
      <c r="B510" s="103"/>
      <c r="C510" s="103"/>
    </row>
    <row r="511" spans="2:3" ht="12.75" customHeight="1" x14ac:dyDescent="0.25">
      <c r="B511" s="103"/>
      <c r="C511" s="103"/>
    </row>
    <row r="512" spans="2:3" ht="12.75" customHeight="1" x14ac:dyDescent="0.25">
      <c r="B512" s="103"/>
      <c r="C512" s="103"/>
    </row>
    <row r="513" spans="2:3" ht="12.75" customHeight="1" x14ac:dyDescent="0.25">
      <c r="B513" s="103"/>
      <c r="C513" s="103"/>
    </row>
    <row r="514" spans="2:3" ht="12.75" customHeight="1" x14ac:dyDescent="0.25">
      <c r="B514" s="103"/>
      <c r="C514" s="103"/>
    </row>
    <row r="515" spans="2:3" ht="12.75" customHeight="1" x14ac:dyDescent="0.25">
      <c r="B515" s="103"/>
      <c r="C515" s="103"/>
    </row>
    <row r="516" spans="2:3" ht="12.75" customHeight="1" x14ac:dyDescent="0.25">
      <c r="B516" s="103"/>
      <c r="C516" s="103"/>
    </row>
    <row r="517" spans="2:3" ht="12.75" customHeight="1" x14ac:dyDescent="0.25">
      <c r="B517" s="103"/>
      <c r="C517" s="103"/>
    </row>
    <row r="518" spans="2:3" ht="12.75" customHeight="1" x14ac:dyDescent="0.25">
      <c r="B518" s="103"/>
      <c r="C518" s="103"/>
    </row>
    <row r="519" spans="2:3" ht="12.75" customHeight="1" x14ac:dyDescent="0.25">
      <c r="B519" s="103"/>
      <c r="C519" s="103"/>
    </row>
    <row r="520" spans="2:3" ht="12.75" customHeight="1" x14ac:dyDescent="0.25">
      <c r="B520" s="103"/>
      <c r="C520" s="103"/>
    </row>
    <row r="521" spans="2:3" ht="12.75" customHeight="1" x14ac:dyDescent="0.25">
      <c r="B521" s="103"/>
      <c r="C521" s="103"/>
    </row>
    <row r="522" spans="2:3" ht="12.75" customHeight="1" x14ac:dyDescent="0.25">
      <c r="B522" s="103"/>
      <c r="C522" s="103"/>
    </row>
    <row r="523" spans="2:3" ht="12.75" customHeight="1" x14ac:dyDescent="0.25">
      <c r="B523" s="103"/>
      <c r="C523" s="103"/>
    </row>
    <row r="524" spans="2:3" ht="12.75" customHeight="1" x14ac:dyDescent="0.25">
      <c r="B524" s="103"/>
      <c r="C524" s="103"/>
    </row>
    <row r="525" spans="2:3" ht="12.75" customHeight="1" x14ac:dyDescent="0.25">
      <c r="B525" s="103"/>
      <c r="C525" s="103"/>
    </row>
    <row r="526" spans="2:3" ht="12.75" customHeight="1" x14ac:dyDescent="0.25">
      <c r="B526" s="103"/>
      <c r="C526" s="103"/>
    </row>
    <row r="527" spans="2:3" ht="12.75" customHeight="1" x14ac:dyDescent="0.25">
      <c r="B527" s="103"/>
      <c r="C527" s="103"/>
    </row>
    <row r="528" spans="2:3" ht="12.75" customHeight="1" x14ac:dyDescent="0.25">
      <c r="B528" s="103"/>
      <c r="C528" s="103"/>
    </row>
    <row r="529" spans="2:3" ht="12.75" customHeight="1" x14ac:dyDescent="0.25">
      <c r="B529" s="103"/>
      <c r="C529" s="103"/>
    </row>
    <row r="530" spans="2:3" ht="12.75" customHeight="1" x14ac:dyDescent="0.25">
      <c r="B530" s="103"/>
      <c r="C530" s="103"/>
    </row>
    <row r="531" spans="2:3" ht="12.75" customHeight="1" x14ac:dyDescent="0.25">
      <c r="B531" s="103"/>
      <c r="C531" s="103"/>
    </row>
    <row r="532" spans="2:3" ht="12.75" customHeight="1" x14ac:dyDescent="0.25">
      <c r="B532" s="103"/>
      <c r="C532" s="103"/>
    </row>
    <row r="533" spans="2:3" ht="12.75" customHeight="1" x14ac:dyDescent="0.25">
      <c r="B533" s="103"/>
      <c r="C533" s="103"/>
    </row>
    <row r="534" spans="2:3" ht="12.75" customHeight="1" x14ac:dyDescent="0.25">
      <c r="B534" s="103"/>
      <c r="C534" s="103"/>
    </row>
    <row r="535" spans="2:3" ht="12.75" customHeight="1" x14ac:dyDescent="0.25">
      <c r="B535" s="103"/>
      <c r="C535" s="103"/>
    </row>
    <row r="536" spans="2:3" ht="12.75" customHeight="1" x14ac:dyDescent="0.25">
      <c r="B536" s="103"/>
      <c r="C536" s="103"/>
    </row>
    <row r="537" spans="2:3" ht="12.75" customHeight="1" x14ac:dyDescent="0.25">
      <c r="B537" s="103"/>
      <c r="C537" s="103"/>
    </row>
    <row r="538" spans="2:3" ht="12.75" customHeight="1" x14ac:dyDescent="0.25">
      <c r="B538" s="103"/>
      <c r="C538" s="103"/>
    </row>
    <row r="539" spans="2:3" ht="12.75" customHeight="1" x14ac:dyDescent="0.25">
      <c r="B539" s="103"/>
      <c r="C539" s="103"/>
    </row>
    <row r="540" spans="2:3" ht="12.75" customHeight="1" x14ac:dyDescent="0.25">
      <c r="B540" s="103"/>
      <c r="C540" s="103"/>
    </row>
    <row r="541" spans="2:3" ht="12.75" customHeight="1" x14ac:dyDescent="0.25">
      <c r="B541" s="103"/>
      <c r="C541" s="103"/>
    </row>
    <row r="542" spans="2:3" ht="12.75" customHeight="1" x14ac:dyDescent="0.25">
      <c r="B542" s="103"/>
      <c r="C542" s="103"/>
    </row>
    <row r="543" spans="2:3" ht="12.75" customHeight="1" x14ac:dyDescent="0.25">
      <c r="B543" s="103"/>
      <c r="C543" s="103"/>
    </row>
    <row r="544" spans="2:3" ht="12.75" customHeight="1" x14ac:dyDescent="0.25">
      <c r="B544" s="103"/>
      <c r="C544" s="103"/>
    </row>
    <row r="545" spans="2:3" ht="12.75" customHeight="1" x14ac:dyDescent="0.25">
      <c r="B545" s="103"/>
      <c r="C545" s="103"/>
    </row>
    <row r="546" spans="2:3" ht="12.75" customHeight="1" x14ac:dyDescent="0.25">
      <c r="B546" s="103"/>
      <c r="C546" s="103"/>
    </row>
    <row r="547" spans="2:3" ht="12.75" customHeight="1" x14ac:dyDescent="0.25">
      <c r="B547" s="103"/>
      <c r="C547" s="103"/>
    </row>
    <row r="548" spans="2:3" ht="12.75" customHeight="1" x14ac:dyDescent="0.25">
      <c r="B548" s="103"/>
      <c r="C548" s="103"/>
    </row>
    <row r="549" spans="2:3" ht="12.75" customHeight="1" x14ac:dyDescent="0.25">
      <c r="B549" s="103"/>
      <c r="C549" s="103"/>
    </row>
    <row r="550" spans="2:3" ht="12.75" customHeight="1" x14ac:dyDescent="0.25">
      <c r="B550" s="103"/>
      <c r="C550" s="103"/>
    </row>
    <row r="551" spans="2:3" ht="12.75" customHeight="1" x14ac:dyDescent="0.25">
      <c r="B551" s="103"/>
      <c r="C551" s="103"/>
    </row>
    <row r="552" spans="2:3" ht="12.75" customHeight="1" x14ac:dyDescent="0.25">
      <c r="B552" s="103"/>
      <c r="C552" s="103"/>
    </row>
    <row r="553" spans="2:3" ht="12.75" customHeight="1" x14ac:dyDescent="0.25">
      <c r="B553" s="103"/>
      <c r="C553" s="103"/>
    </row>
    <row r="554" spans="2:3" ht="12.75" customHeight="1" x14ac:dyDescent="0.25">
      <c r="B554" s="103"/>
      <c r="C554" s="103"/>
    </row>
    <row r="555" spans="2:3" ht="12.75" customHeight="1" x14ac:dyDescent="0.25">
      <c r="B555" s="103"/>
      <c r="C555" s="103"/>
    </row>
    <row r="556" spans="2:3" ht="12.75" customHeight="1" x14ac:dyDescent="0.25">
      <c r="B556" s="103"/>
      <c r="C556" s="103"/>
    </row>
    <row r="557" spans="2:3" ht="12.75" customHeight="1" x14ac:dyDescent="0.25">
      <c r="B557" s="103"/>
      <c r="C557" s="103"/>
    </row>
    <row r="558" spans="2:3" ht="12.75" customHeight="1" x14ac:dyDescent="0.25">
      <c r="B558" s="103"/>
      <c r="C558" s="103"/>
    </row>
    <row r="559" spans="2:3" ht="12.75" customHeight="1" x14ac:dyDescent="0.25">
      <c r="B559" s="103"/>
      <c r="C559" s="103"/>
    </row>
    <row r="560" spans="2:3" ht="12.75" customHeight="1" x14ac:dyDescent="0.25">
      <c r="B560" s="103"/>
      <c r="C560" s="103"/>
    </row>
    <row r="561" spans="2:3" ht="12.75" customHeight="1" x14ac:dyDescent="0.25">
      <c r="B561" s="103"/>
      <c r="C561" s="103"/>
    </row>
    <row r="562" spans="2:3" ht="12.75" customHeight="1" x14ac:dyDescent="0.25">
      <c r="B562" s="103"/>
      <c r="C562" s="103"/>
    </row>
    <row r="563" spans="2:3" ht="12.75" customHeight="1" x14ac:dyDescent="0.25">
      <c r="B563" s="103"/>
      <c r="C563" s="103"/>
    </row>
    <row r="564" spans="2:3" ht="12.75" customHeight="1" x14ac:dyDescent="0.25">
      <c r="B564" s="103"/>
      <c r="C564" s="103"/>
    </row>
    <row r="565" spans="2:3" ht="12.75" customHeight="1" x14ac:dyDescent="0.25">
      <c r="B565" s="103"/>
      <c r="C565" s="103"/>
    </row>
    <row r="566" spans="2:3" ht="12.75" customHeight="1" x14ac:dyDescent="0.25">
      <c r="B566" s="103"/>
      <c r="C566" s="103"/>
    </row>
    <row r="567" spans="2:3" ht="12.75" customHeight="1" x14ac:dyDescent="0.25">
      <c r="B567" s="103"/>
      <c r="C567" s="103"/>
    </row>
    <row r="568" spans="2:3" ht="12.75" customHeight="1" x14ac:dyDescent="0.25">
      <c r="B568" s="103"/>
      <c r="C568" s="103"/>
    </row>
    <row r="569" spans="2:3" ht="12.75" customHeight="1" x14ac:dyDescent="0.25">
      <c r="B569" s="103"/>
      <c r="C569" s="103"/>
    </row>
    <row r="570" spans="2:3" ht="12.75" customHeight="1" x14ac:dyDescent="0.25">
      <c r="B570" s="103"/>
      <c r="C570" s="103"/>
    </row>
    <row r="571" spans="2:3" ht="12.75" customHeight="1" x14ac:dyDescent="0.25">
      <c r="B571" s="103"/>
      <c r="C571" s="103"/>
    </row>
    <row r="572" spans="2:3" ht="12.75" customHeight="1" x14ac:dyDescent="0.25">
      <c r="B572" s="103"/>
      <c r="C572" s="103"/>
    </row>
    <row r="573" spans="2:3" ht="12.75" customHeight="1" x14ac:dyDescent="0.25">
      <c r="B573" s="103"/>
      <c r="C573" s="103"/>
    </row>
    <row r="574" spans="2:3" ht="12.75" customHeight="1" x14ac:dyDescent="0.25">
      <c r="B574" s="103"/>
      <c r="C574" s="103"/>
    </row>
    <row r="575" spans="2:3" ht="12.75" customHeight="1" x14ac:dyDescent="0.25">
      <c r="B575" s="103"/>
      <c r="C575" s="103"/>
    </row>
    <row r="576" spans="2:3" ht="12.75" customHeight="1" x14ac:dyDescent="0.25">
      <c r="B576" s="103"/>
      <c r="C576" s="103"/>
    </row>
    <row r="577" spans="2:3" ht="12.75" customHeight="1" x14ac:dyDescent="0.25">
      <c r="B577" s="103"/>
      <c r="C577" s="103"/>
    </row>
    <row r="578" spans="2:3" ht="12.75" customHeight="1" x14ac:dyDescent="0.25">
      <c r="B578" s="103"/>
      <c r="C578" s="103"/>
    </row>
    <row r="579" spans="2:3" ht="12.75" customHeight="1" x14ac:dyDescent="0.25">
      <c r="B579" s="103"/>
      <c r="C579" s="103"/>
    </row>
    <row r="580" spans="2:3" ht="12.75" customHeight="1" x14ac:dyDescent="0.25">
      <c r="B580" s="103"/>
      <c r="C580" s="103"/>
    </row>
    <row r="581" spans="2:3" ht="12.75" customHeight="1" x14ac:dyDescent="0.25">
      <c r="B581" s="103"/>
      <c r="C581" s="103"/>
    </row>
    <row r="582" spans="2:3" ht="12.75" customHeight="1" x14ac:dyDescent="0.25">
      <c r="B582" s="103"/>
      <c r="C582" s="103"/>
    </row>
    <row r="583" spans="2:3" ht="12.75" customHeight="1" x14ac:dyDescent="0.25">
      <c r="B583" s="103"/>
      <c r="C583" s="103"/>
    </row>
    <row r="584" spans="2:3" ht="12.75" customHeight="1" x14ac:dyDescent="0.25">
      <c r="B584" s="103"/>
      <c r="C584" s="103"/>
    </row>
    <row r="585" spans="2:3" ht="12.75" customHeight="1" x14ac:dyDescent="0.25">
      <c r="B585" s="103"/>
      <c r="C585" s="103"/>
    </row>
    <row r="586" spans="2:3" ht="12.75" customHeight="1" x14ac:dyDescent="0.25">
      <c r="B586" s="103"/>
      <c r="C586" s="103"/>
    </row>
    <row r="587" spans="2:3" ht="12.75" customHeight="1" x14ac:dyDescent="0.25">
      <c r="B587" s="103"/>
      <c r="C587" s="103"/>
    </row>
    <row r="588" spans="2:3" ht="12.75" customHeight="1" x14ac:dyDescent="0.25">
      <c r="B588" s="103"/>
      <c r="C588" s="103"/>
    </row>
    <row r="589" spans="2:3" ht="12.75" customHeight="1" x14ac:dyDescent="0.25">
      <c r="B589" s="103"/>
      <c r="C589" s="103"/>
    </row>
    <row r="590" spans="2:3" ht="12.75" customHeight="1" x14ac:dyDescent="0.25">
      <c r="B590" s="103"/>
      <c r="C590" s="103"/>
    </row>
    <row r="591" spans="2:3" ht="12.75" customHeight="1" x14ac:dyDescent="0.25">
      <c r="B591" s="103"/>
      <c r="C591" s="103"/>
    </row>
    <row r="592" spans="2:3" ht="12.75" customHeight="1" x14ac:dyDescent="0.25">
      <c r="B592" s="103"/>
      <c r="C592" s="103"/>
    </row>
    <row r="593" spans="2:3" ht="12.75" customHeight="1" x14ac:dyDescent="0.25">
      <c r="B593" s="103"/>
      <c r="C593" s="103"/>
    </row>
    <row r="594" spans="2:3" ht="12.75" customHeight="1" x14ac:dyDescent="0.25">
      <c r="B594" s="103"/>
      <c r="C594" s="103"/>
    </row>
    <row r="595" spans="2:3" ht="12.75" customHeight="1" x14ac:dyDescent="0.25">
      <c r="B595" s="103"/>
      <c r="C595" s="103"/>
    </row>
    <row r="596" spans="2:3" ht="12.75" customHeight="1" x14ac:dyDescent="0.25">
      <c r="B596" s="103"/>
      <c r="C596" s="103"/>
    </row>
    <row r="597" spans="2:3" ht="12.75" customHeight="1" x14ac:dyDescent="0.25">
      <c r="B597" s="103"/>
      <c r="C597" s="103"/>
    </row>
    <row r="598" spans="2:3" ht="12.75" customHeight="1" x14ac:dyDescent="0.25">
      <c r="B598" s="103"/>
      <c r="C598" s="103"/>
    </row>
    <row r="599" spans="2:3" ht="12.75" customHeight="1" x14ac:dyDescent="0.25">
      <c r="B599" s="103"/>
      <c r="C599" s="103"/>
    </row>
    <row r="600" spans="2:3" ht="12.75" customHeight="1" x14ac:dyDescent="0.25">
      <c r="B600" s="103"/>
      <c r="C600" s="103"/>
    </row>
    <row r="601" spans="2:3" ht="12.75" customHeight="1" x14ac:dyDescent="0.25">
      <c r="B601" s="103"/>
      <c r="C601" s="103"/>
    </row>
    <row r="602" spans="2:3" ht="12.75" customHeight="1" x14ac:dyDescent="0.25">
      <c r="B602" s="103"/>
      <c r="C602" s="103"/>
    </row>
    <row r="603" spans="2:3" ht="12.75" customHeight="1" x14ac:dyDescent="0.25">
      <c r="B603" s="103"/>
      <c r="C603" s="103"/>
    </row>
    <row r="604" spans="2:3" ht="12.75" customHeight="1" x14ac:dyDescent="0.25">
      <c r="B604" s="103"/>
      <c r="C604" s="103"/>
    </row>
    <row r="605" spans="2:3" ht="12.75" customHeight="1" x14ac:dyDescent="0.25">
      <c r="B605" s="103"/>
      <c r="C605" s="103"/>
    </row>
    <row r="606" spans="2:3" ht="12.75" customHeight="1" x14ac:dyDescent="0.25">
      <c r="B606" s="103"/>
      <c r="C606" s="103"/>
    </row>
    <row r="607" spans="2:3" ht="12.75" customHeight="1" x14ac:dyDescent="0.25">
      <c r="B607" s="103"/>
      <c r="C607" s="103"/>
    </row>
    <row r="608" spans="2:3" ht="12.75" customHeight="1" x14ac:dyDescent="0.25">
      <c r="B608" s="103"/>
      <c r="C608" s="103"/>
    </row>
    <row r="609" spans="2:3" ht="12.75" customHeight="1" x14ac:dyDescent="0.25">
      <c r="B609" s="103"/>
      <c r="C609" s="103"/>
    </row>
    <row r="610" spans="2:3" ht="12.75" customHeight="1" x14ac:dyDescent="0.25">
      <c r="B610" s="103"/>
      <c r="C610" s="103"/>
    </row>
    <row r="611" spans="2:3" ht="12.75" customHeight="1" x14ac:dyDescent="0.25">
      <c r="B611" s="103"/>
      <c r="C611" s="103"/>
    </row>
    <row r="612" spans="2:3" ht="12.75" customHeight="1" x14ac:dyDescent="0.25">
      <c r="B612" s="103"/>
      <c r="C612" s="103"/>
    </row>
    <row r="613" spans="2:3" ht="12.75" customHeight="1" x14ac:dyDescent="0.25">
      <c r="B613" s="103"/>
      <c r="C613" s="103"/>
    </row>
    <row r="614" spans="2:3" ht="12.75" customHeight="1" x14ac:dyDescent="0.25">
      <c r="B614" s="103"/>
      <c r="C614" s="103"/>
    </row>
    <row r="615" spans="2:3" ht="12.75" customHeight="1" x14ac:dyDescent="0.25">
      <c r="B615" s="103"/>
      <c r="C615" s="103"/>
    </row>
    <row r="616" spans="2:3" ht="12.75" customHeight="1" x14ac:dyDescent="0.25">
      <c r="B616" s="103"/>
      <c r="C616" s="103"/>
    </row>
    <row r="617" spans="2:3" ht="12.75" customHeight="1" x14ac:dyDescent="0.25">
      <c r="B617" s="103"/>
      <c r="C617" s="103"/>
    </row>
    <row r="618" spans="2:3" ht="12.75" customHeight="1" x14ac:dyDescent="0.25">
      <c r="B618" s="103"/>
      <c r="C618" s="103"/>
    </row>
    <row r="619" spans="2:3" ht="12.75" customHeight="1" x14ac:dyDescent="0.25">
      <c r="B619" s="103"/>
      <c r="C619" s="103"/>
    </row>
    <row r="620" spans="2:3" ht="12.75" customHeight="1" x14ac:dyDescent="0.25">
      <c r="B620" s="103"/>
      <c r="C620" s="103"/>
    </row>
    <row r="621" spans="2:3" ht="12.75" customHeight="1" x14ac:dyDescent="0.25">
      <c r="B621" s="103"/>
      <c r="C621" s="103"/>
    </row>
    <row r="622" spans="2:3" ht="12.75" customHeight="1" x14ac:dyDescent="0.25">
      <c r="B622" s="103"/>
      <c r="C622" s="103"/>
    </row>
    <row r="623" spans="2:3" ht="12.75" customHeight="1" x14ac:dyDescent="0.25">
      <c r="B623" s="103"/>
      <c r="C623" s="103"/>
    </row>
    <row r="624" spans="2:3" ht="12.75" customHeight="1" x14ac:dyDescent="0.25">
      <c r="B624" s="103"/>
      <c r="C624" s="103"/>
    </row>
    <row r="625" spans="2:3" ht="12.75" customHeight="1" x14ac:dyDescent="0.25">
      <c r="B625" s="103"/>
      <c r="C625" s="103"/>
    </row>
    <row r="626" spans="2:3" ht="12.75" customHeight="1" x14ac:dyDescent="0.25">
      <c r="B626" s="103"/>
      <c r="C626" s="103"/>
    </row>
    <row r="627" spans="2:3" ht="12.75" customHeight="1" x14ac:dyDescent="0.25">
      <c r="B627" s="103"/>
      <c r="C627" s="103"/>
    </row>
    <row r="628" spans="2:3" ht="12.75" customHeight="1" x14ac:dyDescent="0.25">
      <c r="B628" s="103"/>
      <c r="C628" s="103"/>
    </row>
    <row r="629" spans="2:3" ht="12.75" customHeight="1" x14ac:dyDescent="0.25">
      <c r="B629" s="103"/>
      <c r="C629" s="103"/>
    </row>
    <row r="630" spans="2:3" ht="12.75" customHeight="1" x14ac:dyDescent="0.25">
      <c r="B630" s="103"/>
      <c r="C630" s="103"/>
    </row>
    <row r="631" spans="2:3" ht="12.75" customHeight="1" x14ac:dyDescent="0.25">
      <c r="B631" s="103"/>
      <c r="C631" s="103"/>
    </row>
    <row r="632" spans="2:3" ht="12.75" customHeight="1" x14ac:dyDescent="0.25">
      <c r="B632" s="103"/>
      <c r="C632" s="103"/>
    </row>
    <row r="633" spans="2:3" ht="12.75" customHeight="1" x14ac:dyDescent="0.25">
      <c r="B633" s="103"/>
      <c r="C633" s="103"/>
    </row>
    <row r="634" spans="2:3" ht="12.75" customHeight="1" x14ac:dyDescent="0.25">
      <c r="B634" s="103"/>
      <c r="C634" s="103"/>
    </row>
    <row r="635" spans="2:3" ht="12.75" customHeight="1" x14ac:dyDescent="0.25">
      <c r="B635" s="103"/>
      <c r="C635" s="103"/>
    </row>
    <row r="636" spans="2:3" ht="12.75" customHeight="1" x14ac:dyDescent="0.25">
      <c r="B636" s="103"/>
      <c r="C636" s="103"/>
    </row>
    <row r="637" spans="2:3" ht="12.75" customHeight="1" x14ac:dyDescent="0.25">
      <c r="B637" s="103"/>
      <c r="C637" s="103"/>
    </row>
    <row r="638" spans="2:3" ht="12.75" customHeight="1" x14ac:dyDescent="0.25">
      <c r="B638" s="103"/>
      <c r="C638" s="103"/>
    </row>
    <row r="639" spans="2:3" ht="12.75" customHeight="1" x14ac:dyDescent="0.25">
      <c r="B639" s="103"/>
      <c r="C639" s="103"/>
    </row>
    <row r="640" spans="2:3" ht="12.75" customHeight="1" x14ac:dyDescent="0.25">
      <c r="B640" s="103"/>
      <c r="C640" s="103"/>
    </row>
    <row r="641" spans="2:3" ht="12.75" customHeight="1" x14ac:dyDescent="0.25">
      <c r="B641" s="103"/>
      <c r="C641" s="103"/>
    </row>
    <row r="642" spans="2:3" ht="12.75" customHeight="1" x14ac:dyDescent="0.25">
      <c r="B642" s="103"/>
      <c r="C642" s="103"/>
    </row>
    <row r="643" spans="2:3" ht="12.75" customHeight="1" x14ac:dyDescent="0.25">
      <c r="B643" s="103"/>
      <c r="C643" s="103"/>
    </row>
    <row r="644" spans="2:3" ht="12.75" customHeight="1" x14ac:dyDescent="0.25">
      <c r="B644" s="103"/>
      <c r="C644" s="103"/>
    </row>
    <row r="645" spans="2:3" ht="12.75" customHeight="1" x14ac:dyDescent="0.25">
      <c r="B645" s="103"/>
      <c r="C645" s="103"/>
    </row>
    <row r="646" spans="2:3" ht="12.75" customHeight="1" x14ac:dyDescent="0.25">
      <c r="B646" s="103"/>
      <c r="C646" s="103"/>
    </row>
    <row r="647" spans="2:3" ht="12.75" customHeight="1" x14ac:dyDescent="0.25">
      <c r="B647" s="103"/>
      <c r="C647" s="103"/>
    </row>
    <row r="648" spans="2:3" ht="12.75" customHeight="1" x14ac:dyDescent="0.25">
      <c r="B648" s="103"/>
      <c r="C648" s="103"/>
    </row>
    <row r="649" spans="2:3" ht="12.75" customHeight="1" x14ac:dyDescent="0.25">
      <c r="B649" s="103"/>
      <c r="C649" s="103"/>
    </row>
    <row r="650" spans="2:3" ht="12.75" customHeight="1" x14ac:dyDescent="0.25">
      <c r="B650" s="103"/>
      <c r="C650" s="103"/>
    </row>
    <row r="651" spans="2:3" ht="12.75" customHeight="1" x14ac:dyDescent="0.25">
      <c r="B651" s="103"/>
      <c r="C651" s="103"/>
    </row>
    <row r="652" spans="2:3" ht="12.75" customHeight="1" x14ac:dyDescent="0.25">
      <c r="B652" s="103"/>
      <c r="C652" s="103"/>
    </row>
    <row r="653" spans="2:3" ht="12.75" customHeight="1" x14ac:dyDescent="0.25">
      <c r="B653" s="103"/>
      <c r="C653" s="103"/>
    </row>
    <row r="654" spans="2:3" ht="12.75" customHeight="1" x14ac:dyDescent="0.25">
      <c r="B654" s="103"/>
      <c r="C654" s="103"/>
    </row>
    <row r="655" spans="2:3" ht="12.75" customHeight="1" x14ac:dyDescent="0.25">
      <c r="B655" s="103"/>
      <c r="C655" s="103"/>
    </row>
    <row r="656" spans="2:3" ht="12.75" customHeight="1" x14ac:dyDescent="0.25">
      <c r="B656" s="103"/>
      <c r="C656" s="103"/>
    </row>
    <row r="657" spans="2:3" ht="12.75" customHeight="1" x14ac:dyDescent="0.25">
      <c r="B657" s="103"/>
      <c r="C657" s="103"/>
    </row>
    <row r="658" spans="2:3" ht="12.75" customHeight="1" x14ac:dyDescent="0.25">
      <c r="B658" s="103"/>
      <c r="C658" s="103"/>
    </row>
    <row r="659" spans="2:3" ht="12.75" customHeight="1" x14ac:dyDescent="0.25">
      <c r="B659" s="103"/>
      <c r="C659" s="103"/>
    </row>
    <row r="660" spans="2:3" ht="12.75" customHeight="1" x14ac:dyDescent="0.25">
      <c r="B660" s="103"/>
      <c r="C660" s="103"/>
    </row>
    <row r="661" spans="2:3" ht="12.75" customHeight="1" x14ac:dyDescent="0.25">
      <c r="B661" s="103"/>
      <c r="C661" s="103"/>
    </row>
    <row r="662" spans="2:3" ht="12.75" customHeight="1" x14ac:dyDescent="0.25">
      <c r="B662" s="103"/>
      <c r="C662" s="103"/>
    </row>
    <row r="663" spans="2:3" ht="12.75" customHeight="1" x14ac:dyDescent="0.25">
      <c r="B663" s="103"/>
      <c r="C663" s="103"/>
    </row>
    <row r="664" spans="2:3" ht="12.75" customHeight="1" x14ac:dyDescent="0.25">
      <c r="B664" s="103"/>
      <c r="C664" s="103"/>
    </row>
    <row r="665" spans="2:3" ht="12.75" customHeight="1" x14ac:dyDescent="0.25">
      <c r="B665" s="103"/>
      <c r="C665" s="103"/>
    </row>
    <row r="666" spans="2:3" ht="12.75" customHeight="1" x14ac:dyDescent="0.25">
      <c r="B666" s="103"/>
      <c r="C666" s="103"/>
    </row>
    <row r="667" spans="2:3" ht="12.75" customHeight="1" x14ac:dyDescent="0.25">
      <c r="B667" s="103"/>
      <c r="C667" s="103"/>
    </row>
    <row r="668" spans="2:3" ht="12.75" customHeight="1" x14ac:dyDescent="0.25">
      <c r="B668" s="103"/>
      <c r="C668" s="103"/>
    </row>
    <row r="669" spans="2:3" ht="12.75" customHeight="1" x14ac:dyDescent="0.25">
      <c r="B669" s="103"/>
      <c r="C669" s="103"/>
    </row>
    <row r="670" spans="2:3" ht="12.75" customHeight="1" x14ac:dyDescent="0.25">
      <c r="B670" s="103"/>
      <c r="C670" s="103"/>
    </row>
    <row r="671" spans="2:3" ht="12.75" customHeight="1" x14ac:dyDescent="0.25">
      <c r="B671" s="103"/>
      <c r="C671" s="103"/>
    </row>
    <row r="672" spans="2:3" ht="12.75" customHeight="1" x14ac:dyDescent="0.25">
      <c r="B672" s="103"/>
      <c r="C672" s="103"/>
    </row>
    <row r="673" spans="2:3" ht="12.75" customHeight="1" x14ac:dyDescent="0.25">
      <c r="B673" s="103"/>
      <c r="C673" s="103"/>
    </row>
    <row r="674" spans="2:3" ht="12.75" customHeight="1" x14ac:dyDescent="0.25">
      <c r="B674" s="103"/>
      <c r="C674" s="103"/>
    </row>
    <row r="675" spans="2:3" ht="12.75" customHeight="1" x14ac:dyDescent="0.25">
      <c r="B675" s="103"/>
      <c r="C675" s="103"/>
    </row>
    <row r="676" spans="2:3" ht="12.75" customHeight="1" x14ac:dyDescent="0.25">
      <c r="B676" s="103"/>
      <c r="C676" s="103"/>
    </row>
    <row r="677" spans="2:3" ht="12.75" customHeight="1" x14ac:dyDescent="0.25">
      <c r="B677" s="103"/>
      <c r="C677" s="103"/>
    </row>
    <row r="678" spans="2:3" ht="12.75" customHeight="1" x14ac:dyDescent="0.25">
      <c r="B678" s="103"/>
      <c r="C678" s="103"/>
    </row>
    <row r="679" spans="2:3" ht="12.75" customHeight="1" x14ac:dyDescent="0.25">
      <c r="B679" s="103"/>
      <c r="C679" s="103"/>
    </row>
    <row r="680" spans="2:3" ht="12.75" customHeight="1" x14ac:dyDescent="0.25">
      <c r="B680" s="103"/>
      <c r="C680" s="103"/>
    </row>
    <row r="681" spans="2:3" ht="12.75" customHeight="1" x14ac:dyDescent="0.25">
      <c r="B681" s="103"/>
      <c r="C681" s="103"/>
    </row>
    <row r="682" spans="2:3" ht="12.75" customHeight="1" x14ac:dyDescent="0.25">
      <c r="B682" s="103"/>
      <c r="C682" s="103"/>
    </row>
    <row r="683" spans="2:3" ht="12.75" customHeight="1" x14ac:dyDescent="0.25">
      <c r="B683" s="103"/>
      <c r="C683" s="103"/>
    </row>
    <row r="684" spans="2:3" ht="12.75" customHeight="1" x14ac:dyDescent="0.25">
      <c r="B684" s="103"/>
      <c r="C684" s="103"/>
    </row>
    <row r="685" spans="2:3" ht="12.75" customHeight="1" x14ac:dyDescent="0.25">
      <c r="B685" s="103"/>
      <c r="C685" s="103"/>
    </row>
    <row r="686" spans="2:3" ht="12.75" customHeight="1" x14ac:dyDescent="0.25">
      <c r="B686" s="103"/>
      <c r="C686" s="103"/>
    </row>
    <row r="687" spans="2:3" ht="12.75" customHeight="1" x14ac:dyDescent="0.25">
      <c r="B687" s="103"/>
      <c r="C687" s="103"/>
    </row>
    <row r="688" spans="2:3" ht="12.75" customHeight="1" x14ac:dyDescent="0.25">
      <c r="B688" s="103"/>
      <c r="C688" s="103"/>
    </row>
    <row r="689" spans="2:3" ht="12.75" customHeight="1" x14ac:dyDescent="0.25">
      <c r="B689" s="103"/>
      <c r="C689" s="103"/>
    </row>
    <row r="690" spans="2:3" ht="12.75" customHeight="1" x14ac:dyDescent="0.25">
      <c r="B690" s="103"/>
      <c r="C690" s="103"/>
    </row>
    <row r="691" spans="2:3" ht="12.75" customHeight="1" x14ac:dyDescent="0.25">
      <c r="B691" s="103"/>
      <c r="C691" s="103"/>
    </row>
    <row r="692" spans="2:3" ht="12.75" customHeight="1" x14ac:dyDescent="0.25">
      <c r="B692" s="103"/>
      <c r="C692" s="103"/>
    </row>
    <row r="693" spans="2:3" ht="12.75" customHeight="1" x14ac:dyDescent="0.25">
      <c r="B693" s="103"/>
      <c r="C693" s="103"/>
    </row>
    <row r="694" spans="2:3" ht="12.75" customHeight="1" x14ac:dyDescent="0.25">
      <c r="B694" s="103"/>
      <c r="C694" s="103"/>
    </row>
    <row r="695" spans="2:3" ht="12.75" customHeight="1" x14ac:dyDescent="0.25">
      <c r="B695" s="103"/>
      <c r="C695" s="103"/>
    </row>
    <row r="696" spans="2:3" ht="12.75" customHeight="1" x14ac:dyDescent="0.25">
      <c r="B696" s="103"/>
      <c r="C696" s="103"/>
    </row>
    <row r="697" spans="2:3" ht="12.75" customHeight="1" x14ac:dyDescent="0.25">
      <c r="B697" s="103"/>
      <c r="C697" s="103"/>
    </row>
    <row r="698" spans="2:3" ht="12.75" customHeight="1" x14ac:dyDescent="0.25">
      <c r="B698" s="103"/>
      <c r="C698" s="103"/>
    </row>
    <row r="699" spans="2:3" ht="12.75" customHeight="1" x14ac:dyDescent="0.25">
      <c r="B699" s="103"/>
      <c r="C699" s="103"/>
    </row>
    <row r="700" spans="2:3" ht="12.75" customHeight="1" x14ac:dyDescent="0.25">
      <c r="B700" s="103"/>
      <c r="C700" s="103"/>
    </row>
    <row r="701" spans="2:3" ht="12.75" customHeight="1" x14ac:dyDescent="0.25">
      <c r="B701" s="103"/>
      <c r="C701" s="103"/>
    </row>
    <row r="702" spans="2:3" ht="12.75" customHeight="1" x14ac:dyDescent="0.25">
      <c r="B702" s="103"/>
      <c r="C702" s="103"/>
    </row>
    <row r="703" spans="2:3" ht="12.75" customHeight="1" x14ac:dyDescent="0.25">
      <c r="B703" s="103"/>
      <c r="C703" s="103"/>
    </row>
    <row r="704" spans="2:3" ht="12.75" customHeight="1" x14ac:dyDescent="0.25">
      <c r="B704" s="103"/>
      <c r="C704" s="103"/>
    </row>
    <row r="705" spans="2:3" ht="12.75" customHeight="1" x14ac:dyDescent="0.25">
      <c r="B705" s="103"/>
      <c r="C705" s="103"/>
    </row>
    <row r="706" spans="2:3" ht="12.75" customHeight="1" x14ac:dyDescent="0.25">
      <c r="B706" s="103"/>
      <c r="C706" s="103"/>
    </row>
    <row r="707" spans="2:3" ht="12.75" customHeight="1" x14ac:dyDescent="0.25">
      <c r="B707" s="103"/>
      <c r="C707" s="103"/>
    </row>
    <row r="708" spans="2:3" ht="12.75" customHeight="1" x14ac:dyDescent="0.25">
      <c r="B708" s="103"/>
      <c r="C708" s="103"/>
    </row>
    <row r="709" spans="2:3" ht="12.75" customHeight="1" x14ac:dyDescent="0.25">
      <c r="B709" s="103"/>
      <c r="C709" s="103"/>
    </row>
    <row r="710" spans="2:3" ht="12.75" customHeight="1" x14ac:dyDescent="0.25">
      <c r="B710" s="103"/>
      <c r="C710" s="103"/>
    </row>
    <row r="711" spans="2:3" ht="12.75" customHeight="1" x14ac:dyDescent="0.25">
      <c r="B711" s="103"/>
      <c r="C711" s="103"/>
    </row>
    <row r="712" spans="2:3" ht="12.75" customHeight="1" x14ac:dyDescent="0.25">
      <c r="B712" s="103"/>
      <c r="C712" s="103"/>
    </row>
    <row r="713" spans="2:3" ht="12.75" customHeight="1" x14ac:dyDescent="0.25">
      <c r="B713" s="103"/>
      <c r="C713" s="103"/>
    </row>
    <row r="714" spans="2:3" ht="12.75" customHeight="1" x14ac:dyDescent="0.25">
      <c r="B714" s="103"/>
      <c r="C714" s="103"/>
    </row>
    <row r="715" spans="2:3" ht="12.75" customHeight="1" x14ac:dyDescent="0.25">
      <c r="B715" s="103"/>
      <c r="C715" s="103"/>
    </row>
    <row r="716" spans="2:3" ht="12.75" customHeight="1" x14ac:dyDescent="0.25">
      <c r="B716" s="103"/>
      <c r="C716" s="103"/>
    </row>
    <row r="717" spans="2:3" ht="12.75" customHeight="1" x14ac:dyDescent="0.25">
      <c r="B717" s="103"/>
      <c r="C717" s="103"/>
    </row>
    <row r="718" spans="2:3" ht="12.75" customHeight="1" x14ac:dyDescent="0.25">
      <c r="B718" s="103"/>
      <c r="C718" s="103"/>
    </row>
    <row r="719" spans="2:3" ht="12.75" customHeight="1" x14ac:dyDescent="0.25">
      <c r="B719" s="103"/>
      <c r="C719" s="103"/>
    </row>
    <row r="720" spans="2:3" ht="12.75" customHeight="1" x14ac:dyDescent="0.25">
      <c r="B720" s="103"/>
      <c r="C720" s="103"/>
    </row>
    <row r="721" spans="2:3" ht="12.75" customHeight="1" x14ac:dyDescent="0.25">
      <c r="B721" s="103"/>
      <c r="C721" s="103"/>
    </row>
    <row r="722" spans="2:3" ht="12.75" customHeight="1" x14ac:dyDescent="0.25">
      <c r="B722" s="103"/>
      <c r="C722" s="103"/>
    </row>
    <row r="723" spans="2:3" ht="12.75" customHeight="1" x14ac:dyDescent="0.25">
      <c r="B723" s="103"/>
      <c r="C723" s="103"/>
    </row>
    <row r="724" spans="2:3" ht="12.75" customHeight="1" x14ac:dyDescent="0.25">
      <c r="B724" s="103"/>
      <c r="C724" s="103"/>
    </row>
    <row r="725" spans="2:3" ht="12.75" customHeight="1" x14ac:dyDescent="0.25">
      <c r="B725" s="103"/>
      <c r="C725" s="103"/>
    </row>
    <row r="726" spans="2:3" ht="12.75" customHeight="1" x14ac:dyDescent="0.25">
      <c r="B726" s="103"/>
      <c r="C726" s="103"/>
    </row>
    <row r="727" spans="2:3" ht="12.75" customHeight="1" x14ac:dyDescent="0.25">
      <c r="B727" s="103"/>
      <c r="C727" s="103"/>
    </row>
    <row r="728" spans="2:3" ht="12.75" customHeight="1" x14ac:dyDescent="0.25">
      <c r="B728" s="103"/>
      <c r="C728" s="103"/>
    </row>
    <row r="729" spans="2:3" ht="12.75" customHeight="1" x14ac:dyDescent="0.25">
      <c r="B729" s="103"/>
      <c r="C729" s="103"/>
    </row>
    <row r="730" spans="2:3" ht="12.75" customHeight="1" x14ac:dyDescent="0.25">
      <c r="B730" s="103"/>
      <c r="C730" s="103"/>
    </row>
    <row r="731" spans="2:3" ht="12.75" customHeight="1" x14ac:dyDescent="0.25">
      <c r="B731" s="103"/>
      <c r="C731" s="103"/>
    </row>
    <row r="732" spans="2:3" ht="12.75" customHeight="1" x14ac:dyDescent="0.25">
      <c r="B732" s="103"/>
      <c r="C732" s="103"/>
    </row>
    <row r="733" spans="2:3" ht="12.75" customHeight="1" x14ac:dyDescent="0.25">
      <c r="B733" s="103"/>
      <c r="C733" s="103"/>
    </row>
    <row r="734" spans="2:3" ht="12.75" customHeight="1" x14ac:dyDescent="0.25">
      <c r="B734" s="103"/>
      <c r="C734" s="103"/>
    </row>
    <row r="735" spans="2:3" ht="12.75" customHeight="1" x14ac:dyDescent="0.25">
      <c r="B735" s="103"/>
      <c r="C735" s="103"/>
    </row>
    <row r="736" spans="2:3" ht="12.75" customHeight="1" x14ac:dyDescent="0.25">
      <c r="B736" s="103"/>
      <c r="C736" s="103"/>
    </row>
    <row r="737" spans="2:3" ht="12.75" customHeight="1" x14ac:dyDescent="0.25">
      <c r="B737" s="103"/>
      <c r="C737" s="103"/>
    </row>
    <row r="738" spans="2:3" ht="12.75" customHeight="1" x14ac:dyDescent="0.25">
      <c r="B738" s="103"/>
      <c r="C738" s="103"/>
    </row>
    <row r="739" spans="2:3" ht="12.75" customHeight="1" x14ac:dyDescent="0.25">
      <c r="B739" s="103"/>
      <c r="C739" s="103"/>
    </row>
    <row r="740" spans="2:3" ht="12.75" customHeight="1" x14ac:dyDescent="0.25">
      <c r="B740" s="103"/>
      <c r="C740" s="103"/>
    </row>
    <row r="741" spans="2:3" ht="12.75" customHeight="1" x14ac:dyDescent="0.25">
      <c r="B741" s="103"/>
      <c r="C741" s="103"/>
    </row>
    <row r="742" spans="2:3" ht="12.75" customHeight="1" x14ac:dyDescent="0.25">
      <c r="B742" s="103"/>
      <c r="C742" s="103"/>
    </row>
    <row r="743" spans="2:3" ht="12.75" customHeight="1" x14ac:dyDescent="0.25">
      <c r="B743" s="103"/>
      <c r="C743" s="103"/>
    </row>
    <row r="744" spans="2:3" ht="12.75" customHeight="1" x14ac:dyDescent="0.25">
      <c r="B744" s="103"/>
      <c r="C744" s="103"/>
    </row>
    <row r="745" spans="2:3" ht="12.75" customHeight="1" x14ac:dyDescent="0.25">
      <c r="B745" s="103"/>
      <c r="C745" s="103"/>
    </row>
    <row r="746" spans="2:3" ht="12.75" customHeight="1" x14ac:dyDescent="0.25">
      <c r="B746" s="103"/>
      <c r="C746" s="103"/>
    </row>
    <row r="747" spans="2:3" ht="12.75" customHeight="1" x14ac:dyDescent="0.25">
      <c r="B747" s="103"/>
      <c r="C747" s="103"/>
    </row>
    <row r="748" spans="2:3" ht="12.75" customHeight="1" x14ac:dyDescent="0.25">
      <c r="B748" s="103"/>
      <c r="C748" s="103"/>
    </row>
    <row r="749" spans="2:3" ht="12.75" customHeight="1" x14ac:dyDescent="0.25">
      <c r="B749" s="103"/>
      <c r="C749" s="103"/>
    </row>
    <row r="750" spans="2:3" ht="12.75" customHeight="1" x14ac:dyDescent="0.25">
      <c r="B750" s="103"/>
      <c r="C750" s="103"/>
    </row>
    <row r="751" spans="2:3" ht="12.75" customHeight="1" x14ac:dyDescent="0.25">
      <c r="B751" s="103"/>
      <c r="C751" s="103"/>
    </row>
    <row r="752" spans="2:3" ht="12.75" customHeight="1" x14ac:dyDescent="0.25">
      <c r="B752" s="103"/>
      <c r="C752" s="103"/>
    </row>
    <row r="753" spans="2:3" ht="12.75" customHeight="1" x14ac:dyDescent="0.25">
      <c r="B753" s="103"/>
      <c r="C753" s="103"/>
    </row>
    <row r="754" spans="2:3" ht="12.75" customHeight="1" x14ac:dyDescent="0.25">
      <c r="B754" s="103"/>
      <c r="C754" s="103"/>
    </row>
    <row r="755" spans="2:3" ht="12.75" customHeight="1" x14ac:dyDescent="0.25">
      <c r="B755" s="103"/>
      <c r="C755" s="103"/>
    </row>
    <row r="756" spans="2:3" ht="12.75" customHeight="1" x14ac:dyDescent="0.25">
      <c r="B756" s="103"/>
      <c r="C756" s="103"/>
    </row>
    <row r="757" spans="2:3" ht="12.75" customHeight="1" x14ac:dyDescent="0.25">
      <c r="B757" s="103"/>
      <c r="C757" s="103"/>
    </row>
    <row r="758" spans="2:3" ht="12.75" customHeight="1" x14ac:dyDescent="0.25">
      <c r="B758" s="103"/>
      <c r="C758" s="103"/>
    </row>
    <row r="759" spans="2:3" ht="12.75" customHeight="1" x14ac:dyDescent="0.25">
      <c r="B759" s="103"/>
      <c r="C759" s="103"/>
    </row>
    <row r="760" spans="2:3" ht="12.75" customHeight="1" x14ac:dyDescent="0.25">
      <c r="B760" s="103"/>
      <c r="C760" s="103"/>
    </row>
    <row r="761" spans="2:3" ht="12.75" customHeight="1" x14ac:dyDescent="0.25">
      <c r="B761" s="103"/>
      <c r="C761" s="103"/>
    </row>
    <row r="762" spans="2:3" ht="12.75" customHeight="1" x14ac:dyDescent="0.25">
      <c r="B762" s="103"/>
      <c r="C762" s="103"/>
    </row>
    <row r="763" spans="2:3" ht="12.75" customHeight="1" x14ac:dyDescent="0.25">
      <c r="B763" s="103"/>
      <c r="C763" s="103"/>
    </row>
    <row r="764" spans="2:3" ht="12.75" customHeight="1" x14ac:dyDescent="0.25">
      <c r="B764" s="103"/>
      <c r="C764" s="103"/>
    </row>
    <row r="765" spans="2:3" ht="12.75" customHeight="1" x14ac:dyDescent="0.25">
      <c r="B765" s="103"/>
      <c r="C765" s="103"/>
    </row>
    <row r="766" spans="2:3" ht="12.75" customHeight="1" x14ac:dyDescent="0.25">
      <c r="B766" s="103"/>
      <c r="C766" s="103"/>
    </row>
    <row r="767" spans="2:3" ht="12.75" customHeight="1" x14ac:dyDescent="0.25">
      <c r="B767" s="103"/>
      <c r="C767" s="103"/>
    </row>
    <row r="768" spans="2:3" ht="12.75" customHeight="1" x14ac:dyDescent="0.25">
      <c r="B768" s="103"/>
      <c r="C768" s="103"/>
    </row>
    <row r="769" spans="2:3" ht="12.75" customHeight="1" x14ac:dyDescent="0.25">
      <c r="B769" s="103"/>
      <c r="C769" s="103"/>
    </row>
    <row r="770" spans="2:3" ht="12.75" customHeight="1" x14ac:dyDescent="0.25">
      <c r="B770" s="103"/>
      <c r="C770" s="103"/>
    </row>
    <row r="771" spans="2:3" ht="12.75" customHeight="1" x14ac:dyDescent="0.25">
      <c r="B771" s="103"/>
      <c r="C771" s="103"/>
    </row>
    <row r="772" spans="2:3" ht="12.75" customHeight="1" x14ac:dyDescent="0.25">
      <c r="B772" s="103"/>
      <c r="C772" s="103"/>
    </row>
    <row r="773" spans="2:3" ht="12.75" customHeight="1" x14ac:dyDescent="0.25">
      <c r="B773" s="103"/>
      <c r="C773" s="103"/>
    </row>
    <row r="774" spans="2:3" ht="12.75" customHeight="1" x14ac:dyDescent="0.25">
      <c r="B774" s="103"/>
      <c r="C774" s="103"/>
    </row>
    <row r="775" spans="2:3" ht="12.75" customHeight="1" x14ac:dyDescent="0.25">
      <c r="B775" s="103"/>
      <c r="C775" s="103"/>
    </row>
    <row r="776" spans="2:3" ht="12.75" customHeight="1" x14ac:dyDescent="0.25">
      <c r="B776" s="103"/>
      <c r="C776" s="103"/>
    </row>
    <row r="777" spans="2:3" ht="12.75" customHeight="1" x14ac:dyDescent="0.25">
      <c r="B777" s="103"/>
      <c r="C777" s="103"/>
    </row>
    <row r="778" spans="2:3" ht="12.75" customHeight="1" x14ac:dyDescent="0.25">
      <c r="B778" s="103"/>
      <c r="C778" s="103"/>
    </row>
    <row r="779" spans="2:3" ht="12.75" customHeight="1" x14ac:dyDescent="0.25">
      <c r="B779" s="103"/>
      <c r="C779" s="103"/>
    </row>
    <row r="780" spans="2:3" ht="12.75" customHeight="1" x14ac:dyDescent="0.25">
      <c r="B780" s="103"/>
      <c r="C780" s="103"/>
    </row>
    <row r="781" spans="2:3" ht="12.75" customHeight="1" x14ac:dyDescent="0.25">
      <c r="B781" s="103"/>
      <c r="C781" s="103"/>
    </row>
    <row r="782" spans="2:3" ht="12.75" customHeight="1" x14ac:dyDescent="0.25">
      <c r="B782" s="103"/>
      <c r="C782" s="103"/>
    </row>
    <row r="783" spans="2:3" ht="12.75" customHeight="1" x14ac:dyDescent="0.25">
      <c r="B783" s="103"/>
      <c r="C783" s="103"/>
    </row>
    <row r="784" spans="2:3" ht="12.75" customHeight="1" x14ac:dyDescent="0.25">
      <c r="B784" s="103"/>
      <c r="C784" s="103"/>
    </row>
    <row r="785" spans="2:3" ht="12.75" customHeight="1" x14ac:dyDescent="0.25">
      <c r="B785" s="103"/>
      <c r="C785" s="103"/>
    </row>
    <row r="786" spans="2:3" ht="12.75" customHeight="1" x14ac:dyDescent="0.25">
      <c r="B786" s="103"/>
      <c r="C786" s="103"/>
    </row>
    <row r="787" spans="2:3" ht="12.75" customHeight="1" x14ac:dyDescent="0.25">
      <c r="B787" s="103"/>
      <c r="C787" s="103"/>
    </row>
    <row r="788" spans="2:3" ht="12.75" customHeight="1" x14ac:dyDescent="0.25">
      <c r="B788" s="103"/>
      <c r="C788" s="103"/>
    </row>
    <row r="789" spans="2:3" ht="12.75" customHeight="1" x14ac:dyDescent="0.25">
      <c r="B789" s="103"/>
      <c r="C789" s="103"/>
    </row>
    <row r="790" spans="2:3" ht="12.75" customHeight="1" x14ac:dyDescent="0.25">
      <c r="B790" s="103"/>
      <c r="C790" s="103"/>
    </row>
    <row r="791" spans="2:3" ht="12.75" customHeight="1" x14ac:dyDescent="0.25">
      <c r="B791" s="103"/>
      <c r="C791" s="103"/>
    </row>
    <row r="792" spans="2:3" ht="12.75" customHeight="1" x14ac:dyDescent="0.25">
      <c r="B792" s="103"/>
      <c r="C792" s="103"/>
    </row>
    <row r="793" spans="2:3" ht="12.75" customHeight="1" x14ac:dyDescent="0.25">
      <c r="B793" s="103"/>
      <c r="C793" s="103"/>
    </row>
    <row r="794" spans="2:3" ht="12.75" customHeight="1" x14ac:dyDescent="0.25">
      <c r="B794" s="103"/>
      <c r="C794" s="103"/>
    </row>
    <row r="795" spans="2:3" ht="12.75" customHeight="1" x14ac:dyDescent="0.25">
      <c r="B795" s="103"/>
      <c r="C795" s="103"/>
    </row>
    <row r="796" spans="2:3" ht="12.75" customHeight="1" x14ac:dyDescent="0.25">
      <c r="B796" s="103"/>
      <c r="C796" s="103"/>
    </row>
    <row r="797" spans="2:3" ht="12.75" customHeight="1" x14ac:dyDescent="0.25">
      <c r="B797" s="103"/>
      <c r="C797" s="103"/>
    </row>
    <row r="798" spans="2:3" ht="12.75" customHeight="1" x14ac:dyDescent="0.25">
      <c r="B798" s="103"/>
      <c r="C798" s="103"/>
    </row>
    <row r="799" spans="2:3" ht="12.75" customHeight="1" x14ac:dyDescent="0.25">
      <c r="B799" s="103"/>
      <c r="C799" s="103"/>
    </row>
    <row r="800" spans="2:3" ht="12.75" customHeight="1" x14ac:dyDescent="0.25">
      <c r="B800" s="103"/>
      <c r="C800" s="103"/>
    </row>
    <row r="801" spans="2:3" ht="12.75" customHeight="1" x14ac:dyDescent="0.25">
      <c r="B801" s="103"/>
      <c r="C801" s="103"/>
    </row>
    <row r="802" spans="2:3" ht="12.75" customHeight="1" x14ac:dyDescent="0.25">
      <c r="B802" s="103"/>
      <c r="C802" s="103"/>
    </row>
    <row r="803" spans="2:3" ht="12.75" customHeight="1" x14ac:dyDescent="0.25">
      <c r="B803" s="103"/>
      <c r="C803" s="103"/>
    </row>
    <row r="804" spans="2:3" ht="12.75" customHeight="1" x14ac:dyDescent="0.25">
      <c r="B804" s="103"/>
      <c r="C804" s="103"/>
    </row>
    <row r="805" spans="2:3" ht="12.75" customHeight="1" x14ac:dyDescent="0.25">
      <c r="B805" s="103"/>
      <c r="C805" s="103"/>
    </row>
    <row r="806" spans="2:3" ht="12.75" customHeight="1" x14ac:dyDescent="0.25">
      <c r="B806" s="103"/>
      <c r="C806" s="103"/>
    </row>
    <row r="807" spans="2:3" ht="12.75" customHeight="1" x14ac:dyDescent="0.25">
      <c r="B807" s="103"/>
      <c r="C807" s="103"/>
    </row>
    <row r="808" spans="2:3" ht="12.75" customHeight="1" x14ac:dyDescent="0.25">
      <c r="B808" s="103"/>
      <c r="C808" s="103"/>
    </row>
    <row r="809" spans="2:3" ht="12.75" customHeight="1" x14ac:dyDescent="0.25">
      <c r="B809" s="103"/>
      <c r="C809" s="103"/>
    </row>
    <row r="810" spans="2:3" ht="12.75" customHeight="1" x14ac:dyDescent="0.25">
      <c r="B810" s="103"/>
      <c r="C810" s="103"/>
    </row>
    <row r="811" spans="2:3" ht="12.75" customHeight="1" x14ac:dyDescent="0.25">
      <c r="B811" s="103"/>
      <c r="C811" s="103"/>
    </row>
    <row r="812" spans="2:3" ht="12.75" customHeight="1" x14ac:dyDescent="0.25">
      <c r="B812" s="103"/>
      <c r="C812" s="103"/>
    </row>
    <row r="813" spans="2:3" ht="12.75" customHeight="1" x14ac:dyDescent="0.25">
      <c r="B813" s="103"/>
      <c r="C813" s="103"/>
    </row>
    <row r="814" spans="2:3" ht="12.75" customHeight="1" x14ac:dyDescent="0.25">
      <c r="B814" s="103"/>
      <c r="C814" s="103"/>
    </row>
    <row r="815" spans="2:3" ht="12.75" customHeight="1" x14ac:dyDescent="0.25">
      <c r="B815" s="103"/>
      <c r="C815" s="103"/>
    </row>
    <row r="816" spans="2:3" ht="12.75" customHeight="1" x14ac:dyDescent="0.25">
      <c r="B816" s="103"/>
      <c r="C816" s="103"/>
    </row>
    <row r="817" spans="2:3" ht="12.75" customHeight="1" x14ac:dyDescent="0.25">
      <c r="B817" s="103"/>
      <c r="C817" s="103"/>
    </row>
    <row r="818" spans="2:3" ht="12.75" customHeight="1" x14ac:dyDescent="0.25">
      <c r="B818" s="103"/>
      <c r="C818" s="103"/>
    </row>
    <row r="819" spans="2:3" ht="12.75" customHeight="1" x14ac:dyDescent="0.25">
      <c r="B819" s="103"/>
      <c r="C819" s="103"/>
    </row>
    <row r="820" spans="2:3" ht="12.75" customHeight="1" x14ac:dyDescent="0.25">
      <c r="B820" s="103"/>
      <c r="C820" s="103"/>
    </row>
    <row r="821" spans="2:3" ht="12.75" customHeight="1" x14ac:dyDescent="0.25">
      <c r="B821" s="103"/>
      <c r="C821" s="103"/>
    </row>
    <row r="822" spans="2:3" ht="12.75" customHeight="1" x14ac:dyDescent="0.25">
      <c r="B822" s="103"/>
      <c r="C822" s="103"/>
    </row>
    <row r="823" spans="2:3" ht="12.75" customHeight="1" x14ac:dyDescent="0.25">
      <c r="B823" s="103"/>
      <c r="C823" s="103"/>
    </row>
    <row r="824" spans="2:3" ht="12.75" customHeight="1" x14ac:dyDescent="0.25">
      <c r="B824" s="103"/>
      <c r="C824" s="103"/>
    </row>
    <row r="825" spans="2:3" ht="12.75" customHeight="1" x14ac:dyDescent="0.25">
      <c r="B825" s="103"/>
      <c r="C825" s="103"/>
    </row>
    <row r="826" spans="2:3" ht="12.75" customHeight="1" x14ac:dyDescent="0.25">
      <c r="B826" s="103"/>
      <c r="C826" s="103"/>
    </row>
    <row r="827" spans="2:3" ht="12.75" customHeight="1" x14ac:dyDescent="0.25">
      <c r="B827" s="103"/>
      <c r="C827" s="103"/>
    </row>
    <row r="828" spans="2:3" ht="12.75" customHeight="1" x14ac:dyDescent="0.25">
      <c r="B828" s="103"/>
      <c r="C828" s="103"/>
    </row>
    <row r="829" spans="2:3" ht="12.75" customHeight="1" x14ac:dyDescent="0.25">
      <c r="B829" s="103"/>
      <c r="C829" s="103"/>
    </row>
    <row r="830" spans="2:3" ht="12.75" customHeight="1" x14ac:dyDescent="0.25">
      <c r="B830" s="103"/>
      <c r="C830" s="103"/>
    </row>
    <row r="831" spans="2:3" ht="12.75" customHeight="1" x14ac:dyDescent="0.25">
      <c r="B831" s="103"/>
      <c r="C831" s="103"/>
    </row>
    <row r="832" spans="2:3" ht="12.75" customHeight="1" x14ac:dyDescent="0.25">
      <c r="B832" s="103"/>
      <c r="C832" s="103"/>
    </row>
    <row r="833" spans="2:3" ht="12.75" customHeight="1" x14ac:dyDescent="0.25">
      <c r="B833" s="103"/>
      <c r="C833" s="103"/>
    </row>
    <row r="834" spans="2:3" ht="12.75" customHeight="1" x14ac:dyDescent="0.25">
      <c r="B834" s="103"/>
      <c r="C834" s="103"/>
    </row>
    <row r="835" spans="2:3" ht="12.75" customHeight="1" x14ac:dyDescent="0.25">
      <c r="B835" s="103"/>
      <c r="C835" s="103"/>
    </row>
    <row r="836" spans="2:3" ht="12.75" customHeight="1" x14ac:dyDescent="0.25">
      <c r="B836" s="103"/>
      <c r="C836" s="103"/>
    </row>
    <row r="837" spans="2:3" ht="12.75" customHeight="1" x14ac:dyDescent="0.25">
      <c r="B837" s="103"/>
      <c r="C837" s="103"/>
    </row>
    <row r="838" spans="2:3" ht="12.75" customHeight="1" x14ac:dyDescent="0.25">
      <c r="B838" s="103"/>
      <c r="C838" s="103"/>
    </row>
    <row r="839" spans="2:3" ht="12.75" customHeight="1" x14ac:dyDescent="0.25">
      <c r="B839" s="103"/>
      <c r="C839" s="103"/>
    </row>
    <row r="840" spans="2:3" ht="12.75" customHeight="1" x14ac:dyDescent="0.25">
      <c r="B840" s="103"/>
      <c r="C840" s="103"/>
    </row>
    <row r="841" spans="2:3" ht="12.75" customHeight="1" x14ac:dyDescent="0.25">
      <c r="B841" s="103"/>
      <c r="C841" s="103"/>
    </row>
    <row r="842" spans="2:3" ht="12.75" customHeight="1" x14ac:dyDescent="0.25">
      <c r="B842" s="103"/>
      <c r="C842" s="103"/>
    </row>
    <row r="843" spans="2:3" ht="12.75" customHeight="1" x14ac:dyDescent="0.25">
      <c r="B843" s="103"/>
      <c r="C843" s="103"/>
    </row>
    <row r="844" spans="2:3" ht="12.75" customHeight="1" x14ac:dyDescent="0.25">
      <c r="B844" s="103"/>
      <c r="C844" s="103"/>
    </row>
    <row r="845" spans="2:3" ht="12.75" customHeight="1" x14ac:dyDescent="0.25">
      <c r="B845" s="103"/>
      <c r="C845" s="103"/>
    </row>
    <row r="846" spans="2:3" ht="12.75" customHeight="1" x14ac:dyDescent="0.25">
      <c r="B846" s="103"/>
      <c r="C846" s="103"/>
    </row>
    <row r="847" spans="2:3" ht="12.75" customHeight="1" x14ac:dyDescent="0.25">
      <c r="B847" s="103"/>
      <c r="C847" s="103"/>
    </row>
    <row r="848" spans="2:3" ht="12.75" customHeight="1" x14ac:dyDescent="0.25">
      <c r="B848" s="103"/>
      <c r="C848" s="103"/>
    </row>
    <row r="849" spans="2:3" ht="12.75" customHeight="1" x14ac:dyDescent="0.25">
      <c r="B849" s="103"/>
      <c r="C849" s="103"/>
    </row>
    <row r="850" spans="2:3" ht="12.75" customHeight="1" x14ac:dyDescent="0.25">
      <c r="B850" s="103"/>
      <c r="C850" s="103"/>
    </row>
    <row r="851" spans="2:3" ht="12.75" customHeight="1" x14ac:dyDescent="0.25">
      <c r="B851" s="103"/>
      <c r="C851" s="103"/>
    </row>
    <row r="852" spans="2:3" ht="12.75" customHeight="1" x14ac:dyDescent="0.25">
      <c r="B852" s="103"/>
      <c r="C852" s="103"/>
    </row>
    <row r="853" spans="2:3" ht="12.75" customHeight="1" x14ac:dyDescent="0.25">
      <c r="B853" s="103"/>
      <c r="C853" s="103"/>
    </row>
    <row r="854" spans="2:3" ht="12.75" customHeight="1" x14ac:dyDescent="0.25">
      <c r="B854" s="103"/>
      <c r="C854" s="103"/>
    </row>
    <row r="855" spans="2:3" ht="12.75" customHeight="1" x14ac:dyDescent="0.25">
      <c r="B855" s="103"/>
      <c r="C855" s="103"/>
    </row>
    <row r="856" spans="2:3" ht="12.75" customHeight="1" x14ac:dyDescent="0.25">
      <c r="B856" s="103"/>
      <c r="C856" s="103"/>
    </row>
    <row r="857" spans="2:3" ht="12.75" customHeight="1" x14ac:dyDescent="0.25">
      <c r="B857" s="103"/>
      <c r="C857" s="103"/>
    </row>
    <row r="858" spans="2:3" ht="12.75" customHeight="1" x14ac:dyDescent="0.25">
      <c r="B858" s="103"/>
      <c r="C858" s="103"/>
    </row>
    <row r="859" spans="2:3" ht="12.75" customHeight="1" x14ac:dyDescent="0.25">
      <c r="B859" s="103"/>
      <c r="C859" s="103"/>
    </row>
    <row r="860" spans="2:3" ht="12.75" customHeight="1" x14ac:dyDescent="0.25">
      <c r="B860" s="103"/>
      <c r="C860" s="103"/>
    </row>
    <row r="861" spans="2:3" ht="12.75" customHeight="1" x14ac:dyDescent="0.25">
      <c r="B861" s="103"/>
      <c r="C861" s="103"/>
    </row>
    <row r="862" spans="2:3" ht="12.75" customHeight="1" x14ac:dyDescent="0.25">
      <c r="B862" s="103"/>
      <c r="C862" s="103"/>
    </row>
    <row r="863" spans="2:3" ht="12.75" customHeight="1" x14ac:dyDescent="0.25">
      <c r="B863" s="103"/>
      <c r="C863" s="103"/>
    </row>
    <row r="864" spans="2:3" ht="12.75" customHeight="1" x14ac:dyDescent="0.25">
      <c r="B864" s="103"/>
      <c r="C864" s="103"/>
    </row>
    <row r="865" spans="2:3" ht="12.75" customHeight="1" x14ac:dyDescent="0.25">
      <c r="B865" s="103"/>
      <c r="C865" s="103"/>
    </row>
    <row r="866" spans="2:3" ht="12.75" customHeight="1" x14ac:dyDescent="0.25">
      <c r="B866" s="103"/>
      <c r="C866" s="103"/>
    </row>
    <row r="867" spans="2:3" ht="12.75" customHeight="1" x14ac:dyDescent="0.25">
      <c r="B867" s="103"/>
      <c r="C867" s="103"/>
    </row>
    <row r="868" spans="2:3" ht="12.75" customHeight="1" x14ac:dyDescent="0.25">
      <c r="B868" s="103"/>
      <c r="C868" s="103"/>
    </row>
    <row r="869" spans="2:3" ht="12.75" customHeight="1" x14ac:dyDescent="0.25">
      <c r="B869" s="103"/>
      <c r="C869" s="103"/>
    </row>
    <row r="870" spans="2:3" ht="12.75" customHeight="1" x14ac:dyDescent="0.25">
      <c r="B870" s="103"/>
      <c r="C870" s="103"/>
    </row>
    <row r="871" spans="2:3" ht="12.75" customHeight="1" x14ac:dyDescent="0.25">
      <c r="B871" s="103"/>
      <c r="C871" s="103"/>
    </row>
    <row r="872" spans="2:3" ht="12.75" customHeight="1" x14ac:dyDescent="0.25">
      <c r="B872" s="103"/>
      <c r="C872" s="103"/>
    </row>
    <row r="873" spans="2:3" ht="12.75" customHeight="1" x14ac:dyDescent="0.25">
      <c r="B873" s="103"/>
      <c r="C873" s="103"/>
    </row>
    <row r="874" spans="2:3" ht="12.75" customHeight="1" x14ac:dyDescent="0.25">
      <c r="B874" s="103"/>
      <c r="C874" s="103"/>
    </row>
    <row r="875" spans="2:3" ht="12.75" customHeight="1" x14ac:dyDescent="0.25">
      <c r="B875" s="103"/>
      <c r="C875" s="103"/>
    </row>
    <row r="876" spans="2:3" ht="12.75" customHeight="1" x14ac:dyDescent="0.25">
      <c r="B876" s="103"/>
      <c r="C876" s="103"/>
    </row>
    <row r="877" spans="2:3" ht="12.75" customHeight="1" x14ac:dyDescent="0.25">
      <c r="B877" s="103"/>
      <c r="C877" s="103"/>
    </row>
    <row r="878" spans="2:3" ht="12.75" customHeight="1" x14ac:dyDescent="0.25">
      <c r="B878" s="103"/>
      <c r="C878" s="103"/>
    </row>
    <row r="879" spans="2:3" ht="12.75" customHeight="1" x14ac:dyDescent="0.25">
      <c r="B879" s="103"/>
      <c r="C879" s="103"/>
    </row>
    <row r="880" spans="2:3" ht="12.75" customHeight="1" x14ac:dyDescent="0.25">
      <c r="B880" s="103"/>
      <c r="C880" s="103"/>
    </row>
    <row r="881" spans="2:3" ht="12.75" customHeight="1" x14ac:dyDescent="0.25">
      <c r="B881" s="103"/>
      <c r="C881" s="103"/>
    </row>
    <row r="882" spans="2:3" ht="12.75" customHeight="1" x14ac:dyDescent="0.25">
      <c r="B882" s="103"/>
      <c r="C882" s="103"/>
    </row>
    <row r="883" spans="2:3" ht="12.75" customHeight="1" x14ac:dyDescent="0.25">
      <c r="B883" s="103"/>
      <c r="C883" s="103"/>
    </row>
    <row r="884" spans="2:3" ht="12.75" customHeight="1" x14ac:dyDescent="0.25">
      <c r="B884" s="103"/>
      <c r="C884" s="103"/>
    </row>
    <row r="885" spans="2:3" ht="12.75" customHeight="1" x14ac:dyDescent="0.25">
      <c r="B885" s="103"/>
      <c r="C885" s="103"/>
    </row>
    <row r="886" spans="2:3" ht="12.75" customHeight="1" x14ac:dyDescent="0.25">
      <c r="B886" s="103"/>
      <c r="C886" s="103"/>
    </row>
    <row r="887" spans="2:3" ht="12.75" customHeight="1" x14ac:dyDescent="0.25">
      <c r="B887" s="103"/>
      <c r="C887" s="103"/>
    </row>
    <row r="888" spans="2:3" ht="12.75" customHeight="1" x14ac:dyDescent="0.25">
      <c r="B888" s="103"/>
      <c r="C888" s="103"/>
    </row>
    <row r="889" spans="2:3" ht="12.75" customHeight="1" x14ac:dyDescent="0.25">
      <c r="B889" s="103"/>
      <c r="C889" s="103"/>
    </row>
    <row r="890" spans="2:3" ht="12.75" customHeight="1" x14ac:dyDescent="0.25">
      <c r="B890" s="103"/>
      <c r="C890" s="103"/>
    </row>
    <row r="891" spans="2:3" ht="12.75" customHeight="1" x14ac:dyDescent="0.25">
      <c r="B891" s="103"/>
      <c r="C891" s="103"/>
    </row>
    <row r="892" spans="2:3" ht="12.75" customHeight="1" x14ac:dyDescent="0.25">
      <c r="B892" s="103"/>
      <c r="C892" s="103"/>
    </row>
    <row r="893" spans="2:3" ht="12.75" customHeight="1" x14ac:dyDescent="0.25">
      <c r="B893" s="103"/>
      <c r="C893" s="103"/>
    </row>
    <row r="894" spans="2:3" ht="12.75" customHeight="1" x14ac:dyDescent="0.25">
      <c r="B894" s="103"/>
      <c r="C894" s="103"/>
    </row>
    <row r="895" spans="2:3" ht="12.75" customHeight="1" x14ac:dyDescent="0.25">
      <c r="B895" s="103"/>
      <c r="C895" s="103"/>
    </row>
    <row r="896" spans="2:3" ht="12.75" customHeight="1" x14ac:dyDescent="0.25">
      <c r="B896" s="103"/>
      <c r="C896" s="103"/>
    </row>
    <row r="897" spans="2:3" ht="12.75" customHeight="1" x14ac:dyDescent="0.25">
      <c r="B897" s="103"/>
      <c r="C897" s="103"/>
    </row>
    <row r="898" spans="2:3" ht="12.75" customHeight="1" x14ac:dyDescent="0.25">
      <c r="B898" s="103"/>
      <c r="C898" s="103"/>
    </row>
    <row r="899" spans="2:3" ht="12.75" customHeight="1" x14ac:dyDescent="0.25">
      <c r="B899" s="103"/>
      <c r="C899" s="103"/>
    </row>
    <row r="900" spans="2:3" ht="12.75" customHeight="1" x14ac:dyDescent="0.25">
      <c r="B900" s="103"/>
      <c r="C900" s="103"/>
    </row>
    <row r="901" spans="2:3" ht="12.75" customHeight="1" x14ac:dyDescent="0.25">
      <c r="B901" s="103"/>
      <c r="C901" s="103"/>
    </row>
    <row r="902" spans="2:3" ht="12.75" customHeight="1" x14ac:dyDescent="0.25">
      <c r="B902" s="103"/>
      <c r="C902" s="103"/>
    </row>
    <row r="903" spans="2:3" ht="12.75" customHeight="1" x14ac:dyDescent="0.25">
      <c r="B903" s="103"/>
      <c r="C903" s="103"/>
    </row>
    <row r="904" spans="2:3" ht="12.75" customHeight="1" x14ac:dyDescent="0.25">
      <c r="B904" s="103"/>
      <c r="C904" s="103"/>
    </row>
    <row r="905" spans="2:3" ht="12.75" customHeight="1" x14ac:dyDescent="0.25">
      <c r="B905" s="103"/>
      <c r="C905" s="103"/>
    </row>
    <row r="906" spans="2:3" ht="12.75" customHeight="1" x14ac:dyDescent="0.25">
      <c r="B906" s="103"/>
      <c r="C906" s="103"/>
    </row>
    <row r="907" spans="2:3" ht="12.75" customHeight="1" x14ac:dyDescent="0.25">
      <c r="B907" s="103"/>
      <c r="C907" s="103"/>
    </row>
    <row r="908" spans="2:3" ht="12.75" customHeight="1" x14ac:dyDescent="0.25">
      <c r="B908" s="103"/>
      <c r="C908" s="103"/>
    </row>
    <row r="909" spans="2:3" ht="12.75" customHeight="1" x14ac:dyDescent="0.25">
      <c r="B909" s="103"/>
      <c r="C909" s="103"/>
    </row>
    <row r="910" spans="2:3" ht="12.75" customHeight="1" x14ac:dyDescent="0.25">
      <c r="B910" s="103"/>
      <c r="C910" s="103"/>
    </row>
    <row r="911" spans="2:3" ht="12.75" customHeight="1" x14ac:dyDescent="0.25">
      <c r="B911" s="103"/>
      <c r="C911" s="103"/>
    </row>
    <row r="912" spans="2:3" ht="12.75" customHeight="1" x14ac:dyDescent="0.25">
      <c r="B912" s="103"/>
      <c r="C912" s="103"/>
    </row>
    <row r="913" spans="2:3" ht="12.75" customHeight="1" x14ac:dyDescent="0.25">
      <c r="B913" s="103"/>
      <c r="C913" s="103"/>
    </row>
    <row r="914" spans="2:3" ht="12.75" customHeight="1" x14ac:dyDescent="0.25">
      <c r="B914" s="103"/>
      <c r="C914" s="103"/>
    </row>
    <row r="915" spans="2:3" ht="12.75" customHeight="1" x14ac:dyDescent="0.25">
      <c r="B915" s="103"/>
      <c r="C915" s="103"/>
    </row>
    <row r="916" spans="2:3" ht="12.75" customHeight="1" x14ac:dyDescent="0.25">
      <c r="B916" s="103"/>
      <c r="C916" s="103"/>
    </row>
    <row r="917" spans="2:3" ht="12.75" customHeight="1" x14ac:dyDescent="0.25">
      <c r="B917" s="103"/>
      <c r="C917" s="103"/>
    </row>
    <row r="918" spans="2:3" ht="12.75" customHeight="1" x14ac:dyDescent="0.25">
      <c r="B918" s="103"/>
      <c r="C918" s="103"/>
    </row>
    <row r="919" spans="2:3" ht="12.75" customHeight="1" x14ac:dyDescent="0.25">
      <c r="B919" s="103"/>
      <c r="C919" s="103"/>
    </row>
    <row r="920" spans="2:3" ht="12.75" customHeight="1" x14ac:dyDescent="0.25">
      <c r="B920" s="103"/>
      <c r="C920" s="103"/>
    </row>
    <row r="921" spans="2:3" ht="12.75" customHeight="1" x14ac:dyDescent="0.25">
      <c r="B921" s="103"/>
      <c r="C921" s="103"/>
    </row>
    <row r="922" spans="2:3" ht="12.75" customHeight="1" x14ac:dyDescent="0.25">
      <c r="B922" s="103"/>
      <c r="C922" s="103"/>
    </row>
    <row r="923" spans="2:3" ht="12.75" customHeight="1" x14ac:dyDescent="0.25">
      <c r="B923" s="103"/>
      <c r="C923" s="103"/>
    </row>
    <row r="924" spans="2:3" ht="12.75" customHeight="1" x14ac:dyDescent="0.25">
      <c r="B924" s="103"/>
      <c r="C924" s="103"/>
    </row>
    <row r="925" spans="2:3" ht="12.75" customHeight="1" x14ac:dyDescent="0.25">
      <c r="B925" s="103"/>
      <c r="C925" s="103"/>
    </row>
    <row r="926" spans="2:3" ht="12.75" customHeight="1" x14ac:dyDescent="0.25">
      <c r="B926" s="103"/>
      <c r="C926" s="103"/>
    </row>
    <row r="927" spans="2:3" ht="12.75" customHeight="1" x14ac:dyDescent="0.25">
      <c r="B927" s="103"/>
      <c r="C927" s="103"/>
    </row>
    <row r="928" spans="2:3" ht="12.75" customHeight="1" x14ac:dyDescent="0.25">
      <c r="B928" s="103"/>
      <c r="C928" s="103"/>
    </row>
    <row r="929" spans="2:3" ht="12.75" customHeight="1" x14ac:dyDescent="0.25">
      <c r="B929" s="103"/>
      <c r="C929" s="103"/>
    </row>
    <row r="930" spans="2:3" ht="12.75" customHeight="1" x14ac:dyDescent="0.25">
      <c r="B930" s="103"/>
      <c r="C930" s="103"/>
    </row>
    <row r="931" spans="2:3" ht="12.75" customHeight="1" x14ac:dyDescent="0.25">
      <c r="B931" s="103"/>
      <c r="C931" s="103"/>
    </row>
    <row r="932" spans="2:3" ht="12.75" customHeight="1" x14ac:dyDescent="0.25">
      <c r="B932" s="103"/>
      <c r="C932" s="103"/>
    </row>
    <row r="933" spans="2:3" ht="12.75" customHeight="1" x14ac:dyDescent="0.25">
      <c r="B933" s="103"/>
      <c r="C933" s="103"/>
    </row>
    <row r="934" spans="2:3" ht="12.75" customHeight="1" x14ac:dyDescent="0.25">
      <c r="B934" s="103"/>
      <c r="C934" s="103"/>
    </row>
    <row r="935" spans="2:3" ht="12.75" customHeight="1" x14ac:dyDescent="0.25">
      <c r="B935" s="103"/>
      <c r="C935" s="103"/>
    </row>
    <row r="936" spans="2:3" ht="12.75" customHeight="1" x14ac:dyDescent="0.25">
      <c r="B936" s="103"/>
      <c r="C936" s="103"/>
    </row>
    <row r="937" spans="2:3" ht="12.75" customHeight="1" x14ac:dyDescent="0.25">
      <c r="B937" s="103"/>
      <c r="C937" s="103"/>
    </row>
    <row r="938" spans="2:3" ht="12.75" customHeight="1" x14ac:dyDescent="0.25">
      <c r="B938" s="103"/>
      <c r="C938" s="103"/>
    </row>
    <row r="939" spans="2:3" ht="12.75" customHeight="1" x14ac:dyDescent="0.25">
      <c r="B939" s="103"/>
      <c r="C939" s="103"/>
    </row>
    <row r="940" spans="2:3" ht="12.75" customHeight="1" x14ac:dyDescent="0.25">
      <c r="B940" s="103"/>
      <c r="C940" s="103"/>
    </row>
    <row r="941" spans="2:3" ht="12.75" customHeight="1" x14ac:dyDescent="0.25">
      <c r="B941" s="103"/>
      <c r="C941" s="103"/>
    </row>
    <row r="942" spans="2:3" ht="12.75" customHeight="1" x14ac:dyDescent="0.25">
      <c r="B942" s="103"/>
      <c r="C942" s="103"/>
    </row>
    <row r="943" spans="2:3" ht="12.75" customHeight="1" x14ac:dyDescent="0.25">
      <c r="B943" s="103"/>
      <c r="C943" s="103"/>
    </row>
    <row r="944" spans="2:3" ht="12.75" customHeight="1" x14ac:dyDescent="0.25">
      <c r="B944" s="103"/>
      <c r="C944" s="103"/>
    </row>
    <row r="945" spans="2:3" ht="12.75" customHeight="1" x14ac:dyDescent="0.25">
      <c r="B945" s="103"/>
      <c r="C945" s="103"/>
    </row>
    <row r="946" spans="2:3" ht="12.75" customHeight="1" x14ac:dyDescent="0.25">
      <c r="B946" s="103"/>
      <c r="C946" s="103"/>
    </row>
    <row r="947" spans="2:3" ht="12.75" customHeight="1" x14ac:dyDescent="0.25">
      <c r="B947" s="103"/>
      <c r="C947" s="103"/>
    </row>
    <row r="948" spans="2:3" ht="12.75" customHeight="1" x14ac:dyDescent="0.25">
      <c r="B948" s="103"/>
      <c r="C948" s="103"/>
    </row>
    <row r="949" spans="2:3" ht="12.75" customHeight="1" x14ac:dyDescent="0.25">
      <c r="B949" s="103"/>
      <c r="C949" s="103"/>
    </row>
    <row r="950" spans="2:3" ht="12.75" customHeight="1" x14ac:dyDescent="0.25">
      <c r="B950" s="103"/>
      <c r="C950" s="103"/>
    </row>
    <row r="951" spans="2:3" ht="12.75" customHeight="1" x14ac:dyDescent="0.25">
      <c r="B951" s="103"/>
      <c r="C951" s="103"/>
    </row>
    <row r="952" spans="2:3" ht="12.75" customHeight="1" x14ac:dyDescent="0.25">
      <c r="B952" s="103"/>
      <c r="C952" s="103"/>
    </row>
    <row r="953" spans="2:3" ht="12.75" customHeight="1" x14ac:dyDescent="0.25">
      <c r="B953" s="103"/>
      <c r="C953" s="103"/>
    </row>
    <row r="954" spans="2:3" ht="12.75" customHeight="1" x14ac:dyDescent="0.25">
      <c r="B954" s="103"/>
      <c r="C954" s="103"/>
    </row>
    <row r="955" spans="2:3" ht="12.75" customHeight="1" x14ac:dyDescent="0.25">
      <c r="B955" s="103"/>
      <c r="C955" s="103"/>
    </row>
    <row r="956" spans="2:3" ht="12.75" customHeight="1" x14ac:dyDescent="0.25">
      <c r="B956" s="103"/>
      <c r="C956" s="103"/>
    </row>
    <row r="957" spans="2:3" ht="12.75" customHeight="1" x14ac:dyDescent="0.25">
      <c r="B957" s="103"/>
      <c r="C957" s="103"/>
    </row>
    <row r="958" spans="2:3" ht="12.75" customHeight="1" x14ac:dyDescent="0.25">
      <c r="B958" s="103"/>
      <c r="C958" s="103"/>
    </row>
    <row r="959" spans="2:3" ht="12.75" customHeight="1" x14ac:dyDescent="0.25">
      <c r="B959" s="103"/>
      <c r="C959" s="103"/>
    </row>
    <row r="960" spans="2:3" ht="12.75" customHeight="1" x14ac:dyDescent="0.25">
      <c r="B960" s="103"/>
      <c r="C960" s="103"/>
    </row>
    <row r="961" spans="2:3" ht="12.75" customHeight="1" x14ac:dyDescent="0.25">
      <c r="B961" s="103"/>
      <c r="C961" s="103"/>
    </row>
    <row r="962" spans="2:3" ht="12.75" customHeight="1" x14ac:dyDescent="0.25">
      <c r="B962" s="103"/>
      <c r="C962" s="103"/>
    </row>
    <row r="963" spans="2:3" ht="12.75" customHeight="1" x14ac:dyDescent="0.25">
      <c r="B963" s="103"/>
      <c r="C963" s="103"/>
    </row>
    <row r="964" spans="2:3" ht="12.75" customHeight="1" x14ac:dyDescent="0.25">
      <c r="B964" s="103"/>
      <c r="C964" s="103"/>
    </row>
    <row r="965" spans="2:3" ht="12.75" customHeight="1" x14ac:dyDescent="0.25">
      <c r="B965" s="103"/>
      <c r="C965" s="103"/>
    </row>
    <row r="966" spans="2:3" ht="12.75" customHeight="1" x14ac:dyDescent="0.25">
      <c r="B966" s="103"/>
      <c r="C966" s="103"/>
    </row>
    <row r="967" spans="2:3" ht="12.75" customHeight="1" x14ac:dyDescent="0.25">
      <c r="B967" s="103"/>
      <c r="C967" s="103"/>
    </row>
    <row r="968" spans="2:3" ht="12.75" customHeight="1" x14ac:dyDescent="0.25">
      <c r="B968" s="103"/>
      <c r="C968" s="103"/>
    </row>
    <row r="969" spans="2:3" ht="12.75" customHeight="1" x14ac:dyDescent="0.25">
      <c r="B969" s="103"/>
      <c r="C969" s="103"/>
    </row>
    <row r="970" spans="2:3" ht="12.75" customHeight="1" x14ac:dyDescent="0.25">
      <c r="B970" s="103"/>
      <c r="C970" s="103"/>
    </row>
    <row r="971" spans="2:3" ht="12.75" customHeight="1" x14ac:dyDescent="0.25">
      <c r="B971" s="103"/>
      <c r="C971" s="103"/>
    </row>
    <row r="972" spans="2:3" ht="12.75" customHeight="1" x14ac:dyDescent="0.25">
      <c r="B972" s="103"/>
      <c r="C972" s="103"/>
    </row>
    <row r="973" spans="2:3" ht="12.75" customHeight="1" x14ac:dyDescent="0.25">
      <c r="B973" s="103"/>
      <c r="C973" s="103"/>
    </row>
    <row r="974" spans="2:3" ht="12.75" customHeight="1" x14ac:dyDescent="0.25">
      <c r="B974" s="103"/>
      <c r="C974" s="103"/>
    </row>
    <row r="975" spans="2:3" ht="12.75" customHeight="1" x14ac:dyDescent="0.25">
      <c r="B975" s="103"/>
      <c r="C975" s="103"/>
    </row>
    <row r="976" spans="2:3" ht="12.75" customHeight="1" x14ac:dyDescent="0.25">
      <c r="B976" s="103"/>
      <c r="C976" s="103"/>
    </row>
    <row r="977" spans="2:3" ht="12.75" customHeight="1" x14ac:dyDescent="0.25">
      <c r="B977" s="103"/>
      <c r="C977" s="103"/>
    </row>
    <row r="978" spans="2:3" ht="12.75" customHeight="1" x14ac:dyDescent="0.25">
      <c r="B978" s="103"/>
      <c r="C978" s="103"/>
    </row>
    <row r="979" spans="2:3" ht="12.75" customHeight="1" x14ac:dyDescent="0.25">
      <c r="B979" s="103"/>
      <c r="C979" s="103"/>
    </row>
    <row r="980" spans="2:3" ht="12.75" customHeight="1" x14ac:dyDescent="0.25">
      <c r="B980" s="103"/>
      <c r="C980" s="103"/>
    </row>
    <row r="981" spans="2:3" ht="12.75" customHeight="1" x14ac:dyDescent="0.25">
      <c r="B981" s="103"/>
      <c r="C981" s="103"/>
    </row>
    <row r="982" spans="2:3" ht="12.75" customHeight="1" x14ac:dyDescent="0.25">
      <c r="B982" s="103"/>
      <c r="C982" s="103"/>
    </row>
    <row r="983" spans="2:3" ht="12.75" customHeight="1" x14ac:dyDescent="0.25">
      <c r="B983" s="103"/>
      <c r="C983" s="103"/>
    </row>
    <row r="984" spans="2:3" ht="12.75" customHeight="1" x14ac:dyDescent="0.25">
      <c r="B984" s="103"/>
      <c r="C984" s="103"/>
    </row>
    <row r="985" spans="2:3" ht="12.75" customHeight="1" x14ac:dyDescent="0.25">
      <c r="B985" s="103"/>
      <c r="C985" s="103"/>
    </row>
    <row r="986" spans="2:3" ht="12.75" customHeight="1" x14ac:dyDescent="0.25">
      <c r="B986" s="103"/>
      <c r="C986" s="103"/>
    </row>
    <row r="987" spans="2:3" ht="12.75" customHeight="1" x14ac:dyDescent="0.25">
      <c r="B987" s="103"/>
      <c r="C987" s="103"/>
    </row>
    <row r="988" spans="2:3" ht="12.75" customHeight="1" x14ac:dyDescent="0.25">
      <c r="B988" s="103"/>
      <c r="C988" s="103"/>
    </row>
    <row r="989" spans="2:3" ht="12.75" customHeight="1" x14ac:dyDescent="0.25">
      <c r="B989" s="103"/>
      <c r="C989" s="103"/>
    </row>
    <row r="990" spans="2:3" ht="12.75" customHeight="1" x14ac:dyDescent="0.25">
      <c r="B990" s="103"/>
      <c r="C990" s="103"/>
    </row>
    <row r="991" spans="2:3" ht="12.75" customHeight="1" x14ac:dyDescent="0.25">
      <c r="B991" s="103"/>
      <c r="C991" s="103"/>
    </row>
    <row r="992" spans="2:3" ht="12.75" customHeight="1" x14ac:dyDescent="0.25">
      <c r="B992" s="103"/>
      <c r="C992" s="103"/>
    </row>
    <row r="993" spans="2:3" ht="12.75" customHeight="1" x14ac:dyDescent="0.25">
      <c r="B993" s="103"/>
      <c r="C993" s="103"/>
    </row>
    <row r="994" spans="2:3" ht="12.75" customHeight="1" x14ac:dyDescent="0.25">
      <c r="B994" s="103"/>
      <c r="C994" s="103"/>
    </row>
    <row r="995" spans="2:3" ht="12.75" customHeight="1" x14ac:dyDescent="0.25">
      <c r="B995" s="103"/>
      <c r="C995" s="103"/>
    </row>
    <row r="996" spans="2:3" ht="12.75" customHeight="1" x14ac:dyDescent="0.25">
      <c r="B996" s="103"/>
      <c r="C996" s="103"/>
    </row>
    <row r="997" spans="2:3" ht="12.75" customHeight="1" x14ac:dyDescent="0.25">
      <c r="B997" s="103"/>
      <c r="C997" s="103"/>
    </row>
    <row r="998" spans="2:3" ht="12.75" customHeight="1" x14ac:dyDescent="0.25">
      <c r="B998" s="103"/>
      <c r="C998" s="103"/>
    </row>
    <row r="999" spans="2:3" ht="12.75" customHeight="1" x14ac:dyDescent="0.25">
      <c r="B999" s="103"/>
      <c r="C999" s="103"/>
    </row>
    <row r="1000" spans="2:3" ht="12.75" customHeight="1" x14ac:dyDescent="0.25">
      <c r="B1000" s="103"/>
      <c r="C1000" s="103"/>
    </row>
    <row r="1001" spans="2:3" ht="12.75" customHeight="1" x14ac:dyDescent="0.25">
      <c r="B1001" s="103"/>
      <c r="C1001" s="103"/>
    </row>
    <row r="1002" spans="2:3" ht="12.75" customHeight="1" x14ac:dyDescent="0.25">
      <c r="B1002" s="103"/>
      <c r="C1002" s="103"/>
    </row>
    <row r="1003" spans="2:3" ht="12.75" customHeight="1" x14ac:dyDescent="0.25">
      <c r="B1003" s="103"/>
      <c r="C1003" s="103"/>
    </row>
    <row r="1004" spans="2:3" ht="12.75" customHeight="1" x14ac:dyDescent="0.25">
      <c r="B1004" s="103"/>
      <c r="C1004" s="103"/>
    </row>
    <row r="1005" spans="2:3" ht="12.75" customHeight="1" x14ac:dyDescent="0.25">
      <c r="B1005" s="103"/>
      <c r="C1005" s="103"/>
    </row>
    <row r="1006" spans="2:3" ht="12.75" customHeight="1" x14ac:dyDescent="0.25">
      <c r="B1006" s="103"/>
      <c r="C1006" s="103"/>
    </row>
    <row r="1007" spans="2:3" ht="12.75" customHeight="1" x14ac:dyDescent="0.25">
      <c r="B1007" s="103"/>
      <c r="C1007" s="103"/>
    </row>
    <row r="1008" spans="2:3" ht="12.75" customHeight="1" x14ac:dyDescent="0.25">
      <c r="B1008" s="103"/>
      <c r="C1008" s="103"/>
    </row>
    <row r="1009" spans="2:3" ht="12.75" customHeight="1" x14ac:dyDescent="0.25">
      <c r="B1009" s="103"/>
      <c r="C1009" s="103"/>
    </row>
    <row r="1010" spans="2:3" ht="12.75" customHeight="1" x14ac:dyDescent="0.25">
      <c r="B1010" s="103"/>
      <c r="C1010" s="103"/>
    </row>
    <row r="1011" spans="2:3" ht="12.75" customHeight="1" x14ac:dyDescent="0.25">
      <c r="B1011" s="103"/>
      <c r="C1011" s="103"/>
    </row>
    <row r="1012" spans="2:3" ht="12.75" customHeight="1" x14ac:dyDescent="0.25">
      <c r="B1012" s="103"/>
      <c r="C1012" s="103"/>
    </row>
    <row r="1013" spans="2:3" ht="12.75" customHeight="1" x14ac:dyDescent="0.25">
      <c r="B1013" s="103"/>
      <c r="C1013" s="103"/>
    </row>
  </sheetData>
  <mergeCells count="11">
    <mergeCell ref="B1:C1"/>
    <mergeCell ref="B7:B8"/>
    <mergeCell ref="C7:C8"/>
    <mergeCell ref="A2:E2"/>
    <mergeCell ref="A3:E3"/>
    <mergeCell ref="A4:E4"/>
    <mergeCell ref="A5:E5"/>
    <mergeCell ref="B6:C6"/>
    <mergeCell ref="D7:D8"/>
    <mergeCell ref="E7:E8"/>
    <mergeCell ref="A7:A8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3"/>
  <sheetViews>
    <sheetView workbookViewId="0">
      <selection activeCell="F12" sqref="F12"/>
    </sheetView>
  </sheetViews>
  <sheetFormatPr defaultColWidth="17.28515625" defaultRowHeight="15" customHeight="1" x14ac:dyDescent="0.2"/>
  <cols>
    <col min="1" max="1" width="5.42578125" style="75" customWidth="1"/>
    <col min="2" max="2" width="4.42578125" style="75" customWidth="1"/>
    <col min="3" max="3" width="62.140625" style="75" customWidth="1"/>
    <col min="4" max="4" width="11.28515625" style="75" customWidth="1"/>
    <col min="5" max="5" width="12.5703125" style="75" customWidth="1"/>
    <col min="6" max="6" width="11.85546875" style="75" customWidth="1"/>
    <col min="7" max="7" width="12.140625" style="75" customWidth="1"/>
    <col min="8" max="8" width="11.42578125" style="75" bestFit="1" customWidth="1"/>
    <col min="9" max="14" width="9.140625" style="75" customWidth="1"/>
    <col min="15" max="26" width="8" style="75" customWidth="1"/>
    <col min="27" max="16384" width="17.28515625" style="75"/>
  </cols>
  <sheetData>
    <row r="1" spans="1:26" ht="15.75" customHeight="1" x14ac:dyDescent="0.25">
      <c r="B1" s="492"/>
      <c r="C1" s="493"/>
      <c r="D1" s="49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1:26" ht="15.75" customHeight="1" x14ac:dyDescent="0.25">
      <c r="A2" s="503" t="s">
        <v>862</v>
      </c>
      <c r="B2" s="504"/>
      <c r="C2" s="504"/>
      <c r="D2" s="504"/>
      <c r="E2" s="505"/>
      <c r="F2" s="505"/>
      <c r="G2" s="505"/>
      <c r="H2" s="505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1:26" ht="15.75" customHeight="1" x14ac:dyDescent="0.25">
      <c r="A3" s="604" t="s">
        <v>409</v>
      </c>
      <c r="B3" s="491"/>
      <c r="C3" s="491"/>
      <c r="D3" s="491"/>
      <c r="E3" s="491"/>
      <c r="F3" s="491"/>
      <c r="G3" s="491"/>
      <c r="H3" s="491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</row>
    <row r="4" spans="1:26" ht="15.75" customHeight="1" x14ac:dyDescent="0.25">
      <c r="A4" s="604" t="s">
        <v>742</v>
      </c>
      <c r="B4" s="491"/>
      <c r="C4" s="491"/>
      <c r="D4" s="491"/>
      <c r="E4" s="491"/>
      <c r="F4" s="491"/>
      <c r="G4" s="491"/>
      <c r="H4" s="491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</row>
    <row r="5" spans="1:26" ht="15.75" customHeight="1" x14ac:dyDescent="0.25">
      <c r="B5" s="135"/>
      <c r="C5" s="135"/>
      <c r="E5" s="73"/>
      <c r="F5" s="73"/>
      <c r="G5" s="77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</row>
    <row r="6" spans="1:26" ht="15.75" customHeight="1" x14ac:dyDescent="0.25">
      <c r="A6" s="501" t="s">
        <v>257</v>
      </c>
      <c r="B6" s="495" t="s">
        <v>14</v>
      </c>
      <c r="C6" s="496"/>
      <c r="D6" s="507" t="s">
        <v>402</v>
      </c>
      <c r="E6" s="507" t="s">
        <v>403</v>
      </c>
      <c r="F6" s="507" t="s">
        <v>404</v>
      </c>
      <c r="G6" s="507" t="s">
        <v>748</v>
      </c>
      <c r="H6" s="507" t="s">
        <v>853</v>
      </c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</row>
    <row r="7" spans="1:26" ht="15.75" customHeight="1" x14ac:dyDescent="0.25">
      <c r="A7" s="502"/>
      <c r="B7" s="497"/>
      <c r="C7" s="498"/>
      <c r="D7" s="603"/>
      <c r="E7" s="605"/>
      <c r="F7" s="605"/>
      <c r="G7" s="605"/>
      <c r="H7" s="605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</row>
    <row r="8" spans="1:26" ht="15.75" customHeight="1" x14ac:dyDescent="0.25">
      <c r="A8" s="116">
        <v>1</v>
      </c>
      <c r="B8" s="74">
        <v>2</v>
      </c>
      <c r="C8" s="117">
        <v>3</v>
      </c>
      <c r="D8" s="140">
        <v>4</v>
      </c>
      <c r="E8" s="141">
        <v>5</v>
      </c>
      <c r="F8" s="141">
        <v>6</v>
      </c>
      <c r="G8" s="141">
        <v>7</v>
      </c>
      <c r="H8" s="141">
        <v>8</v>
      </c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</row>
    <row r="9" spans="1:26" ht="15.75" customHeight="1" x14ac:dyDescent="0.25">
      <c r="A9" s="119" t="s">
        <v>258</v>
      </c>
      <c r="B9" s="494" t="s">
        <v>16</v>
      </c>
      <c r="C9" s="489"/>
      <c r="D9" s="134">
        <f>SUM(D10:D13)</f>
        <v>118777828</v>
      </c>
      <c r="E9" s="134">
        <f>SUM(E10:E13)</f>
        <v>122341163</v>
      </c>
      <c r="F9" s="134">
        <f>SUM(F10:F13)</f>
        <v>125973327</v>
      </c>
      <c r="G9" s="323">
        <f>SUM(G10:G13)</f>
        <v>129676386</v>
      </c>
      <c r="H9" s="297">
        <f>H10+H11+H12</f>
        <v>119281432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</row>
    <row r="10" spans="1:26" ht="15.75" customHeight="1" x14ac:dyDescent="0.25">
      <c r="A10" s="121" t="s">
        <v>259</v>
      </c>
      <c r="B10" s="36" t="s">
        <v>17</v>
      </c>
      <c r="C10" s="19" t="s">
        <v>18</v>
      </c>
      <c r="D10" s="142">
        <v>72982828</v>
      </c>
      <c r="E10" s="142">
        <v>75172313</v>
      </c>
      <c r="F10" s="142">
        <v>77427482</v>
      </c>
      <c r="G10" s="142">
        <v>79750306</v>
      </c>
      <c r="H10" s="179">
        <v>73486432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</row>
    <row r="11" spans="1:26" ht="15.75" customHeight="1" x14ac:dyDescent="0.25">
      <c r="A11" s="121" t="s">
        <v>260</v>
      </c>
      <c r="B11" s="36" t="s">
        <v>19</v>
      </c>
      <c r="C11" s="19" t="s">
        <v>20</v>
      </c>
      <c r="D11" s="142">
        <v>42300000</v>
      </c>
      <c r="E11" s="142">
        <v>43569000</v>
      </c>
      <c r="F11" s="142">
        <v>44838000</v>
      </c>
      <c r="G11" s="324">
        <v>46107000</v>
      </c>
      <c r="H11" s="179">
        <v>42300000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</row>
    <row r="12" spans="1:26" ht="15.75" customHeight="1" x14ac:dyDescent="0.25">
      <c r="A12" s="121" t="s">
        <v>261</v>
      </c>
      <c r="B12" s="36" t="s">
        <v>21</v>
      </c>
      <c r="C12" s="19" t="s">
        <v>22</v>
      </c>
      <c r="D12" s="142">
        <v>3495000</v>
      </c>
      <c r="E12" s="39">
        <v>3599850</v>
      </c>
      <c r="F12" s="39">
        <v>3707845</v>
      </c>
      <c r="G12" s="177">
        <v>3819080</v>
      </c>
      <c r="H12" s="179">
        <v>3495000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</row>
    <row r="13" spans="1:26" ht="15.75" customHeight="1" x14ac:dyDescent="0.25">
      <c r="A13" s="121" t="s">
        <v>262</v>
      </c>
      <c r="B13" s="36" t="s">
        <v>23</v>
      </c>
      <c r="C13" s="19" t="s">
        <v>24</v>
      </c>
      <c r="D13" s="142">
        <v>0</v>
      </c>
      <c r="E13" s="96"/>
      <c r="F13" s="96"/>
      <c r="G13" s="325"/>
      <c r="H13" s="179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</row>
    <row r="14" spans="1:26" ht="15.75" customHeight="1" x14ac:dyDescent="0.25">
      <c r="A14" s="119" t="s">
        <v>263</v>
      </c>
      <c r="B14" s="34" t="s">
        <v>25</v>
      </c>
      <c r="C14" s="136"/>
      <c r="D14" s="143">
        <v>0</v>
      </c>
      <c r="E14" s="96"/>
      <c r="F14" s="96"/>
      <c r="G14" s="325"/>
      <c r="H14" s="297">
        <f>H15+H17</f>
        <v>23846540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</row>
    <row r="15" spans="1:26" ht="15.75" customHeight="1" x14ac:dyDescent="0.25">
      <c r="A15" s="121" t="s">
        <v>264</v>
      </c>
      <c r="B15" s="36" t="s">
        <v>26</v>
      </c>
      <c r="C15" s="137" t="s">
        <v>27</v>
      </c>
      <c r="D15" s="142">
        <v>0</v>
      </c>
      <c r="E15" s="96"/>
      <c r="F15" s="96"/>
      <c r="G15" s="325"/>
      <c r="H15" s="179">
        <v>23296540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</row>
    <row r="16" spans="1:26" ht="15.75" customHeight="1" x14ac:dyDescent="0.25">
      <c r="A16" s="121" t="s">
        <v>265</v>
      </c>
      <c r="B16" s="36" t="s">
        <v>28</v>
      </c>
      <c r="C16" s="19" t="s">
        <v>29</v>
      </c>
      <c r="D16" s="142">
        <v>0</v>
      </c>
      <c r="E16" s="96"/>
      <c r="F16" s="96"/>
      <c r="G16" s="325"/>
      <c r="H16" s="179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</row>
    <row r="17" spans="1:26" ht="15.75" customHeight="1" x14ac:dyDescent="0.25">
      <c r="A17" s="121" t="s">
        <v>266</v>
      </c>
      <c r="B17" s="36" t="s">
        <v>30</v>
      </c>
      <c r="C17" s="19" t="s">
        <v>31</v>
      </c>
      <c r="D17" s="142">
        <v>0</v>
      </c>
      <c r="E17" s="96"/>
      <c r="F17" s="96"/>
      <c r="G17" s="325"/>
      <c r="H17" s="179">
        <v>550000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</row>
    <row r="18" spans="1:26" ht="15.75" customHeight="1" x14ac:dyDescent="0.25">
      <c r="A18" s="121" t="s">
        <v>267</v>
      </c>
      <c r="B18" s="34" t="s">
        <v>32</v>
      </c>
      <c r="C18" s="19"/>
      <c r="D18" s="143">
        <f>D19</f>
        <v>29110000</v>
      </c>
      <c r="E18" s="143">
        <f>E19</f>
        <v>0</v>
      </c>
      <c r="F18" s="143">
        <f>F19</f>
        <v>0</v>
      </c>
      <c r="G18" s="326">
        <f>G19</f>
        <v>0</v>
      </c>
      <c r="H18" s="178">
        <f>H19</f>
        <v>76851745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</row>
    <row r="19" spans="1:26" ht="15.75" customHeight="1" x14ac:dyDescent="0.25">
      <c r="A19" s="121" t="s">
        <v>268</v>
      </c>
      <c r="B19" s="36" t="s">
        <v>33</v>
      </c>
      <c r="C19" s="19" t="s">
        <v>32</v>
      </c>
      <c r="D19" s="142">
        <v>29110000</v>
      </c>
      <c r="E19" s="39">
        <v>0</v>
      </c>
      <c r="F19" s="177">
        <v>0</v>
      </c>
      <c r="G19" s="177">
        <v>0</v>
      </c>
      <c r="H19" s="179">
        <v>76851745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</row>
    <row r="20" spans="1:26" ht="15.75" customHeight="1" x14ac:dyDescent="0.25">
      <c r="A20" s="175" t="s">
        <v>269</v>
      </c>
      <c r="B20" s="35" t="s">
        <v>34</v>
      </c>
      <c r="C20" s="180"/>
      <c r="D20" s="176">
        <f>D9+D18+D14</f>
        <v>147887828</v>
      </c>
      <c r="E20" s="176">
        <f>E9+E18+E14</f>
        <v>122341163</v>
      </c>
      <c r="F20" s="176">
        <f>F9+F18+F14</f>
        <v>125973327</v>
      </c>
      <c r="G20" s="176">
        <f>G9+G18+G14</f>
        <v>129676386</v>
      </c>
      <c r="H20" s="181">
        <f>H9+H18+H14</f>
        <v>219979717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</row>
    <row r="21" spans="1:26" ht="15.75" customHeight="1" x14ac:dyDescent="0.25">
      <c r="A21" s="119" t="s">
        <v>270</v>
      </c>
      <c r="B21" s="488" t="s">
        <v>35</v>
      </c>
      <c r="C21" s="489"/>
      <c r="D21" s="143">
        <f>SUM(D22:D26)</f>
        <v>120238873</v>
      </c>
      <c r="E21" s="143">
        <f>SUM(E22:E26)</f>
        <v>123846039.19</v>
      </c>
      <c r="F21" s="143">
        <f>SUM(F22:F26)</f>
        <v>127561420.36570001</v>
      </c>
      <c r="G21" s="326">
        <f>SUM(G22:G26)</f>
        <v>131388262.97667101</v>
      </c>
      <c r="H21" s="178">
        <f>SUM(H22:H26)</f>
        <v>167548425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</row>
    <row r="22" spans="1:26" ht="15.75" customHeight="1" x14ac:dyDescent="0.25">
      <c r="A22" s="121" t="s">
        <v>271</v>
      </c>
      <c r="B22" s="36" t="s">
        <v>36</v>
      </c>
      <c r="C22" s="19" t="s">
        <v>37</v>
      </c>
      <c r="D22" s="142">
        <v>26058900</v>
      </c>
      <c r="E22" s="142">
        <v>26840667</v>
      </c>
      <c r="F22" s="142">
        <f>(E22*0.03)+E22</f>
        <v>27645887.010000002</v>
      </c>
      <c r="G22" s="327">
        <f>(F22*0.03)+F22</f>
        <v>28475263.620300002</v>
      </c>
      <c r="H22" s="179">
        <v>28530674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</row>
    <row r="23" spans="1:26" ht="15.75" customHeight="1" x14ac:dyDescent="0.25">
      <c r="A23" s="121" t="s">
        <v>272</v>
      </c>
      <c r="B23" s="36" t="s">
        <v>38</v>
      </c>
      <c r="C23" s="137" t="s">
        <v>39</v>
      </c>
      <c r="D23" s="142">
        <v>5397250</v>
      </c>
      <c r="E23" s="142">
        <f>(D23*0.03)+D23</f>
        <v>5559167.5</v>
      </c>
      <c r="F23" s="142">
        <f>(E23*0.03)+E23</f>
        <v>5725942.5250000004</v>
      </c>
      <c r="G23" s="327">
        <f>(F23*0.03)+F23</f>
        <v>5897720.8007500004</v>
      </c>
      <c r="H23" s="179">
        <v>5979250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</row>
    <row r="24" spans="1:26" ht="15.75" customHeight="1" x14ac:dyDescent="0.25">
      <c r="A24" s="121" t="s">
        <v>273</v>
      </c>
      <c r="B24" s="36" t="s">
        <v>40</v>
      </c>
      <c r="C24" s="19" t="s">
        <v>41</v>
      </c>
      <c r="D24" s="142">
        <v>39708350</v>
      </c>
      <c r="E24" s="142">
        <f t="shared" ref="E24:G25" si="0">(D24*0.03)+D24</f>
        <v>40899600.5</v>
      </c>
      <c r="F24" s="142">
        <f t="shared" si="0"/>
        <v>42126588.515000001</v>
      </c>
      <c r="G24" s="327">
        <f t="shared" si="0"/>
        <v>43390386.170450002</v>
      </c>
      <c r="H24" s="179">
        <v>40072377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</row>
    <row r="25" spans="1:26" ht="15.75" customHeight="1" x14ac:dyDescent="0.25">
      <c r="A25" s="121" t="s">
        <v>274</v>
      </c>
      <c r="B25" s="36" t="s">
        <v>42</v>
      </c>
      <c r="C25" s="19" t="s">
        <v>43</v>
      </c>
      <c r="D25" s="142">
        <v>5654000</v>
      </c>
      <c r="E25" s="142">
        <f t="shared" si="0"/>
        <v>5823620</v>
      </c>
      <c r="F25" s="142">
        <f t="shared" si="0"/>
        <v>5998328.5999999996</v>
      </c>
      <c r="G25" s="327">
        <f t="shared" si="0"/>
        <v>6178278.4579999996</v>
      </c>
      <c r="H25" s="179">
        <v>5673000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</row>
    <row r="26" spans="1:26" ht="15.75" customHeight="1" x14ac:dyDescent="0.25">
      <c r="A26" s="121" t="s">
        <v>275</v>
      </c>
      <c r="B26" s="36" t="s">
        <v>44</v>
      </c>
      <c r="C26" s="19" t="s">
        <v>45</v>
      </c>
      <c r="D26" s="142">
        <v>43420373</v>
      </c>
      <c r="E26" s="142">
        <f>(D26*0.03)+D26</f>
        <v>44722984.189999998</v>
      </c>
      <c r="F26" s="142">
        <f>(E26*0.03)+E26</f>
        <v>46064673.715700001</v>
      </c>
      <c r="G26" s="327">
        <f>(F26*0.03)+F26</f>
        <v>47446613.927170999</v>
      </c>
      <c r="H26" s="179">
        <v>87293124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</row>
    <row r="27" spans="1:26" ht="15.75" customHeight="1" x14ac:dyDescent="0.25">
      <c r="A27" s="119" t="s">
        <v>276</v>
      </c>
      <c r="B27" s="138" t="s">
        <v>46</v>
      </c>
      <c r="C27" s="20"/>
      <c r="D27" s="143">
        <f>D28+D29</f>
        <v>25519000</v>
      </c>
      <c r="E27" s="143">
        <f>E28+E29</f>
        <v>26087840</v>
      </c>
      <c r="F27" s="143">
        <f>F28+F29</f>
        <v>20000000</v>
      </c>
      <c r="G27" s="326">
        <f>G28+G29</f>
        <v>20000000</v>
      </c>
      <c r="H27" s="178">
        <f>H28+H29</f>
        <v>47811794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</row>
    <row r="28" spans="1:26" ht="15.75" customHeight="1" x14ac:dyDescent="0.25">
      <c r="A28" s="121" t="s">
        <v>277</v>
      </c>
      <c r="B28" s="139" t="s">
        <v>47</v>
      </c>
      <c r="C28" s="19" t="s">
        <v>48</v>
      </c>
      <c r="D28" s="142">
        <v>5573000</v>
      </c>
      <c r="E28" s="142">
        <v>5543460</v>
      </c>
      <c r="F28" s="142"/>
      <c r="G28" s="327"/>
      <c r="H28" s="179">
        <v>23847640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</row>
    <row r="29" spans="1:26" ht="15.75" customHeight="1" x14ac:dyDescent="0.25">
      <c r="A29" s="121" t="s">
        <v>278</v>
      </c>
      <c r="B29" s="139" t="s">
        <v>49</v>
      </c>
      <c r="C29" s="19" t="s">
        <v>50</v>
      </c>
      <c r="D29" s="142">
        <v>19946000</v>
      </c>
      <c r="E29" s="142">
        <v>20544380</v>
      </c>
      <c r="F29" s="142">
        <v>20000000</v>
      </c>
      <c r="G29" s="327">
        <v>20000000</v>
      </c>
      <c r="H29" s="179">
        <v>23964154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</row>
    <row r="30" spans="1:26" ht="15.75" customHeight="1" x14ac:dyDescent="0.25">
      <c r="A30" s="121" t="s">
        <v>279</v>
      </c>
      <c r="B30" s="36" t="s">
        <v>51</v>
      </c>
      <c r="C30" s="137" t="s">
        <v>52</v>
      </c>
      <c r="D30" s="142"/>
      <c r="E30" s="142"/>
      <c r="F30" s="142"/>
      <c r="G30" s="327"/>
      <c r="H30" s="179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</row>
    <row r="31" spans="1:26" ht="15.75" customHeight="1" x14ac:dyDescent="0.25">
      <c r="A31" s="119" t="s">
        <v>280</v>
      </c>
      <c r="B31" s="34" t="s">
        <v>53</v>
      </c>
      <c r="C31" s="137"/>
      <c r="D31" s="143">
        <f>D32</f>
        <v>2129955</v>
      </c>
      <c r="E31" s="143">
        <f>E32</f>
        <v>0</v>
      </c>
      <c r="F31" s="143">
        <f>F32</f>
        <v>0</v>
      </c>
      <c r="G31" s="326">
        <f>G32</f>
        <v>0</v>
      </c>
      <c r="H31" s="178">
        <f>H32</f>
        <v>4619498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</row>
    <row r="32" spans="1:26" ht="15.75" customHeight="1" x14ac:dyDescent="0.25">
      <c r="A32" s="121" t="s">
        <v>281</v>
      </c>
      <c r="B32" s="36" t="s">
        <v>54</v>
      </c>
      <c r="C32" s="137" t="s">
        <v>53</v>
      </c>
      <c r="D32" s="142">
        <v>2129955</v>
      </c>
      <c r="E32" s="142">
        <v>0</v>
      </c>
      <c r="F32" s="142">
        <v>0</v>
      </c>
      <c r="G32" s="327">
        <v>0</v>
      </c>
      <c r="H32" s="179">
        <v>4619498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</row>
    <row r="33" spans="1:26" ht="15.75" customHeight="1" x14ac:dyDescent="0.25">
      <c r="A33" s="175" t="s">
        <v>282</v>
      </c>
      <c r="B33" s="35" t="s">
        <v>55</v>
      </c>
      <c r="C33" s="180"/>
      <c r="D33" s="176">
        <f>D21+D27+D31</f>
        <v>147887828</v>
      </c>
      <c r="E33" s="176">
        <f>E21+E27+E31</f>
        <v>149933879.19</v>
      </c>
      <c r="F33" s="176">
        <f>F21+F27+F31</f>
        <v>147561420.36570001</v>
      </c>
      <c r="G33" s="242">
        <f>G21+G27+G31</f>
        <v>151388262.97667101</v>
      </c>
      <c r="H33" s="181">
        <f>H21+H27+H31</f>
        <v>219979717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</row>
    <row r="34" spans="1:26" ht="15.75" customHeight="1" x14ac:dyDescent="0.25">
      <c r="B34" s="27"/>
      <c r="C34" s="27"/>
      <c r="D34" s="27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</row>
    <row r="35" spans="1:26" ht="15.75" customHeight="1" x14ac:dyDescent="0.25">
      <c r="B35" s="27"/>
      <c r="C35" s="27"/>
      <c r="D35" s="27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</row>
    <row r="36" spans="1:26" ht="15.75" customHeight="1" x14ac:dyDescent="0.25">
      <c r="B36" s="27"/>
      <c r="C36" s="27"/>
      <c r="D36" s="27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</row>
    <row r="37" spans="1:26" ht="15.75" customHeight="1" x14ac:dyDescent="0.25">
      <c r="B37" s="27"/>
      <c r="C37" s="27"/>
      <c r="D37" s="27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</row>
    <row r="38" spans="1:26" ht="15.75" customHeight="1" x14ac:dyDescent="0.25">
      <c r="B38" s="27"/>
      <c r="C38" s="27"/>
      <c r="D38" s="27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</row>
    <row r="39" spans="1:26" ht="15.75" customHeight="1" x14ac:dyDescent="0.25">
      <c r="B39" s="27"/>
      <c r="C39" s="27"/>
      <c r="D39" s="27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</row>
    <row r="40" spans="1:26" ht="15.75" customHeight="1" x14ac:dyDescent="0.25">
      <c r="B40" s="27"/>
      <c r="C40" s="27"/>
      <c r="D40" s="27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</row>
    <row r="41" spans="1:26" ht="15.75" customHeight="1" x14ac:dyDescent="0.25">
      <c r="B41" s="27"/>
      <c r="C41" s="27"/>
      <c r="D41" s="27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</row>
    <row r="42" spans="1:26" ht="15.75" customHeight="1" x14ac:dyDescent="0.25">
      <c r="B42" s="27"/>
      <c r="C42" s="27"/>
      <c r="D42" s="27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</row>
    <row r="43" spans="1:26" ht="15.75" customHeight="1" x14ac:dyDescent="0.25">
      <c r="B43" s="27"/>
      <c r="C43" s="27"/>
      <c r="D43" s="27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</row>
    <row r="44" spans="1:26" ht="15.75" customHeight="1" x14ac:dyDescent="0.25">
      <c r="B44" s="27"/>
      <c r="C44" s="27"/>
      <c r="D44" s="27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</row>
    <row r="45" spans="1:26" ht="15.75" customHeight="1" x14ac:dyDescent="0.25">
      <c r="B45" s="27"/>
      <c r="C45" s="27"/>
      <c r="D45" s="27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</row>
    <row r="46" spans="1:26" ht="15.75" customHeight="1" x14ac:dyDescent="0.25">
      <c r="B46" s="27"/>
      <c r="C46" s="27"/>
      <c r="D46" s="27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</row>
    <row r="47" spans="1:26" ht="15.75" customHeight="1" x14ac:dyDescent="0.25">
      <c r="B47" s="27"/>
      <c r="C47" s="27"/>
      <c r="D47" s="27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</row>
    <row r="48" spans="1:26" ht="15.75" customHeight="1" x14ac:dyDescent="0.25">
      <c r="B48" s="27"/>
      <c r="C48" s="27"/>
      <c r="D48" s="27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</row>
    <row r="49" spans="2:26" ht="15.75" customHeight="1" x14ac:dyDescent="0.25">
      <c r="B49" s="27"/>
      <c r="C49" s="27"/>
      <c r="D49" s="27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</row>
    <row r="50" spans="2:26" ht="15.75" customHeight="1" x14ac:dyDescent="0.25">
      <c r="B50" s="27"/>
      <c r="C50" s="27"/>
      <c r="D50" s="27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</row>
    <row r="51" spans="2:26" ht="15.75" customHeight="1" x14ac:dyDescent="0.25">
      <c r="B51" s="27"/>
      <c r="C51" s="27"/>
      <c r="D51" s="27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</row>
    <row r="52" spans="2:26" ht="15.75" customHeight="1" x14ac:dyDescent="0.25">
      <c r="B52" s="27"/>
      <c r="C52" s="27"/>
      <c r="D52" s="27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</row>
    <row r="53" spans="2:26" ht="15.75" customHeight="1" x14ac:dyDescent="0.25">
      <c r="B53" s="27"/>
      <c r="C53" s="27"/>
      <c r="D53" s="27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</row>
    <row r="54" spans="2:26" ht="15.75" customHeight="1" x14ac:dyDescent="0.25">
      <c r="B54" s="27"/>
      <c r="C54" s="27"/>
      <c r="D54" s="27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</row>
    <row r="55" spans="2:26" ht="15.75" customHeight="1" x14ac:dyDescent="0.25">
      <c r="B55" s="27"/>
      <c r="C55" s="27"/>
      <c r="D55" s="27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</row>
    <row r="56" spans="2:26" ht="15.75" customHeight="1" x14ac:dyDescent="0.25">
      <c r="B56" s="27"/>
      <c r="C56" s="27"/>
      <c r="D56" s="27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</row>
    <row r="57" spans="2:26" ht="15.75" customHeight="1" x14ac:dyDescent="0.25">
      <c r="B57" s="27"/>
      <c r="C57" s="27"/>
      <c r="D57" s="27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</row>
    <row r="58" spans="2:26" ht="15.75" customHeight="1" x14ac:dyDescent="0.25">
      <c r="B58" s="27"/>
      <c r="C58" s="27"/>
      <c r="D58" s="27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</row>
    <row r="59" spans="2:26" ht="15.75" customHeight="1" x14ac:dyDescent="0.25">
      <c r="B59" s="27"/>
      <c r="C59" s="27"/>
      <c r="D59" s="27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</row>
    <row r="60" spans="2:26" ht="15.75" customHeight="1" x14ac:dyDescent="0.25">
      <c r="B60" s="27"/>
      <c r="C60" s="27"/>
      <c r="D60" s="27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</row>
    <row r="61" spans="2:26" ht="15.75" customHeight="1" x14ac:dyDescent="0.25">
      <c r="B61" s="27"/>
      <c r="C61" s="27"/>
      <c r="D61" s="27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</row>
    <row r="62" spans="2:26" ht="15.75" customHeight="1" x14ac:dyDescent="0.25">
      <c r="B62" s="27"/>
      <c r="C62" s="27"/>
      <c r="D62" s="27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</row>
    <row r="63" spans="2:26" ht="15.75" customHeight="1" x14ac:dyDescent="0.25">
      <c r="B63" s="27"/>
      <c r="C63" s="27"/>
      <c r="D63" s="27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</row>
    <row r="64" spans="2:26" ht="15.75" customHeight="1" x14ac:dyDescent="0.25">
      <c r="B64" s="27"/>
      <c r="C64" s="27"/>
      <c r="D64" s="27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</row>
    <row r="65" spans="2:26" ht="15.75" customHeight="1" x14ac:dyDescent="0.25">
      <c r="B65" s="27"/>
      <c r="C65" s="27"/>
      <c r="D65" s="27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</row>
    <row r="66" spans="2:26" ht="15.75" customHeight="1" x14ac:dyDescent="0.25">
      <c r="B66" s="27"/>
      <c r="C66" s="27"/>
      <c r="D66" s="27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</row>
    <row r="67" spans="2:26" ht="15.75" customHeight="1" x14ac:dyDescent="0.25">
      <c r="B67" s="27"/>
      <c r="C67" s="27"/>
      <c r="D67" s="27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</row>
    <row r="68" spans="2:26" ht="15.75" customHeight="1" x14ac:dyDescent="0.25">
      <c r="B68" s="27"/>
      <c r="C68" s="27"/>
      <c r="D68" s="27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</row>
    <row r="69" spans="2:26" ht="15.75" customHeight="1" x14ac:dyDescent="0.25">
      <c r="B69" s="27"/>
      <c r="C69" s="27"/>
      <c r="D69" s="27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</row>
    <row r="70" spans="2:26" ht="15.75" customHeight="1" x14ac:dyDescent="0.25">
      <c r="B70" s="27"/>
      <c r="C70" s="27"/>
      <c r="D70" s="27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</row>
    <row r="71" spans="2:26" ht="15.75" customHeight="1" x14ac:dyDescent="0.25">
      <c r="B71" s="27"/>
      <c r="C71" s="27"/>
      <c r="D71" s="27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</row>
    <row r="72" spans="2:26" ht="15.75" customHeight="1" x14ac:dyDescent="0.25">
      <c r="B72" s="27"/>
      <c r="C72" s="27"/>
      <c r="D72" s="27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</row>
    <row r="73" spans="2:26" ht="15.75" customHeight="1" x14ac:dyDescent="0.25">
      <c r="B73" s="27"/>
      <c r="C73" s="27"/>
      <c r="D73" s="27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</row>
    <row r="74" spans="2:26" ht="15.75" customHeight="1" x14ac:dyDescent="0.25">
      <c r="B74" s="27"/>
      <c r="C74" s="27"/>
      <c r="D74" s="27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</row>
    <row r="75" spans="2:26" ht="15.75" customHeight="1" x14ac:dyDescent="0.25">
      <c r="B75" s="27"/>
      <c r="C75" s="27"/>
      <c r="D75" s="27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</row>
    <row r="76" spans="2:26" ht="15.75" customHeight="1" x14ac:dyDescent="0.25">
      <c r="B76" s="27"/>
      <c r="C76" s="27"/>
      <c r="D76" s="27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</row>
    <row r="77" spans="2:26" ht="15.75" customHeight="1" x14ac:dyDescent="0.25">
      <c r="B77" s="27"/>
      <c r="C77" s="27"/>
      <c r="D77" s="27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</row>
    <row r="78" spans="2:26" ht="15.75" customHeight="1" x14ac:dyDescent="0.25">
      <c r="B78" s="27"/>
      <c r="C78" s="27"/>
      <c r="D78" s="27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</row>
    <row r="79" spans="2:26" ht="15.75" customHeight="1" x14ac:dyDescent="0.25">
      <c r="B79" s="27"/>
      <c r="C79" s="27"/>
      <c r="D79" s="27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</row>
    <row r="80" spans="2:26" ht="15.75" customHeight="1" x14ac:dyDescent="0.25">
      <c r="B80" s="27"/>
      <c r="C80" s="27"/>
      <c r="D80" s="27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</row>
    <row r="81" spans="2:26" ht="15.75" customHeight="1" x14ac:dyDescent="0.25">
      <c r="B81" s="27"/>
      <c r="C81" s="27"/>
      <c r="D81" s="27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</row>
    <row r="82" spans="2:26" ht="15.75" customHeight="1" x14ac:dyDescent="0.25">
      <c r="B82" s="27"/>
      <c r="C82" s="27"/>
      <c r="D82" s="27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</row>
    <row r="83" spans="2:26" ht="15.75" customHeight="1" x14ac:dyDescent="0.25">
      <c r="B83" s="27"/>
      <c r="C83" s="27"/>
      <c r="D83" s="27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</row>
    <row r="84" spans="2:26" ht="15.75" customHeight="1" x14ac:dyDescent="0.25">
      <c r="B84" s="27"/>
      <c r="C84" s="27"/>
      <c r="D84" s="27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</row>
    <row r="85" spans="2:26" ht="15.75" customHeight="1" x14ac:dyDescent="0.25">
      <c r="B85" s="27"/>
      <c r="C85" s="27"/>
      <c r="D85" s="27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</row>
    <row r="86" spans="2:26" ht="15.75" customHeight="1" x14ac:dyDescent="0.25">
      <c r="B86" s="27"/>
      <c r="C86" s="27"/>
      <c r="D86" s="27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</row>
    <row r="87" spans="2:26" ht="15.75" customHeight="1" x14ac:dyDescent="0.25">
      <c r="B87" s="27"/>
      <c r="C87" s="27"/>
      <c r="D87" s="27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</row>
    <row r="88" spans="2:26" ht="15.75" customHeight="1" x14ac:dyDescent="0.25">
      <c r="B88" s="27"/>
      <c r="C88" s="27"/>
      <c r="D88" s="27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</row>
    <row r="89" spans="2:26" ht="15.75" customHeight="1" x14ac:dyDescent="0.25">
      <c r="B89" s="27"/>
      <c r="C89" s="27"/>
      <c r="D89" s="27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</row>
    <row r="90" spans="2:26" ht="15.75" customHeight="1" x14ac:dyDescent="0.25">
      <c r="B90" s="27"/>
      <c r="C90" s="27"/>
      <c r="D90" s="27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</row>
    <row r="91" spans="2:26" ht="15.75" customHeight="1" x14ac:dyDescent="0.25">
      <c r="B91" s="27"/>
      <c r="C91" s="27"/>
      <c r="D91" s="27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</row>
    <row r="92" spans="2:26" ht="15.75" customHeight="1" x14ac:dyDescent="0.25">
      <c r="B92" s="27"/>
      <c r="C92" s="27"/>
      <c r="D92" s="27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</row>
    <row r="93" spans="2:26" ht="15.75" customHeight="1" x14ac:dyDescent="0.25">
      <c r="B93" s="27"/>
      <c r="C93" s="27"/>
      <c r="D93" s="27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</row>
    <row r="94" spans="2:26" ht="15.75" customHeight="1" x14ac:dyDescent="0.25">
      <c r="B94" s="27"/>
      <c r="C94" s="27"/>
      <c r="D94" s="27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</row>
    <row r="95" spans="2:26" ht="15.75" customHeight="1" x14ac:dyDescent="0.25">
      <c r="B95" s="27"/>
      <c r="C95" s="27"/>
      <c r="D95" s="27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</row>
    <row r="96" spans="2:26" ht="15.75" customHeight="1" x14ac:dyDescent="0.25">
      <c r="B96" s="27"/>
      <c r="C96" s="27"/>
      <c r="D96" s="27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</row>
    <row r="97" spans="2:26" ht="15.75" customHeight="1" x14ac:dyDescent="0.25">
      <c r="B97" s="27"/>
      <c r="C97" s="27"/>
      <c r="D97" s="27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</row>
    <row r="98" spans="2:26" ht="15.75" customHeight="1" x14ac:dyDescent="0.25">
      <c r="B98" s="27"/>
      <c r="C98" s="27"/>
      <c r="D98" s="27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</row>
    <row r="99" spans="2:26" ht="15.75" customHeight="1" x14ac:dyDescent="0.25">
      <c r="B99" s="27"/>
      <c r="C99" s="27"/>
      <c r="D99" s="27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</row>
    <row r="100" spans="2:26" ht="15.75" customHeight="1" x14ac:dyDescent="0.25">
      <c r="B100" s="27"/>
      <c r="C100" s="27"/>
      <c r="D100" s="27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</row>
    <row r="101" spans="2:26" ht="15.75" customHeight="1" x14ac:dyDescent="0.25">
      <c r="B101" s="27"/>
      <c r="C101" s="27"/>
      <c r="D101" s="27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</row>
    <row r="102" spans="2:26" ht="15.75" customHeight="1" x14ac:dyDescent="0.25">
      <c r="B102" s="27"/>
      <c r="C102" s="27"/>
      <c r="D102" s="27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</row>
    <row r="103" spans="2:26" ht="15.75" customHeight="1" x14ac:dyDescent="0.25">
      <c r="B103" s="27"/>
      <c r="C103" s="27"/>
      <c r="D103" s="27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</row>
    <row r="104" spans="2:26" ht="15.75" customHeight="1" x14ac:dyDescent="0.25">
      <c r="B104" s="27"/>
      <c r="C104" s="27"/>
      <c r="D104" s="27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</row>
    <row r="105" spans="2:26" ht="15.75" customHeight="1" x14ac:dyDescent="0.25">
      <c r="B105" s="27"/>
      <c r="C105" s="27"/>
      <c r="D105" s="27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</row>
    <row r="106" spans="2:26" ht="15.75" customHeight="1" x14ac:dyDescent="0.25">
      <c r="B106" s="27"/>
      <c r="C106" s="27"/>
      <c r="D106" s="27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</row>
    <row r="107" spans="2:26" ht="15.75" customHeight="1" x14ac:dyDescent="0.25">
      <c r="B107" s="27"/>
      <c r="C107" s="27"/>
      <c r="D107" s="27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</row>
    <row r="108" spans="2:26" ht="15.75" customHeight="1" x14ac:dyDescent="0.25">
      <c r="B108" s="27"/>
      <c r="C108" s="27"/>
      <c r="D108" s="27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</row>
    <row r="109" spans="2:26" ht="15.75" customHeight="1" x14ac:dyDescent="0.25">
      <c r="B109" s="27"/>
      <c r="C109" s="27"/>
      <c r="D109" s="27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</row>
    <row r="110" spans="2:26" ht="15.75" customHeight="1" x14ac:dyDescent="0.25">
      <c r="B110" s="27"/>
      <c r="C110" s="27"/>
      <c r="D110" s="27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</row>
    <row r="111" spans="2:26" ht="15.75" customHeight="1" x14ac:dyDescent="0.25">
      <c r="B111" s="27"/>
      <c r="C111" s="27"/>
      <c r="D111" s="27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</row>
    <row r="112" spans="2:26" ht="15.75" customHeight="1" x14ac:dyDescent="0.25">
      <c r="B112" s="27"/>
      <c r="C112" s="27"/>
      <c r="D112" s="27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</row>
    <row r="113" spans="2:26" ht="15.75" customHeight="1" x14ac:dyDescent="0.25">
      <c r="B113" s="27"/>
      <c r="C113" s="27"/>
      <c r="D113" s="27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</row>
    <row r="114" spans="2:26" ht="15.75" customHeight="1" x14ac:dyDescent="0.25">
      <c r="B114" s="27"/>
      <c r="C114" s="27"/>
      <c r="D114" s="27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</row>
    <row r="115" spans="2:26" ht="15.75" customHeight="1" x14ac:dyDescent="0.25">
      <c r="B115" s="27"/>
      <c r="C115" s="27"/>
      <c r="D115" s="27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</row>
    <row r="116" spans="2:26" ht="15.75" customHeight="1" x14ac:dyDescent="0.25">
      <c r="B116" s="27"/>
      <c r="C116" s="27"/>
      <c r="D116" s="27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</row>
    <row r="117" spans="2:26" ht="15.75" customHeight="1" x14ac:dyDescent="0.25">
      <c r="B117" s="27"/>
      <c r="C117" s="27"/>
      <c r="D117" s="27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</row>
    <row r="118" spans="2:26" ht="15.75" customHeight="1" x14ac:dyDescent="0.25">
      <c r="B118" s="27"/>
      <c r="C118" s="27"/>
      <c r="D118" s="27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</row>
    <row r="119" spans="2:26" ht="15.75" customHeight="1" x14ac:dyDescent="0.25">
      <c r="B119" s="27"/>
      <c r="C119" s="27"/>
      <c r="D119" s="27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</row>
    <row r="120" spans="2:26" ht="15.75" customHeight="1" x14ac:dyDescent="0.25">
      <c r="B120" s="27"/>
      <c r="C120" s="27"/>
      <c r="D120" s="27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</row>
    <row r="121" spans="2:26" ht="15.75" customHeight="1" x14ac:dyDescent="0.25">
      <c r="B121" s="27"/>
      <c r="C121" s="27"/>
      <c r="D121" s="27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</row>
    <row r="122" spans="2:26" ht="15.75" customHeight="1" x14ac:dyDescent="0.25">
      <c r="B122" s="27"/>
      <c r="C122" s="27"/>
      <c r="D122" s="27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</row>
    <row r="123" spans="2:26" ht="15.75" customHeight="1" x14ac:dyDescent="0.25">
      <c r="B123" s="27"/>
      <c r="C123" s="27"/>
      <c r="D123" s="27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</row>
    <row r="124" spans="2:26" ht="15.75" customHeight="1" x14ac:dyDescent="0.25">
      <c r="B124" s="27"/>
      <c r="C124" s="27"/>
      <c r="D124" s="27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</row>
    <row r="125" spans="2:26" ht="15.75" customHeight="1" x14ac:dyDescent="0.25">
      <c r="B125" s="27"/>
      <c r="C125" s="27"/>
      <c r="D125" s="27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</row>
    <row r="126" spans="2:26" ht="15.75" customHeight="1" x14ac:dyDescent="0.25">
      <c r="B126" s="27"/>
      <c r="C126" s="27"/>
      <c r="D126" s="27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</row>
    <row r="127" spans="2:26" ht="15.75" customHeight="1" x14ac:dyDescent="0.25">
      <c r="B127" s="27"/>
      <c r="C127" s="27"/>
      <c r="D127" s="27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</row>
    <row r="128" spans="2:26" ht="15.75" customHeight="1" x14ac:dyDescent="0.25">
      <c r="B128" s="27"/>
      <c r="C128" s="27"/>
      <c r="D128" s="27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</row>
    <row r="129" spans="2:26" ht="15.75" customHeight="1" x14ac:dyDescent="0.25">
      <c r="B129" s="27"/>
      <c r="C129" s="27"/>
      <c r="D129" s="27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</row>
    <row r="130" spans="2:26" ht="15.75" customHeight="1" x14ac:dyDescent="0.25">
      <c r="B130" s="27"/>
      <c r="C130" s="27"/>
      <c r="D130" s="27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</row>
    <row r="131" spans="2:26" ht="15.75" customHeight="1" x14ac:dyDescent="0.25">
      <c r="B131" s="27"/>
      <c r="C131" s="27"/>
      <c r="D131" s="27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</row>
    <row r="132" spans="2:26" ht="15.75" customHeight="1" x14ac:dyDescent="0.25">
      <c r="B132" s="27"/>
      <c r="C132" s="27"/>
      <c r="D132" s="27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</row>
    <row r="133" spans="2:26" ht="15.75" customHeight="1" x14ac:dyDescent="0.25">
      <c r="B133" s="27"/>
      <c r="C133" s="27"/>
      <c r="D133" s="27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</row>
    <row r="134" spans="2:26" ht="15.75" customHeight="1" x14ac:dyDescent="0.25">
      <c r="B134" s="27"/>
      <c r="C134" s="27"/>
      <c r="D134" s="27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</row>
    <row r="135" spans="2:26" ht="15.75" customHeight="1" x14ac:dyDescent="0.25">
      <c r="B135" s="27"/>
      <c r="C135" s="27"/>
      <c r="D135" s="27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</row>
    <row r="136" spans="2:26" ht="15.75" customHeight="1" x14ac:dyDescent="0.25">
      <c r="B136" s="27"/>
      <c r="C136" s="27"/>
      <c r="D136" s="27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</row>
    <row r="137" spans="2:26" ht="15.75" customHeight="1" x14ac:dyDescent="0.25">
      <c r="B137" s="27"/>
      <c r="C137" s="27"/>
      <c r="D137" s="27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</row>
    <row r="138" spans="2:26" ht="15.75" customHeight="1" x14ac:dyDescent="0.25">
      <c r="B138" s="27"/>
      <c r="C138" s="27"/>
      <c r="D138" s="27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</row>
    <row r="139" spans="2:26" ht="15.75" customHeight="1" x14ac:dyDescent="0.25">
      <c r="B139" s="27"/>
      <c r="C139" s="27"/>
      <c r="D139" s="27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</row>
    <row r="140" spans="2:26" ht="15.75" customHeight="1" x14ac:dyDescent="0.25">
      <c r="B140" s="27"/>
      <c r="C140" s="27"/>
      <c r="D140" s="27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</row>
    <row r="141" spans="2:26" ht="15.75" customHeight="1" x14ac:dyDescent="0.25">
      <c r="B141" s="27"/>
      <c r="C141" s="27"/>
      <c r="D141" s="27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</row>
    <row r="142" spans="2:26" ht="15.75" customHeight="1" x14ac:dyDescent="0.25">
      <c r="B142" s="27"/>
      <c r="C142" s="27"/>
      <c r="D142" s="27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</row>
    <row r="143" spans="2:26" ht="15.75" customHeight="1" x14ac:dyDescent="0.25">
      <c r="B143" s="27"/>
      <c r="C143" s="27"/>
      <c r="D143" s="27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</row>
    <row r="144" spans="2:26" ht="15.75" customHeight="1" x14ac:dyDescent="0.25">
      <c r="B144" s="27"/>
      <c r="C144" s="27"/>
      <c r="D144" s="27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</row>
    <row r="145" spans="2:26" ht="15.75" customHeight="1" x14ac:dyDescent="0.25">
      <c r="B145" s="27"/>
      <c r="C145" s="27"/>
      <c r="D145" s="27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</row>
    <row r="146" spans="2:26" ht="15.75" customHeight="1" x14ac:dyDescent="0.25">
      <c r="B146" s="27"/>
      <c r="C146" s="27"/>
      <c r="D146" s="27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</row>
    <row r="147" spans="2:26" ht="15.75" customHeight="1" x14ac:dyDescent="0.25">
      <c r="B147" s="27"/>
      <c r="C147" s="27"/>
      <c r="D147" s="27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</row>
    <row r="148" spans="2:26" ht="15.75" customHeight="1" x14ac:dyDescent="0.25">
      <c r="B148" s="27"/>
      <c r="C148" s="27"/>
      <c r="D148" s="27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</row>
    <row r="149" spans="2:26" ht="15.75" customHeight="1" x14ac:dyDescent="0.25">
      <c r="B149" s="27"/>
      <c r="C149" s="27"/>
      <c r="D149" s="27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</row>
    <row r="150" spans="2:26" ht="15.75" customHeight="1" x14ac:dyDescent="0.25">
      <c r="B150" s="27"/>
      <c r="C150" s="27"/>
      <c r="D150" s="27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</row>
    <row r="151" spans="2:26" ht="15.75" customHeight="1" x14ac:dyDescent="0.25">
      <c r="B151" s="27"/>
      <c r="C151" s="27"/>
      <c r="D151" s="27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</row>
    <row r="152" spans="2:26" ht="15.75" customHeight="1" x14ac:dyDescent="0.25">
      <c r="B152" s="27"/>
      <c r="C152" s="27"/>
      <c r="D152" s="27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</row>
    <row r="153" spans="2:26" ht="15.75" customHeight="1" x14ac:dyDescent="0.25">
      <c r="B153" s="27"/>
      <c r="C153" s="27"/>
      <c r="D153" s="27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</row>
    <row r="154" spans="2:26" ht="15.75" customHeight="1" x14ac:dyDescent="0.25">
      <c r="B154" s="27"/>
      <c r="C154" s="27"/>
      <c r="D154" s="27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</row>
    <row r="155" spans="2:26" ht="15.75" customHeight="1" x14ac:dyDescent="0.25">
      <c r="B155" s="27"/>
      <c r="C155" s="27"/>
      <c r="D155" s="27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</row>
    <row r="156" spans="2:26" ht="15.75" customHeight="1" x14ac:dyDescent="0.25">
      <c r="B156" s="27"/>
      <c r="C156" s="27"/>
      <c r="D156" s="27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</row>
    <row r="157" spans="2:26" ht="15.75" customHeight="1" x14ac:dyDescent="0.25">
      <c r="B157" s="27"/>
      <c r="C157" s="27"/>
      <c r="D157" s="27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</row>
    <row r="158" spans="2:26" ht="15.75" customHeight="1" x14ac:dyDescent="0.25">
      <c r="B158" s="27"/>
      <c r="C158" s="27"/>
      <c r="D158" s="27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</row>
    <row r="159" spans="2:26" ht="15.75" customHeight="1" x14ac:dyDescent="0.25">
      <c r="B159" s="27"/>
      <c r="C159" s="27"/>
      <c r="D159" s="27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</row>
    <row r="160" spans="2:26" ht="15.75" customHeight="1" x14ac:dyDescent="0.25">
      <c r="B160" s="27"/>
      <c r="C160" s="27"/>
      <c r="D160" s="27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</row>
    <row r="161" spans="2:26" ht="15.75" customHeight="1" x14ac:dyDescent="0.25">
      <c r="B161" s="27"/>
      <c r="C161" s="27"/>
      <c r="D161" s="27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</row>
    <row r="162" spans="2:26" ht="15.75" customHeight="1" x14ac:dyDescent="0.25">
      <c r="B162" s="27"/>
      <c r="C162" s="27"/>
      <c r="D162" s="27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</row>
    <row r="163" spans="2:26" ht="15.75" customHeight="1" x14ac:dyDescent="0.25">
      <c r="B163" s="27"/>
      <c r="C163" s="27"/>
      <c r="D163" s="27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</row>
    <row r="164" spans="2:26" ht="15.75" customHeight="1" x14ac:dyDescent="0.25">
      <c r="B164" s="27"/>
      <c r="C164" s="27"/>
      <c r="D164" s="27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</row>
    <row r="165" spans="2:26" ht="15.75" customHeight="1" x14ac:dyDescent="0.25">
      <c r="B165" s="27"/>
      <c r="C165" s="27"/>
      <c r="D165" s="27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</row>
    <row r="166" spans="2:26" ht="15.75" customHeight="1" x14ac:dyDescent="0.25">
      <c r="B166" s="27"/>
      <c r="C166" s="27"/>
      <c r="D166" s="27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</row>
    <row r="167" spans="2:26" ht="15.75" customHeight="1" x14ac:dyDescent="0.25">
      <c r="B167" s="27"/>
      <c r="C167" s="27"/>
      <c r="D167" s="27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</row>
    <row r="168" spans="2:26" ht="15.75" customHeight="1" x14ac:dyDescent="0.25">
      <c r="B168" s="27"/>
      <c r="C168" s="27"/>
      <c r="D168" s="27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</row>
    <row r="169" spans="2:26" ht="15.75" customHeight="1" x14ac:dyDescent="0.25">
      <c r="B169" s="27"/>
      <c r="C169" s="27"/>
      <c r="D169" s="27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</row>
    <row r="170" spans="2:26" ht="15.75" customHeight="1" x14ac:dyDescent="0.25">
      <c r="B170" s="27"/>
      <c r="C170" s="27"/>
      <c r="D170" s="27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</row>
    <row r="171" spans="2:26" ht="15.75" customHeight="1" x14ac:dyDescent="0.25">
      <c r="B171" s="27"/>
      <c r="C171" s="27"/>
      <c r="D171" s="27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</row>
    <row r="172" spans="2:26" ht="15.75" customHeight="1" x14ac:dyDescent="0.25">
      <c r="B172" s="27"/>
      <c r="C172" s="27"/>
      <c r="D172" s="27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</row>
    <row r="173" spans="2:26" ht="15.75" customHeight="1" x14ac:dyDescent="0.25">
      <c r="B173" s="27"/>
      <c r="C173" s="27"/>
      <c r="D173" s="27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</row>
    <row r="174" spans="2:26" ht="15.75" customHeight="1" x14ac:dyDescent="0.25">
      <c r="B174" s="27"/>
      <c r="C174" s="27"/>
      <c r="D174" s="27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</row>
    <row r="175" spans="2:26" ht="15.75" customHeight="1" x14ac:dyDescent="0.25">
      <c r="B175" s="27"/>
      <c r="C175" s="27"/>
      <c r="D175" s="27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</row>
    <row r="176" spans="2:26" ht="15.75" customHeight="1" x14ac:dyDescent="0.25">
      <c r="B176" s="27"/>
      <c r="C176" s="27"/>
      <c r="D176" s="27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</row>
    <row r="177" spans="2:26" ht="15.75" customHeight="1" x14ac:dyDescent="0.25">
      <c r="B177" s="27"/>
      <c r="C177" s="27"/>
      <c r="D177" s="27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</row>
    <row r="178" spans="2:26" ht="15.75" customHeight="1" x14ac:dyDescent="0.25">
      <c r="B178" s="27"/>
      <c r="C178" s="27"/>
      <c r="D178" s="27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</row>
    <row r="179" spans="2:26" ht="15.75" customHeight="1" x14ac:dyDescent="0.25">
      <c r="B179" s="27"/>
      <c r="C179" s="27"/>
      <c r="D179" s="27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</row>
    <row r="180" spans="2:26" ht="15.75" customHeight="1" x14ac:dyDescent="0.25">
      <c r="B180" s="27"/>
      <c r="C180" s="27"/>
      <c r="D180" s="27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</row>
    <row r="181" spans="2:26" ht="15.75" customHeight="1" x14ac:dyDescent="0.25">
      <c r="B181" s="27"/>
      <c r="C181" s="27"/>
      <c r="D181" s="27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</row>
    <row r="182" spans="2:26" ht="15.75" customHeight="1" x14ac:dyDescent="0.25">
      <c r="B182" s="27"/>
      <c r="C182" s="27"/>
      <c r="D182" s="27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</row>
    <row r="183" spans="2:26" ht="15.75" customHeight="1" x14ac:dyDescent="0.25">
      <c r="B183" s="27"/>
      <c r="C183" s="27"/>
      <c r="D183" s="27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</row>
    <row r="184" spans="2:26" ht="15.75" customHeight="1" x14ac:dyDescent="0.25">
      <c r="B184" s="27"/>
      <c r="C184" s="27"/>
      <c r="D184" s="27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</row>
    <row r="185" spans="2:26" ht="15.75" customHeight="1" x14ac:dyDescent="0.25">
      <c r="B185" s="27"/>
      <c r="C185" s="27"/>
      <c r="D185" s="27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</row>
    <row r="186" spans="2:26" ht="15.75" customHeight="1" x14ac:dyDescent="0.25">
      <c r="B186" s="27"/>
      <c r="C186" s="27"/>
      <c r="D186" s="27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</row>
    <row r="187" spans="2:26" ht="15.75" customHeight="1" x14ac:dyDescent="0.25">
      <c r="B187" s="27"/>
      <c r="C187" s="27"/>
      <c r="D187" s="27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</row>
    <row r="188" spans="2:26" ht="15.75" customHeight="1" x14ac:dyDescent="0.25">
      <c r="B188" s="27"/>
      <c r="C188" s="27"/>
      <c r="D188" s="27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</row>
    <row r="189" spans="2:26" ht="15.75" customHeight="1" x14ac:dyDescent="0.25">
      <c r="B189" s="27"/>
      <c r="C189" s="27"/>
      <c r="D189" s="27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</row>
    <row r="190" spans="2:26" ht="15.75" customHeight="1" x14ac:dyDescent="0.25">
      <c r="B190" s="27"/>
      <c r="C190" s="27"/>
      <c r="D190" s="27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</row>
    <row r="191" spans="2:26" ht="15.75" customHeight="1" x14ac:dyDescent="0.25">
      <c r="B191" s="27"/>
      <c r="C191" s="27"/>
      <c r="D191" s="27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</row>
    <row r="192" spans="2:26" ht="15.75" customHeight="1" x14ac:dyDescent="0.25">
      <c r="B192" s="27"/>
      <c r="C192" s="27"/>
      <c r="D192" s="27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</row>
    <row r="193" spans="2:26" ht="15.75" customHeight="1" x14ac:dyDescent="0.25">
      <c r="B193" s="27"/>
      <c r="C193" s="27"/>
      <c r="D193" s="27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</row>
    <row r="194" spans="2:26" ht="15.75" customHeight="1" x14ac:dyDescent="0.25">
      <c r="B194" s="27"/>
      <c r="C194" s="27"/>
      <c r="D194" s="27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</row>
    <row r="195" spans="2:26" ht="15.75" customHeight="1" x14ac:dyDescent="0.25">
      <c r="B195" s="27"/>
      <c r="C195" s="27"/>
      <c r="D195" s="27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</row>
    <row r="196" spans="2:26" ht="15.75" customHeight="1" x14ac:dyDescent="0.25">
      <c r="B196" s="27"/>
      <c r="C196" s="27"/>
      <c r="D196" s="27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</row>
    <row r="197" spans="2:26" ht="15.75" customHeight="1" x14ac:dyDescent="0.25">
      <c r="B197" s="27"/>
      <c r="C197" s="27"/>
      <c r="D197" s="27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</row>
    <row r="198" spans="2:26" ht="15.75" customHeight="1" x14ac:dyDescent="0.25">
      <c r="B198" s="27"/>
      <c r="C198" s="27"/>
      <c r="D198" s="27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</row>
    <row r="199" spans="2:26" ht="15.75" customHeight="1" x14ac:dyDescent="0.25">
      <c r="B199" s="27"/>
      <c r="C199" s="27"/>
      <c r="D199" s="27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</row>
    <row r="200" spans="2:26" ht="15.75" customHeight="1" x14ac:dyDescent="0.25">
      <c r="B200" s="27"/>
      <c r="C200" s="27"/>
      <c r="D200" s="27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</row>
    <row r="201" spans="2:26" ht="15.75" customHeight="1" x14ac:dyDescent="0.25">
      <c r="B201" s="27"/>
      <c r="C201" s="27"/>
      <c r="D201" s="27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</row>
    <row r="202" spans="2:26" ht="15.75" customHeight="1" x14ac:dyDescent="0.25">
      <c r="B202" s="27"/>
      <c r="C202" s="27"/>
      <c r="D202" s="27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</row>
    <row r="203" spans="2:26" ht="15.75" customHeight="1" x14ac:dyDescent="0.25">
      <c r="B203" s="27"/>
      <c r="C203" s="27"/>
      <c r="D203" s="27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</row>
    <row r="204" spans="2:26" ht="15.75" customHeight="1" x14ac:dyDescent="0.25">
      <c r="B204" s="27"/>
      <c r="C204" s="27"/>
      <c r="D204" s="27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</row>
    <row r="205" spans="2:26" ht="15.75" customHeight="1" x14ac:dyDescent="0.25">
      <c r="B205" s="27"/>
      <c r="C205" s="27"/>
      <c r="D205" s="27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</row>
    <row r="206" spans="2:26" ht="15.75" customHeight="1" x14ac:dyDescent="0.25">
      <c r="B206" s="27"/>
      <c r="C206" s="27"/>
      <c r="D206" s="27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</row>
    <row r="207" spans="2:26" ht="15.75" customHeight="1" x14ac:dyDescent="0.25">
      <c r="B207" s="27"/>
      <c r="C207" s="27"/>
      <c r="D207" s="27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</row>
    <row r="208" spans="2:26" ht="15.75" customHeight="1" x14ac:dyDescent="0.25">
      <c r="B208" s="27"/>
      <c r="C208" s="27"/>
      <c r="D208" s="27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</row>
    <row r="209" spans="2:26" ht="15.75" customHeight="1" x14ac:dyDescent="0.25">
      <c r="B209" s="27"/>
      <c r="C209" s="27"/>
      <c r="D209" s="27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</row>
    <row r="210" spans="2:26" ht="15.75" customHeight="1" x14ac:dyDescent="0.25">
      <c r="B210" s="27"/>
      <c r="C210" s="27"/>
      <c r="D210" s="27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</row>
    <row r="211" spans="2:26" ht="15.75" customHeight="1" x14ac:dyDescent="0.25">
      <c r="B211" s="27"/>
      <c r="C211" s="27"/>
      <c r="D211" s="27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</row>
    <row r="212" spans="2:26" ht="15.75" customHeight="1" x14ac:dyDescent="0.25">
      <c r="B212" s="27"/>
      <c r="C212" s="27"/>
      <c r="D212" s="27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</row>
    <row r="213" spans="2:26" ht="15.75" customHeight="1" x14ac:dyDescent="0.25">
      <c r="B213" s="27"/>
      <c r="C213" s="27"/>
      <c r="D213" s="27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</row>
    <row r="214" spans="2:26" ht="15.75" customHeight="1" x14ac:dyDescent="0.25">
      <c r="B214" s="27"/>
      <c r="C214" s="27"/>
      <c r="D214" s="27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</row>
    <row r="215" spans="2:26" ht="15.75" customHeight="1" x14ac:dyDescent="0.25">
      <c r="B215" s="27"/>
      <c r="C215" s="27"/>
      <c r="D215" s="27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</row>
    <row r="216" spans="2:26" ht="15.75" customHeight="1" x14ac:dyDescent="0.25">
      <c r="B216" s="27"/>
      <c r="C216" s="27"/>
      <c r="D216" s="27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</row>
    <row r="217" spans="2:26" ht="15.75" customHeight="1" x14ac:dyDescent="0.25">
      <c r="B217" s="27"/>
      <c r="C217" s="27"/>
      <c r="D217" s="27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</row>
    <row r="218" spans="2:26" ht="15.75" customHeight="1" x14ac:dyDescent="0.25">
      <c r="B218" s="27"/>
      <c r="C218" s="27"/>
      <c r="D218" s="27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</row>
    <row r="219" spans="2:26" ht="15.75" customHeight="1" x14ac:dyDescent="0.25">
      <c r="B219" s="27"/>
      <c r="C219" s="27"/>
      <c r="D219" s="27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</row>
    <row r="220" spans="2:26" ht="15.75" customHeight="1" x14ac:dyDescent="0.25">
      <c r="B220" s="27"/>
      <c r="C220" s="27"/>
      <c r="D220" s="27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</row>
    <row r="221" spans="2:26" ht="15.75" customHeight="1" x14ac:dyDescent="0.25">
      <c r="B221" s="27"/>
      <c r="C221" s="27"/>
      <c r="D221" s="27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</row>
    <row r="222" spans="2:26" ht="15.75" customHeight="1" x14ac:dyDescent="0.25">
      <c r="B222" s="27"/>
      <c r="C222" s="27"/>
      <c r="D222" s="27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</row>
    <row r="223" spans="2:26" ht="15.75" customHeight="1" x14ac:dyDescent="0.25">
      <c r="B223" s="27"/>
      <c r="C223" s="27"/>
      <c r="D223" s="27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</row>
    <row r="224" spans="2:26" ht="15.75" customHeight="1" x14ac:dyDescent="0.25">
      <c r="B224" s="27"/>
      <c r="C224" s="27"/>
      <c r="D224" s="27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</row>
    <row r="225" spans="2:26" ht="15.75" customHeight="1" x14ac:dyDescent="0.25">
      <c r="B225" s="27"/>
      <c r="C225" s="27"/>
      <c r="D225" s="27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</row>
    <row r="226" spans="2:26" ht="15.75" customHeight="1" x14ac:dyDescent="0.25">
      <c r="B226" s="27"/>
      <c r="C226" s="27"/>
      <c r="D226" s="27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</row>
    <row r="227" spans="2:26" ht="15.75" customHeight="1" x14ac:dyDescent="0.25">
      <c r="B227" s="27"/>
      <c r="C227" s="27"/>
      <c r="D227" s="27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</row>
    <row r="228" spans="2:26" ht="15.75" customHeight="1" x14ac:dyDescent="0.25">
      <c r="B228" s="27"/>
      <c r="C228" s="27"/>
      <c r="D228" s="27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</row>
    <row r="229" spans="2:26" ht="15.75" customHeight="1" x14ac:dyDescent="0.25">
      <c r="B229" s="27"/>
      <c r="C229" s="27"/>
      <c r="D229" s="27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</row>
    <row r="230" spans="2:26" ht="15.75" customHeight="1" x14ac:dyDescent="0.25">
      <c r="B230" s="27"/>
      <c r="C230" s="27"/>
      <c r="D230" s="27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</row>
    <row r="231" spans="2:26" ht="15.75" customHeight="1" x14ac:dyDescent="0.25">
      <c r="B231" s="27"/>
      <c r="C231" s="27"/>
      <c r="D231" s="27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</row>
    <row r="232" spans="2:26" ht="15.75" customHeight="1" x14ac:dyDescent="0.25">
      <c r="B232" s="27"/>
      <c r="C232" s="27"/>
      <c r="D232" s="27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</row>
    <row r="233" spans="2:26" ht="15.75" customHeight="1" x14ac:dyDescent="0.25">
      <c r="B233" s="27"/>
      <c r="C233" s="27"/>
      <c r="D233" s="27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</row>
    <row r="234" spans="2:26" ht="15.75" customHeight="1" x14ac:dyDescent="0.25">
      <c r="B234" s="27"/>
      <c r="C234" s="27"/>
      <c r="D234" s="27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</row>
    <row r="235" spans="2:26" ht="15.75" customHeight="1" x14ac:dyDescent="0.25">
      <c r="B235" s="27"/>
      <c r="C235" s="27"/>
      <c r="D235" s="27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</row>
    <row r="236" spans="2:26" ht="15.75" customHeight="1" x14ac:dyDescent="0.25">
      <c r="B236" s="27"/>
      <c r="C236" s="27"/>
      <c r="D236" s="27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</row>
    <row r="237" spans="2:26" ht="15.75" customHeight="1" x14ac:dyDescent="0.25">
      <c r="B237" s="27"/>
      <c r="C237" s="27"/>
      <c r="D237" s="27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</row>
    <row r="238" spans="2:26" ht="15.75" customHeight="1" x14ac:dyDescent="0.25">
      <c r="B238" s="27"/>
      <c r="C238" s="27"/>
      <c r="D238" s="27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</row>
    <row r="239" spans="2:26" ht="15.75" customHeight="1" x14ac:dyDescent="0.25">
      <c r="B239" s="27"/>
      <c r="C239" s="27"/>
      <c r="D239" s="27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</row>
    <row r="240" spans="2:26" ht="15.75" customHeight="1" x14ac:dyDescent="0.25">
      <c r="B240" s="27"/>
      <c r="C240" s="27"/>
      <c r="D240" s="27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</row>
    <row r="241" spans="2:26" ht="15.75" customHeight="1" x14ac:dyDescent="0.25">
      <c r="B241" s="27"/>
      <c r="C241" s="27"/>
      <c r="D241" s="27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</row>
    <row r="242" spans="2:26" ht="15.75" customHeight="1" x14ac:dyDescent="0.25">
      <c r="B242" s="27"/>
      <c r="C242" s="27"/>
      <c r="D242" s="27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</row>
    <row r="243" spans="2:26" ht="15.75" customHeight="1" x14ac:dyDescent="0.25">
      <c r="B243" s="27"/>
      <c r="C243" s="27"/>
      <c r="D243" s="27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</row>
    <row r="244" spans="2:26" ht="15.75" customHeight="1" x14ac:dyDescent="0.25">
      <c r="B244" s="27"/>
      <c r="C244" s="27"/>
      <c r="D244" s="27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</row>
    <row r="245" spans="2:26" ht="15.75" customHeight="1" x14ac:dyDescent="0.25">
      <c r="B245" s="27"/>
      <c r="C245" s="27"/>
      <c r="D245" s="27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</row>
    <row r="246" spans="2:26" ht="15.75" customHeight="1" x14ac:dyDescent="0.25">
      <c r="B246" s="27"/>
      <c r="C246" s="27"/>
      <c r="D246" s="27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</row>
    <row r="247" spans="2:26" ht="15.75" customHeight="1" x14ac:dyDescent="0.25">
      <c r="B247" s="27"/>
      <c r="C247" s="27"/>
      <c r="D247" s="27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</row>
    <row r="248" spans="2:26" ht="15.75" customHeight="1" x14ac:dyDescent="0.25">
      <c r="B248" s="27"/>
      <c r="C248" s="27"/>
      <c r="D248" s="27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</row>
    <row r="249" spans="2:26" ht="15.75" customHeight="1" x14ac:dyDescent="0.25">
      <c r="B249" s="27"/>
      <c r="C249" s="27"/>
      <c r="D249" s="27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</row>
    <row r="250" spans="2:26" ht="15.75" customHeight="1" x14ac:dyDescent="0.25">
      <c r="B250" s="27"/>
      <c r="C250" s="27"/>
      <c r="D250" s="27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</row>
    <row r="251" spans="2:26" ht="15.75" customHeight="1" x14ac:dyDescent="0.25">
      <c r="B251" s="27"/>
      <c r="C251" s="27"/>
      <c r="D251" s="27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</row>
    <row r="252" spans="2:26" ht="15.75" customHeight="1" x14ac:dyDescent="0.25">
      <c r="B252" s="27"/>
      <c r="C252" s="27"/>
      <c r="D252" s="27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</row>
    <row r="253" spans="2:26" ht="15.75" customHeight="1" x14ac:dyDescent="0.25">
      <c r="B253" s="27"/>
      <c r="C253" s="27"/>
      <c r="D253" s="27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</row>
    <row r="254" spans="2:26" ht="15.75" customHeight="1" x14ac:dyDescent="0.25">
      <c r="B254" s="27"/>
      <c r="C254" s="27"/>
      <c r="D254" s="27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</row>
    <row r="255" spans="2:26" ht="15.75" customHeight="1" x14ac:dyDescent="0.25">
      <c r="B255" s="27"/>
      <c r="C255" s="27"/>
      <c r="D255" s="27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</row>
    <row r="256" spans="2:26" ht="15.75" customHeight="1" x14ac:dyDescent="0.25">
      <c r="B256" s="27"/>
      <c r="C256" s="27"/>
      <c r="D256" s="27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</row>
    <row r="257" spans="2:26" ht="15.75" customHeight="1" x14ac:dyDescent="0.25">
      <c r="B257" s="27"/>
      <c r="C257" s="27"/>
      <c r="D257" s="27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</row>
    <row r="258" spans="2:26" ht="15.75" customHeight="1" x14ac:dyDescent="0.25">
      <c r="B258" s="27"/>
      <c r="C258" s="27"/>
      <c r="D258" s="27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</row>
    <row r="259" spans="2:26" ht="15.75" customHeight="1" x14ac:dyDescent="0.25">
      <c r="B259" s="27"/>
      <c r="C259" s="27"/>
      <c r="D259" s="27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</row>
    <row r="260" spans="2:26" ht="15.75" customHeight="1" x14ac:dyDescent="0.25">
      <c r="B260" s="27"/>
      <c r="C260" s="27"/>
      <c r="D260" s="27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</row>
    <row r="261" spans="2:26" ht="15.75" customHeight="1" x14ac:dyDescent="0.25">
      <c r="B261" s="27"/>
      <c r="C261" s="27"/>
      <c r="D261" s="27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</row>
    <row r="262" spans="2:26" ht="15.75" customHeight="1" x14ac:dyDescent="0.25">
      <c r="B262" s="27"/>
      <c r="C262" s="27"/>
      <c r="D262" s="27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</row>
    <row r="263" spans="2:26" ht="15.75" customHeight="1" x14ac:dyDescent="0.25">
      <c r="B263" s="27"/>
      <c r="C263" s="27"/>
      <c r="D263" s="27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</row>
    <row r="264" spans="2:26" ht="15.75" customHeight="1" x14ac:dyDescent="0.25">
      <c r="B264" s="27"/>
      <c r="C264" s="27"/>
      <c r="D264" s="27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</row>
    <row r="265" spans="2:26" ht="15.75" customHeight="1" x14ac:dyDescent="0.25">
      <c r="B265" s="27"/>
      <c r="C265" s="27"/>
      <c r="D265" s="27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</row>
    <row r="266" spans="2:26" ht="15.75" customHeight="1" x14ac:dyDescent="0.25">
      <c r="B266" s="27"/>
      <c r="C266" s="27"/>
      <c r="D266" s="27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</row>
    <row r="267" spans="2:26" ht="15.75" customHeight="1" x14ac:dyDescent="0.25">
      <c r="B267" s="27"/>
      <c r="C267" s="27"/>
      <c r="D267" s="27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</row>
    <row r="268" spans="2:26" ht="15.75" customHeight="1" x14ac:dyDescent="0.25">
      <c r="B268" s="27"/>
      <c r="C268" s="27"/>
      <c r="D268" s="27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</row>
    <row r="269" spans="2:26" ht="15.75" customHeight="1" x14ac:dyDescent="0.25">
      <c r="B269" s="27"/>
      <c r="C269" s="27"/>
      <c r="D269" s="27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</row>
    <row r="270" spans="2:26" ht="15.75" customHeight="1" x14ac:dyDescent="0.25">
      <c r="B270" s="27"/>
      <c r="C270" s="27"/>
      <c r="D270" s="27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</row>
    <row r="271" spans="2:26" ht="15.75" customHeight="1" x14ac:dyDescent="0.25">
      <c r="B271" s="27"/>
      <c r="C271" s="27"/>
      <c r="D271" s="27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</row>
    <row r="272" spans="2:26" ht="15.75" customHeight="1" x14ac:dyDescent="0.25">
      <c r="B272" s="27"/>
      <c r="C272" s="27"/>
      <c r="D272" s="27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</row>
    <row r="273" spans="2:26" ht="15.75" customHeight="1" x14ac:dyDescent="0.25">
      <c r="B273" s="27"/>
      <c r="C273" s="27"/>
      <c r="D273" s="27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</row>
    <row r="274" spans="2:26" ht="15.75" customHeight="1" x14ac:dyDescent="0.25">
      <c r="B274" s="27"/>
      <c r="C274" s="27"/>
      <c r="D274" s="27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</row>
    <row r="275" spans="2:26" ht="15.75" customHeight="1" x14ac:dyDescent="0.25">
      <c r="B275" s="27"/>
      <c r="C275" s="27"/>
      <c r="D275" s="27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</row>
    <row r="276" spans="2:26" ht="15.75" customHeight="1" x14ac:dyDescent="0.25">
      <c r="B276" s="27"/>
      <c r="C276" s="27"/>
      <c r="D276" s="27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</row>
    <row r="277" spans="2:26" ht="15.75" customHeight="1" x14ac:dyDescent="0.25">
      <c r="B277" s="27"/>
      <c r="C277" s="27"/>
      <c r="D277" s="27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</row>
    <row r="278" spans="2:26" ht="15.75" customHeight="1" x14ac:dyDescent="0.25">
      <c r="B278" s="27"/>
      <c r="C278" s="27"/>
      <c r="D278" s="27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</row>
    <row r="279" spans="2:26" ht="15.75" customHeight="1" x14ac:dyDescent="0.25">
      <c r="B279" s="27"/>
      <c r="C279" s="27"/>
      <c r="D279" s="27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</row>
    <row r="280" spans="2:26" ht="15.75" customHeight="1" x14ac:dyDescent="0.25">
      <c r="B280" s="27"/>
      <c r="C280" s="27"/>
      <c r="D280" s="27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</row>
    <row r="281" spans="2:26" ht="15.75" customHeight="1" x14ac:dyDescent="0.25">
      <c r="B281" s="27"/>
      <c r="C281" s="27"/>
      <c r="D281" s="27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</row>
    <row r="282" spans="2:26" ht="15.75" customHeight="1" x14ac:dyDescent="0.25">
      <c r="B282" s="27"/>
      <c r="C282" s="27"/>
      <c r="D282" s="27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</row>
    <row r="283" spans="2:26" ht="15.75" customHeight="1" x14ac:dyDescent="0.25">
      <c r="B283" s="27"/>
      <c r="C283" s="27"/>
      <c r="D283" s="27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</row>
    <row r="284" spans="2:26" ht="15.75" customHeight="1" x14ac:dyDescent="0.25">
      <c r="B284" s="27"/>
      <c r="C284" s="27"/>
      <c r="D284" s="27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</row>
    <row r="285" spans="2:26" ht="15.75" customHeight="1" x14ac:dyDescent="0.25">
      <c r="B285" s="27"/>
      <c r="C285" s="27"/>
      <c r="D285" s="27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</row>
    <row r="286" spans="2:26" ht="15.75" customHeight="1" x14ac:dyDescent="0.25">
      <c r="B286" s="27"/>
      <c r="C286" s="27"/>
      <c r="D286" s="27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</row>
    <row r="287" spans="2:26" ht="15.75" customHeight="1" x14ac:dyDescent="0.25">
      <c r="B287" s="27"/>
      <c r="C287" s="27"/>
      <c r="D287" s="27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</row>
    <row r="288" spans="2:26" ht="15.75" customHeight="1" x14ac:dyDescent="0.25">
      <c r="B288" s="27"/>
      <c r="C288" s="27"/>
      <c r="D288" s="27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</row>
    <row r="289" spans="2:26" ht="15.75" customHeight="1" x14ac:dyDescent="0.25">
      <c r="B289" s="27"/>
      <c r="C289" s="27"/>
      <c r="D289" s="27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</row>
    <row r="290" spans="2:26" ht="15.75" customHeight="1" x14ac:dyDescent="0.25">
      <c r="B290" s="27"/>
      <c r="C290" s="27"/>
      <c r="D290" s="27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</row>
    <row r="291" spans="2:26" ht="15.75" customHeight="1" x14ac:dyDescent="0.25">
      <c r="B291" s="27"/>
      <c r="C291" s="27"/>
      <c r="D291" s="27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</row>
    <row r="292" spans="2:26" ht="15.75" customHeight="1" x14ac:dyDescent="0.25">
      <c r="B292" s="27"/>
      <c r="C292" s="27"/>
      <c r="D292" s="27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</row>
    <row r="293" spans="2:26" ht="15.75" customHeight="1" x14ac:dyDescent="0.25">
      <c r="B293" s="27"/>
      <c r="C293" s="27"/>
      <c r="D293" s="27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</row>
    <row r="294" spans="2:26" ht="15.75" customHeight="1" x14ac:dyDescent="0.25">
      <c r="B294" s="27"/>
      <c r="C294" s="27"/>
      <c r="D294" s="27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</row>
    <row r="295" spans="2:26" ht="15.75" customHeight="1" x14ac:dyDescent="0.25">
      <c r="B295" s="27"/>
      <c r="C295" s="27"/>
      <c r="D295" s="27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</row>
    <row r="296" spans="2:26" ht="15.75" customHeight="1" x14ac:dyDescent="0.25">
      <c r="B296" s="27"/>
      <c r="C296" s="27"/>
      <c r="D296" s="27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</row>
    <row r="297" spans="2:26" ht="15.75" customHeight="1" x14ac:dyDescent="0.25">
      <c r="B297" s="27"/>
      <c r="C297" s="27"/>
      <c r="D297" s="27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</row>
    <row r="298" spans="2:26" ht="15.75" customHeight="1" x14ac:dyDescent="0.25">
      <c r="B298" s="27"/>
      <c r="C298" s="27"/>
      <c r="D298" s="27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</row>
    <row r="299" spans="2:26" ht="15.75" customHeight="1" x14ac:dyDescent="0.25">
      <c r="B299" s="27"/>
      <c r="C299" s="27"/>
      <c r="D299" s="27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</row>
    <row r="300" spans="2:26" ht="15.75" customHeight="1" x14ac:dyDescent="0.25">
      <c r="B300" s="27"/>
      <c r="C300" s="27"/>
      <c r="D300" s="27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</row>
    <row r="301" spans="2:26" ht="15.75" customHeight="1" x14ac:dyDescent="0.25">
      <c r="B301" s="27"/>
      <c r="C301" s="27"/>
      <c r="D301" s="27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</row>
    <row r="302" spans="2:26" ht="15.75" customHeight="1" x14ac:dyDescent="0.25">
      <c r="B302" s="27"/>
      <c r="C302" s="27"/>
      <c r="D302" s="27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</row>
    <row r="303" spans="2:26" ht="15.75" customHeight="1" x14ac:dyDescent="0.25">
      <c r="B303" s="27"/>
      <c r="C303" s="27"/>
      <c r="D303" s="27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</row>
    <row r="304" spans="2:26" ht="15.75" customHeight="1" x14ac:dyDescent="0.25">
      <c r="B304" s="27"/>
      <c r="C304" s="27"/>
      <c r="D304" s="27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</row>
    <row r="305" spans="2:26" ht="15.75" customHeight="1" x14ac:dyDescent="0.25">
      <c r="B305" s="27"/>
      <c r="C305" s="27"/>
      <c r="D305" s="27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</row>
    <row r="306" spans="2:26" ht="15.75" customHeight="1" x14ac:dyDescent="0.25">
      <c r="B306" s="27"/>
      <c r="C306" s="27"/>
      <c r="D306" s="27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</row>
    <row r="307" spans="2:26" ht="15.75" customHeight="1" x14ac:dyDescent="0.25">
      <c r="B307" s="27"/>
      <c r="C307" s="27"/>
      <c r="D307" s="27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</row>
    <row r="308" spans="2:26" ht="15.75" customHeight="1" x14ac:dyDescent="0.25">
      <c r="B308" s="27"/>
      <c r="C308" s="27"/>
      <c r="D308" s="27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</row>
    <row r="309" spans="2:26" ht="15.75" customHeight="1" x14ac:dyDescent="0.25">
      <c r="B309" s="27"/>
      <c r="C309" s="27"/>
      <c r="D309" s="27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</row>
    <row r="310" spans="2:26" ht="15.75" customHeight="1" x14ac:dyDescent="0.25">
      <c r="B310" s="27"/>
      <c r="C310" s="27"/>
      <c r="D310" s="27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</row>
    <row r="311" spans="2:26" ht="15.75" customHeight="1" x14ac:dyDescent="0.25">
      <c r="B311" s="27"/>
      <c r="C311" s="27"/>
      <c r="D311" s="27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</row>
    <row r="312" spans="2:26" ht="15.75" customHeight="1" x14ac:dyDescent="0.25">
      <c r="B312" s="27"/>
      <c r="C312" s="27"/>
      <c r="D312" s="27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</row>
    <row r="313" spans="2:26" ht="15.75" customHeight="1" x14ac:dyDescent="0.25">
      <c r="B313" s="27"/>
      <c r="C313" s="27"/>
      <c r="D313" s="27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</row>
    <row r="314" spans="2:26" ht="15.75" customHeight="1" x14ac:dyDescent="0.25">
      <c r="B314" s="27"/>
      <c r="C314" s="27"/>
      <c r="D314" s="27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</row>
    <row r="315" spans="2:26" ht="15.75" customHeight="1" x14ac:dyDescent="0.25">
      <c r="B315" s="27"/>
      <c r="C315" s="27"/>
      <c r="D315" s="27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</row>
    <row r="316" spans="2:26" ht="15.75" customHeight="1" x14ac:dyDescent="0.25">
      <c r="B316" s="27"/>
      <c r="C316" s="27"/>
      <c r="D316" s="27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</row>
    <row r="317" spans="2:26" ht="15.75" customHeight="1" x14ac:dyDescent="0.25">
      <c r="B317" s="27"/>
      <c r="C317" s="27"/>
      <c r="D317" s="27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</row>
    <row r="318" spans="2:26" ht="15.75" customHeight="1" x14ac:dyDescent="0.25">
      <c r="B318" s="27"/>
      <c r="C318" s="27"/>
      <c r="D318" s="27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</row>
    <row r="319" spans="2:26" ht="15.75" customHeight="1" x14ac:dyDescent="0.25">
      <c r="B319" s="27"/>
      <c r="C319" s="27"/>
      <c r="D319" s="27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</row>
    <row r="320" spans="2:26" ht="15.75" customHeight="1" x14ac:dyDescent="0.25">
      <c r="B320" s="27"/>
      <c r="C320" s="27"/>
      <c r="D320" s="27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</row>
    <row r="321" spans="2:26" ht="15.75" customHeight="1" x14ac:dyDescent="0.25">
      <c r="B321" s="27"/>
      <c r="C321" s="27"/>
      <c r="D321" s="27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</row>
    <row r="322" spans="2:26" ht="15.75" customHeight="1" x14ac:dyDescent="0.25">
      <c r="B322" s="27"/>
      <c r="C322" s="27"/>
      <c r="D322" s="27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</row>
    <row r="323" spans="2:26" ht="15.75" customHeight="1" x14ac:dyDescent="0.25">
      <c r="B323" s="27"/>
      <c r="C323" s="27"/>
      <c r="D323" s="27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</row>
    <row r="324" spans="2:26" ht="15.75" customHeight="1" x14ac:dyDescent="0.25">
      <c r="B324" s="27"/>
      <c r="C324" s="27"/>
      <c r="D324" s="27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</row>
    <row r="325" spans="2:26" ht="15.75" customHeight="1" x14ac:dyDescent="0.25">
      <c r="B325" s="27"/>
      <c r="C325" s="27"/>
      <c r="D325" s="27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</row>
    <row r="326" spans="2:26" ht="15.75" customHeight="1" x14ac:dyDescent="0.25">
      <c r="B326" s="27"/>
      <c r="C326" s="27"/>
      <c r="D326" s="27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</row>
    <row r="327" spans="2:26" ht="15.75" customHeight="1" x14ac:dyDescent="0.25">
      <c r="B327" s="27"/>
      <c r="C327" s="27"/>
      <c r="D327" s="27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</row>
    <row r="328" spans="2:26" ht="15.75" customHeight="1" x14ac:dyDescent="0.25">
      <c r="B328" s="27"/>
      <c r="C328" s="27"/>
      <c r="D328" s="27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</row>
    <row r="329" spans="2:26" ht="15.75" customHeight="1" x14ac:dyDescent="0.25">
      <c r="B329" s="27"/>
      <c r="C329" s="27"/>
      <c r="D329" s="27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</row>
    <row r="330" spans="2:26" ht="15.75" customHeight="1" x14ac:dyDescent="0.25">
      <c r="B330" s="27"/>
      <c r="C330" s="27"/>
      <c r="D330" s="27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</row>
    <row r="331" spans="2:26" ht="15.75" customHeight="1" x14ac:dyDescent="0.25">
      <c r="B331" s="27"/>
      <c r="C331" s="27"/>
      <c r="D331" s="27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</row>
    <row r="332" spans="2:26" ht="15.75" customHeight="1" x14ac:dyDescent="0.25">
      <c r="B332" s="27"/>
      <c r="C332" s="27"/>
      <c r="D332" s="27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</row>
    <row r="333" spans="2:26" ht="15.75" customHeight="1" x14ac:dyDescent="0.25">
      <c r="B333" s="27"/>
      <c r="C333" s="27"/>
      <c r="D333" s="27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</row>
    <row r="334" spans="2:26" ht="15.75" customHeight="1" x14ac:dyDescent="0.25">
      <c r="B334" s="27"/>
      <c r="C334" s="27"/>
      <c r="D334" s="27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</row>
    <row r="335" spans="2:26" ht="15.75" customHeight="1" x14ac:dyDescent="0.25">
      <c r="B335" s="27"/>
      <c r="C335" s="27"/>
      <c r="D335" s="27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</row>
    <row r="336" spans="2:26" ht="15.75" customHeight="1" x14ac:dyDescent="0.25">
      <c r="B336" s="27"/>
      <c r="C336" s="27"/>
      <c r="D336" s="27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</row>
    <row r="337" spans="2:26" ht="15.75" customHeight="1" x14ac:dyDescent="0.25">
      <c r="B337" s="27"/>
      <c r="C337" s="27"/>
      <c r="D337" s="27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</row>
    <row r="338" spans="2:26" ht="15.75" customHeight="1" x14ac:dyDescent="0.25">
      <c r="B338" s="27"/>
      <c r="C338" s="27"/>
      <c r="D338" s="27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</row>
    <row r="339" spans="2:26" ht="15.75" customHeight="1" x14ac:dyDescent="0.25">
      <c r="B339" s="27"/>
      <c r="C339" s="27"/>
      <c r="D339" s="27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</row>
    <row r="340" spans="2:26" ht="15.75" customHeight="1" x14ac:dyDescent="0.25">
      <c r="B340" s="27"/>
      <c r="C340" s="27"/>
      <c r="D340" s="27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</row>
    <row r="341" spans="2:26" ht="15.75" customHeight="1" x14ac:dyDescent="0.25">
      <c r="B341" s="27"/>
      <c r="C341" s="27"/>
      <c r="D341" s="27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</row>
    <row r="342" spans="2:26" ht="15.75" customHeight="1" x14ac:dyDescent="0.25">
      <c r="B342" s="27"/>
      <c r="C342" s="27"/>
      <c r="D342" s="27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</row>
    <row r="343" spans="2:26" ht="15.75" customHeight="1" x14ac:dyDescent="0.25">
      <c r="B343" s="27"/>
      <c r="C343" s="27"/>
      <c r="D343" s="27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</row>
    <row r="344" spans="2:26" ht="15.75" customHeight="1" x14ac:dyDescent="0.25">
      <c r="B344" s="27"/>
      <c r="C344" s="27"/>
      <c r="D344" s="27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</row>
    <row r="345" spans="2:26" ht="15.75" customHeight="1" x14ac:dyDescent="0.25">
      <c r="B345" s="27"/>
      <c r="C345" s="27"/>
      <c r="D345" s="27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</row>
    <row r="346" spans="2:26" ht="15.75" customHeight="1" x14ac:dyDescent="0.25">
      <c r="B346" s="27"/>
      <c r="C346" s="27"/>
      <c r="D346" s="27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</row>
    <row r="347" spans="2:26" ht="15.75" customHeight="1" x14ac:dyDescent="0.25">
      <c r="B347" s="27"/>
      <c r="C347" s="27"/>
      <c r="D347" s="27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</row>
    <row r="348" spans="2:26" ht="15.75" customHeight="1" x14ac:dyDescent="0.25">
      <c r="B348" s="27"/>
      <c r="C348" s="27"/>
      <c r="D348" s="27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</row>
    <row r="349" spans="2:26" ht="15.75" customHeight="1" x14ac:dyDescent="0.25">
      <c r="B349" s="27"/>
      <c r="C349" s="27"/>
      <c r="D349" s="27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</row>
    <row r="350" spans="2:26" ht="15.75" customHeight="1" x14ac:dyDescent="0.25">
      <c r="B350" s="27"/>
      <c r="C350" s="27"/>
      <c r="D350" s="27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</row>
    <row r="351" spans="2:26" ht="15.75" customHeight="1" x14ac:dyDescent="0.25">
      <c r="B351" s="27"/>
      <c r="C351" s="27"/>
      <c r="D351" s="27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</row>
    <row r="352" spans="2:26" ht="15.75" customHeight="1" x14ac:dyDescent="0.25">
      <c r="B352" s="27"/>
      <c r="C352" s="27"/>
      <c r="D352" s="27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</row>
    <row r="353" spans="2:26" ht="15.75" customHeight="1" x14ac:dyDescent="0.25">
      <c r="B353" s="27"/>
      <c r="C353" s="27"/>
      <c r="D353" s="27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</row>
    <row r="354" spans="2:26" ht="15.75" customHeight="1" x14ac:dyDescent="0.25">
      <c r="B354" s="27"/>
      <c r="C354" s="27"/>
      <c r="D354" s="27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</row>
    <row r="355" spans="2:26" ht="15.75" customHeight="1" x14ac:dyDescent="0.25">
      <c r="B355" s="27"/>
      <c r="C355" s="27"/>
      <c r="D355" s="27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</row>
    <row r="356" spans="2:26" ht="15.75" customHeight="1" x14ac:dyDescent="0.25">
      <c r="B356" s="27"/>
      <c r="C356" s="27"/>
      <c r="D356" s="27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</row>
    <row r="357" spans="2:26" ht="15.75" customHeight="1" x14ac:dyDescent="0.25">
      <c r="B357" s="27"/>
      <c r="C357" s="27"/>
      <c r="D357" s="27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</row>
    <row r="358" spans="2:26" ht="15.75" customHeight="1" x14ac:dyDescent="0.25">
      <c r="B358" s="27"/>
      <c r="C358" s="27"/>
      <c r="D358" s="27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</row>
    <row r="359" spans="2:26" ht="15.75" customHeight="1" x14ac:dyDescent="0.25">
      <c r="B359" s="27"/>
      <c r="C359" s="27"/>
      <c r="D359" s="27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</row>
    <row r="360" spans="2:26" ht="15.75" customHeight="1" x14ac:dyDescent="0.25">
      <c r="B360" s="27"/>
      <c r="C360" s="27"/>
      <c r="D360" s="27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</row>
    <row r="361" spans="2:26" ht="15.75" customHeight="1" x14ac:dyDescent="0.25">
      <c r="B361" s="27"/>
      <c r="C361" s="27"/>
      <c r="D361" s="27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</row>
    <row r="362" spans="2:26" ht="15.75" customHeight="1" x14ac:dyDescent="0.25">
      <c r="B362" s="27"/>
      <c r="C362" s="27"/>
      <c r="D362" s="27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</row>
    <row r="363" spans="2:26" ht="15.75" customHeight="1" x14ac:dyDescent="0.25">
      <c r="B363" s="27"/>
      <c r="C363" s="27"/>
      <c r="D363" s="27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</row>
    <row r="364" spans="2:26" ht="15.75" customHeight="1" x14ac:dyDescent="0.25">
      <c r="B364" s="27"/>
      <c r="C364" s="27"/>
      <c r="D364" s="27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</row>
    <row r="365" spans="2:26" ht="15.75" customHeight="1" x14ac:dyDescent="0.25">
      <c r="B365" s="27"/>
      <c r="C365" s="27"/>
      <c r="D365" s="27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</row>
    <row r="366" spans="2:26" ht="15.75" customHeight="1" x14ac:dyDescent="0.25">
      <c r="B366" s="27"/>
      <c r="C366" s="27"/>
      <c r="D366" s="27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</row>
    <row r="367" spans="2:26" ht="15.75" customHeight="1" x14ac:dyDescent="0.25">
      <c r="B367" s="27"/>
      <c r="C367" s="27"/>
      <c r="D367" s="27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</row>
    <row r="368" spans="2:26" ht="15.75" customHeight="1" x14ac:dyDescent="0.25">
      <c r="B368" s="27"/>
      <c r="C368" s="27"/>
      <c r="D368" s="27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</row>
    <row r="369" spans="2:26" ht="15.75" customHeight="1" x14ac:dyDescent="0.25">
      <c r="B369" s="27"/>
      <c r="C369" s="27"/>
      <c r="D369" s="27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</row>
    <row r="370" spans="2:26" ht="15.75" customHeight="1" x14ac:dyDescent="0.25">
      <c r="B370" s="27"/>
      <c r="C370" s="27"/>
      <c r="D370" s="27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</row>
    <row r="371" spans="2:26" ht="15.75" customHeight="1" x14ac:dyDescent="0.25">
      <c r="B371" s="27"/>
      <c r="C371" s="27"/>
      <c r="D371" s="27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</row>
    <row r="372" spans="2:26" ht="15.75" customHeight="1" x14ac:dyDescent="0.25">
      <c r="B372" s="27"/>
      <c r="C372" s="27"/>
      <c r="D372" s="27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</row>
    <row r="373" spans="2:26" ht="15.75" customHeight="1" x14ac:dyDescent="0.25">
      <c r="B373" s="27"/>
      <c r="C373" s="27"/>
      <c r="D373" s="27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</row>
    <row r="374" spans="2:26" ht="15.75" customHeight="1" x14ac:dyDescent="0.25">
      <c r="B374" s="27"/>
      <c r="C374" s="27"/>
      <c r="D374" s="27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</row>
    <row r="375" spans="2:26" ht="15.75" customHeight="1" x14ac:dyDescent="0.25">
      <c r="B375" s="27"/>
      <c r="C375" s="27"/>
      <c r="D375" s="27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</row>
    <row r="376" spans="2:26" ht="15.75" customHeight="1" x14ac:dyDescent="0.25">
      <c r="B376" s="27"/>
      <c r="C376" s="27"/>
      <c r="D376" s="27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</row>
    <row r="377" spans="2:26" ht="15.75" customHeight="1" x14ac:dyDescent="0.25">
      <c r="B377" s="27"/>
      <c r="C377" s="27"/>
      <c r="D377" s="27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</row>
    <row r="378" spans="2:26" ht="15.75" customHeight="1" x14ac:dyDescent="0.25">
      <c r="B378" s="27"/>
      <c r="C378" s="27"/>
      <c r="D378" s="27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  <c r="Z378" s="73"/>
    </row>
    <row r="379" spans="2:26" ht="15.75" customHeight="1" x14ac:dyDescent="0.25">
      <c r="B379" s="27"/>
      <c r="C379" s="27"/>
      <c r="D379" s="27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</row>
    <row r="380" spans="2:26" ht="15.75" customHeight="1" x14ac:dyDescent="0.25">
      <c r="B380" s="27"/>
      <c r="C380" s="27"/>
      <c r="D380" s="27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</row>
    <row r="381" spans="2:26" ht="15.75" customHeight="1" x14ac:dyDescent="0.25">
      <c r="B381" s="27"/>
      <c r="C381" s="27"/>
      <c r="D381" s="27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</row>
    <row r="382" spans="2:26" ht="15.75" customHeight="1" x14ac:dyDescent="0.25">
      <c r="B382" s="27"/>
      <c r="C382" s="27"/>
      <c r="D382" s="27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  <c r="Z382" s="73"/>
    </row>
    <row r="383" spans="2:26" ht="15.75" customHeight="1" x14ac:dyDescent="0.25">
      <c r="B383" s="27"/>
      <c r="C383" s="27"/>
      <c r="D383" s="27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  <c r="Z383" s="73"/>
    </row>
    <row r="384" spans="2:26" ht="15.75" customHeight="1" x14ac:dyDescent="0.25">
      <c r="B384" s="27"/>
      <c r="C384" s="27"/>
      <c r="D384" s="27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</row>
    <row r="385" spans="2:26" ht="15.75" customHeight="1" x14ac:dyDescent="0.25">
      <c r="B385" s="27"/>
      <c r="C385" s="27"/>
      <c r="D385" s="27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</row>
    <row r="386" spans="2:26" ht="15.75" customHeight="1" x14ac:dyDescent="0.25">
      <c r="B386" s="27"/>
      <c r="C386" s="27"/>
      <c r="D386" s="27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  <c r="Z386" s="73"/>
    </row>
    <row r="387" spans="2:26" ht="15.75" customHeight="1" x14ac:dyDescent="0.25">
      <c r="B387" s="27"/>
      <c r="C387" s="27"/>
      <c r="D387" s="27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</row>
    <row r="388" spans="2:26" ht="15.75" customHeight="1" x14ac:dyDescent="0.25">
      <c r="B388" s="27"/>
      <c r="C388" s="27"/>
      <c r="D388" s="27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</row>
    <row r="389" spans="2:26" ht="15.75" customHeight="1" x14ac:dyDescent="0.25">
      <c r="B389" s="27"/>
      <c r="C389" s="27"/>
      <c r="D389" s="27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</row>
    <row r="390" spans="2:26" ht="15.75" customHeight="1" x14ac:dyDescent="0.25">
      <c r="B390" s="27"/>
      <c r="C390" s="27"/>
      <c r="D390" s="27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  <c r="Z390" s="73"/>
    </row>
    <row r="391" spans="2:26" ht="15.75" customHeight="1" x14ac:dyDescent="0.25">
      <c r="B391" s="27"/>
      <c r="C391" s="27"/>
      <c r="D391" s="27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</row>
    <row r="392" spans="2:26" ht="15.75" customHeight="1" x14ac:dyDescent="0.25">
      <c r="B392" s="27"/>
      <c r="C392" s="27"/>
      <c r="D392" s="27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</row>
    <row r="393" spans="2:26" ht="15.75" customHeight="1" x14ac:dyDescent="0.25">
      <c r="B393" s="27"/>
      <c r="C393" s="27"/>
      <c r="D393" s="27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</row>
    <row r="394" spans="2:26" ht="15.75" customHeight="1" x14ac:dyDescent="0.25">
      <c r="B394" s="27"/>
      <c r="C394" s="27"/>
      <c r="D394" s="27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</row>
    <row r="395" spans="2:26" ht="15.75" customHeight="1" x14ac:dyDescent="0.25">
      <c r="B395" s="27"/>
      <c r="C395" s="27"/>
      <c r="D395" s="27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</row>
    <row r="396" spans="2:26" ht="15.75" customHeight="1" x14ac:dyDescent="0.25">
      <c r="B396" s="27"/>
      <c r="C396" s="27"/>
      <c r="D396" s="27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</row>
    <row r="397" spans="2:26" ht="15.75" customHeight="1" x14ac:dyDescent="0.25">
      <c r="B397" s="27"/>
      <c r="C397" s="27"/>
      <c r="D397" s="27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</row>
    <row r="398" spans="2:26" ht="15.75" customHeight="1" x14ac:dyDescent="0.25">
      <c r="B398" s="27"/>
      <c r="C398" s="27"/>
      <c r="D398" s="27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  <c r="Z398" s="73"/>
    </row>
    <row r="399" spans="2:26" ht="15.75" customHeight="1" x14ac:dyDescent="0.25">
      <c r="B399" s="27"/>
      <c r="C399" s="27"/>
      <c r="D399" s="27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</row>
    <row r="400" spans="2:26" ht="15.75" customHeight="1" x14ac:dyDescent="0.25">
      <c r="B400" s="27"/>
      <c r="C400" s="27"/>
      <c r="D400" s="27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</row>
    <row r="401" spans="2:26" ht="15.75" customHeight="1" x14ac:dyDescent="0.25">
      <c r="B401" s="27"/>
      <c r="C401" s="27"/>
      <c r="D401" s="27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</row>
    <row r="402" spans="2:26" ht="15.75" customHeight="1" x14ac:dyDescent="0.25">
      <c r="B402" s="27"/>
      <c r="C402" s="27"/>
      <c r="D402" s="27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</row>
    <row r="403" spans="2:26" ht="15.75" customHeight="1" x14ac:dyDescent="0.25">
      <c r="B403" s="27"/>
      <c r="C403" s="27"/>
      <c r="D403" s="27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</row>
    <row r="404" spans="2:26" ht="15.75" customHeight="1" x14ac:dyDescent="0.25">
      <c r="B404" s="27"/>
      <c r="C404" s="27"/>
      <c r="D404" s="27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</row>
    <row r="405" spans="2:26" ht="15.75" customHeight="1" x14ac:dyDescent="0.25">
      <c r="B405" s="27"/>
      <c r="C405" s="27"/>
      <c r="D405" s="27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</row>
    <row r="406" spans="2:26" ht="15.75" customHeight="1" x14ac:dyDescent="0.25">
      <c r="B406" s="27"/>
      <c r="C406" s="27"/>
      <c r="D406" s="27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</row>
    <row r="407" spans="2:26" ht="15.75" customHeight="1" x14ac:dyDescent="0.25">
      <c r="B407" s="27"/>
      <c r="C407" s="27"/>
      <c r="D407" s="27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</row>
    <row r="408" spans="2:26" ht="15.75" customHeight="1" x14ac:dyDescent="0.25">
      <c r="B408" s="27"/>
      <c r="C408" s="27"/>
      <c r="D408" s="27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</row>
    <row r="409" spans="2:26" ht="15.75" customHeight="1" x14ac:dyDescent="0.25">
      <c r="B409" s="27"/>
      <c r="C409" s="27"/>
      <c r="D409" s="27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</row>
    <row r="410" spans="2:26" ht="15.75" customHeight="1" x14ac:dyDescent="0.25">
      <c r="B410" s="27"/>
      <c r="C410" s="27"/>
      <c r="D410" s="27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</row>
    <row r="411" spans="2:26" ht="15.75" customHeight="1" x14ac:dyDescent="0.25">
      <c r="B411" s="27"/>
      <c r="C411" s="27"/>
      <c r="D411" s="27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</row>
    <row r="412" spans="2:26" ht="15.75" customHeight="1" x14ac:dyDescent="0.25">
      <c r="B412" s="27"/>
      <c r="C412" s="27"/>
      <c r="D412" s="27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</row>
    <row r="413" spans="2:26" ht="15.75" customHeight="1" x14ac:dyDescent="0.25">
      <c r="B413" s="27"/>
      <c r="C413" s="27"/>
      <c r="D413" s="27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</row>
    <row r="414" spans="2:26" ht="15.75" customHeight="1" x14ac:dyDescent="0.25">
      <c r="B414" s="27"/>
      <c r="C414" s="27"/>
      <c r="D414" s="27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</row>
    <row r="415" spans="2:26" ht="15.75" customHeight="1" x14ac:dyDescent="0.25">
      <c r="B415" s="27"/>
      <c r="C415" s="27"/>
      <c r="D415" s="27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</row>
    <row r="416" spans="2:26" ht="15.75" customHeight="1" x14ac:dyDescent="0.25">
      <c r="B416" s="27"/>
      <c r="C416" s="27"/>
      <c r="D416" s="27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</row>
    <row r="417" spans="2:26" ht="15.75" customHeight="1" x14ac:dyDescent="0.25">
      <c r="B417" s="27"/>
      <c r="C417" s="27"/>
      <c r="D417" s="27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</row>
    <row r="418" spans="2:26" ht="15.75" customHeight="1" x14ac:dyDescent="0.25">
      <c r="B418" s="27"/>
      <c r="C418" s="27"/>
      <c r="D418" s="27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</row>
    <row r="419" spans="2:26" ht="15.75" customHeight="1" x14ac:dyDescent="0.25">
      <c r="B419" s="27"/>
      <c r="C419" s="27"/>
      <c r="D419" s="27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</row>
    <row r="420" spans="2:26" ht="15.75" customHeight="1" x14ac:dyDescent="0.25">
      <c r="B420" s="27"/>
      <c r="C420" s="27"/>
      <c r="D420" s="27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</row>
    <row r="421" spans="2:26" ht="15.75" customHeight="1" x14ac:dyDescent="0.25">
      <c r="B421" s="27"/>
      <c r="C421" s="27"/>
      <c r="D421" s="27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</row>
    <row r="422" spans="2:26" ht="15.75" customHeight="1" x14ac:dyDescent="0.25">
      <c r="B422" s="27"/>
      <c r="C422" s="27"/>
      <c r="D422" s="27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</row>
    <row r="423" spans="2:26" ht="15.75" customHeight="1" x14ac:dyDescent="0.25">
      <c r="B423" s="27"/>
      <c r="C423" s="27"/>
      <c r="D423" s="27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</row>
    <row r="424" spans="2:26" ht="15.75" customHeight="1" x14ac:dyDescent="0.25">
      <c r="B424" s="27"/>
      <c r="C424" s="27"/>
      <c r="D424" s="27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</row>
    <row r="425" spans="2:26" ht="15.75" customHeight="1" x14ac:dyDescent="0.25">
      <c r="B425" s="27"/>
      <c r="C425" s="27"/>
      <c r="D425" s="27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</row>
    <row r="426" spans="2:26" ht="15.75" customHeight="1" x14ac:dyDescent="0.25">
      <c r="B426" s="27"/>
      <c r="C426" s="27"/>
      <c r="D426" s="27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</row>
    <row r="427" spans="2:26" ht="15.75" customHeight="1" x14ac:dyDescent="0.25">
      <c r="B427" s="27"/>
      <c r="C427" s="27"/>
      <c r="D427" s="27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</row>
    <row r="428" spans="2:26" ht="15.75" customHeight="1" x14ac:dyDescent="0.25">
      <c r="B428" s="27"/>
      <c r="C428" s="27"/>
      <c r="D428" s="27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</row>
    <row r="429" spans="2:26" ht="15.75" customHeight="1" x14ac:dyDescent="0.25">
      <c r="B429" s="27"/>
      <c r="C429" s="27"/>
      <c r="D429" s="27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  <c r="Z429" s="73"/>
    </row>
    <row r="430" spans="2:26" ht="15.75" customHeight="1" x14ac:dyDescent="0.25">
      <c r="B430" s="27"/>
      <c r="C430" s="27"/>
      <c r="D430" s="27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</row>
    <row r="431" spans="2:26" ht="15.75" customHeight="1" x14ac:dyDescent="0.25">
      <c r="B431" s="27"/>
      <c r="C431" s="27"/>
      <c r="D431" s="27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  <c r="Z431" s="73"/>
    </row>
    <row r="432" spans="2:26" ht="15.75" customHeight="1" x14ac:dyDescent="0.25">
      <c r="B432" s="27"/>
      <c r="C432" s="27"/>
      <c r="D432" s="27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  <c r="Z432" s="73"/>
    </row>
    <row r="433" spans="2:26" ht="15.75" customHeight="1" x14ac:dyDescent="0.25">
      <c r="B433" s="27"/>
      <c r="C433" s="27"/>
      <c r="D433" s="27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  <c r="Z433" s="73"/>
    </row>
    <row r="434" spans="2:26" ht="15.75" customHeight="1" x14ac:dyDescent="0.25">
      <c r="B434" s="27"/>
      <c r="C434" s="27"/>
      <c r="D434" s="27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  <c r="Z434" s="73"/>
    </row>
    <row r="435" spans="2:26" ht="15.75" customHeight="1" x14ac:dyDescent="0.25">
      <c r="B435" s="27"/>
      <c r="C435" s="27"/>
      <c r="D435" s="27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  <c r="Z435" s="73"/>
    </row>
    <row r="436" spans="2:26" ht="15.75" customHeight="1" x14ac:dyDescent="0.25">
      <c r="B436" s="27"/>
      <c r="C436" s="27"/>
      <c r="D436" s="27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  <c r="Z436" s="73"/>
    </row>
    <row r="437" spans="2:26" ht="15.75" customHeight="1" x14ac:dyDescent="0.25">
      <c r="B437" s="27"/>
      <c r="C437" s="27"/>
      <c r="D437" s="27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</row>
    <row r="438" spans="2:26" ht="15.75" customHeight="1" x14ac:dyDescent="0.25">
      <c r="B438" s="27"/>
      <c r="C438" s="27"/>
      <c r="D438" s="27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</row>
    <row r="439" spans="2:26" ht="15.75" customHeight="1" x14ac:dyDescent="0.25">
      <c r="B439" s="27"/>
      <c r="C439" s="27"/>
      <c r="D439" s="27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</row>
    <row r="440" spans="2:26" ht="15.75" customHeight="1" x14ac:dyDescent="0.25">
      <c r="B440" s="27"/>
      <c r="C440" s="27"/>
      <c r="D440" s="27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</row>
    <row r="441" spans="2:26" ht="15.75" customHeight="1" x14ac:dyDescent="0.25">
      <c r="B441" s="27"/>
      <c r="C441" s="27"/>
      <c r="D441" s="27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</row>
    <row r="442" spans="2:26" ht="15.75" customHeight="1" x14ac:dyDescent="0.25">
      <c r="B442" s="27"/>
      <c r="C442" s="27"/>
      <c r="D442" s="27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</row>
    <row r="443" spans="2:26" ht="15.75" customHeight="1" x14ac:dyDescent="0.25">
      <c r="B443" s="27"/>
      <c r="C443" s="27"/>
      <c r="D443" s="27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</row>
    <row r="444" spans="2:26" ht="15.75" customHeight="1" x14ac:dyDescent="0.25">
      <c r="B444" s="27"/>
      <c r="C444" s="27"/>
      <c r="D444" s="27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</row>
    <row r="445" spans="2:26" ht="15.75" customHeight="1" x14ac:dyDescent="0.25">
      <c r="B445" s="27"/>
      <c r="C445" s="27"/>
      <c r="D445" s="27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</row>
    <row r="446" spans="2:26" ht="15.75" customHeight="1" x14ac:dyDescent="0.25">
      <c r="B446" s="27"/>
      <c r="C446" s="27"/>
      <c r="D446" s="27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</row>
    <row r="447" spans="2:26" ht="15.75" customHeight="1" x14ac:dyDescent="0.25">
      <c r="B447" s="27"/>
      <c r="C447" s="27"/>
      <c r="D447" s="27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</row>
    <row r="448" spans="2:26" ht="15.75" customHeight="1" x14ac:dyDescent="0.25">
      <c r="B448" s="27"/>
      <c r="C448" s="27"/>
      <c r="D448" s="27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</row>
    <row r="449" spans="2:26" ht="15.75" customHeight="1" x14ac:dyDescent="0.25">
      <c r="B449" s="27"/>
      <c r="C449" s="27"/>
      <c r="D449" s="27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</row>
    <row r="450" spans="2:26" ht="15.75" customHeight="1" x14ac:dyDescent="0.25">
      <c r="B450" s="27"/>
      <c r="C450" s="27"/>
      <c r="D450" s="27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</row>
    <row r="451" spans="2:26" ht="15.75" customHeight="1" x14ac:dyDescent="0.25">
      <c r="B451" s="27"/>
      <c r="C451" s="27"/>
      <c r="D451" s="27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</row>
    <row r="452" spans="2:26" ht="15.75" customHeight="1" x14ac:dyDescent="0.25">
      <c r="B452" s="27"/>
      <c r="C452" s="27"/>
      <c r="D452" s="27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</row>
    <row r="453" spans="2:26" ht="15.75" customHeight="1" x14ac:dyDescent="0.25">
      <c r="B453" s="27"/>
      <c r="C453" s="27"/>
      <c r="D453" s="27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</row>
    <row r="454" spans="2:26" ht="15.75" customHeight="1" x14ac:dyDescent="0.25">
      <c r="B454" s="27"/>
      <c r="C454" s="27"/>
      <c r="D454" s="27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</row>
    <row r="455" spans="2:26" ht="15.75" customHeight="1" x14ac:dyDescent="0.25">
      <c r="B455" s="27"/>
      <c r="C455" s="27"/>
      <c r="D455" s="27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</row>
    <row r="456" spans="2:26" ht="15.75" customHeight="1" x14ac:dyDescent="0.25">
      <c r="B456" s="27"/>
      <c r="C456" s="27"/>
      <c r="D456" s="27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</row>
    <row r="457" spans="2:26" ht="15.75" customHeight="1" x14ac:dyDescent="0.25">
      <c r="B457" s="27"/>
      <c r="C457" s="27"/>
      <c r="D457" s="27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</row>
    <row r="458" spans="2:26" ht="15.75" customHeight="1" x14ac:dyDescent="0.25">
      <c r="B458" s="27"/>
      <c r="C458" s="27"/>
      <c r="D458" s="27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  <c r="Z458" s="73"/>
    </row>
    <row r="459" spans="2:26" ht="15.75" customHeight="1" x14ac:dyDescent="0.25">
      <c r="B459" s="27"/>
      <c r="C459" s="27"/>
      <c r="D459" s="27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  <c r="Z459" s="73"/>
    </row>
    <row r="460" spans="2:26" ht="15.75" customHeight="1" x14ac:dyDescent="0.25">
      <c r="B460" s="27"/>
      <c r="C460" s="27"/>
      <c r="D460" s="27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</row>
    <row r="461" spans="2:26" ht="15.75" customHeight="1" x14ac:dyDescent="0.25">
      <c r="B461" s="27"/>
      <c r="C461" s="27"/>
      <c r="D461" s="27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</row>
    <row r="462" spans="2:26" ht="15.75" customHeight="1" x14ac:dyDescent="0.25">
      <c r="B462" s="27"/>
      <c r="C462" s="27"/>
      <c r="D462" s="27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</row>
    <row r="463" spans="2:26" ht="15.75" customHeight="1" x14ac:dyDescent="0.25">
      <c r="B463" s="27"/>
      <c r="C463" s="27"/>
      <c r="D463" s="27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</row>
    <row r="464" spans="2:26" ht="15.75" customHeight="1" x14ac:dyDescent="0.25">
      <c r="B464" s="27"/>
      <c r="C464" s="27"/>
      <c r="D464" s="27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  <c r="Z464" s="73"/>
    </row>
    <row r="465" spans="2:26" ht="15.75" customHeight="1" x14ac:dyDescent="0.25">
      <c r="B465" s="27"/>
      <c r="C465" s="27"/>
      <c r="D465" s="27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  <c r="Z465" s="73"/>
    </row>
    <row r="466" spans="2:26" ht="15.75" customHeight="1" x14ac:dyDescent="0.25">
      <c r="B466" s="27"/>
      <c r="C466" s="27"/>
      <c r="D466" s="27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</row>
    <row r="467" spans="2:26" ht="15.75" customHeight="1" x14ac:dyDescent="0.25">
      <c r="B467" s="27"/>
      <c r="C467" s="27"/>
      <c r="D467" s="27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</row>
    <row r="468" spans="2:26" ht="15.75" customHeight="1" x14ac:dyDescent="0.25">
      <c r="B468" s="27"/>
      <c r="C468" s="27"/>
      <c r="D468" s="27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</row>
    <row r="469" spans="2:26" ht="15.75" customHeight="1" x14ac:dyDescent="0.25">
      <c r="B469" s="27"/>
      <c r="C469" s="27"/>
      <c r="D469" s="27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</row>
    <row r="470" spans="2:26" ht="15.75" customHeight="1" x14ac:dyDescent="0.25">
      <c r="B470" s="27"/>
      <c r="C470" s="27"/>
      <c r="D470" s="27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</row>
    <row r="471" spans="2:26" ht="15.75" customHeight="1" x14ac:dyDescent="0.25">
      <c r="B471" s="27"/>
      <c r="C471" s="27"/>
      <c r="D471" s="27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</row>
    <row r="472" spans="2:26" ht="15.75" customHeight="1" x14ac:dyDescent="0.25">
      <c r="B472" s="27"/>
      <c r="C472" s="27"/>
      <c r="D472" s="27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  <c r="Z472" s="73"/>
    </row>
    <row r="473" spans="2:26" ht="15.75" customHeight="1" x14ac:dyDescent="0.25">
      <c r="B473" s="27"/>
      <c r="C473" s="27"/>
      <c r="D473" s="27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  <c r="Z473" s="73"/>
    </row>
    <row r="474" spans="2:26" ht="15.75" customHeight="1" x14ac:dyDescent="0.25">
      <c r="B474" s="27"/>
      <c r="C474" s="27"/>
      <c r="D474" s="27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  <c r="Z474" s="73"/>
    </row>
    <row r="475" spans="2:26" ht="15.75" customHeight="1" x14ac:dyDescent="0.25">
      <c r="B475" s="27"/>
      <c r="C475" s="27"/>
      <c r="D475" s="27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  <c r="Z475" s="73"/>
    </row>
    <row r="476" spans="2:26" ht="15.75" customHeight="1" x14ac:dyDescent="0.25">
      <c r="B476" s="27"/>
      <c r="C476" s="27"/>
      <c r="D476" s="27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  <c r="Z476" s="73"/>
    </row>
    <row r="477" spans="2:26" ht="15.75" customHeight="1" x14ac:dyDescent="0.25">
      <c r="B477" s="27"/>
      <c r="C477" s="27"/>
      <c r="D477" s="27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  <c r="Z477" s="73"/>
    </row>
    <row r="478" spans="2:26" ht="15.75" customHeight="1" x14ac:dyDescent="0.25">
      <c r="B478" s="27"/>
      <c r="C478" s="27"/>
      <c r="D478" s="27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  <c r="Z478" s="73"/>
    </row>
    <row r="479" spans="2:26" ht="15.75" customHeight="1" x14ac:dyDescent="0.25">
      <c r="B479" s="27"/>
      <c r="C479" s="27"/>
      <c r="D479" s="27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  <c r="Z479" s="73"/>
    </row>
    <row r="480" spans="2:26" ht="15.75" customHeight="1" x14ac:dyDescent="0.25">
      <c r="B480" s="27"/>
      <c r="C480" s="27"/>
      <c r="D480" s="27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  <c r="Z480" s="73"/>
    </row>
    <row r="481" spans="2:26" ht="15.75" customHeight="1" x14ac:dyDescent="0.25">
      <c r="B481" s="27"/>
      <c r="C481" s="27"/>
      <c r="D481" s="27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  <c r="Z481" s="73"/>
    </row>
    <row r="482" spans="2:26" ht="15.75" customHeight="1" x14ac:dyDescent="0.25">
      <c r="B482" s="27"/>
      <c r="C482" s="27"/>
      <c r="D482" s="27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</row>
    <row r="483" spans="2:26" ht="15.75" customHeight="1" x14ac:dyDescent="0.25">
      <c r="B483" s="27"/>
      <c r="C483" s="27"/>
      <c r="D483" s="27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</row>
    <row r="484" spans="2:26" ht="15.75" customHeight="1" x14ac:dyDescent="0.25">
      <c r="B484" s="27"/>
      <c r="C484" s="27"/>
      <c r="D484" s="27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  <c r="Z484" s="73"/>
    </row>
    <row r="485" spans="2:26" ht="15.75" customHeight="1" x14ac:dyDescent="0.25">
      <c r="B485" s="27"/>
      <c r="C485" s="27"/>
      <c r="D485" s="27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  <c r="Z485" s="73"/>
    </row>
    <row r="486" spans="2:26" ht="15.75" customHeight="1" x14ac:dyDescent="0.25">
      <c r="B486" s="27"/>
      <c r="C486" s="27"/>
      <c r="D486" s="27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  <c r="Z486" s="73"/>
    </row>
    <row r="487" spans="2:26" ht="15.75" customHeight="1" x14ac:dyDescent="0.25">
      <c r="B487" s="27"/>
      <c r="C487" s="27"/>
      <c r="D487" s="27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  <c r="Z487" s="73"/>
    </row>
    <row r="488" spans="2:26" ht="15.75" customHeight="1" x14ac:dyDescent="0.25">
      <c r="B488" s="27"/>
      <c r="C488" s="27"/>
      <c r="D488" s="27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</row>
    <row r="489" spans="2:26" ht="15.75" customHeight="1" x14ac:dyDescent="0.25">
      <c r="B489" s="27"/>
      <c r="C489" s="27"/>
      <c r="D489" s="27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  <c r="Z489" s="73"/>
    </row>
    <row r="490" spans="2:26" ht="15.75" customHeight="1" x14ac:dyDescent="0.25">
      <c r="B490" s="27"/>
      <c r="C490" s="27"/>
      <c r="D490" s="27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</row>
    <row r="491" spans="2:26" ht="15.75" customHeight="1" x14ac:dyDescent="0.25">
      <c r="B491" s="27"/>
      <c r="C491" s="27"/>
      <c r="D491" s="27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</row>
    <row r="492" spans="2:26" ht="15.75" customHeight="1" x14ac:dyDescent="0.25">
      <c r="B492" s="27"/>
      <c r="C492" s="27"/>
      <c r="D492" s="27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</row>
    <row r="493" spans="2:26" ht="15.75" customHeight="1" x14ac:dyDescent="0.25">
      <c r="B493" s="27"/>
      <c r="C493" s="27"/>
      <c r="D493" s="27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</row>
    <row r="494" spans="2:26" ht="15.75" customHeight="1" x14ac:dyDescent="0.25">
      <c r="B494" s="27"/>
      <c r="C494" s="27"/>
      <c r="D494" s="27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</row>
    <row r="495" spans="2:26" ht="15.75" customHeight="1" x14ac:dyDescent="0.25">
      <c r="B495" s="27"/>
      <c r="C495" s="27"/>
      <c r="D495" s="27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</row>
    <row r="496" spans="2:26" ht="15.75" customHeight="1" x14ac:dyDescent="0.25">
      <c r="B496" s="27"/>
      <c r="C496" s="27"/>
      <c r="D496" s="27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</row>
    <row r="497" spans="2:26" ht="15.75" customHeight="1" x14ac:dyDescent="0.25">
      <c r="B497" s="27"/>
      <c r="C497" s="27"/>
      <c r="D497" s="27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</row>
    <row r="498" spans="2:26" ht="15.75" customHeight="1" x14ac:dyDescent="0.25">
      <c r="B498" s="27"/>
      <c r="C498" s="27"/>
      <c r="D498" s="27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</row>
    <row r="499" spans="2:26" ht="15.75" customHeight="1" x14ac:dyDescent="0.25">
      <c r="B499" s="27"/>
      <c r="C499" s="27"/>
      <c r="D499" s="27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</row>
    <row r="500" spans="2:26" ht="15.75" customHeight="1" x14ac:dyDescent="0.25">
      <c r="B500" s="27"/>
      <c r="C500" s="27"/>
      <c r="D500" s="27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</row>
    <row r="501" spans="2:26" ht="15.75" customHeight="1" x14ac:dyDescent="0.25">
      <c r="B501" s="27"/>
      <c r="C501" s="27"/>
      <c r="D501" s="27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</row>
    <row r="502" spans="2:26" ht="15.75" customHeight="1" x14ac:dyDescent="0.25">
      <c r="B502" s="27"/>
      <c r="C502" s="27"/>
      <c r="D502" s="27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</row>
    <row r="503" spans="2:26" ht="15.75" customHeight="1" x14ac:dyDescent="0.25">
      <c r="B503" s="27"/>
      <c r="C503" s="27"/>
      <c r="D503" s="27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</row>
    <row r="504" spans="2:26" ht="15.75" customHeight="1" x14ac:dyDescent="0.25">
      <c r="B504" s="27"/>
      <c r="C504" s="27"/>
      <c r="D504" s="27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</row>
    <row r="505" spans="2:26" ht="15.75" customHeight="1" x14ac:dyDescent="0.25">
      <c r="B505" s="27"/>
      <c r="C505" s="27"/>
      <c r="D505" s="27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</row>
    <row r="506" spans="2:26" ht="15.75" customHeight="1" x14ac:dyDescent="0.25">
      <c r="B506" s="27"/>
      <c r="C506" s="27"/>
      <c r="D506" s="27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</row>
    <row r="507" spans="2:26" ht="15.75" customHeight="1" x14ac:dyDescent="0.25">
      <c r="B507" s="27"/>
      <c r="C507" s="27"/>
      <c r="D507" s="27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</row>
    <row r="508" spans="2:26" ht="15.75" customHeight="1" x14ac:dyDescent="0.25">
      <c r="B508" s="27"/>
      <c r="C508" s="27"/>
      <c r="D508" s="27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</row>
    <row r="509" spans="2:26" ht="15.75" customHeight="1" x14ac:dyDescent="0.25">
      <c r="B509" s="27"/>
      <c r="C509" s="27"/>
      <c r="D509" s="27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</row>
    <row r="510" spans="2:26" ht="15.75" customHeight="1" x14ac:dyDescent="0.25">
      <c r="B510" s="27"/>
      <c r="C510" s="27"/>
      <c r="D510" s="27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</row>
    <row r="511" spans="2:26" ht="15.75" customHeight="1" x14ac:dyDescent="0.25">
      <c r="B511" s="27"/>
      <c r="C511" s="27"/>
      <c r="D511" s="27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</row>
    <row r="512" spans="2:26" ht="15.75" customHeight="1" x14ac:dyDescent="0.25">
      <c r="B512" s="27"/>
      <c r="C512" s="27"/>
      <c r="D512" s="27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</row>
    <row r="513" spans="2:26" ht="15.75" customHeight="1" x14ac:dyDescent="0.25">
      <c r="B513" s="27"/>
      <c r="C513" s="27"/>
      <c r="D513" s="27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  <c r="Z513" s="73"/>
    </row>
    <row r="514" spans="2:26" ht="15.75" customHeight="1" x14ac:dyDescent="0.25">
      <c r="B514" s="27"/>
      <c r="C514" s="27"/>
      <c r="D514" s="27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</row>
    <row r="515" spans="2:26" ht="15.75" customHeight="1" x14ac:dyDescent="0.25">
      <c r="B515" s="27"/>
      <c r="C515" s="27"/>
      <c r="D515" s="27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</row>
    <row r="516" spans="2:26" ht="15.75" customHeight="1" x14ac:dyDescent="0.25">
      <c r="B516" s="27"/>
      <c r="C516" s="27"/>
      <c r="D516" s="27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</row>
    <row r="517" spans="2:26" ht="15.75" customHeight="1" x14ac:dyDescent="0.25">
      <c r="B517" s="27"/>
      <c r="C517" s="27"/>
      <c r="D517" s="27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</row>
    <row r="518" spans="2:26" ht="15.75" customHeight="1" x14ac:dyDescent="0.25">
      <c r="B518" s="27"/>
      <c r="C518" s="27"/>
      <c r="D518" s="27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</row>
    <row r="519" spans="2:26" ht="15.75" customHeight="1" x14ac:dyDescent="0.25">
      <c r="B519" s="27"/>
      <c r="C519" s="27"/>
      <c r="D519" s="27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</row>
    <row r="520" spans="2:26" ht="15.75" customHeight="1" x14ac:dyDescent="0.25">
      <c r="B520" s="27"/>
      <c r="C520" s="27"/>
      <c r="D520" s="27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</row>
    <row r="521" spans="2:26" ht="15.75" customHeight="1" x14ac:dyDescent="0.25">
      <c r="B521" s="27"/>
      <c r="C521" s="27"/>
      <c r="D521" s="27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</row>
    <row r="522" spans="2:26" ht="15.75" customHeight="1" x14ac:dyDescent="0.25">
      <c r="B522" s="27"/>
      <c r="C522" s="27"/>
      <c r="D522" s="27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</row>
    <row r="523" spans="2:26" ht="15.75" customHeight="1" x14ac:dyDescent="0.25">
      <c r="B523" s="27"/>
      <c r="C523" s="27"/>
      <c r="D523" s="27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</row>
    <row r="524" spans="2:26" ht="15.75" customHeight="1" x14ac:dyDescent="0.25">
      <c r="B524" s="27"/>
      <c r="C524" s="27"/>
      <c r="D524" s="27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</row>
    <row r="525" spans="2:26" ht="15.75" customHeight="1" x14ac:dyDescent="0.25">
      <c r="B525" s="27"/>
      <c r="C525" s="27"/>
      <c r="D525" s="27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</row>
    <row r="526" spans="2:26" ht="15.75" customHeight="1" x14ac:dyDescent="0.25">
      <c r="B526" s="27"/>
      <c r="C526" s="27"/>
      <c r="D526" s="27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</row>
    <row r="527" spans="2:26" ht="15.75" customHeight="1" x14ac:dyDescent="0.25">
      <c r="B527" s="27"/>
      <c r="C527" s="27"/>
      <c r="D527" s="27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</row>
    <row r="528" spans="2:26" ht="15.75" customHeight="1" x14ac:dyDescent="0.25">
      <c r="B528" s="27"/>
      <c r="C528" s="27"/>
      <c r="D528" s="27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</row>
    <row r="529" spans="2:26" ht="15.75" customHeight="1" x14ac:dyDescent="0.25">
      <c r="B529" s="27"/>
      <c r="C529" s="27"/>
      <c r="D529" s="27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</row>
    <row r="530" spans="2:26" ht="15.75" customHeight="1" x14ac:dyDescent="0.25">
      <c r="B530" s="27"/>
      <c r="C530" s="27"/>
      <c r="D530" s="27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</row>
    <row r="531" spans="2:26" ht="15.75" customHeight="1" x14ac:dyDescent="0.25">
      <c r="B531" s="27"/>
      <c r="C531" s="27"/>
      <c r="D531" s="27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</row>
    <row r="532" spans="2:26" ht="15.75" customHeight="1" x14ac:dyDescent="0.25">
      <c r="B532" s="27"/>
      <c r="C532" s="27"/>
      <c r="D532" s="27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</row>
    <row r="533" spans="2:26" ht="15.75" customHeight="1" x14ac:dyDescent="0.25">
      <c r="B533" s="27"/>
      <c r="C533" s="27"/>
      <c r="D533" s="27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</row>
    <row r="534" spans="2:26" ht="15.75" customHeight="1" x14ac:dyDescent="0.25">
      <c r="B534" s="27"/>
      <c r="C534" s="27"/>
      <c r="D534" s="27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</row>
    <row r="535" spans="2:26" ht="15.75" customHeight="1" x14ac:dyDescent="0.25">
      <c r="B535" s="27"/>
      <c r="C535" s="27"/>
      <c r="D535" s="27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</row>
    <row r="536" spans="2:26" ht="15.75" customHeight="1" x14ac:dyDescent="0.25">
      <c r="B536" s="27"/>
      <c r="C536" s="27"/>
      <c r="D536" s="27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</row>
    <row r="537" spans="2:26" ht="15.75" customHeight="1" x14ac:dyDescent="0.25">
      <c r="B537" s="27"/>
      <c r="C537" s="27"/>
      <c r="D537" s="27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</row>
    <row r="538" spans="2:26" ht="15.75" customHeight="1" x14ac:dyDescent="0.25">
      <c r="B538" s="27"/>
      <c r="C538" s="27"/>
      <c r="D538" s="27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</row>
    <row r="539" spans="2:26" ht="15.75" customHeight="1" x14ac:dyDescent="0.25">
      <c r="B539" s="27"/>
      <c r="C539" s="27"/>
      <c r="D539" s="27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</row>
    <row r="540" spans="2:26" ht="15.75" customHeight="1" x14ac:dyDescent="0.25">
      <c r="B540" s="27"/>
      <c r="C540" s="27"/>
      <c r="D540" s="27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</row>
    <row r="541" spans="2:26" ht="15.75" customHeight="1" x14ac:dyDescent="0.25">
      <c r="B541" s="27"/>
      <c r="C541" s="27"/>
      <c r="D541" s="27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</row>
    <row r="542" spans="2:26" ht="15.75" customHeight="1" x14ac:dyDescent="0.25">
      <c r="B542" s="27"/>
      <c r="C542" s="27"/>
      <c r="D542" s="27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</row>
    <row r="543" spans="2:26" ht="15.75" customHeight="1" x14ac:dyDescent="0.25">
      <c r="B543" s="27"/>
      <c r="C543" s="27"/>
      <c r="D543" s="27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</row>
    <row r="544" spans="2:26" ht="15.75" customHeight="1" x14ac:dyDescent="0.25">
      <c r="B544" s="27"/>
      <c r="C544" s="27"/>
      <c r="D544" s="27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</row>
    <row r="545" spans="2:26" ht="15.75" customHeight="1" x14ac:dyDescent="0.25">
      <c r="B545" s="27"/>
      <c r="C545" s="27"/>
      <c r="D545" s="27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</row>
    <row r="546" spans="2:26" ht="15.75" customHeight="1" x14ac:dyDescent="0.25">
      <c r="B546" s="27"/>
      <c r="C546" s="27"/>
      <c r="D546" s="27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</row>
    <row r="547" spans="2:26" ht="15.75" customHeight="1" x14ac:dyDescent="0.25">
      <c r="B547" s="27"/>
      <c r="C547" s="27"/>
      <c r="D547" s="27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</row>
    <row r="548" spans="2:26" ht="15.75" customHeight="1" x14ac:dyDescent="0.25">
      <c r="B548" s="27"/>
      <c r="C548" s="27"/>
      <c r="D548" s="27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</row>
    <row r="549" spans="2:26" ht="15.75" customHeight="1" x14ac:dyDescent="0.25">
      <c r="B549" s="27"/>
      <c r="C549" s="27"/>
      <c r="D549" s="27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</row>
    <row r="550" spans="2:26" ht="15.75" customHeight="1" x14ac:dyDescent="0.25">
      <c r="B550" s="27"/>
      <c r="C550" s="27"/>
      <c r="D550" s="27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</row>
    <row r="551" spans="2:26" ht="15.75" customHeight="1" x14ac:dyDescent="0.25">
      <c r="B551" s="27"/>
      <c r="C551" s="27"/>
      <c r="D551" s="27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</row>
    <row r="552" spans="2:26" ht="15.75" customHeight="1" x14ac:dyDescent="0.25">
      <c r="B552" s="27"/>
      <c r="C552" s="27"/>
      <c r="D552" s="27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</row>
    <row r="553" spans="2:26" ht="15.75" customHeight="1" x14ac:dyDescent="0.25">
      <c r="B553" s="27"/>
      <c r="C553" s="27"/>
      <c r="D553" s="27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</row>
    <row r="554" spans="2:26" ht="15.75" customHeight="1" x14ac:dyDescent="0.25">
      <c r="B554" s="27"/>
      <c r="C554" s="27"/>
      <c r="D554" s="27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</row>
    <row r="555" spans="2:26" ht="15.75" customHeight="1" x14ac:dyDescent="0.25">
      <c r="B555" s="27"/>
      <c r="C555" s="27"/>
      <c r="D555" s="27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</row>
    <row r="556" spans="2:26" ht="15.75" customHeight="1" x14ac:dyDescent="0.25">
      <c r="B556" s="27"/>
      <c r="C556" s="27"/>
      <c r="D556" s="27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</row>
    <row r="557" spans="2:26" ht="15.75" customHeight="1" x14ac:dyDescent="0.25">
      <c r="B557" s="27"/>
      <c r="C557" s="27"/>
      <c r="D557" s="27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</row>
    <row r="558" spans="2:26" ht="15.75" customHeight="1" x14ac:dyDescent="0.25">
      <c r="B558" s="27"/>
      <c r="C558" s="27"/>
      <c r="D558" s="27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</row>
    <row r="559" spans="2:26" ht="15.75" customHeight="1" x14ac:dyDescent="0.25">
      <c r="B559" s="27"/>
      <c r="C559" s="27"/>
      <c r="D559" s="27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</row>
    <row r="560" spans="2:26" ht="15.75" customHeight="1" x14ac:dyDescent="0.25">
      <c r="B560" s="27"/>
      <c r="C560" s="27"/>
      <c r="D560" s="27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</row>
    <row r="561" spans="2:26" ht="15.75" customHeight="1" x14ac:dyDescent="0.25">
      <c r="B561" s="27"/>
      <c r="C561" s="27"/>
      <c r="D561" s="27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</row>
    <row r="562" spans="2:26" ht="15.75" customHeight="1" x14ac:dyDescent="0.25">
      <c r="B562" s="27"/>
      <c r="C562" s="27"/>
      <c r="D562" s="27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</row>
    <row r="563" spans="2:26" ht="15.75" customHeight="1" x14ac:dyDescent="0.25">
      <c r="B563" s="27"/>
      <c r="C563" s="27"/>
      <c r="D563" s="27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</row>
    <row r="564" spans="2:26" ht="15.75" customHeight="1" x14ac:dyDescent="0.25">
      <c r="B564" s="27"/>
      <c r="C564" s="27"/>
      <c r="D564" s="27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</row>
    <row r="565" spans="2:26" ht="15.75" customHeight="1" x14ac:dyDescent="0.25">
      <c r="B565" s="27"/>
      <c r="C565" s="27"/>
      <c r="D565" s="27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</row>
    <row r="566" spans="2:26" ht="15.75" customHeight="1" x14ac:dyDescent="0.25">
      <c r="B566" s="27"/>
      <c r="C566" s="27"/>
      <c r="D566" s="27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</row>
    <row r="567" spans="2:26" ht="15.75" customHeight="1" x14ac:dyDescent="0.25">
      <c r="B567" s="27"/>
      <c r="C567" s="27"/>
      <c r="D567" s="27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</row>
    <row r="568" spans="2:26" ht="15.75" customHeight="1" x14ac:dyDescent="0.25">
      <c r="B568" s="27"/>
      <c r="C568" s="27"/>
      <c r="D568" s="27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</row>
    <row r="569" spans="2:26" ht="15.75" customHeight="1" x14ac:dyDescent="0.25">
      <c r="B569" s="27"/>
      <c r="C569" s="27"/>
      <c r="D569" s="27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</row>
    <row r="570" spans="2:26" ht="15.75" customHeight="1" x14ac:dyDescent="0.25">
      <c r="B570" s="27"/>
      <c r="C570" s="27"/>
      <c r="D570" s="27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</row>
    <row r="571" spans="2:26" ht="15.75" customHeight="1" x14ac:dyDescent="0.25">
      <c r="B571" s="27"/>
      <c r="C571" s="27"/>
      <c r="D571" s="27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</row>
    <row r="572" spans="2:26" ht="15.75" customHeight="1" x14ac:dyDescent="0.25">
      <c r="B572" s="27"/>
      <c r="C572" s="27"/>
      <c r="D572" s="27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</row>
    <row r="573" spans="2:26" ht="15.75" customHeight="1" x14ac:dyDescent="0.25">
      <c r="B573" s="27"/>
      <c r="C573" s="27"/>
      <c r="D573" s="27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</row>
    <row r="574" spans="2:26" ht="15.75" customHeight="1" x14ac:dyDescent="0.25">
      <c r="B574" s="27"/>
      <c r="C574" s="27"/>
      <c r="D574" s="27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</row>
    <row r="575" spans="2:26" ht="15.75" customHeight="1" x14ac:dyDescent="0.25">
      <c r="B575" s="27"/>
      <c r="C575" s="27"/>
      <c r="D575" s="27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</row>
    <row r="576" spans="2:26" ht="15.75" customHeight="1" x14ac:dyDescent="0.25">
      <c r="B576" s="27"/>
      <c r="C576" s="27"/>
      <c r="D576" s="27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</row>
    <row r="577" spans="2:26" ht="15.75" customHeight="1" x14ac:dyDescent="0.25">
      <c r="B577" s="27"/>
      <c r="C577" s="27"/>
      <c r="D577" s="27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</row>
    <row r="578" spans="2:26" ht="15.75" customHeight="1" x14ac:dyDescent="0.25">
      <c r="B578" s="27"/>
      <c r="C578" s="27"/>
      <c r="D578" s="27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</row>
    <row r="579" spans="2:26" ht="15.75" customHeight="1" x14ac:dyDescent="0.25">
      <c r="B579" s="27"/>
      <c r="C579" s="27"/>
      <c r="D579" s="27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</row>
    <row r="580" spans="2:26" ht="15.75" customHeight="1" x14ac:dyDescent="0.25">
      <c r="B580" s="27"/>
      <c r="C580" s="27"/>
      <c r="D580" s="27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</row>
    <row r="581" spans="2:26" ht="15.75" customHeight="1" x14ac:dyDescent="0.25">
      <c r="B581" s="27"/>
      <c r="C581" s="27"/>
      <c r="D581" s="27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</row>
    <row r="582" spans="2:26" ht="15.75" customHeight="1" x14ac:dyDescent="0.25">
      <c r="B582" s="27"/>
      <c r="C582" s="27"/>
      <c r="D582" s="27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</row>
    <row r="583" spans="2:26" ht="15.75" customHeight="1" x14ac:dyDescent="0.25">
      <c r="B583" s="27"/>
      <c r="C583" s="27"/>
      <c r="D583" s="27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</row>
    <row r="584" spans="2:26" ht="15.75" customHeight="1" x14ac:dyDescent="0.25">
      <c r="B584" s="27"/>
      <c r="C584" s="27"/>
      <c r="D584" s="27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</row>
    <row r="585" spans="2:26" ht="15.75" customHeight="1" x14ac:dyDescent="0.25">
      <c r="B585" s="27"/>
      <c r="C585" s="27"/>
      <c r="D585" s="27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</row>
    <row r="586" spans="2:26" ht="15.75" customHeight="1" x14ac:dyDescent="0.25">
      <c r="B586" s="27"/>
      <c r="C586" s="27"/>
      <c r="D586" s="27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</row>
    <row r="587" spans="2:26" ht="15.75" customHeight="1" x14ac:dyDescent="0.25">
      <c r="B587" s="27"/>
      <c r="C587" s="27"/>
      <c r="D587" s="27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</row>
    <row r="588" spans="2:26" ht="15.75" customHeight="1" x14ac:dyDescent="0.25">
      <c r="B588" s="27"/>
      <c r="C588" s="27"/>
      <c r="D588" s="27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</row>
    <row r="589" spans="2:26" ht="15.75" customHeight="1" x14ac:dyDescent="0.25">
      <c r="B589" s="27"/>
      <c r="C589" s="27"/>
      <c r="D589" s="27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</row>
    <row r="590" spans="2:26" ht="15.75" customHeight="1" x14ac:dyDescent="0.25">
      <c r="B590" s="27"/>
      <c r="C590" s="27"/>
      <c r="D590" s="27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</row>
    <row r="591" spans="2:26" ht="15.75" customHeight="1" x14ac:dyDescent="0.25">
      <c r="B591" s="27"/>
      <c r="C591" s="27"/>
      <c r="D591" s="27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</row>
    <row r="592" spans="2:26" ht="15.75" customHeight="1" x14ac:dyDescent="0.25">
      <c r="B592" s="27"/>
      <c r="C592" s="27"/>
      <c r="D592" s="27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</row>
    <row r="593" spans="2:26" ht="15.75" customHeight="1" x14ac:dyDescent="0.25">
      <c r="B593" s="27"/>
      <c r="C593" s="27"/>
      <c r="D593" s="27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</row>
    <row r="594" spans="2:26" ht="15.75" customHeight="1" x14ac:dyDescent="0.25">
      <c r="B594" s="27"/>
      <c r="C594" s="27"/>
      <c r="D594" s="27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</row>
    <row r="595" spans="2:26" ht="15.75" customHeight="1" x14ac:dyDescent="0.25">
      <c r="B595" s="27"/>
      <c r="C595" s="27"/>
      <c r="D595" s="27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  <c r="Z595" s="73"/>
    </row>
    <row r="596" spans="2:26" ht="15.75" customHeight="1" x14ac:dyDescent="0.25">
      <c r="B596" s="27"/>
      <c r="C596" s="27"/>
      <c r="D596" s="27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</row>
    <row r="597" spans="2:26" ht="15.75" customHeight="1" x14ac:dyDescent="0.25">
      <c r="B597" s="27"/>
      <c r="C597" s="27"/>
      <c r="D597" s="27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</row>
    <row r="598" spans="2:26" ht="15.75" customHeight="1" x14ac:dyDescent="0.25">
      <c r="B598" s="27"/>
      <c r="C598" s="27"/>
      <c r="D598" s="27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</row>
    <row r="599" spans="2:26" ht="15.75" customHeight="1" x14ac:dyDescent="0.25">
      <c r="B599" s="27"/>
      <c r="C599" s="27"/>
      <c r="D599" s="27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</row>
    <row r="600" spans="2:26" ht="15.75" customHeight="1" x14ac:dyDescent="0.25">
      <c r="B600" s="27"/>
      <c r="C600" s="27"/>
      <c r="D600" s="27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</row>
    <row r="601" spans="2:26" ht="15.75" customHeight="1" x14ac:dyDescent="0.25">
      <c r="B601" s="27"/>
      <c r="C601" s="27"/>
      <c r="D601" s="27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</row>
    <row r="602" spans="2:26" ht="15.75" customHeight="1" x14ac:dyDescent="0.25">
      <c r="B602" s="27"/>
      <c r="C602" s="27"/>
      <c r="D602" s="27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</row>
    <row r="603" spans="2:26" ht="15.75" customHeight="1" x14ac:dyDescent="0.25">
      <c r="B603" s="27"/>
      <c r="C603" s="27"/>
      <c r="D603" s="27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</row>
    <row r="604" spans="2:26" ht="15.75" customHeight="1" x14ac:dyDescent="0.25">
      <c r="B604" s="27"/>
      <c r="C604" s="27"/>
      <c r="D604" s="27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</row>
    <row r="605" spans="2:26" ht="15.75" customHeight="1" x14ac:dyDescent="0.25">
      <c r="B605" s="27"/>
      <c r="C605" s="27"/>
      <c r="D605" s="27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</row>
    <row r="606" spans="2:26" ht="15.75" customHeight="1" x14ac:dyDescent="0.25">
      <c r="B606" s="27"/>
      <c r="C606" s="27"/>
      <c r="D606" s="27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</row>
    <row r="607" spans="2:26" ht="15.75" customHeight="1" x14ac:dyDescent="0.25">
      <c r="B607" s="27"/>
      <c r="C607" s="27"/>
      <c r="D607" s="27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</row>
    <row r="608" spans="2:26" ht="15.75" customHeight="1" x14ac:dyDescent="0.25">
      <c r="B608" s="27"/>
      <c r="C608" s="27"/>
      <c r="D608" s="27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</row>
    <row r="609" spans="2:26" ht="15.75" customHeight="1" x14ac:dyDescent="0.25">
      <c r="B609" s="27"/>
      <c r="C609" s="27"/>
      <c r="D609" s="27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</row>
    <row r="610" spans="2:26" ht="15.75" customHeight="1" x14ac:dyDescent="0.25">
      <c r="B610" s="27"/>
      <c r="C610" s="27"/>
      <c r="D610" s="27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</row>
    <row r="611" spans="2:26" ht="15.75" customHeight="1" x14ac:dyDescent="0.25">
      <c r="B611" s="27"/>
      <c r="C611" s="27"/>
      <c r="D611" s="27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</row>
    <row r="612" spans="2:26" ht="15.75" customHeight="1" x14ac:dyDescent="0.25">
      <c r="B612" s="27"/>
      <c r="C612" s="27"/>
      <c r="D612" s="27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</row>
    <row r="613" spans="2:26" ht="15.75" customHeight="1" x14ac:dyDescent="0.25">
      <c r="B613" s="27"/>
      <c r="C613" s="27"/>
      <c r="D613" s="27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</row>
    <row r="614" spans="2:26" ht="15.75" customHeight="1" x14ac:dyDescent="0.25">
      <c r="B614" s="27"/>
      <c r="C614" s="27"/>
      <c r="D614" s="27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</row>
    <row r="615" spans="2:26" ht="15.75" customHeight="1" x14ac:dyDescent="0.25">
      <c r="B615" s="27"/>
      <c r="C615" s="27"/>
      <c r="D615" s="27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</row>
    <row r="616" spans="2:26" ht="15.75" customHeight="1" x14ac:dyDescent="0.25">
      <c r="B616" s="27"/>
      <c r="C616" s="27"/>
      <c r="D616" s="27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</row>
    <row r="617" spans="2:26" ht="15.75" customHeight="1" x14ac:dyDescent="0.25">
      <c r="B617" s="27"/>
      <c r="C617" s="27"/>
      <c r="D617" s="27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</row>
    <row r="618" spans="2:26" ht="15.75" customHeight="1" x14ac:dyDescent="0.25">
      <c r="B618" s="27"/>
      <c r="C618" s="27"/>
      <c r="D618" s="27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  <c r="Z618" s="73"/>
    </row>
    <row r="619" spans="2:26" ht="15.75" customHeight="1" x14ac:dyDescent="0.25">
      <c r="B619" s="27"/>
      <c r="C619" s="27"/>
      <c r="D619" s="27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  <c r="Z619" s="73"/>
    </row>
    <row r="620" spans="2:26" ht="15.75" customHeight="1" x14ac:dyDescent="0.25">
      <c r="B620" s="27"/>
      <c r="C620" s="27"/>
      <c r="D620" s="27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  <c r="Z620" s="73"/>
    </row>
    <row r="621" spans="2:26" ht="15.75" customHeight="1" x14ac:dyDescent="0.25">
      <c r="B621" s="27"/>
      <c r="C621" s="27"/>
      <c r="D621" s="27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</row>
    <row r="622" spans="2:26" ht="15.75" customHeight="1" x14ac:dyDescent="0.25">
      <c r="B622" s="27"/>
      <c r="C622" s="27"/>
      <c r="D622" s="27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</row>
    <row r="623" spans="2:26" ht="15.75" customHeight="1" x14ac:dyDescent="0.25">
      <c r="B623" s="27"/>
      <c r="C623" s="27"/>
      <c r="D623" s="27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</row>
    <row r="624" spans="2:26" ht="15.75" customHeight="1" x14ac:dyDescent="0.25">
      <c r="B624" s="27"/>
      <c r="C624" s="27"/>
      <c r="D624" s="27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</row>
    <row r="625" spans="2:26" ht="15.75" customHeight="1" x14ac:dyDescent="0.25">
      <c r="B625" s="27"/>
      <c r="C625" s="27"/>
      <c r="D625" s="27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</row>
    <row r="626" spans="2:26" ht="15.75" customHeight="1" x14ac:dyDescent="0.25">
      <c r="B626" s="27"/>
      <c r="C626" s="27"/>
      <c r="D626" s="27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</row>
    <row r="627" spans="2:26" ht="15.75" customHeight="1" x14ac:dyDescent="0.25">
      <c r="B627" s="27"/>
      <c r="C627" s="27"/>
      <c r="D627" s="27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</row>
    <row r="628" spans="2:26" ht="15.75" customHeight="1" x14ac:dyDescent="0.25">
      <c r="B628" s="27"/>
      <c r="C628" s="27"/>
      <c r="D628" s="27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</row>
    <row r="629" spans="2:26" ht="15.75" customHeight="1" x14ac:dyDescent="0.25">
      <c r="B629" s="27"/>
      <c r="C629" s="27"/>
      <c r="D629" s="27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</row>
    <row r="630" spans="2:26" ht="15.75" customHeight="1" x14ac:dyDescent="0.25">
      <c r="B630" s="27"/>
      <c r="C630" s="27"/>
      <c r="D630" s="27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</row>
    <row r="631" spans="2:26" ht="15.75" customHeight="1" x14ac:dyDescent="0.25">
      <c r="B631" s="27"/>
      <c r="C631" s="27"/>
      <c r="D631" s="27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</row>
    <row r="632" spans="2:26" ht="15.75" customHeight="1" x14ac:dyDescent="0.25">
      <c r="B632" s="27"/>
      <c r="C632" s="27"/>
      <c r="D632" s="27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</row>
    <row r="633" spans="2:26" ht="15.75" customHeight="1" x14ac:dyDescent="0.25">
      <c r="B633" s="27"/>
      <c r="C633" s="27"/>
      <c r="D633" s="27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</row>
    <row r="634" spans="2:26" ht="15.75" customHeight="1" x14ac:dyDescent="0.25">
      <c r="B634" s="27"/>
      <c r="C634" s="27"/>
      <c r="D634" s="27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</row>
    <row r="635" spans="2:26" ht="15.75" customHeight="1" x14ac:dyDescent="0.25">
      <c r="B635" s="27"/>
      <c r="C635" s="27"/>
      <c r="D635" s="27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</row>
    <row r="636" spans="2:26" ht="15.75" customHeight="1" x14ac:dyDescent="0.25">
      <c r="B636" s="27"/>
      <c r="C636" s="27"/>
      <c r="D636" s="27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</row>
    <row r="637" spans="2:26" ht="15.75" customHeight="1" x14ac:dyDescent="0.25">
      <c r="B637" s="27"/>
      <c r="C637" s="27"/>
      <c r="D637" s="27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</row>
    <row r="638" spans="2:26" ht="15.75" customHeight="1" x14ac:dyDescent="0.25">
      <c r="B638" s="27"/>
      <c r="C638" s="27"/>
      <c r="D638" s="27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</row>
    <row r="639" spans="2:26" ht="15.75" customHeight="1" x14ac:dyDescent="0.25">
      <c r="B639" s="27"/>
      <c r="C639" s="27"/>
      <c r="D639" s="27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</row>
    <row r="640" spans="2:26" ht="15.75" customHeight="1" x14ac:dyDescent="0.25">
      <c r="B640" s="27"/>
      <c r="C640" s="27"/>
      <c r="D640" s="27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</row>
    <row r="641" spans="2:26" ht="15.75" customHeight="1" x14ac:dyDescent="0.25">
      <c r="B641" s="27"/>
      <c r="C641" s="27"/>
      <c r="D641" s="27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  <c r="Z641" s="73"/>
    </row>
    <row r="642" spans="2:26" ht="15.75" customHeight="1" x14ac:dyDescent="0.25">
      <c r="B642" s="27"/>
      <c r="C642" s="27"/>
      <c r="D642" s="27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  <c r="Z642" s="73"/>
    </row>
    <row r="643" spans="2:26" ht="15.75" customHeight="1" x14ac:dyDescent="0.25">
      <c r="B643" s="27"/>
      <c r="C643" s="27"/>
      <c r="D643" s="27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</row>
    <row r="644" spans="2:26" ht="15.75" customHeight="1" x14ac:dyDescent="0.25">
      <c r="B644" s="27"/>
      <c r="C644" s="27"/>
      <c r="D644" s="27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</row>
    <row r="645" spans="2:26" ht="15.75" customHeight="1" x14ac:dyDescent="0.25">
      <c r="B645" s="27"/>
      <c r="C645" s="27"/>
      <c r="D645" s="27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  <c r="Z645" s="73"/>
    </row>
    <row r="646" spans="2:26" ht="15.75" customHeight="1" x14ac:dyDescent="0.25">
      <c r="B646" s="27"/>
      <c r="C646" s="27"/>
      <c r="D646" s="27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  <c r="Z646" s="73"/>
    </row>
    <row r="647" spans="2:26" ht="15.75" customHeight="1" x14ac:dyDescent="0.25">
      <c r="B647" s="27"/>
      <c r="C647" s="27"/>
      <c r="D647" s="27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  <c r="Z647" s="73"/>
    </row>
    <row r="648" spans="2:26" ht="15.75" customHeight="1" x14ac:dyDescent="0.25">
      <c r="B648" s="27"/>
      <c r="C648" s="27"/>
      <c r="D648" s="27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</row>
    <row r="649" spans="2:26" ht="15.75" customHeight="1" x14ac:dyDescent="0.25">
      <c r="B649" s="27"/>
      <c r="C649" s="27"/>
      <c r="D649" s="27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  <c r="Z649" s="73"/>
    </row>
    <row r="650" spans="2:26" ht="15.75" customHeight="1" x14ac:dyDescent="0.25">
      <c r="B650" s="27"/>
      <c r="C650" s="27"/>
      <c r="D650" s="27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</row>
    <row r="651" spans="2:26" ht="15.75" customHeight="1" x14ac:dyDescent="0.25">
      <c r="B651" s="27"/>
      <c r="C651" s="27"/>
      <c r="D651" s="27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  <c r="Z651" s="73"/>
    </row>
    <row r="652" spans="2:26" ht="15.75" customHeight="1" x14ac:dyDescent="0.25">
      <c r="B652" s="27"/>
      <c r="C652" s="27"/>
      <c r="D652" s="27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  <c r="Z652" s="73"/>
    </row>
    <row r="653" spans="2:26" ht="15.75" customHeight="1" x14ac:dyDescent="0.25">
      <c r="B653" s="27"/>
      <c r="C653" s="27"/>
      <c r="D653" s="27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</row>
    <row r="654" spans="2:26" ht="15.75" customHeight="1" x14ac:dyDescent="0.25">
      <c r="B654" s="27"/>
      <c r="C654" s="27"/>
      <c r="D654" s="27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</row>
    <row r="655" spans="2:26" ht="15.75" customHeight="1" x14ac:dyDescent="0.25">
      <c r="B655" s="27"/>
      <c r="C655" s="27"/>
      <c r="D655" s="27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</row>
    <row r="656" spans="2:26" ht="15.75" customHeight="1" x14ac:dyDescent="0.25">
      <c r="B656" s="27"/>
      <c r="C656" s="27"/>
      <c r="D656" s="27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  <c r="Z656" s="73"/>
    </row>
    <row r="657" spans="2:26" ht="15.75" customHeight="1" x14ac:dyDescent="0.25">
      <c r="B657" s="27"/>
      <c r="C657" s="27"/>
      <c r="D657" s="27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  <c r="Z657" s="73"/>
    </row>
    <row r="658" spans="2:26" ht="15.75" customHeight="1" x14ac:dyDescent="0.25">
      <c r="B658" s="27"/>
      <c r="C658" s="27"/>
      <c r="D658" s="27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  <c r="Z658" s="73"/>
    </row>
    <row r="659" spans="2:26" ht="15.75" customHeight="1" x14ac:dyDescent="0.25">
      <c r="B659" s="27"/>
      <c r="C659" s="27"/>
      <c r="D659" s="27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  <c r="Z659" s="73"/>
    </row>
    <row r="660" spans="2:26" ht="15.75" customHeight="1" x14ac:dyDescent="0.25">
      <c r="B660" s="27"/>
      <c r="C660" s="27"/>
      <c r="D660" s="27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</row>
    <row r="661" spans="2:26" ht="15.75" customHeight="1" x14ac:dyDescent="0.25">
      <c r="B661" s="27"/>
      <c r="C661" s="27"/>
      <c r="D661" s="27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</row>
    <row r="662" spans="2:26" ht="15.75" customHeight="1" x14ac:dyDescent="0.25">
      <c r="B662" s="27"/>
      <c r="C662" s="27"/>
      <c r="D662" s="27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</row>
    <row r="663" spans="2:26" ht="15.75" customHeight="1" x14ac:dyDescent="0.25">
      <c r="B663" s="27"/>
      <c r="C663" s="27"/>
      <c r="D663" s="27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  <c r="Z663" s="73"/>
    </row>
    <row r="664" spans="2:26" ht="15.75" customHeight="1" x14ac:dyDescent="0.25">
      <c r="B664" s="27"/>
      <c r="C664" s="27"/>
      <c r="D664" s="27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  <c r="Z664" s="73"/>
    </row>
    <row r="665" spans="2:26" ht="15.75" customHeight="1" x14ac:dyDescent="0.25">
      <c r="B665" s="27"/>
      <c r="C665" s="27"/>
      <c r="D665" s="27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  <c r="Z665" s="73"/>
    </row>
    <row r="666" spans="2:26" ht="15.75" customHeight="1" x14ac:dyDescent="0.25">
      <c r="B666" s="27"/>
      <c r="C666" s="27"/>
      <c r="D666" s="27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  <c r="Z666" s="73"/>
    </row>
    <row r="667" spans="2:26" ht="15.75" customHeight="1" x14ac:dyDescent="0.25">
      <c r="B667" s="27"/>
      <c r="C667" s="27"/>
      <c r="D667" s="27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  <c r="Z667" s="73"/>
    </row>
    <row r="668" spans="2:26" ht="15.75" customHeight="1" x14ac:dyDescent="0.25">
      <c r="B668" s="27"/>
      <c r="C668" s="27"/>
      <c r="D668" s="27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  <c r="Z668" s="73"/>
    </row>
    <row r="669" spans="2:26" ht="15.75" customHeight="1" x14ac:dyDescent="0.25">
      <c r="B669" s="27"/>
      <c r="C669" s="27"/>
      <c r="D669" s="27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</row>
    <row r="670" spans="2:26" ht="15.75" customHeight="1" x14ac:dyDescent="0.25">
      <c r="B670" s="27"/>
      <c r="C670" s="27"/>
      <c r="D670" s="27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</row>
    <row r="671" spans="2:26" ht="15.75" customHeight="1" x14ac:dyDescent="0.25">
      <c r="B671" s="27"/>
      <c r="C671" s="27"/>
      <c r="D671" s="27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  <c r="Z671" s="73"/>
    </row>
    <row r="672" spans="2:26" ht="15.75" customHeight="1" x14ac:dyDescent="0.25">
      <c r="B672" s="27"/>
      <c r="C672" s="27"/>
      <c r="D672" s="27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  <c r="Z672" s="73"/>
    </row>
    <row r="673" spans="2:26" ht="15.75" customHeight="1" x14ac:dyDescent="0.25">
      <c r="B673" s="27"/>
      <c r="C673" s="27"/>
      <c r="D673" s="27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  <c r="Z673" s="73"/>
    </row>
    <row r="674" spans="2:26" ht="15.75" customHeight="1" x14ac:dyDescent="0.25">
      <c r="B674" s="27"/>
      <c r="C674" s="27"/>
      <c r="D674" s="27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  <c r="Z674" s="73"/>
    </row>
    <row r="675" spans="2:26" ht="15.75" customHeight="1" x14ac:dyDescent="0.25">
      <c r="B675" s="27"/>
      <c r="C675" s="27"/>
      <c r="D675" s="27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  <c r="Z675" s="73"/>
    </row>
    <row r="676" spans="2:26" ht="15.75" customHeight="1" x14ac:dyDescent="0.25">
      <c r="B676" s="27"/>
      <c r="C676" s="27"/>
      <c r="D676" s="27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  <c r="Z676" s="73"/>
    </row>
    <row r="677" spans="2:26" ht="15.75" customHeight="1" x14ac:dyDescent="0.25">
      <c r="B677" s="27"/>
      <c r="C677" s="27"/>
      <c r="D677" s="27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  <c r="Z677" s="73"/>
    </row>
    <row r="678" spans="2:26" ht="15.75" customHeight="1" x14ac:dyDescent="0.25">
      <c r="B678" s="27"/>
      <c r="C678" s="27"/>
      <c r="D678" s="27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  <c r="Z678" s="73"/>
    </row>
    <row r="679" spans="2:26" ht="15.75" customHeight="1" x14ac:dyDescent="0.25">
      <c r="B679" s="27"/>
      <c r="C679" s="27"/>
      <c r="D679" s="27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  <c r="Z679" s="73"/>
    </row>
    <row r="680" spans="2:26" ht="15.75" customHeight="1" x14ac:dyDescent="0.25">
      <c r="B680" s="27"/>
      <c r="C680" s="27"/>
      <c r="D680" s="27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  <c r="Z680" s="73"/>
    </row>
    <row r="681" spans="2:26" ht="15.75" customHeight="1" x14ac:dyDescent="0.25">
      <c r="B681" s="27"/>
      <c r="C681" s="27"/>
      <c r="D681" s="27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  <c r="Z681" s="73"/>
    </row>
    <row r="682" spans="2:26" ht="15.75" customHeight="1" x14ac:dyDescent="0.25">
      <c r="B682" s="27"/>
      <c r="C682" s="27"/>
      <c r="D682" s="27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  <c r="Z682" s="73"/>
    </row>
    <row r="683" spans="2:26" ht="15.75" customHeight="1" x14ac:dyDescent="0.25">
      <c r="B683" s="27"/>
      <c r="C683" s="27"/>
      <c r="D683" s="27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</row>
    <row r="684" spans="2:26" ht="15.75" customHeight="1" x14ac:dyDescent="0.25">
      <c r="B684" s="27"/>
      <c r="C684" s="27"/>
      <c r="D684" s="27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</row>
    <row r="685" spans="2:26" ht="15.75" customHeight="1" x14ac:dyDescent="0.25">
      <c r="B685" s="27"/>
      <c r="C685" s="27"/>
      <c r="D685" s="27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  <c r="Z685" s="73"/>
    </row>
    <row r="686" spans="2:26" ht="15.75" customHeight="1" x14ac:dyDescent="0.25">
      <c r="B686" s="27"/>
      <c r="C686" s="27"/>
      <c r="D686" s="27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</row>
    <row r="687" spans="2:26" ht="15.75" customHeight="1" x14ac:dyDescent="0.25">
      <c r="B687" s="27"/>
      <c r="C687" s="27"/>
      <c r="D687" s="27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</row>
    <row r="688" spans="2:26" ht="15.75" customHeight="1" x14ac:dyDescent="0.25">
      <c r="B688" s="27"/>
      <c r="C688" s="27"/>
      <c r="D688" s="27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  <c r="Z688" s="73"/>
    </row>
    <row r="689" spans="2:26" ht="15.75" customHeight="1" x14ac:dyDescent="0.25">
      <c r="B689" s="27"/>
      <c r="C689" s="27"/>
      <c r="D689" s="27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  <c r="Z689" s="73"/>
    </row>
    <row r="690" spans="2:26" ht="15.75" customHeight="1" x14ac:dyDescent="0.25">
      <c r="B690" s="27"/>
      <c r="C690" s="27"/>
      <c r="D690" s="27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  <c r="Z690" s="73"/>
    </row>
    <row r="691" spans="2:26" ht="15.75" customHeight="1" x14ac:dyDescent="0.25">
      <c r="B691" s="27"/>
      <c r="C691" s="27"/>
      <c r="D691" s="27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</row>
    <row r="692" spans="2:26" ht="15.75" customHeight="1" x14ac:dyDescent="0.25">
      <c r="B692" s="27"/>
      <c r="C692" s="27"/>
      <c r="D692" s="27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  <c r="Z692" s="73"/>
    </row>
    <row r="693" spans="2:26" ht="15.75" customHeight="1" x14ac:dyDescent="0.25">
      <c r="B693" s="27"/>
      <c r="C693" s="27"/>
      <c r="D693" s="27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  <c r="Z693" s="73"/>
    </row>
    <row r="694" spans="2:26" ht="15.75" customHeight="1" x14ac:dyDescent="0.25">
      <c r="B694" s="27"/>
      <c r="C694" s="27"/>
      <c r="D694" s="27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  <c r="Z694" s="73"/>
    </row>
    <row r="695" spans="2:26" ht="15.75" customHeight="1" x14ac:dyDescent="0.25">
      <c r="B695" s="27"/>
      <c r="C695" s="27"/>
      <c r="D695" s="27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  <c r="Z695" s="73"/>
    </row>
    <row r="696" spans="2:26" ht="15.75" customHeight="1" x14ac:dyDescent="0.25">
      <c r="B696" s="27"/>
      <c r="C696" s="27"/>
      <c r="D696" s="27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</row>
    <row r="697" spans="2:26" ht="15.75" customHeight="1" x14ac:dyDescent="0.25">
      <c r="B697" s="27"/>
      <c r="C697" s="27"/>
      <c r="D697" s="27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</row>
    <row r="698" spans="2:26" ht="15.75" customHeight="1" x14ac:dyDescent="0.25">
      <c r="B698" s="27"/>
      <c r="C698" s="27"/>
      <c r="D698" s="27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  <c r="Z698" s="73"/>
    </row>
    <row r="699" spans="2:26" ht="15.75" customHeight="1" x14ac:dyDescent="0.25">
      <c r="B699" s="27"/>
      <c r="C699" s="27"/>
      <c r="D699" s="27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  <c r="Z699" s="73"/>
    </row>
    <row r="700" spans="2:26" ht="15.75" customHeight="1" x14ac:dyDescent="0.25">
      <c r="B700" s="27"/>
      <c r="C700" s="27"/>
      <c r="D700" s="27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  <c r="Z700" s="73"/>
    </row>
    <row r="701" spans="2:26" ht="15.75" customHeight="1" x14ac:dyDescent="0.25">
      <c r="B701" s="27"/>
      <c r="C701" s="27"/>
      <c r="D701" s="27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  <c r="Z701" s="73"/>
    </row>
    <row r="702" spans="2:26" ht="15.75" customHeight="1" x14ac:dyDescent="0.25">
      <c r="B702" s="27"/>
      <c r="C702" s="27"/>
      <c r="D702" s="27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</row>
    <row r="703" spans="2:26" ht="15.75" customHeight="1" x14ac:dyDescent="0.25">
      <c r="B703" s="27"/>
      <c r="C703" s="27"/>
      <c r="D703" s="27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  <c r="Z703" s="73"/>
    </row>
    <row r="704" spans="2:26" ht="15.75" customHeight="1" x14ac:dyDescent="0.25">
      <c r="B704" s="27"/>
      <c r="C704" s="27"/>
      <c r="D704" s="27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  <c r="Z704" s="73"/>
    </row>
    <row r="705" spans="2:26" ht="15.75" customHeight="1" x14ac:dyDescent="0.25">
      <c r="B705" s="27"/>
      <c r="C705" s="27"/>
      <c r="D705" s="27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</row>
    <row r="706" spans="2:26" ht="15.75" customHeight="1" x14ac:dyDescent="0.25">
      <c r="B706" s="27"/>
      <c r="C706" s="27"/>
      <c r="D706" s="27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</row>
    <row r="707" spans="2:26" ht="15.75" customHeight="1" x14ac:dyDescent="0.25">
      <c r="B707" s="27"/>
      <c r="C707" s="27"/>
      <c r="D707" s="27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  <c r="Z707" s="73"/>
    </row>
    <row r="708" spans="2:26" ht="15.75" customHeight="1" x14ac:dyDescent="0.25">
      <c r="B708" s="27"/>
      <c r="C708" s="27"/>
      <c r="D708" s="27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  <c r="Z708" s="73"/>
    </row>
    <row r="709" spans="2:26" ht="15.75" customHeight="1" x14ac:dyDescent="0.25">
      <c r="B709" s="27"/>
      <c r="C709" s="27"/>
      <c r="D709" s="27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  <c r="Z709" s="73"/>
    </row>
    <row r="710" spans="2:26" ht="15.75" customHeight="1" x14ac:dyDescent="0.25">
      <c r="B710" s="27"/>
      <c r="C710" s="27"/>
      <c r="D710" s="27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  <c r="Z710" s="73"/>
    </row>
    <row r="711" spans="2:26" ht="15.75" customHeight="1" x14ac:dyDescent="0.25">
      <c r="B711" s="27"/>
      <c r="C711" s="27"/>
      <c r="D711" s="27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  <c r="Z711" s="73"/>
    </row>
    <row r="712" spans="2:26" ht="15.75" customHeight="1" x14ac:dyDescent="0.25">
      <c r="B712" s="27"/>
      <c r="C712" s="27"/>
      <c r="D712" s="27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  <c r="Z712" s="73"/>
    </row>
    <row r="713" spans="2:26" ht="15.75" customHeight="1" x14ac:dyDescent="0.25">
      <c r="B713" s="27"/>
      <c r="C713" s="27"/>
      <c r="D713" s="27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  <c r="Z713" s="73"/>
    </row>
    <row r="714" spans="2:26" ht="15.75" customHeight="1" x14ac:dyDescent="0.25">
      <c r="B714" s="27"/>
      <c r="C714" s="27"/>
      <c r="D714" s="27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  <c r="Z714" s="73"/>
    </row>
    <row r="715" spans="2:26" ht="15.75" customHeight="1" x14ac:dyDescent="0.25">
      <c r="B715" s="27"/>
      <c r="C715" s="27"/>
      <c r="D715" s="27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  <c r="Z715" s="73"/>
    </row>
    <row r="716" spans="2:26" ht="15.75" customHeight="1" x14ac:dyDescent="0.25">
      <c r="B716" s="27"/>
      <c r="C716" s="27"/>
      <c r="D716" s="27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  <c r="Z716" s="73"/>
    </row>
    <row r="717" spans="2:26" ht="15.75" customHeight="1" x14ac:dyDescent="0.25">
      <c r="B717" s="27"/>
      <c r="C717" s="27"/>
      <c r="D717" s="27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</row>
    <row r="718" spans="2:26" ht="15.75" customHeight="1" x14ac:dyDescent="0.25">
      <c r="B718" s="27"/>
      <c r="C718" s="27"/>
      <c r="D718" s="27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  <c r="Z718" s="73"/>
    </row>
    <row r="719" spans="2:26" ht="15.75" customHeight="1" x14ac:dyDescent="0.25">
      <c r="B719" s="27"/>
      <c r="C719" s="27"/>
      <c r="D719" s="27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  <c r="Z719" s="73"/>
    </row>
    <row r="720" spans="2:26" ht="15.75" customHeight="1" x14ac:dyDescent="0.25">
      <c r="B720" s="27"/>
      <c r="C720" s="27"/>
      <c r="D720" s="27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  <c r="Z720" s="73"/>
    </row>
    <row r="721" spans="2:26" ht="15.75" customHeight="1" x14ac:dyDescent="0.25">
      <c r="B721" s="27"/>
      <c r="C721" s="27"/>
      <c r="D721" s="27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  <c r="Z721" s="73"/>
    </row>
    <row r="722" spans="2:26" ht="15.75" customHeight="1" x14ac:dyDescent="0.25">
      <c r="B722" s="27"/>
      <c r="C722" s="27"/>
      <c r="D722" s="27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3"/>
    </row>
    <row r="723" spans="2:26" ht="15.75" customHeight="1" x14ac:dyDescent="0.25">
      <c r="B723" s="27"/>
      <c r="C723" s="27"/>
      <c r="D723" s="27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3"/>
    </row>
    <row r="724" spans="2:26" ht="15.75" customHeight="1" x14ac:dyDescent="0.25">
      <c r="B724" s="27"/>
      <c r="C724" s="27"/>
      <c r="D724" s="27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3"/>
    </row>
    <row r="725" spans="2:26" ht="15.75" customHeight="1" x14ac:dyDescent="0.25">
      <c r="B725" s="27"/>
      <c r="C725" s="27"/>
      <c r="D725" s="27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3"/>
    </row>
    <row r="726" spans="2:26" ht="15.75" customHeight="1" x14ac:dyDescent="0.25">
      <c r="B726" s="27"/>
      <c r="C726" s="27"/>
      <c r="D726" s="27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3"/>
    </row>
    <row r="727" spans="2:26" ht="15.75" customHeight="1" x14ac:dyDescent="0.25">
      <c r="B727" s="27"/>
      <c r="C727" s="27"/>
      <c r="D727" s="27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</row>
    <row r="728" spans="2:26" ht="15.75" customHeight="1" x14ac:dyDescent="0.25">
      <c r="B728" s="27"/>
      <c r="C728" s="27"/>
      <c r="D728" s="27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</row>
    <row r="729" spans="2:26" ht="15.75" customHeight="1" x14ac:dyDescent="0.25">
      <c r="B729" s="27"/>
      <c r="C729" s="27"/>
      <c r="D729" s="27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  <c r="Z729" s="73"/>
    </row>
    <row r="730" spans="2:26" ht="15.75" customHeight="1" x14ac:dyDescent="0.25">
      <c r="B730" s="27"/>
      <c r="C730" s="27"/>
      <c r="D730" s="27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  <c r="Z730" s="73"/>
    </row>
    <row r="731" spans="2:26" ht="15.75" customHeight="1" x14ac:dyDescent="0.25">
      <c r="B731" s="27"/>
      <c r="C731" s="27"/>
      <c r="D731" s="27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</row>
    <row r="732" spans="2:26" ht="15.75" customHeight="1" x14ac:dyDescent="0.25">
      <c r="B732" s="27"/>
      <c r="C732" s="27"/>
      <c r="D732" s="27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</row>
    <row r="733" spans="2:26" ht="15.75" customHeight="1" x14ac:dyDescent="0.25">
      <c r="B733" s="27"/>
      <c r="C733" s="27"/>
      <c r="D733" s="27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</row>
    <row r="734" spans="2:26" ht="15.75" customHeight="1" x14ac:dyDescent="0.25">
      <c r="B734" s="27"/>
      <c r="C734" s="27"/>
      <c r="D734" s="27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</row>
    <row r="735" spans="2:26" ht="15.75" customHeight="1" x14ac:dyDescent="0.25">
      <c r="B735" s="27"/>
      <c r="C735" s="27"/>
      <c r="D735" s="27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</row>
    <row r="736" spans="2:26" ht="15.75" customHeight="1" x14ac:dyDescent="0.25">
      <c r="B736" s="27"/>
      <c r="C736" s="27"/>
      <c r="D736" s="27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</row>
    <row r="737" spans="2:26" ht="15.75" customHeight="1" x14ac:dyDescent="0.25">
      <c r="B737" s="27"/>
      <c r="C737" s="27"/>
      <c r="D737" s="27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</row>
    <row r="738" spans="2:26" ht="15.75" customHeight="1" x14ac:dyDescent="0.25">
      <c r="B738" s="27"/>
      <c r="C738" s="27"/>
      <c r="D738" s="27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</row>
    <row r="739" spans="2:26" ht="15.75" customHeight="1" x14ac:dyDescent="0.25">
      <c r="B739" s="27"/>
      <c r="C739" s="27"/>
      <c r="D739" s="27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</row>
    <row r="740" spans="2:26" ht="15.75" customHeight="1" x14ac:dyDescent="0.25">
      <c r="B740" s="27"/>
      <c r="C740" s="27"/>
      <c r="D740" s="27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</row>
    <row r="741" spans="2:26" ht="15.75" customHeight="1" x14ac:dyDescent="0.25">
      <c r="B741" s="27"/>
      <c r="C741" s="27"/>
      <c r="D741" s="27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</row>
    <row r="742" spans="2:26" ht="15.75" customHeight="1" x14ac:dyDescent="0.25">
      <c r="B742" s="27"/>
      <c r="C742" s="27"/>
      <c r="D742" s="27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</row>
    <row r="743" spans="2:26" ht="15.75" customHeight="1" x14ac:dyDescent="0.25">
      <c r="B743" s="27"/>
      <c r="C743" s="27"/>
      <c r="D743" s="27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</row>
    <row r="744" spans="2:26" ht="15.75" customHeight="1" x14ac:dyDescent="0.25">
      <c r="B744" s="27"/>
      <c r="C744" s="27"/>
      <c r="D744" s="27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</row>
    <row r="745" spans="2:26" ht="15.75" customHeight="1" x14ac:dyDescent="0.25">
      <c r="B745" s="27"/>
      <c r="C745" s="27"/>
      <c r="D745" s="27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</row>
    <row r="746" spans="2:26" ht="15.75" customHeight="1" x14ac:dyDescent="0.25">
      <c r="B746" s="27"/>
      <c r="C746" s="27"/>
      <c r="D746" s="27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</row>
    <row r="747" spans="2:26" ht="15.75" customHeight="1" x14ac:dyDescent="0.25">
      <c r="B747" s="27"/>
      <c r="C747" s="27"/>
      <c r="D747" s="27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</row>
    <row r="748" spans="2:26" ht="15.75" customHeight="1" x14ac:dyDescent="0.25">
      <c r="B748" s="27"/>
      <c r="C748" s="27"/>
      <c r="D748" s="27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</row>
    <row r="749" spans="2:26" ht="15.75" customHeight="1" x14ac:dyDescent="0.25">
      <c r="B749" s="27"/>
      <c r="C749" s="27"/>
      <c r="D749" s="27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</row>
    <row r="750" spans="2:26" ht="15.75" customHeight="1" x14ac:dyDescent="0.25">
      <c r="B750" s="27"/>
      <c r="C750" s="27"/>
      <c r="D750" s="27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</row>
    <row r="751" spans="2:26" ht="15.75" customHeight="1" x14ac:dyDescent="0.25">
      <c r="B751" s="27"/>
      <c r="C751" s="27"/>
      <c r="D751" s="27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</row>
    <row r="752" spans="2:26" ht="15.75" customHeight="1" x14ac:dyDescent="0.25">
      <c r="B752" s="27"/>
      <c r="C752" s="27"/>
      <c r="D752" s="27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</row>
    <row r="753" spans="2:26" ht="15.75" customHeight="1" x14ac:dyDescent="0.25">
      <c r="B753" s="27"/>
      <c r="C753" s="27"/>
      <c r="D753" s="27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  <c r="Z753" s="73"/>
    </row>
    <row r="754" spans="2:26" ht="15.75" customHeight="1" x14ac:dyDescent="0.25">
      <c r="B754" s="27"/>
      <c r="C754" s="27"/>
      <c r="D754" s="27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  <c r="Z754" s="73"/>
    </row>
    <row r="755" spans="2:26" ht="15.75" customHeight="1" x14ac:dyDescent="0.25">
      <c r="B755" s="27"/>
      <c r="C755" s="27"/>
      <c r="D755" s="27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  <c r="Z755" s="73"/>
    </row>
    <row r="756" spans="2:26" ht="15.75" customHeight="1" x14ac:dyDescent="0.25">
      <c r="B756" s="27"/>
      <c r="C756" s="27"/>
      <c r="D756" s="27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</row>
    <row r="757" spans="2:26" ht="15.75" customHeight="1" x14ac:dyDescent="0.25">
      <c r="B757" s="27"/>
      <c r="C757" s="27"/>
      <c r="D757" s="27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</row>
    <row r="758" spans="2:26" ht="15.75" customHeight="1" x14ac:dyDescent="0.25">
      <c r="B758" s="27"/>
      <c r="C758" s="27"/>
      <c r="D758" s="27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  <c r="Z758" s="73"/>
    </row>
    <row r="759" spans="2:26" ht="15.75" customHeight="1" x14ac:dyDescent="0.25">
      <c r="B759" s="27"/>
      <c r="C759" s="27"/>
      <c r="D759" s="27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  <c r="Z759" s="73"/>
    </row>
    <row r="760" spans="2:26" ht="15.75" customHeight="1" x14ac:dyDescent="0.25">
      <c r="B760" s="27"/>
      <c r="C760" s="27"/>
      <c r="D760" s="27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  <c r="Z760" s="73"/>
    </row>
    <row r="761" spans="2:26" ht="15.75" customHeight="1" x14ac:dyDescent="0.25">
      <c r="B761" s="27"/>
      <c r="C761" s="27"/>
      <c r="D761" s="27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  <c r="Z761" s="73"/>
    </row>
    <row r="762" spans="2:26" ht="15.75" customHeight="1" x14ac:dyDescent="0.25">
      <c r="B762" s="27"/>
      <c r="C762" s="27"/>
      <c r="D762" s="27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  <c r="Z762" s="73"/>
    </row>
    <row r="763" spans="2:26" ht="15.75" customHeight="1" x14ac:dyDescent="0.25">
      <c r="B763" s="27"/>
      <c r="C763" s="27"/>
      <c r="D763" s="27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  <c r="Z763" s="73"/>
    </row>
    <row r="764" spans="2:26" ht="15.75" customHeight="1" x14ac:dyDescent="0.25">
      <c r="B764" s="27"/>
      <c r="C764" s="27"/>
      <c r="D764" s="27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  <c r="Z764" s="73"/>
    </row>
    <row r="765" spans="2:26" ht="15.75" customHeight="1" x14ac:dyDescent="0.25">
      <c r="B765" s="27"/>
      <c r="C765" s="27"/>
      <c r="D765" s="27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  <c r="Z765" s="73"/>
    </row>
    <row r="766" spans="2:26" ht="15.75" customHeight="1" x14ac:dyDescent="0.25">
      <c r="B766" s="27"/>
      <c r="C766" s="27"/>
      <c r="D766" s="27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  <c r="Z766" s="73"/>
    </row>
    <row r="767" spans="2:26" ht="15.75" customHeight="1" x14ac:dyDescent="0.25">
      <c r="B767" s="27"/>
      <c r="C767" s="27"/>
      <c r="D767" s="27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  <c r="Z767" s="73"/>
    </row>
    <row r="768" spans="2:26" ht="15.75" customHeight="1" x14ac:dyDescent="0.25">
      <c r="B768" s="27"/>
      <c r="C768" s="27"/>
      <c r="D768" s="27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  <c r="Z768" s="73"/>
    </row>
    <row r="769" spans="2:26" ht="15.75" customHeight="1" x14ac:dyDescent="0.25">
      <c r="B769" s="27"/>
      <c r="C769" s="27"/>
      <c r="D769" s="27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  <c r="Z769" s="73"/>
    </row>
    <row r="770" spans="2:26" ht="15.75" customHeight="1" x14ac:dyDescent="0.25">
      <c r="B770" s="27"/>
      <c r="C770" s="27"/>
      <c r="D770" s="27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  <c r="Z770" s="73"/>
    </row>
    <row r="771" spans="2:26" ht="15.75" customHeight="1" x14ac:dyDescent="0.25">
      <c r="B771" s="27"/>
      <c r="C771" s="27"/>
      <c r="D771" s="27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</row>
    <row r="772" spans="2:26" ht="15.75" customHeight="1" x14ac:dyDescent="0.25">
      <c r="B772" s="27"/>
      <c r="C772" s="27"/>
      <c r="D772" s="27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</row>
    <row r="773" spans="2:26" ht="15.75" customHeight="1" x14ac:dyDescent="0.25">
      <c r="B773" s="27"/>
      <c r="C773" s="27"/>
      <c r="D773" s="27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  <c r="Z773" s="73"/>
    </row>
    <row r="774" spans="2:26" ht="15.75" customHeight="1" x14ac:dyDescent="0.25">
      <c r="B774" s="27"/>
      <c r="C774" s="27"/>
      <c r="D774" s="27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  <c r="Z774" s="73"/>
    </row>
    <row r="775" spans="2:26" ht="15.75" customHeight="1" x14ac:dyDescent="0.25">
      <c r="B775" s="27"/>
      <c r="C775" s="27"/>
      <c r="D775" s="27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  <c r="Z775" s="73"/>
    </row>
    <row r="776" spans="2:26" ht="15.75" customHeight="1" x14ac:dyDescent="0.25">
      <c r="B776" s="27"/>
      <c r="C776" s="27"/>
      <c r="D776" s="27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  <c r="Z776" s="73"/>
    </row>
    <row r="777" spans="2:26" ht="15.75" customHeight="1" x14ac:dyDescent="0.25">
      <c r="B777" s="27"/>
      <c r="C777" s="27"/>
      <c r="D777" s="27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  <c r="Z777" s="73"/>
    </row>
    <row r="778" spans="2:26" ht="15.75" customHeight="1" x14ac:dyDescent="0.25">
      <c r="B778" s="27"/>
      <c r="C778" s="27"/>
      <c r="D778" s="27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  <c r="Z778" s="73"/>
    </row>
    <row r="779" spans="2:26" ht="15.75" customHeight="1" x14ac:dyDescent="0.25">
      <c r="B779" s="27"/>
      <c r="C779" s="27"/>
      <c r="D779" s="27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  <c r="Z779" s="73"/>
    </row>
    <row r="780" spans="2:26" ht="15.75" customHeight="1" x14ac:dyDescent="0.25">
      <c r="B780" s="27"/>
      <c r="C780" s="27"/>
      <c r="D780" s="27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  <c r="Z780" s="73"/>
    </row>
    <row r="781" spans="2:26" ht="15.75" customHeight="1" x14ac:dyDescent="0.25">
      <c r="B781" s="27"/>
      <c r="C781" s="27"/>
      <c r="D781" s="27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  <c r="Z781" s="73"/>
    </row>
    <row r="782" spans="2:26" ht="15.75" customHeight="1" x14ac:dyDescent="0.25">
      <c r="B782" s="27"/>
      <c r="C782" s="27"/>
      <c r="D782" s="27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  <c r="Z782" s="73"/>
    </row>
    <row r="783" spans="2:26" ht="15.75" customHeight="1" x14ac:dyDescent="0.25">
      <c r="B783" s="27"/>
      <c r="C783" s="27"/>
      <c r="D783" s="27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  <c r="Z783" s="73"/>
    </row>
    <row r="784" spans="2:26" ht="15.75" customHeight="1" x14ac:dyDescent="0.25">
      <c r="B784" s="27"/>
      <c r="C784" s="27"/>
      <c r="D784" s="27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  <c r="Z784" s="73"/>
    </row>
    <row r="785" spans="2:26" ht="15.75" customHeight="1" x14ac:dyDescent="0.25">
      <c r="B785" s="27"/>
      <c r="C785" s="27"/>
      <c r="D785" s="27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  <c r="Z785" s="73"/>
    </row>
    <row r="786" spans="2:26" ht="15.75" customHeight="1" x14ac:dyDescent="0.25">
      <c r="B786" s="27"/>
      <c r="C786" s="27"/>
      <c r="D786" s="27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  <c r="Z786" s="73"/>
    </row>
    <row r="787" spans="2:26" ht="15.75" customHeight="1" x14ac:dyDescent="0.25">
      <c r="B787" s="27"/>
      <c r="C787" s="27"/>
      <c r="D787" s="27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  <c r="Z787" s="73"/>
    </row>
    <row r="788" spans="2:26" ht="15.75" customHeight="1" x14ac:dyDescent="0.25">
      <c r="B788" s="27"/>
      <c r="C788" s="27"/>
      <c r="D788" s="27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  <c r="Z788" s="73"/>
    </row>
    <row r="789" spans="2:26" ht="15.75" customHeight="1" x14ac:dyDescent="0.25">
      <c r="B789" s="27"/>
      <c r="C789" s="27"/>
      <c r="D789" s="27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  <c r="Z789" s="73"/>
    </row>
    <row r="790" spans="2:26" ht="15.75" customHeight="1" x14ac:dyDescent="0.25">
      <c r="B790" s="27"/>
      <c r="C790" s="27"/>
      <c r="D790" s="27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  <c r="Z790" s="73"/>
    </row>
    <row r="791" spans="2:26" ht="15.75" customHeight="1" x14ac:dyDescent="0.25">
      <c r="B791" s="27"/>
      <c r="C791" s="27"/>
      <c r="D791" s="27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  <c r="Z791" s="73"/>
    </row>
    <row r="792" spans="2:26" ht="15.75" customHeight="1" x14ac:dyDescent="0.25">
      <c r="B792" s="27"/>
      <c r="C792" s="27"/>
      <c r="D792" s="27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  <c r="Z792" s="73"/>
    </row>
    <row r="793" spans="2:26" ht="15.75" customHeight="1" x14ac:dyDescent="0.25">
      <c r="B793" s="27"/>
      <c r="C793" s="27"/>
      <c r="D793" s="27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</row>
    <row r="794" spans="2:26" ht="15.75" customHeight="1" x14ac:dyDescent="0.25">
      <c r="B794" s="27"/>
      <c r="C794" s="27"/>
      <c r="D794" s="27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</row>
    <row r="795" spans="2:26" ht="15.75" customHeight="1" x14ac:dyDescent="0.25">
      <c r="B795" s="27"/>
      <c r="C795" s="27"/>
      <c r="D795" s="27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  <c r="Z795" s="73"/>
    </row>
    <row r="796" spans="2:26" ht="15.75" customHeight="1" x14ac:dyDescent="0.25">
      <c r="B796" s="27"/>
      <c r="C796" s="27"/>
      <c r="D796" s="27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  <c r="Z796" s="73"/>
    </row>
    <row r="797" spans="2:26" ht="15.75" customHeight="1" x14ac:dyDescent="0.25">
      <c r="B797" s="27"/>
      <c r="C797" s="27"/>
      <c r="D797" s="27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  <c r="Z797" s="73"/>
    </row>
    <row r="798" spans="2:26" ht="15.75" customHeight="1" x14ac:dyDescent="0.25">
      <c r="B798" s="27"/>
      <c r="C798" s="27"/>
      <c r="D798" s="27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</row>
    <row r="799" spans="2:26" ht="15.75" customHeight="1" x14ac:dyDescent="0.25">
      <c r="B799" s="27"/>
      <c r="C799" s="27"/>
      <c r="D799" s="27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</row>
    <row r="800" spans="2:26" ht="15.75" customHeight="1" x14ac:dyDescent="0.25">
      <c r="B800" s="27"/>
      <c r="C800" s="27"/>
      <c r="D800" s="27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  <c r="Z800" s="73"/>
    </row>
    <row r="801" spans="2:26" ht="15.75" customHeight="1" x14ac:dyDescent="0.25">
      <c r="B801" s="27"/>
      <c r="C801" s="27"/>
      <c r="D801" s="27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  <c r="Z801" s="73"/>
    </row>
    <row r="802" spans="2:26" ht="15.75" customHeight="1" x14ac:dyDescent="0.25">
      <c r="B802" s="27"/>
      <c r="C802" s="27"/>
      <c r="D802" s="27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</row>
    <row r="803" spans="2:26" ht="15.75" customHeight="1" x14ac:dyDescent="0.25">
      <c r="B803" s="27"/>
      <c r="C803" s="27"/>
      <c r="D803" s="27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</row>
    <row r="804" spans="2:26" ht="15.75" customHeight="1" x14ac:dyDescent="0.25">
      <c r="B804" s="27"/>
      <c r="C804" s="27"/>
      <c r="D804" s="27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</row>
    <row r="805" spans="2:26" ht="15.75" customHeight="1" x14ac:dyDescent="0.25">
      <c r="B805" s="27"/>
      <c r="C805" s="27"/>
      <c r="D805" s="27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</row>
    <row r="806" spans="2:26" ht="15.75" customHeight="1" x14ac:dyDescent="0.25">
      <c r="B806" s="27"/>
      <c r="C806" s="27"/>
      <c r="D806" s="27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</row>
    <row r="807" spans="2:26" ht="15.75" customHeight="1" x14ac:dyDescent="0.25">
      <c r="B807" s="27"/>
      <c r="C807" s="27"/>
      <c r="D807" s="27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</row>
    <row r="808" spans="2:26" ht="15.75" customHeight="1" x14ac:dyDescent="0.25">
      <c r="B808" s="27"/>
      <c r="C808" s="27"/>
      <c r="D808" s="27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</row>
    <row r="809" spans="2:26" ht="15.75" customHeight="1" x14ac:dyDescent="0.25">
      <c r="B809" s="27"/>
      <c r="C809" s="27"/>
      <c r="D809" s="27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</row>
    <row r="810" spans="2:26" ht="15.75" customHeight="1" x14ac:dyDescent="0.25">
      <c r="B810" s="27"/>
      <c r="C810" s="27"/>
      <c r="D810" s="27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</row>
    <row r="811" spans="2:26" ht="15.75" customHeight="1" x14ac:dyDescent="0.25">
      <c r="B811" s="27"/>
      <c r="C811" s="27"/>
      <c r="D811" s="27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  <c r="Z811" s="73"/>
    </row>
    <row r="812" spans="2:26" ht="15.75" customHeight="1" x14ac:dyDescent="0.25">
      <c r="B812" s="27"/>
      <c r="C812" s="27"/>
      <c r="D812" s="27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  <c r="Z812" s="73"/>
    </row>
    <row r="813" spans="2:26" ht="15.75" customHeight="1" x14ac:dyDescent="0.25">
      <c r="B813" s="27"/>
      <c r="C813" s="27"/>
      <c r="D813" s="27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  <c r="Z813" s="73"/>
    </row>
    <row r="814" spans="2:26" ht="15.75" customHeight="1" x14ac:dyDescent="0.25">
      <c r="B814" s="27"/>
      <c r="C814" s="27"/>
      <c r="D814" s="27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  <c r="Z814" s="73"/>
    </row>
    <row r="815" spans="2:26" ht="15.75" customHeight="1" x14ac:dyDescent="0.25">
      <c r="B815" s="27"/>
      <c r="C815" s="27"/>
      <c r="D815" s="27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</row>
    <row r="816" spans="2:26" ht="15.75" customHeight="1" x14ac:dyDescent="0.25">
      <c r="B816" s="27"/>
      <c r="C816" s="27"/>
      <c r="D816" s="27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</row>
    <row r="817" spans="2:26" ht="15.75" customHeight="1" x14ac:dyDescent="0.25">
      <c r="B817" s="27"/>
      <c r="C817" s="27"/>
      <c r="D817" s="27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  <c r="Z817" s="73"/>
    </row>
    <row r="818" spans="2:26" ht="15.75" customHeight="1" x14ac:dyDescent="0.25">
      <c r="B818" s="27"/>
      <c r="C818" s="27"/>
      <c r="D818" s="27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  <c r="Z818" s="73"/>
    </row>
    <row r="819" spans="2:26" ht="15.75" customHeight="1" x14ac:dyDescent="0.25">
      <c r="B819" s="27"/>
      <c r="C819" s="27"/>
      <c r="D819" s="27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  <c r="Z819" s="73"/>
    </row>
    <row r="820" spans="2:26" ht="15.75" customHeight="1" x14ac:dyDescent="0.25">
      <c r="B820" s="27"/>
      <c r="C820" s="27"/>
      <c r="D820" s="27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  <c r="Z820" s="73"/>
    </row>
    <row r="821" spans="2:26" ht="15.75" customHeight="1" x14ac:dyDescent="0.25">
      <c r="B821" s="27"/>
      <c r="C821" s="27"/>
      <c r="D821" s="27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  <c r="Z821" s="73"/>
    </row>
    <row r="822" spans="2:26" ht="15.75" customHeight="1" x14ac:dyDescent="0.25">
      <c r="B822" s="27"/>
      <c r="C822" s="27"/>
      <c r="D822" s="27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  <c r="Z822" s="73"/>
    </row>
    <row r="823" spans="2:26" ht="15.75" customHeight="1" x14ac:dyDescent="0.25">
      <c r="B823" s="27"/>
      <c r="C823" s="27"/>
      <c r="D823" s="27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  <c r="Z823" s="73"/>
    </row>
    <row r="824" spans="2:26" ht="15.75" customHeight="1" x14ac:dyDescent="0.25">
      <c r="B824" s="27"/>
      <c r="C824" s="27"/>
      <c r="D824" s="27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  <c r="Z824" s="73"/>
    </row>
    <row r="825" spans="2:26" ht="15.75" customHeight="1" x14ac:dyDescent="0.25">
      <c r="B825" s="27"/>
      <c r="C825" s="27"/>
      <c r="D825" s="27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  <c r="Z825" s="73"/>
    </row>
    <row r="826" spans="2:26" ht="15.75" customHeight="1" x14ac:dyDescent="0.25">
      <c r="B826" s="27"/>
      <c r="C826" s="27"/>
      <c r="D826" s="27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  <c r="Z826" s="73"/>
    </row>
    <row r="827" spans="2:26" ht="15.75" customHeight="1" x14ac:dyDescent="0.25">
      <c r="B827" s="27"/>
      <c r="C827" s="27"/>
      <c r="D827" s="27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  <c r="Z827" s="73"/>
    </row>
    <row r="828" spans="2:26" ht="15.75" customHeight="1" x14ac:dyDescent="0.25">
      <c r="B828" s="27"/>
      <c r="C828" s="27"/>
      <c r="D828" s="27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  <c r="Z828" s="73"/>
    </row>
    <row r="829" spans="2:26" ht="15.75" customHeight="1" x14ac:dyDescent="0.25">
      <c r="B829" s="27"/>
      <c r="C829" s="27"/>
      <c r="D829" s="27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  <c r="Z829" s="73"/>
    </row>
    <row r="830" spans="2:26" ht="15.75" customHeight="1" x14ac:dyDescent="0.25">
      <c r="B830" s="27"/>
      <c r="C830" s="27"/>
      <c r="D830" s="27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  <c r="Z830" s="73"/>
    </row>
    <row r="831" spans="2:26" ht="15.75" customHeight="1" x14ac:dyDescent="0.25">
      <c r="B831" s="27"/>
      <c r="C831" s="27"/>
      <c r="D831" s="27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  <c r="Z831" s="73"/>
    </row>
    <row r="832" spans="2:26" ht="15.75" customHeight="1" x14ac:dyDescent="0.25">
      <c r="B832" s="27"/>
      <c r="C832" s="27"/>
      <c r="D832" s="27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  <c r="Z832" s="73"/>
    </row>
    <row r="833" spans="2:26" ht="15.75" customHeight="1" x14ac:dyDescent="0.25">
      <c r="B833" s="27"/>
      <c r="C833" s="27"/>
      <c r="D833" s="27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  <c r="Z833" s="73"/>
    </row>
    <row r="834" spans="2:26" ht="15.75" customHeight="1" x14ac:dyDescent="0.25">
      <c r="B834" s="27"/>
      <c r="C834" s="27"/>
      <c r="D834" s="27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  <c r="Z834" s="73"/>
    </row>
    <row r="835" spans="2:26" ht="15.75" customHeight="1" x14ac:dyDescent="0.25">
      <c r="B835" s="27"/>
      <c r="C835" s="27"/>
      <c r="D835" s="27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  <c r="Z835" s="73"/>
    </row>
    <row r="836" spans="2:26" ht="15.75" customHeight="1" x14ac:dyDescent="0.25">
      <c r="B836" s="27"/>
      <c r="C836" s="27"/>
      <c r="D836" s="27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  <c r="Z836" s="73"/>
    </row>
    <row r="837" spans="2:26" ht="15.75" customHeight="1" x14ac:dyDescent="0.25">
      <c r="B837" s="27"/>
      <c r="C837" s="27"/>
      <c r="D837" s="27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</row>
    <row r="838" spans="2:26" ht="15.75" customHeight="1" x14ac:dyDescent="0.25">
      <c r="B838" s="27"/>
      <c r="C838" s="27"/>
      <c r="D838" s="27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</row>
    <row r="839" spans="2:26" ht="15.75" customHeight="1" x14ac:dyDescent="0.25">
      <c r="B839" s="27"/>
      <c r="C839" s="27"/>
      <c r="D839" s="27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  <c r="Z839" s="73"/>
    </row>
    <row r="840" spans="2:26" ht="15.75" customHeight="1" x14ac:dyDescent="0.25">
      <c r="B840" s="27"/>
      <c r="C840" s="27"/>
      <c r="D840" s="27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  <c r="Z840" s="73"/>
    </row>
    <row r="841" spans="2:26" ht="15.75" customHeight="1" x14ac:dyDescent="0.25">
      <c r="B841" s="27"/>
      <c r="C841" s="27"/>
      <c r="D841" s="27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  <c r="Z841" s="73"/>
    </row>
    <row r="842" spans="2:26" ht="15.75" customHeight="1" x14ac:dyDescent="0.25">
      <c r="B842" s="27"/>
      <c r="C842" s="27"/>
      <c r="D842" s="27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  <c r="Z842" s="73"/>
    </row>
    <row r="843" spans="2:26" ht="15.75" customHeight="1" x14ac:dyDescent="0.25">
      <c r="B843" s="27"/>
      <c r="C843" s="27"/>
      <c r="D843" s="27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  <c r="Z843" s="73"/>
    </row>
    <row r="844" spans="2:26" ht="15.75" customHeight="1" x14ac:dyDescent="0.25">
      <c r="B844" s="27"/>
      <c r="C844" s="27"/>
      <c r="D844" s="27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  <c r="Z844" s="73"/>
    </row>
    <row r="845" spans="2:26" ht="15.75" customHeight="1" x14ac:dyDescent="0.25">
      <c r="B845" s="27"/>
      <c r="C845" s="27"/>
      <c r="D845" s="27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  <c r="Z845" s="73"/>
    </row>
    <row r="846" spans="2:26" ht="15.75" customHeight="1" x14ac:dyDescent="0.25">
      <c r="B846" s="27"/>
      <c r="C846" s="27"/>
      <c r="D846" s="27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  <c r="Z846" s="73"/>
    </row>
    <row r="847" spans="2:26" ht="15.75" customHeight="1" x14ac:dyDescent="0.25">
      <c r="B847" s="27"/>
      <c r="C847" s="27"/>
      <c r="D847" s="27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  <c r="Z847" s="73"/>
    </row>
    <row r="848" spans="2:26" ht="15.75" customHeight="1" x14ac:dyDescent="0.25">
      <c r="B848" s="27"/>
      <c r="C848" s="27"/>
      <c r="D848" s="27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  <c r="Z848" s="73"/>
    </row>
    <row r="849" spans="2:26" ht="15.75" customHeight="1" x14ac:dyDescent="0.25">
      <c r="B849" s="27"/>
      <c r="C849" s="27"/>
      <c r="D849" s="27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  <c r="Z849" s="73"/>
    </row>
    <row r="850" spans="2:26" ht="15.75" customHeight="1" x14ac:dyDescent="0.25">
      <c r="B850" s="27"/>
      <c r="C850" s="27"/>
      <c r="D850" s="27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  <c r="Z850" s="73"/>
    </row>
    <row r="851" spans="2:26" ht="15.75" customHeight="1" x14ac:dyDescent="0.25">
      <c r="B851" s="27"/>
      <c r="C851" s="27"/>
      <c r="D851" s="27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  <c r="Z851" s="73"/>
    </row>
    <row r="852" spans="2:26" ht="15.75" customHeight="1" x14ac:dyDescent="0.25">
      <c r="B852" s="27"/>
      <c r="C852" s="27"/>
      <c r="D852" s="27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  <c r="Z852" s="73"/>
    </row>
    <row r="853" spans="2:26" ht="15.75" customHeight="1" x14ac:dyDescent="0.25">
      <c r="B853" s="27"/>
      <c r="C853" s="27"/>
      <c r="D853" s="27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  <c r="Z853" s="73"/>
    </row>
    <row r="854" spans="2:26" ht="15.75" customHeight="1" x14ac:dyDescent="0.25">
      <c r="B854" s="27"/>
      <c r="C854" s="27"/>
      <c r="D854" s="27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  <c r="Z854" s="73"/>
    </row>
    <row r="855" spans="2:26" ht="15.75" customHeight="1" x14ac:dyDescent="0.25">
      <c r="B855" s="27"/>
      <c r="C855" s="27"/>
      <c r="D855" s="27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  <c r="Z855" s="73"/>
    </row>
    <row r="856" spans="2:26" ht="15.75" customHeight="1" x14ac:dyDescent="0.25">
      <c r="B856" s="27"/>
      <c r="C856" s="27"/>
      <c r="D856" s="27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  <c r="Z856" s="73"/>
    </row>
    <row r="857" spans="2:26" ht="15.75" customHeight="1" x14ac:dyDescent="0.25">
      <c r="B857" s="27"/>
      <c r="C857" s="27"/>
      <c r="D857" s="27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  <c r="Z857" s="73"/>
    </row>
    <row r="858" spans="2:26" ht="15.75" customHeight="1" x14ac:dyDescent="0.25">
      <c r="B858" s="27"/>
      <c r="C858" s="27"/>
      <c r="D858" s="27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  <c r="Z858" s="73"/>
    </row>
    <row r="859" spans="2:26" ht="15.75" customHeight="1" x14ac:dyDescent="0.25">
      <c r="B859" s="27"/>
      <c r="C859" s="27"/>
      <c r="D859" s="27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</row>
    <row r="860" spans="2:26" ht="15.75" customHeight="1" x14ac:dyDescent="0.25">
      <c r="B860" s="27"/>
      <c r="C860" s="27"/>
      <c r="D860" s="27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</row>
    <row r="861" spans="2:26" ht="15.75" customHeight="1" x14ac:dyDescent="0.25">
      <c r="B861" s="27"/>
      <c r="C861" s="27"/>
      <c r="D861" s="27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  <c r="Z861" s="73"/>
    </row>
    <row r="862" spans="2:26" ht="15.75" customHeight="1" x14ac:dyDescent="0.25">
      <c r="B862" s="27"/>
      <c r="C862" s="27"/>
      <c r="D862" s="27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  <c r="Z862" s="73"/>
    </row>
    <row r="863" spans="2:26" ht="15.75" customHeight="1" x14ac:dyDescent="0.25">
      <c r="B863" s="27"/>
      <c r="C863" s="27"/>
      <c r="D863" s="27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  <c r="Z863" s="73"/>
    </row>
    <row r="864" spans="2:26" ht="15.75" customHeight="1" x14ac:dyDescent="0.25">
      <c r="B864" s="27"/>
      <c r="C864" s="27"/>
      <c r="D864" s="27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  <c r="Z864" s="73"/>
    </row>
    <row r="865" spans="2:26" ht="15.75" customHeight="1" x14ac:dyDescent="0.25">
      <c r="B865" s="27"/>
      <c r="C865" s="27"/>
      <c r="D865" s="27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  <c r="Z865" s="73"/>
    </row>
    <row r="866" spans="2:26" ht="15.75" customHeight="1" x14ac:dyDescent="0.25">
      <c r="B866" s="27"/>
      <c r="C866" s="27"/>
      <c r="D866" s="27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  <c r="Z866" s="73"/>
    </row>
    <row r="867" spans="2:26" ht="15.75" customHeight="1" x14ac:dyDescent="0.25">
      <c r="B867" s="27"/>
      <c r="C867" s="27"/>
      <c r="D867" s="27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</row>
    <row r="868" spans="2:26" ht="15.75" customHeight="1" x14ac:dyDescent="0.25">
      <c r="B868" s="27"/>
      <c r="C868" s="27"/>
      <c r="D868" s="27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</row>
    <row r="869" spans="2:26" ht="15.75" customHeight="1" x14ac:dyDescent="0.25">
      <c r="B869" s="27"/>
      <c r="C869" s="27"/>
      <c r="D869" s="27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  <c r="Z869" s="73"/>
    </row>
    <row r="870" spans="2:26" ht="15.75" customHeight="1" x14ac:dyDescent="0.25">
      <c r="B870" s="27"/>
      <c r="C870" s="27"/>
      <c r="D870" s="27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  <c r="Z870" s="73"/>
    </row>
    <row r="871" spans="2:26" ht="15.75" customHeight="1" x14ac:dyDescent="0.25">
      <c r="B871" s="27"/>
      <c r="C871" s="27"/>
      <c r="D871" s="27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  <c r="Z871" s="73"/>
    </row>
    <row r="872" spans="2:26" ht="15.75" customHeight="1" x14ac:dyDescent="0.25">
      <c r="B872" s="27"/>
      <c r="C872" s="27"/>
      <c r="D872" s="27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  <c r="Z872" s="73"/>
    </row>
    <row r="873" spans="2:26" ht="15.75" customHeight="1" x14ac:dyDescent="0.25">
      <c r="B873" s="27"/>
      <c r="C873" s="27"/>
      <c r="D873" s="27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  <c r="Z873" s="73"/>
    </row>
    <row r="874" spans="2:26" ht="15.75" customHeight="1" x14ac:dyDescent="0.25">
      <c r="B874" s="27"/>
      <c r="C874" s="27"/>
      <c r="D874" s="27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  <c r="Z874" s="73"/>
    </row>
    <row r="875" spans="2:26" ht="15.75" customHeight="1" x14ac:dyDescent="0.25">
      <c r="B875" s="27"/>
      <c r="C875" s="27"/>
      <c r="D875" s="27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  <c r="Z875" s="73"/>
    </row>
    <row r="876" spans="2:26" ht="15.75" customHeight="1" x14ac:dyDescent="0.25">
      <c r="B876" s="27"/>
      <c r="C876" s="27"/>
      <c r="D876" s="27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  <c r="Z876" s="73"/>
    </row>
    <row r="877" spans="2:26" ht="15.75" customHeight="1" x14ac:dyDescent="0.25">
      <c r="B877" s="27"/>
      <c r="C877" s="27"/>
      <c r="D877" s="27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  <c r="Z877" s="73"/>
    </row>
    <row r="878" spans="2:26" ht="15.75" customHeight="1" x14ac:dyDescent="0.25">
      <c r="B878" s="27"/>
      <c r="C878" s="27"/>
      <c r="D878" s="27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  <c r="Z878" s="73"/>
    </row>
    <row r="879" spans="2:26" ht="15.75" customHeight="1" x14ac:dyDescent="0.25">
      <c r="B879" s="27"/>
      <c r="C879" s="27"/>
      <c r="D879" s="27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  <c r="Z879" s="73"/>
    </row>
    <row r="880" spans="2:26" ht="15.75" customHeight="1" x14ac:dyDescent="0.25">
      <c r="B880" s="27"/>
      <c r="C880" s="27"/>
      <c r="D880" s="27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  <c r="Z880" s="73"/>
    </row>
    <row r="881" spans="2:26" ht="15.75" customHeight="1" x14ac:dyDescent="0.25">
      <c r="B881" s="27"/>
      <c r="C881" s="27"/>
      <c r="D881" s="27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</row>
    <row r="882" spans="2:26" ht="15.75" customHeight="1" x14ac:dyDescent="0.25">
      <c r="B882" s="27"/>
      <c r="C882" s="27"/>
      <c r="D882" s="27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</row>
    <row r="883" spans="2:26" ht="15.75" customHeight="1" x14ac:dyDescent="0.25">
      <c r="B883" s="27"/>
      <c r="C883" s="27"/>
      <c r="D883" s="27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  <c r="Z883" s="73"/>
    </row>
    <row r="884" spans="2:26" ht="15.75" customHeight="1" x14ac:dyDescent="0.25">
      <c r="B884" s="27"/>
      <c r="C884" s="27"/>
      <c r="D884" s="27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  <c r="Z884" s="73"/>
    </row>
    <row r="885" spans="2:26" ht="15.75" customHeight="1" x14ac:dyDescent="0.25">
      <c r="B885" s="27"/>
      <c r="C885" s="27"/>
      <c r="D885" s="27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  <c r="Z885" s="73"/>
    </row>
    <row r="886" spans="2:26" ht="15.75" customHeight="1" x14ac:dyDescent="0.25">
      <c r="B886" s="27"/>
      <c r="C886" s="27"/>
      <c r="D886" s="27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</row>
    <row r="887" spans="2:26" ht="15.75" customHeight="1" x14ac:dyDescent="0.25">
      <c r="B887" s="27"/>
      <c r="C887" s="27"/>
      <c r="D887" s="27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</row>
    <row r="888" spans="2:26" ht="15.75" customHeight="1" x14ac:dyDescent="0.25">
      <c r="B888" s="27"/>
      <c r="C888" s="27"/>
      <c r="D888" s="27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  <c r="Z888" s="73"/>
    </row>
    <row r="889" spans="2:26" ht="15.75" customHeight="1" x14ac:dyDescent="0.25">
      <c r="B889" s="27"/>
      <c r="C889" s="27"/>
      <c r="D889" s="27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</row>
    <row r="890" spans="2:26" ht="15.75" customHeight="1" x14ac:dyDescent="0.25">
      <c r="B890" s="27"/>
      <c r="C890" s="27"/>
      <c r="D890" s="27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</row>
    <row r="891" spans="2:26" ht="15.75" customHeight="1" x14ac:dyDescent="0.25">
      <c r="B891" s="27"/>
      <c r="C891" s="27"/>
      <c r="D891" s="27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  <c r="Z891" s="73"/>
    </row>
    <row r="892" spans="2:26" ht="15.75" customHeight="1" x14ac:dyDescent="0.25">
      <c r="B892" s="27"/>
      <c r="C892" s="27"/>
      <c r="D892" s="27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  <c r="Z892" s="73"/>
    </row>
    <row r="893" spans="2:26" ht="15.75" customHeight="1" x14ac:dyDescent="0.25">
      <c r="B893" s="27"/>
      <c r="C893" s="27"/>
      <c r="D893" s="27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</row>
    <row r="894" spans="2:26" ht="15.75" customHeight="1" x14ac:dyDescent="0.25">
      <c r="B894" s="27"/>
      <c r="C894" s="27"/>
      <c r="D894" s="27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  <c r="Z894" s="73"/>
    </row>
    <row r="895" spans="2:26" ht="15.75" customHeight="1" x14ac:dyDescent="0.25">
      <c r="B895" s="27"/>
      <c r="C895" s="27"/>
      <c r="D895" s="27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  <c r="Z895" s="73"/>
    </row>
    <row r="896" spans="2:26" ht="15.75" customHeight="1" x14ac:dyDescent="0.25">
      <c r="B896" s="27"/>
      <c r="C896" s="27"/>
      <c r="D896" s="27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  <c r="Z896" s="73"/>
    </row>
    <row r="897" spans="2:26" ht="15.75" customHeight="1" x14ac:dyDescent="0.25">
      <c r="B897" s="27"/>
      <c r="C897" s="27"/>
      <c r="D897" s="27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  <c r="Z897" s="73"/>
    </row>
    <row r="898" spans="2:26" ht="15.75" customHeight="1" x14ac:dyDescent="0.25">
      <c r="B898" s="27"/>
      <c r="C898" s="27"/>
      <c r="D898" s="27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</row>
    <row r="899" spans="2:26" ht="15.75" customHeight="1" x14ac:dyDescent="0.25">
      <c r="B899" s="27"/>
      <c r="C899" s="27"/>
      <c r="D899" s="27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  <c r="Z899" s="73"/>
    </row>
    <row r="900" spans="2:26" ht="15.75" customHeight="1" x14ac:dyDescent="0.25">
      <c r="B900" s="27"/>
      <c r="C900" s="27"/>
      <c r="D900" s="27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</row>
    <row r="901" spans="2:26" ht="15.75" customHeight="1" x14ac:dyDescent="0.25">
      <c r="B901" s="27"/>
      <c r="C901" s="27"/>
      <c r="D901" s="27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  <c r="Z901" s="73"/>
    </row>
    <row r="902" spans="2:26" ht="15.75" customHeight="1" x14ac:dyDescent="0.25">
      <c r="B902" s="27"/>
      <c r="C902" s="27"/>
      <c r="D902" s="27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  <c r="Z902" s="73"/>
    </row>
    <row r="903" spans="2:26" ht="15.75" customHeight="1" x14ac:dyDescent="0.25">
      <c r="B903" s="27"/>
      <c r="C903" s="27"/>
      <c r="D903" s="27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</row>
    <row r="904" spans="2:26" ht="15.75" customHeight="1" x14ac:dyDescent="0.25">
      <c r="B904" s="27"/>
      <c r="C904" s="27"/>
      <c r="D904" s="27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</row>
    <row r="905" spans="2:26" ht="15.75" customHeight="1" x14ac:dyDescent="0.25">
      <c r="B905" s="27"/>
      <c r="C905" s="27"/>
      <c r="D905" s="27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  <c r="Z905" s="73"/>
    </row>
    <row r="906" spans="2:26" ht="15.75" customHeight="1" x14ac:dyDescent="0.25">
      <c r="B906" s="27"/>
      <c r="C906" s="27"/>
      <c r="D906" s="27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</row>
    <row r="907" spans="2:26" ht="15.75" customHeight="1" x14ac:dyDescent="0.25">
      <c r="B907" s="27"/>
      <c r="C907" s="27"/>
      <c r="D907" s="27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</row>
    <row r="908" spans="2:26" ht="15.75" customHeight="1" x14ac:dyDescent="0.25">
      <c r="B908" s="27"/>
      <c r="C908" s="27"/>
      <c r="D908" s="27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  <c r="Z908" s="73"/>
    </row>
    <row r="909" spans="2:26" ht="15.75" customHeight="1" x14ac:dyDescent="0.25">
      <c r="B909" s="27"/>
      <c r="C909" s="27"/>
      <c r="D909" s="27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  <c r="Z909" s="73"/>
    </row>
    <row r="910" spans="2:26" ht="15.75" customHeight="1" x14ac:dyDescent="0.25">
      <c r="B910" s="27"/>
      <c r="C910" s="27"/>
      <c r="D910" s="27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</row>
    <row r="911" spans="2:26" ht="15.75" customHeight="1" x14ac:dyDescent="0.25">
      <c r="B911" s="27"/>
      <c r="C911" s="27"/>
      <c r="D911" s="27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</row>
    <row r="912" spans="2:26" ht="15.75" customHeight="1" x14ac:dyDescent="0.25">
      <c r="B912" s="27"/>
      <c r="C912" s="27"/>
      <c r="D912" s="27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  <c r="Z912" s="73"/>
    </row>
    <row r="913" spans="2:26" ht="15.75" customHeight="1" x14ac:dyDescent="0.25">
      <c r="B913" s="27"/>
      <c r="C913" s="27"/>
      <c r="D913" s="27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  <c r="Z913" s="73"/>
    </row>
    <row r="914" spans="2:26" ht="15.75" customHeight="1" x14ac:dyDescent="0.25">
      <c r="B914" s="27"/>
      <c r="C914" s="27"/>
      <c r="D914" s="27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  <c r="Z914" s="73"/>
    </row>
    <row r="915" spans="2:26" ht="15.75" customHeight="1" x14ac:dyDescent="0.25">
      <c r="B915" s="27"/>
      <c r="C915" s="27"/>
      <c r="D915" s="27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  <c r="Z915" s="73"/>
    </row>
    <row r="916" spans="2:26" ht="15.75" customHeight="1" x14ac:dyDescent="0.25">
      <c r="B916" s="27"/>
      <c r="C916" s="27"/>
      <c r="D916" s="27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  <c r="Z916" s="73"/>
    </row>
    <row r="917" spans="2:26" ht="15.75" customHeight="1" x14ac:dyDescent="0.25">
      <c r="B917" s="27"/>
      <c r="C917" s="27"/>
      <c r="D917" s="27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  <c r="Z917" s="73"/>
    </row>
    <row r="918" spans="2:26" ht="15.75" customHeight="1" x14ac:dyDescent="0.25">
      <c r="B918" s="27"/>
      <c r="C918" s="27"/>
      <c r="D918" s="27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  <c r="Z918" s="73"/>
    </row>
    <row r="919" spans="2:26" ht="15.75" customHeight="1" x14ac:dyDescent="0.25">
      <c r="B919" s="27"/>
      <c r="C919" s="27"/>
      <c r="D919" s="27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  <c r="Z919" s="73"/>
    </row>
    <row r="920" spans="2:26" ht="15.75" customHeight="1" x14ac:dyDescent="0.25">
      <c r="B920" s="27"/>
      <c r="C920" s="27"/>
      <c r="D920" s="27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  <c r="Z920" s="73"/>
    </row>
    <row r="921" spans="2:26" ht="15.75" customHeight="1" x14ac:dyDescent="0.25">
      <c r="B921" s="27"/>
      <c r="C921" s="27"/>
      <c r="D921" s="27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  <c r="Z921" s="73"/>
    </row>
    <row r="922" spans="2:26" ht="15.75" customHeight="1" x14ac:dyDescent="0.25">
      <c r="B922" s="27"/>
      <c r="C922" s="27"/>
      <c r="D922" s="27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</row>
    <row r="923" spans="2:26" ht="15.75" customHeight="1" x14ac:dyDescent="0.25">
      <c r="B923" s="27"/>
      <c r="C923" s="27"/>
      <c r="D923" s="27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</row>
    <row r="924" spans="2:26" ht="15.75" customHeight="1" x14ac:dyDescent="0.25">
      <c r="B924" s="27"/>
      <c r="C924" s="27"/>
      <c r="D924" s="27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  <c r="Z924" s="73"/>
    </row>
    <row r="925" spans="2:26" ht="15.75" customHeight="1" x14ac:dyDescent="0.25">
      <c r="B925" s="27"/>
      <c r="C925" s="27"/>
      <c r="D925" s="27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</row>
    <row r="926" spans="2:26" ht="15.75" customHeight="1" x14ac:dyDescent="0.25">
      <c r="B926" s="27"/>
      <c r="C926" s="27"/>
      <c r="D926" s="27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</row>
    <row r="927" spans="2:26" ht="15.75" customHeight="1" x14ac:dyDescent="0.25">
      <c r="B927" s="27"/>
      <c r="C927" s="27"/>
      <c r="D927" s="27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  <c r="Z927" s="73"/>
    </row>
    <row r="928" spans="2:26" ht="15.75" customHeight="1" x14ac:dyDescent="0.25">
      <c r="B928" s="27"/>
      <c r="C928" s="27"/>
      <c r="D928" s="27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  <c r="Z928" s="73"/>
    </row>
    <row r="929" spans="2:26" ht="15.75" customHeight="1" x14ac:dyDescent="0.25">
      <c r="B929" s="27"/>
      <c r="C929" s="27"/>
      <c r="D929" s="27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  <c r="Y929" s="73"/>
      <c r="Z929" s="73"/>
    </row>
    <row r="930" spans="2:26" ht="15.75" customHeight="1" x14ac:dyDescent="0.25">
      <c r="B930" s="27"/>
      <c r="C930" s="27"/>
      <c r="D930" s="27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  <c r="Y930" s="73"/>
      <c r="Z930" s="73"/>
    </row>
    <row r="931" spans="2:26" ht="15.75" customHeight="1" x14ac:dyDescent="0.25">
      <c r="B931" s="27"/>
      <c r="C931" s="27"/>
      <c r="D931" s="27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  <c r="Y931" s="73"/>
      <c r="Z931" s="73"/>
    </row>
    <row r="932" spans="2:26" ht="15.75" customHeight="1" x14ac:dyDescent="0.25">
      <c r="B932" s="27"/>
      <c r="C932" s="27"/>
      <c r="D932" s="27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  <c r="Y932" s="73"/>
      <c r="Z932" s="73"/>
    </row>
    <row r="933" spans="2:26" ht="15.75" customHeight="1" x14ac:dyDescent="0.25">
      <c r="B933" s="27"/>
      <c r="C933" s="27"/>
      <c r="D933" s="27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  <c r="Y933" s="73"/>
      <c r="Z933" s="73"/>
    </row>
    <row r="934" spans="2:26" ht="15.75" customHeight="1" x14ac:dyDescent="0.25">
      <c r="B934" s="27"/>
      <c r="C934" s="27"/>
      <c r="D934" s="27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  <c r="Y934" s="73"/>
      <c r="Z934" s="73"/>
    </row>
    <row r="935" spans="2:26" ht="15.75" customHeight="1" x14ac:dyDescent="0.25">
      <c r="B935" s="27"/>
      <c r="C935" s="27"/>
      <c r="D935" s="27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  <c r="Z935" s="73"/>
    </row>
    <row r="936" spans="2:26" ht="15.75" customHeight="1" x14ac:dyDescent="0.25">
      <c r="B936" s="27"/>
      <c r="C936" s="27"/>
      <c r="D936" s="27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  <c r="Z936" s="73"/>
    </row>
    <row r="937" spans="2:26" ht="15.75" customHeight="1" x14ac:dyDescent="0.25">
      <c r="B937" s="27"/>
      <c r="C937" s="27"/>
      <c r="D937" s="27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  <c r="Z937" s="73"/>
    </row>
    <row r="938" spans="2:26" ht="15.75" customHeight="1" x14ac:dyDescent="0.25">
      <c r="B938" s="27"/>
      <c r="C938" s="27"/>
      <c r="D938" s="27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  <c r="Z938" s="73"/>
    </row>
    <row r="939" spans="2:26" ht="15.75" customHeight="1" x14ac:dyDescent="0.25">
      <c r="B939" s="27"/>
      <c r="C939" s="27"/>
      <c r="D939" s="27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  <c r="Z939" s="73"/>
    </row>
    <row r="940" spans="2:26" ht="15.75" customHeight="1" x14ac:dyDescent="0.25">
      <c r="B940" s="27"/>
      <c r="C940" s="27"/>
      <c r="D940" s="27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  <c r="Z940" s="73"/>
    </row>
    <row r="941" spans="2:26" ht="15.75" customHeight="1" x14ac:dyDescent="0.25">
      <c r="B941" s="27"/>
      <c r="C941" s="27"/>
      <c r="D941" s="27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  <c r="Z941" s="73"/>
    </row>
    <row r="942" spans="2:26" ht="15.75" customHeight="1" x14ac:dyDescent="0.25">
      <c r="B942" s="27"/>
      <c r="C942" s="27"/>
      <c r="D942" s="27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  <c r="Y942" s="73"/>
      <c r="Z942" s="73"/>
    </row>
    <row r="943" spans="2:26" ht="15.75" customHeight="1" x14ac:dyDescent="0.25">
      <c r="B943" s="27"/>
      <c r="C943" s="27"/>
      <c r="D943" s="27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  <c r="Y943" s="73"/>
      <c r="Z943" s="73"/>
    </row>
    <row r="944" spans="2:26" ht="15.75" customHeight="1" x14ac:dyDescent="0.25">
      <c r="B944" s="27"/>
      <c r="C944" s="27"/>
      <c r="D944" s="27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  <c r="Y944" s="73"/>
      <c r="Z944" s="73"/>
    </row>
    <row r="945" spans="2:26" ht="15.75" customHeight="1" x14ac:dyDescent="0.25">
      <c r="B945" s="27"/>
      <c r="C945" s="27"/>
      <c r="D945" s="27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  <c r="Y945" s="73"/>
      <c r="Z945" s="73"/>
    </row>
    <row r="946" spans="2:26" ht="15.75" customHeight="1" x14ac:dyDescent="0.25">
      <c r="B946" s="27"/>
      <c r="C946" s="27"/>
      <c r="D946" s="27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  <c r="Y946" s="73"/>
      <c r="Z946" s="73"/>
    </row>
    <row r="947" spans="2:26" ht="15.75" customHeight="1" x14ac:dyDescent="0.25">
      <c r="B947" s="27"/>
      <c r="C947" s="27"/>
      <c r="D947" s="27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  <c r="Y947" s="73"/>
      <c r="Z947" s="73"/>
    </row>
    <row r="948" spans="2:26" ht="15.75" customHeight="1" x14ac:dyDescent="0.25">
      <c r="B948" s="27"/>
      <c r="C948" s="27"/>
      <c r="D948" s="27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  <c r="Y948" s="73"/>
      <c r="Z948" s="73"/>
    </row>
    <row r="949" spans="2:26" ht="15.75" customHeight="1" x14ac:dyDescent="0.25">
      <c r="B949" s="27"/>
      <c r="C949" s="27"/>
      <c r="D949" s="27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  <c r="Y949" s="73"/>
      <c r="Z949" s="73"/>
    </row>
    <row r="950" spans="2:26" ht="15.75" customHeight="1" x14ac:dyDescent="0.25">
      <c r="B950" s="27"/>
      <c r="C950" s="27"/>
      <c r="D950" s="27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  <c r="Y950" s="73"/>
      <c r="Z950" s="73"/>
    </row>
    <row r="951" spans="2:26" ht="15.75" customHeight="1" x14ac:dyDescent="0.25">
      <c r="B951" s="27"/>
      <c r="C951" s="27"/>
      <c r="D951" s="27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  <c r="Y951" s="73"/>
      <c r="Z951" s="73"/>
    </row>
    <row r="952" spans="2:26" ht="15.75" customHeight="1" x14ac:dyDescent="0.25">
      <c r="B952" s="27"/>
      <c r="C952" s="27"/>
      <c r="D952" s="27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  <c r="Y952" s="73"/>
      <c r="Z952" s="73"/>
    </row>
    <row r="953" spans="2:26" ht="15.75" customHeight="1" x14ac:dyDescent="0.25">
      <c r="B953" s="27"/>
      <c r="C953" s="27"/>
      <c r="D953" s="27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  <c r="Y953" s="73"/>
      <c r="Z953" s="73"/>
    </row>
    <row r="954" spans="2:26" ht="15.75" customHeight="1" x14ac:dyDescent="0.25">
      <c r="B954" s="27"/>
      <c r="C954" s="27"/>
      <c r="D954" s="27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  <c r="Y954" s="73"/>
      <c r="Z954" s="73"/>
    </row>
    <row r="955" spans="2:26" ht="15.75" customHeight="1" x14ac:dyDescent="0.25">
      <c r="B955" s="27"/>
      <c r="C955" s="27"/>
      <c r="D955" s="27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  <c r="Y955" s="73"/>
      <c r="Z955" s="73"/>
    </row>
    <row r="956" spans="2:26" ht="15.75" customHeight="1" x14ac:dyDescent="0.25">
      <c r="B956" s="27"/>
      <c r="C956" s="27"/>
      <c r="D956" s="27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  <c r="Y956" s="73"/>
      <c r="Z956" s="73"/>
    </row>
    <row r="957" spans="2:26" ht="15.75" customHeight="1" x14ac:dyDescent="0.25">
      <c r="B957" s="27"/>
      <c r="C957" s="27"/>
      <c r="D957" s="27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  <c r="Y957" s="73"/>
      <c r="Z957" s="73"/>
    </row>
    <row r="958" spans="2:26" ht="15.75" customHeight="1" x14ac:dyDescent="0.25">
      <c r="B958" s="27"/>
      <c r="C958" s="27"/>
      <c r="D958" s="27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  <c r="Y958" s="73"/>
      <c r="Z958" s="73"/>
    </row>
    <row r="959" spans="2:26" ht="15.75" customHeight="1" x14ac:dyDescent="0.25">
      <c r="B959" s="27"/>
      <c r="C959" s="27"/>
      <c r="D959" s="27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  <c r="Y959" s="73"/>
      <c r="Z959" s="73"/>
    </row>
    <row r="960" spans="2:26" ht="15.75" customHeight="1" x14ac:dyDescent="0.25">
      <c r="B960" s="27"/>
      <c r="C960" s="27"/>
      <c r="D960" s="27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  <c r="Y960" s="73"/>
      <c r="Z960" s="73"/>
    </row>
    <row r="961" spans="2:26" ht="15.75" customHeight="1" x14ac:dyDescent="0.25">
      <c r="B961" s="27"/>
      <c r="C961" s="27"/>
      <c r="D961" s="27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  <c r="Y961" s="73"/>
      <c r="Z961" s="73"/>
    </row>
    <row r="962" spans="2:26" ht="15.75" customHeight="1" x14ac:dyDescent="0.25">
      <c r="B962" s="27"/>
      <c r="C962" s="27"/>
      <c r="D962" s="27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  <c r="Y962" s="73"/>
      <c r="Z962" s="73"/>
    </row>
    <row r="963" spans="2:26" ht="15.75" customHeight="1" x14ac:dyDescent="0.25">
      <c r="B963" s="27"/>
      <c r="C963" s="27"/>
      <c r="D963" s="27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  <c r="Y963" s="73"/>
      <c r="Z963" s="73"/>
    </row>
    <row r="964" spans="2:26" ht="15.75" customHeight="1" x14ac:dyDescent="0.25">
      <c r="B964" s="27"/>
      <c r="C964" s="27"/>
      <c r="D964" s="27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  <c r="Y964" s="73"/>
      <c r="Z964" s="73"/>
    </row>
    <row r="965" spans="2:26" ht="15.75" customHeight="1" x14ac:dyDescent="0.25">
      <c r="B965" s="27"/>
      <c r="C965" s="27"/>
      <c r="D965" s="27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  <c r="Y965" s="73"/>
      <c r="Z965" s="73"/>
    </row>
    <row r="966" spans="2:26" ht="15.75" customHeight="1" x14ac:dyDescent="0.25">
      <c r="B966" s="27"/>
      <c r="C966" s="27"/>
      <c r="D966" s="27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  <c r="Y966" s="73"/>
      <c r="Z966" s="73"/>
    </row>
    <row r="967" spans="2:26" ht="15.75" customHeight="1" x14ac:dyDescent="0.25">
      <c r="B967" s="27"/>
      <c r="C967" s="27"/>
      <c r="D967" s="27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  <c r="Y967" s="73"/>
      <c r="Z967" s="73"/>
    </row>
    <row r="968" spans="2:26" ht="15.75" customHeight="1" x14ac:dyDescent="0.25">
      <c r="B968" s="27"/>
      <c r="C968" s="27"/>
      <c r="D968" s="27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  <c r="Y968" s="73"/>
      <c r="Z968" s="73"/>
    </row>
    <row r="969" spans="2:26" ht="15.75" customHeight="1" x14ac:dyDescent="0.25">
      <c r="B969" s="27"/>
      <c r="C969" s="27"/>
      <c r="D969" s="27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  <c r="Z969" s="73"/>
    </row>
    <row r="970" spans="2:26" ht="15.75" customHeight="1" x14ac:dyDescent="0.25">
      <c r="B970" s="27"/>
      <c r="C970" s="27"/>
      <c r="D970" s="27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  <c r="Y970" s="73"/>
      <c r="Z970" s="73"/>
    </row>
    <row r="971" spans="2:26" ht="15.75" customHeight="1" x14ac:dyDescent="0.25">
      <c r="B971" s="27"/>
      <c r="C971" s="27"/>
      <c r="D971" s="27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  <c r="Y971" s="73"/>
      <c r="Z971" s="73"/>
    </row>
    <row r="972" spans="2:26" ht="15.75" customHeight="1" x14ac:dyDescent="0.25">
      <c r="B972" s="27"/>
      <c r="C972" s="27"/>
      <c r="D972" s="27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  <c r="Y972" s="73"/>
      <c r="Z972" s="73"/>
    </row>
    <row r="973" spans="2:26" ht="15.75" customHeight="1" x14ac:dyDescent="0.25">
      <c r="B973" s="27"/>
      <c r="C973" s="27"/>
      <c r="D973" s="27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  <c r="Y973" s="73"/>
      <c r="Z973" s="73"/>
    </row>
    <row r="974" spans="2:26" ht="15.75" customHeight="1" x14ac:dyDescent="0.25">
      <c r="B974" s="27"/>
      <c r="C974" s="27"/>
      <c r="D974" s="27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  <c r="Y974" s="73"/>
      <c r="Z974" s="73"/>
    </row>
    <row r="975" spans="2:26" ht="15.75" customHeight="1" x14ac:dyDescent="0.25">
      <c r="B975" s="27"/>
      <c r="C975" s="27"/>
      <c r="D975" s="27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  <c r="Y975" s="73"/>
      <c r="Z975" s="73"/>
    </row>
    <row r="976" spans="2:26" ht="15.75" customHeight="1" x14ac:dyDescent="0.25">
      <c r="B976" s="27"/>
      <c r="C976" s="27"/>
      <c r="D976" s="27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  <c r="Y976" s="73"/>
      <c r="Z976" s="73"/>
    </row>
    <row r="977" spans="2:26" ht="15.75" customHeight="1" x14ac:dyDescent="0.25">
      <c r="B977" s="27"/>
      <c r="C977" s="27"/>
      <c r="D977" s="27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  <c r="Y977" s="73"/>
      <c r="Z977" s="73"/>
    </row>
    <row r="978" spans="2:26" ht="15.75" customHeight="1" x14ac:dyDescent="0.25">
      <c r="B978" s="27"/>
      <c r="C978" s="27"/>
      <c r="D978" s="27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  <c r="Y978" s="73"/>
      <c r="Z978" s="73"/>
    </row>
    <row r="979" spans="2:26" ht="15.75" customHeight="1" x14ac:dyDescent="0.25">
      <c r="B979" s="27"/>
      <c r="C979" s="27"/>
      <c r="D979" s="27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X979" s="73"/>
      <c r="Y979" s="73"/>
      <c r="Z979" s="73"/>
    </row>
    <row r="980" spans="2:26" ht="15.75" customHeight="1" x14ac:dyDescent="0.25">
      <c r="B980" s="27"/>
      <c r="C980" s="27"/>
      <c r="D980" s="27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X980" s="73"/>
      <c r="Y980" s="73"/>
      <c r="Z980" s="73"/>
    </row>
    <row r="981" spans="2:26" ht="15.75" customHeight="1" x14ac:dyDescent="0.25">
      <c r="B981" s="27"/>
      <c r="C981" s="27"/>
      <c r="D981" s="27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X981" s="73"/>
      <c r="Y981" s="73"/>
      <c r="Z981" s="73"/>
    </row>
    <row r="982" spans="2:26" ht="15.75" customHeight="1" x14ac:dyDescent="0.25">
      <c r="B982" s="27"/>
      <c r="C982" s="27"/>
      <c r="D982" s="27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X982" s="73"/>
      <c r="Y982" s="73"/>
      <c r="Z982" s="73"/>
    </row>
    <row r="983" spans="2:26" ht="15.75" customHeight="1" x14ac:dyDescent="0.25">
      <c r="B983" s="27"/>
      <c r="C983" s="27"/>
      <c r="D983" s="27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X983" s="73"/>
      <c r="Y983" s="73"/>
      <c r="Z983" s="73"/>
    </row>
    <row r="984" spans="2:26" ht="15.75" customHeight="1" x14ac:dyDescent="0.25">
      <c r="B984" s="27"/>
      <c r="C984" s="27"/>
      <c r="D984" s="27"/>
      <c r="E984" s="73"/>
      <c r="F984" s="73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X984" s="73"/>
      <c r="Y984" s="73"/>
      <c r="Z984" s="73"/>
    </row>
    <row r="985" spans="2:26" ht="15.75" customHeight="1" x14ac:dyDescent="0.25">
      <c r="B985" s="27"/>
      <c r="C985" s="27"/>
      <c r="D985" s="27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X985" s="73"/>
      <c r="Y985" s="73"/>
      <c r="Z985" s="73"/>
    </row>
    <row r="986" spans="2:26" ht="15.75" customHeight="1" x14ac:dyDescent="0.25">
      <c r="B986" s="27"/>
      <c r="C986" s="27"/>
      <c r="D986" s="27"/>
      <c r="E986" s="73"/>
      <c r="F986" s="73"/>
      <c r="G986" s="73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X986" s="73"/>
      <c r="Y986" s="73"/>
      <c r="Z986" s="73"/>
    </row>
    <row r="987" spans="2:26" ht="15.75" customHeight="1" x14ac:dyDescent="0.25">
      <c r="B987" s="27"/>
      <c r="C987" s="27"/>
      <c r="D987" s="27"/>
      <c r="E987" s="73"/>
      <c r="F987" s="73"/>
      <c r="G987" s="73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X987" s="73"/>
      <c r="Y987" s="73"/>
      <c r="Z987" s="73"/>
    </row>
    <row r="988" spans="2:26" ht="15.75" customHeight="1" x14ac:dyDescent="0.25">
      <c r="B988" s="27"/>
      <c r="C988" s="27"/>
      <c r="D988" s="27"/>
      <c r="E988" s="73"/>
      <c r="F988" s="73"/>
      <c r="G988" s="73"/>
      <c r="H988" s="73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X988" s="73"/>
      <c r="Y988" s="73"/>
      <c r="Z988" s="73"/>
    </row>
    <row r="989" spans="2:26" ht="15.75" customHeight="1" x14ac:dyDescent="0.25">
      <c r="B989" s="27"/>
      <c r="C989" s="27"/>
      <c r="D989" s="27"/>
      <c r="E989" s="73"/>
      <c r="F989" s="73"/>
      <c r="G989" s="73"/>
      <c r="H989" s="73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X989" s="73"/>
      <c r="Y989" s="73"/>
      <c r="Z989" s="73"/>
    </row>
    <row r="990" spans="2:26" ht="15.75" customHeight="1" x14ac:dyDescent="0.25">
      <c r="B990" s="27"/>
      <c r="C990" s="27"/>
      <c r="D990" s="27"/>
      <c r="E990" s="73"/>
      <c r="F990" s="73"/>
      <c r="G990" s="73"/>
      <c r="H990" s="73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X990" s="73"/>
      <c r="Y990" s="73"/>
      <c r="Z990" s="73"/>
    </row>
    <row r="991" spans="2:26" ht="15.75" customHeight="1" x14ac:dyDescent="0.25">
      <c r="B991" s="27"/>
      <c r="C991" s="27"/>
      <c r="D991" s="27"/>
      <c r="E991" s="73"/>
      <c r="F991" s="73"/>
      <c r="G991" s="73"/>
      <c r="H991" s="73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X991" s="73"/>
      <c r="Y991" s="73"/>
      <c r="Z991" s="73"/>
    </row>
    <row r="992" spans="2:26" ht="15.75" customHeight="1" x14ac:dyDescent="0.25">
      <c r="B992" s="27"/>
      <c r="C992" s="27"/>
      <c r="D992" s="27"/>
      <c r="E992" s="73"/>
      <c r="F992" s="73"/>
      <c r="G992" s="73"/>
      <c r="H992" s="73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X992" s="73"/>
      <c r="Y992" s="73"/>
      <c r="Z992" s="73"/>
    </row>
    <row r="993" spans="2:26" ht="15.75" customHeight="1" x14ac:dyDescent="0.25">
      <c r="B993" s="27"/>
      <c r="C993" s="27"/>
      <c r="D993" s="27"/>
      <c r="E993" s="73"/>
      <c r="F993" s="73"/>
      <c r="G993" s="73"/>
      <c r="H993" s="73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X993" s="73"/>
      <c r="Y993" s="73"/>
      <c r="Z993" s="73"/>
    </row>
  </sheetData>
  <mergeCells count="13">
    <mergeCell ref="B9:C9"/>
    <mergeCell ref="B21:C21"/>
    <mergeCell ref="E6:E7"/>
    <mergeCell ref="F6:F7"/>
    <mergeCell ref="H6:H7"/>
    <mergeCell ref="G6:G7"/>
    <mergeCell ref="B1:D1"/>
    <mergeCell ref="A6:A7"/>
    <mergeCell ref="B6:C7"/>
    <mergeCell ref="D6:D7"/>
    <mergeCell ref="A2:H2"/>
    <mergeCell ref="A3:H3"/>
    <mergeCell ref="A4:H4"/>
  </mergeCells>
  <phoneticPr fontId="33" type="noConversion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7"/>
  <sheetViews>
    <sheetView tabSelected="1" topLeftCell="B1" workbookViewId="0">
      <selection activeCell="G10" sqref="G10"/>
    </sheetView>
  </sheetViews>
  <sheetFormatPr defaultRowHeight="12" x14ac:dyDescent="0.2"/>
  <cols>
    <col min="1" max="1" width="5.140625" style="184" customWidth="1"/>
    <col min="2" max="2" width="24.7109375" style="184" customWidth="1"/>
    <col min="3" max="3" width="9.5703125" style="184" customWidth="1"/>
    <col min="4" max="5" width="9.140625" style="184"/>
    <col min="6" max="8" width="9" style="184" customWidth="1"/>
    <col min="9" max="9" width="9.5703125" style="184" customWidth="1"/>
    <col min="10" max="10" width="9" style="184" customWidth="1"/>
    <col min="11" max="11" width="8.42578125" style="184" customWidth="1"/>
    <col min="12" max="12" width="8.5703125" style="184" customWidth="1"/>
    <col min="13" max="14" width="9" style="184" customWidth="1"/>
    <col min="15" max="15" width="9.28515625" style="184" customWidth="1"/>
    <col min="16" max="16" width="10" style="182" bestFit="1" customWidth="1"/>
    <col min="17" max="16384" width="9.140625" style="184"/>
  </cols>
  <sheetData>
    <row r="1" spans="1:16" ht="12.75" x14ac:dyDescent="0.2">
      <c r="B1" s="610" t="s">
        <v>863</v>
      </c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</row>
    <row r="3" spans="1:16" x14ac:dyDescent="0.2">
      <c r="A3" s="608" t="s">
        <v>13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09"/>
    </row>
    <row r="4" spans="1:16" x14ac:dyDescent="0.2">
      <c r="A4" s="185"/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7"/>
    </row>
    <row r="5" spans="1:16" ht="26.25" customHeight="1" x14ac:dyDescent="0.2">
      <c r="A5" s="188" t="s">
        <v>257</v>
      </c>
      <c r="B5" s="189" t="s">
        <v>14</v>
      </c>
      <c r="C5" s="189" t="s">
        <v>1</v>
      </c>
      <c r="D5" s="189" t="s">
        <v>2</v>
      </c>
      <c r="E5" s="189" t="s">
        <v>3</v>
      </c>
      <c r="F5" s="189" t="s">
        <v>4</v>
      </c>
      <c r="G5" s="189" t="s">
        <v>5</v>
      </c>
      <c r="H5" s="189" t="s">
        <v>6</v>
      </c>
      <c r="I5" s="189" t="s">
        <v>7</v>
      </c>
      <c r="J5" s="189" t="s">
        <v>8</v>
      </c>
      <c r="K5" s="189" t="s">
        <v>9</v>
      </c>
      <c r="L5" s="189" t="s">
        <v>10</v>
      </c>
      <c r="M5" s="189" t="s">
        <v>11</v>
      </c>
      <c r="N5" s="189" t="s">
        <v>12</v>
      </c>
      <c r="O5" s="189" t="s">
        <v>400</v>
      </c>
    </row>
    <row r="6" spans="1:16" x14ac:dyDescent="0.2">
      <c r="A6" s="190" t="s">
        <v>258</v>
      </c>
      <c r="B6" s="606" t="s">
        <v>0</v>
      </c>
      <c r="C6" s="606"/>
      <c r="D6" s="606"/>
      <c r="E6" s="606"/>
      <c r="F6" s="606"/>
      <c r="G6" s="606"/>
      <c r="H6" s="606"/>
      <c r="I6" s="606"/>
      <c r="J6" s="606"/>
      <c r="K6" s="606"/>
      <c r="L6" s="606"/>
      <c r="M6" s="606"/>
      <c r="N6" s="606"/>
      <c r="O6" s="606"/>
    </row>
    <row r="7" spans="1:16" ht="27.75" customHeight="1" x14ac:dyDescent="0.2">
      <c r="A7" s="190" t="s">
        <v>259</v>
      </c>
      <c r="B7" s="193" t="s">
        <v>749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5">
        <f>SUM(C7:N7)</f>
        <v>0</v>
      </c>
    </row>
    <row r="8" spans="1:16" ht="24.75" customHeight="1" x14ac:dyDescent="0.2">
      <c r="A8" s="190" t="s">
        <v>260</v>
      </c>
      <c r="B8" s="193" t="s">
        <v>750</v>
      </c>
      <c r="C8" s="194">
        <v>6081902</v>
      </c>
      <c r="D8" s="194">
        <v>6081902</v>
      </c>
      <c r="E8" s="194">
        <v>6081902</v>
      </c>
      <c r="F8" s="194">
        <v>6081902</v>
      </c>
      <c r="G8" s="194">
        <v>6081902</v>
      </c>
      <c r="H8" s="194">
        <v>6081903</v>
      </c>
      <c r="I8" s="194">
        <v>6081903</v>
      </c>
      <c r="J8" s="194">
        <v>6081903</v>
      </c>
      <c r="K8" s="194">
        <v>6081903</v>
      </c>
      <c r="L8" s="194">
        <v>6081902</v>
      </c>
      <c r="M8" s="194">
        <v>6081902</v>
      </c>
      <c r="N8" s="194">
        <v>6585506</v>
      </c>
      <c r="O8" s="195">
        <f>SUM(C8:N8)</f>
        <v>73486432</v>
      </c>
    </row>
    <row r="9" spans="1:16" ht="20.100000000000001" customHeight="1" x14ac:dyDescent="0.2">
      <c r="A9" s="190" t="s">
        <v>261</v>
      </c>
      <c r="B9" s="193" t="s">
        <v>751</v>
      </c>
      <c r="C9" s="194"/>
      <c r="D9" s="194"/>
      <c r="E9" s="194"/>
      <c r="F9" s="194"/>
      <c r="G9" s="194">
        <v>23296540</v>
      </c>
      <c r="H9" s="194"/>
      <c r="I9" s="194"/>
      <c r="J9" s="194"/>
      <c r="K9" s="194"/>
      <c r="L9" s="194"/>
      <c r="M9" s="194"/>
      <c r="N9" s="194"/>
      <c r="O9" s="195">
        <v>23296540</v>
      </c>
    </row>
    <row r="10" spans="1:16" ht="15.75" customHeight="1" x14ac:dyDescent="0.2">
      <c r="A10" s="190" t="s">
        <v>262</v>
      </c>
      <c r="B10" s="196" t="s">
        <v>20</v>
      </c>
      <c r="C10" s="194"/>
      <c r="D10" s="194"/>
      <c r="E10" s="194">
        <v>3525000</v>
      </c>
      <c r="F10" s="194"/>
      <c r="G10" s="194"/>
      <c r="H10" s="194">
        <v>15700000</v>
      </c>
      <c r="I10" s="194"/>
      <c r="J10" s="194">
        <v>10000000</v>
      </c>
      <c r="K10" s="194">
        <v>13075000</v>
      </c>
      <c r="L10" s="194"/>
      <c r="M10" s="194"/>
      <c r="N10" s="194"/>
      <c r="O10" s="195">
        <f>SUM(C10:N10)</f>
        <v>42300000</v>
      </c>
    </row>
    <row r="11" spans="1:16" ht="15.75" customHeight="1" x14ac:dyDescent="0.2">
      <c r="A11" s="190" t="s">
        <v>263</v>
      </c>
      <c r="B11" s="196" t="s">
        <v>22</v>
      </c>
      <c r="C11" s="194">
        <v>290000</v>
      </c>
      <c r="D11" s="194">
        <v>205000</v>
      </c>
      <c r="E11" s="194">
        <v>300000</v>
      </c>
      <c r="F11" s="194">
        <v>300000</v>
      </c>
      <c r="G11" s="194">
        <v>300000</v>
      </c>
      <c r="H11" s="194">
        <v>300000</v>
      </c>
      <c r="I11" s="194">
        <v>300000</v>
      </c>
      <c r="J11" s="194">
        <v>300000</v>
      </c>
      <c r="K11" s="194">
        <v>300000</v>
      </c>
      <c r="L11" s="194">
        <v>300000</v>
      </c>
      <c r="M11" s="194">
        <v>300000</v>
      </c>
      <c r="N11" s="194">
        <v>300000</v>
      </c>
      <c r="O11" s="195">
        <f>SUM(C11:N11)</f>
        <v>3495000</v>
      </c>
    </row>
    <row r="12" spans="1:16" ht="15.75" customHeight="1" x14ac:dyDescent="0.2">
      <c r="A12" s="190" t="s">
        <v>264</v>
      </c>
      <c r="B12" s="196" t="s">
        <v>29</v>
      </c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5"/>
    </row>
    <row r="13" spans="1:16" ht="21" customHeight="1" x14ac:dyDescent="0.2">
      <c r="A13" s="190" t="s">
        <v>265</v>
      </c>
      <c r="B13" s="193" t="s">
        <v>24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5">
        <f>SUM(C13:N13)</f>
        <v>0</v>
      </c>
    </row>
    <row r="14" spans="1:16" ht="28.5" customHeight="1" x14ac:dyDescent="0.2">
      <c r="A14" s="190" t="s">
        <v>266</v>
      </c>
      <c r="B14" s="193" t="s">
        <v>31</v>
      </c>
      <c r="C14" s="194"/>
      <c r="D14" s="194"/>
      <c r="E14" s="194"/>
      <c r="F14" s="194"/>
      <c r="G14" s="194"/>
      <c r="H14" s="194"/>
      <c r="I14" s="194"/>
      <c r="J14" s="194"/>
      <c r="K14" s="194">
        <v>550000</v>
      </c>
      <c r="L14" s="194"/>
      <c r="M14" s="194"/>
      <c r="N14" s="194"/>
      <c r="O14" s="194">
        <v>550000</v>
      </c>
      <c r="P14" s="183"/>
    </row>
    <row r="15" spans="1:16" ht="15.75" customHeight="1" x14ac:dyDescent="0.2">
      <c r="A15" s="190" t="s">
        <v>267</v>
      </c>
      <c r="B15" s="196" t="s">
        <v>32</v>
      </c>
      <c r="C15" s="194">
        <v>2425833</v>
      </c>
      <c r="D15" s="194">
        <v>2425833</v>
      </c>
      <c r="E15" s="194">
        <v>2425833</v>
      </c>
      <c r="F15" s="194">
        <v>2425833</v>
      </c>
      <c r="G15" s="194">
        <v>2425833</v>
      </c>
      <c r="H15" s="194">
        <v>2425834</v>
      </c>
      <c r="I15" s="194">
        <v>2425834</v>
      </c>
      <c r="J15" s="194">
        <v>2425834</v>
      </c>
      <c r="K15" s="194">
        <v>2425834</v>
      </c>
      <c r="L15" s="194">
        <v>2425833</v>
      </c>
      <c r="M15" s="194">
        <v>26296706</v>
      </c>
      <c r="N15" s="194">
        <v>26296705</v>
      </c>
      <c r="O15" s="195">
        <f>SUM(C15:N15)</f>
        <v>76851745</v>
      </c>
    </row>
    <row r="16" spans="1:16" ht="15.75" customHeight="1" x14ac:dyDescent="0.2">
      <c r="A16" s="191" t="s">
        <v>268</v>
      </c>
      <c r="B16" s="197" t="s">
        <v>752</v>
      </c>
      <c r="C16" s="198">
        <f>SUM(C7:C15)</f>
        <v>8797735</v>
      </c>
      <c r="D16" s="198">
        <f t="shared" ref="D16:N16" si="0">SUM(D7:D15)</f>
        <v>8712735</v>
      </c>
      <c r="E16" s="198">
        <f t="shared" si="0"/>
        <v>12332735</v>
      </c>
      <c r="F16" s="198">
        <f t="shared" si="0"/>
        <v>8807735</v>
      </c>
      <c r="G16" s="198">
        <f t="shared" si="0"/>
        <v>32104275</v>
      </c>
      <c r="H16" s="198">
        <f t="shared" si="0"/>
        <v>24507737</v>
      </c>
      <c r="I16" s="198">
        <f t="shared" si="0"/>
        <v>8807737</v>
      </c>
      <c r="J16" s="198">
        <f t="shared" si="0"/>
        <v>18807737</v>
      </c>
      <c r="K16" s="198">
        <f t="shared" si="0"/>
        <v>22432737</v>
      </c>
      <c r="L16" s="198">
        <f t="shared" si="0"/>
        <v>8807735</v>
      </c>
      <c r="M16" s="198">
        <f t="shared" si="0"/>
        <v>32678608</v>
      </c>
      <c r="N16" s="198">
        <f t="shared" si="0"/>
        <v>33182211</v>
      </c>
      <c r="O16" s="198">
        <f>SUM(C16:N16)</f>
        <v>219979717</v>
      </c>
    </row>
    <row r="17" spans="1:15" ht="20.100000000000001" customHeight="1" x14ac:dyDescent="0.2">
      <c r="A17" s="190" t="s">
        <v>269</v>
      </c>
      <c r="B17" s="607" t="s">
        <v>753</v>
      </c>
      <c r="C17" s="607"/>
      <c r="D17" s="607"/>
      <c r="E17" s="607"/>
      <c r="F17" s="607"/>
      <c r="G17" s="607"/>
      <c r="H17" s="607"/>
      <c r="I17" s="607"/>
      <c r="J17" s="607"/>
      <c r="K17" s="607"/>
      <c r="L17" s="607"/>
      <c r="M17" s="607"/>
      <c r="N17" s="607"/>
      <c r="O17" s="607"/>
    </row>
    <row r="18" spans="1:15" ht="20.100000000000001" customHeight="1" x14ac:dyDescent="0.2">
      <c r="A18" s="190" t="s">
        <v>270</v>
      </c>
      <c r="B18" s="196" t="s">
        <v>145</v>
      </c>
      <c r="C18" s="194">
        <v>2171575</v>
      </c>
      <c r="D18" s="194">
        <v>2171575</v>
      </c>
      <c r="E18" s="194">
        <v>2171575</v>
      </c>
      <c r="F18" s="194">
        <v>2171575</v>
      </c>
      <c r="G18" s="194">
        <v>2171575</v>
      </c>
      <c r="H18" s="194">
        <v>2171575</v>
      </c>
      <c r="I18" s="194">
        <v>2171575</v>
      </c>
      <c r="J18" s="194">
        <v>2171575</v>
      </c>
      <c r="K18" s="194">
        <v>2171575</v>
      </c>
      <c r="L18" s="194">
        <v>2171575</v>
      </c>
      <c r="M18" s="194">
        <v>2171575</v>
      </c>
      <c r="N18" s="194">
        <v>4643349</v>
      </c>
      <c r="O18" s="195">
        <f t="shared" ref="O18:O24" si="1">SUM(C18:N18)</f>
        <v>28530674</v>
      </c>
    </row>
    <row r="19" spans="1:15" ht="27" customHeight="1" x14ac:dyDescent="0.2">
      <c r="A19" s="190" t="s">
        <v>271</v>
      </c>
      <c r="B19" s="193" t="s">
        <v>156</v>
      </c>
      <c r="C19" s="194">
        <v>449770</v>
      </c>
      <c r="D19" s="194">
        <v>449770</v>
      </c>
      <c r="E19" s="194">
        <v>449771</v>
      </c>
      <c r="F19" s="194">
        <v>449771</v>
      </c>
      <c r="G19" s="194">
        <v>449771</v>
      </c>
      <c r="H19" s="194">
        <v>449771</v>
      </c>
      <c r="I19" s="194">
        <v>449771</v>
      </c>
      <c r="J19" s="194">
        <v>449771</v>
      </c>
      <c r="K19" s="194">
        <v>449771</v>
      </c>
      <c r="L19" s="194">
        <v>449771</v>
      </c>
      <c r="M19" s="194">
        <v>449771</v>
      </c>
      <c r="N19" s="194">
        <v>1031771</v>
      </c>
      <c r="O19" s="195">
        <f t="shared" si="1"/>
        <v>5979250</v>
      </c>
    </row>
    <row r="20" spans="1:15" ht="15.75" customHeight="1" x14ac:dyDescent="0.2">
      <c r="A20" s="190" t="s">
        <v>272</v>
      </c>
      <c r="B20" s="196" t="s">
        <v>754</v>
      </c>
      <c r="C20" s="194">
        <v>3152875</v>
      </c>
      <c r="D20" s="194">
        <v>3343875</v>
      </c>
      <c r="E20" s="194">
        <v>3343875</v>
      </c>
      <c r="F20" s="194">
        <v>3249000</v>
      </c>
      <c r="G20" s="194">
        <v>3324945</v>
      </c>
      <c r="H20" s="194">
        <v>3324945</v>
      </c>
      <c r="I20" s="194">
        <v>3249460</v>
      </c>
      <c r="J20" s="194">
        <v>3343875</v>
      </c>
      <c r="K20" s="194">
        <v>3343875</v>
      </c>
      <c r="L20" s="194">
        <v>3343875</v>
      </c>
      <c r="M20" s="194">
        <v>3343875</v>
      </c>
      <c r="N20" s="194">
        <v>3707902</v>
      </c>
      <c r="O20" s="195">
        <f t="shared" si="1"/>
        <v>40072377</v>
      </c>
    </row>
    <row r="21" spans="1:15" ht="15.75" customHeight="1" x14ac:dyDescent="0.2">
      <c r="A21" s="190" t="s">
        <v>273</v>
      </c>
      <c r="B21" s="196" t="s">
        <v>43</v>
      </c>
      <c r="C21" s="194">
        <v>446727</v>
      </c>
      <c r="D21" s="194">
        <v>446727</v>
      </c>
      <c r="E21" s="194">
        <v>446727</v>
      </c>
      <c r="F21" s="194">
        <v>446727</v>
      </c>
      <c r="G21" s="194">
        <v>446727</v>
      </c>
      <c r="H21" s="194">
        <v>446727</v>
      </c>
      <c r="I21" s="194">
        <v>446727</v>
      </c>
      <c r="J21" s="194">
        <v>446727</v>
      </c>
      <c r="K21" s="194">
        <v>740000</v>
      </c>
      <c r="L21" s="194">
        <v>446728</v>
      </c>
      <c r="M21" s="194">
        <v>446728</v>
      </c>
      <c r="N21" s="194">
        <v>465728</v>
      </c>
      <c r="O21" s="195">
        <f t="shared" si="1"/>
        <v>5673000</v>
      </c>
    </row>
    <row r="22" spans="1:15" ht="15.75" customHeight="1" x14ac:dyDescent="0.2">
      <c r="A22" s="190" t="s">
        <v>274</v>
      </c>
      <c r="B22" s="196" t="s">
        <v>755</v>
      </c>
      <c r="C22" s="194">
        <v>3585031</v>
      </c>
      <c r="D22" s="194">
        <v>3585031</v>
      </c>
      <c r="E22" s="194">
        <v>3585031</v>
      </c>
      <c r="F22" s="194">
        <v>5932223</v>
      </c>
      <c r="G22" s="194">
        <v>5932223</v>
      </c>
      <c r="H22" s="194">
        <v>5932223</v>
      </c>
      <c r="I22" s="194">
        <v>9790227</v>
      </c>
      <c r="J22" s="194">
        <v>9790227</v>
      </c>
      <c r="K22" s="194">
        <v>9790227</v>
      </c>
      <c r="L22" s="194">
        <v>9790227</v>
      </c>
      <c r="M22" s="194">
        <v>9790227</v>
      </c>
      <c r="N22" s="194">
        <v>9790227</v>
      </c>
      <c r="O22" s="195">
        <f t="shared" si="1"/>
        <v>87293124</v>
      </c>
    </row>
    <row r="23" spans="1:15" ht="15.75" customHeight="1" x14ac:dyDescent="0.2">
      <c r="A23" s="190" t="s">
        <v>275</v>
      </c>
      <c r="B23" s="196" t="s">
        <v>48</v>
      </c>
      <c r="C23" s="194"/>
      <c r="D23" s="194"/>
      <c r="E23" s="194">
        <v>191000</v>
      </c>
      <c r="F23" s="194">
        <v>1794000</v>
      </c>
      <c r="G23" s="194">
        <v>1794000</v>
      </c>
      <c r="H23" s="194">
        <v>1794000</v>
      </c>
      <c r="I23" s="194">
        <v>6091547</v>
      </c>
      <c r="J23" s="194">
        <v>6091547</v>
      </c>
      <c r="K23" s="194">
        <v>6091546</v>
      </c>
      <c r="L23" s="194"/>
      <c r="M23" s="194"/>
      <c r="N23" s="194"/>
      <c r="O23" s="195">
        <f t="shared" si="1"/>
        <v>23847640</v>
      </c>
    </row>
    <row r="24" spans="1:15" ht="15.75" customHeight="1" x14ac:dyDescent="0.2">
      <c r="A24" s="190" t="s">
        <v>276</v>
      </c>
      <c r="B24" s="193" t="s">
        <v>50</v>
      </c>
      <c r="C24" s="194"/>
      <c r="D24" s="194"/>
      <c r="E24" s="194">
        <v>1994600</v>
      </c>
      <c r="F24" s="194">
        <v>1994600</v>
      </c>
      <c r="G24" s="194">
        <v>1994600</v>
      </c>
      <c r="H24" s="194">
        <v>5984000</v>
      </c>
      <c r="I24" s="194">
        <v>3989000</v>
      </c>
      <c r="J24" s="194">
        <v>3989200</v>
      </c>
      <c r="K24" s="194">
        <v>4018154</v>
      </c>
      <c r="L24" s="194"/>
      <c r="M24" s="194"/>
      <c r="N24" s="194"/>
      <c r="O24" s="195">
        <f t="shared" si="1"/>
        <v>23964154</v>
      </c>
    </row>
    <row r="25" spans="1:15" ht="15.75" customHeight="1" x14ac:dyDescent="0.2">
      <c r="A25" s="190" t="s">
        <v>277</v>
      </c>
      <c r="B25" s="196" t="s">
        <v>756</v>
      </c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5"/>
    </row>
    <row r="26" spans="1:15" ht="15.75" customHeight="1" x14ac:dyDescent="0.2">
      <c r="A26" s="190" t="s">
        <v>278</v>
      </c>
      <c r="B26" s="196" t="s">
        <v>53</v>
      </c>
      <c r="C26" s="194"/>
      <c r="D26" s="194"/>
      <c r="E26" s="194"/>
      <c r="F26" s="194">
        <v>2129955</v>
      </c>
      <c r="G26" s="194"/>
      <c r="H26" s="194"/>
      <c r="I26" s="194"/>
      <c r="J26" s="194">
        <v>2489543</v>
      </c>
      <c r="K26" s="194"/>
      <c r="L26" s="194"/>
      <c r="M26" s="194"/>
      <c r="N26" s="194"/>
      <c r="O26" s="195">
        <f>SUM(C26:N26)</f>
        <v>4619498</v>
      </c>
    </row>
    <row r="27" spans="1:15" ht="20.100000000000001" customHeight="1" x14ac:dyDescent="0.2">
      <c r="A27" s="192" t="s">
        <v>279</v>
      </c>
      <c r="B27" s="197" t="s">
        <v>757</v>
      </c>
      <c r="C27" s="198">
        <f>SUM(C18:C26)</f>
        <v>9805978</v>
      </c>
      <c r="D27" s="198">
        <f t="shared" ref="D27:N27" si="2">SUM(D18:D26)</f>
        <v>9996978</v>
      </c>
      <c r="E27" s="198">
        <f t="shared" si="2"/>
        <v>12182579</v>
      </c>
      <c r="F27" s="198">
        <f t="shared" si="2"/>
        <v>18167851</v>
      </c>
      <c r="G27" s="198">
        <f t="shared" si="2"/>
        <v>16113841</v>
      </c>
      <c r="H27" s="198">
        <f t="shared" si="2"/>
        <v>20103241</v>
      </c>
      <c r="I27" s="198">
        <f t="shared" si="2"/>
        <v>26188307</v>
      </c>
      <c r="J27" s="198">
        <f t="shared" si="2"/>
        <v>28772465</v>
      </c>
      <c r="K27" s="198">
        <f t="shared" si="2"/>
        <v>26605148</v>
      </c>
      <c r="L27" s="198">
        <f t="shared" si="2"/>
        <v>16202176</v>
      </c>
      <c r="M27" s="198">
        <f t="shared" si="2"/>
        <v>16202176</v>
      </c>
      <c r="N27" s="198">
        <f t="shared" si="2"/>
        <v>19638977</v>
      </c>
      <c r="O27" s="198">
        <f>SUM(C27:N27)</f>
        <v>219979717</v>
      </c>
    </row>
  </sheetData>
  <mergeCells count="4">
    <mergeCell ref="B6:O6"/>
    <mergeCell ref="B17:O17"/>
    <mergeCell ref="A3:O3"/>
    <mergeCell ref="B1:O1"/>
  </mergeCells>
  <phoneticPr fontId="33" type="noConversion"/>
  <pageMargins left="0.11811023622047245" right="0.11811023622047245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1</vt:i4>
      </vt:variant>
    </vt:vector>
  </HeadingPairs>
  <TitlesOfParts>
    <vt:vector size="10" baseType="lpstr">
      <vt:lpstr>1.Mérleg</vt:lpstr>
      <vt:lpstr>2. Bevétel funkció</vt:lpstr>
      <vt:lpstr>3.Bevétel jogcím</vt:lpstr>
      <vt:lpstr>4.Bevétel feladat</vt:lpstr>
      <vt:lpstr>5.kiadás</vt:lpstr>
      <vt:lpstr>6.Kiadás feladat</vt:lpstr>
      <vt:lpstr>7.Felhalmozási kiadások</vt:lpstr>
      <vt:lpstr>8. gördülő</vt:lpstr>
      <vt:lpstr>9.ei. felh. </vt:lpstr>
      <vt:lpstr>Excel_BuiltIn_Print_Area_3_1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Noemi</cp:lastModifiedBy>
  <cp:lastPrinted>2018-06-01T08:49:31Z</cp:lastPrinted>
  <dcterms:created xsi:type="dcterms:W3CDTF">2016-01-27T18:19:46Z</dcterms:created>
  <dcterms:modified xsi:type="dcterms:W3CDTF">2018-06-01T08:49:48Z</dcterms:modified>
</cp:coreProperties>
</file>