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LOCLEX\LOCLEX\Vid\"/>
    </mc:Choice>
  </mc:AlternateContent>
  <bookViews>
    <workbookView xWindow="32760" yWindow="32760" windowWidth="15480" windowHeight="8196" firstSheet="1" activeTab="8"/>
  </bookViews>
  <sheets>
    <sheet name="1.melléklet" sheetId="5" r:id="rId1"/>
    <sheet name="2.melléklet " sheetId="29" r:id="rId2"/>
    <sheet name="3.melléklet" sheetId="24" r:id="rId3"/>
    <sheet name="4.melléklet" sheetId="25" r:id="rId4"/>
    <sheet name="5. melléklet" sheetId="10" r:id="rId5"/>
    <sheet name="6.melléklet" sheetId="15" r:id="rId6"/>
    <sheet name="7.melléklet" sheetId="16" r:id="rId7"/>
    <sheet name="8.melléklet" sheetId="18" r:id="rId8"/>
    <sheet name="9.melléklet" sheetId="30" r:id="rId9"/>
  </sheets>
  <definedNames>
    <definedName name="_xlnm.Print_Area" localSheetId="1">'2.melléklet '!$A$1:$W$63</definedName>
    <definedName name="_xlnm.Print_Area" localSheetId="5">'6.melléklet'!$A$1:$E$258</definedName>
  </definedNames>
  <calcPr calcId="152511"/>
</workbook>
</file>

<file path=xl/calcChain.xml><?xml version="1.0" encoding="utf-8"?>
<calcChain xmlns="http://schemas.openxmlformats.org/spreadsheetml/2006/main">
  <c r="D43" i="5" l="1"/>
  <c r="E43" i="5"/>
  <c r="F43" i="5" s="1"/>
  <c r="C43" i="5"/>
  <c r="F9" i="5"/>
  <c r="F10" i="5"/>
  <c r="F11" i="5"/>
  <c r="F12" i="5"/>
  <c r="F13" i="5"/>
  <c r="F14" i="5"/>
  <c r="F18" i="5"/>
  <c r="F21" i="5"/>
  <c r="F25" i="5"/>
  <c r="F27" i="5"/>
  <c r="F28" i="5"/>
  <c r="F29" i="5"/>
  <c r="F30" i="5"/>
  <c r="F33" i="5"/>
  <c r="F34" i="5"/>
  <c r="F36" i="5"/>
  <c r="F37" i="5"/>
  <c r="G65" i="30"/>
  <c r="G53" i="30"/>
  <c r="G34" i="30"/>
  <c r="G20" i="30"/>
  <c r="G56" i="30"/>
  <c r="F53" i="30"/>
  <c r="G47" i="30"/>
  <c r="F47" i="30"/>
  <c r="G40" i="30"/>
  <c r="F40" i="30"/>
  <c r="G37" i="30"/>
  <c r="F37" i="30"/>
  <c r="F34" i="30"/>
  <c r="F20" i="30"/>
  <c r="E52" i="24"/>
  <c r="F52" i="24"/>
  <c r="F54" i="24" s="1"/>
  <c r="C52" i="24"/>
  <c r="D52" i="24"/>
  <c r="D49" i="24"/>
  <c r="E49" i="24"/>
  <c r="E54" i="24" s="1"/>
  <c r="F49" i="24"/>
  <c r="C49" i="24"/>
  <c r="C54" i="24" s="1"/>
  <c r="F60" i="24"/>
  <c r="D60" i="24"/>
  <c r="D61" i="24" s="1"/>
  <c r="E60" i="24"/>
  <c r="C60" i="24"/>
  <c r="C61" i="24" s="1"/>
  <c r="C65" i="24" s="1"/>
  <c r="E25" i="24"/>
  <c r="F25" i="24"/>
  <c r="E12" i="24"/>
  <c r="E14" i="24"/>
  <c r="E19" i="24"/>
  <c r="E26" i="24"/>
  <c r="F12" i="24"/>
  <c r="F14" i="24"/>
  <c r="F19" i="24"/>
  <c r="F26" i="24"/>
  <c r="F65" i="24" s="1"/>
  <c r="D12" i="24"/>
  <c r="D19" i="24"/>
  <c r="D25" i="24"/>
  <c r="D26" i="24"/>
  <c r="D65" i="24" s="1"/>
  <c r="C44" i="24"/>
  <c r="C39" i="24"/>
  <c r="C37" i="24"/>
  <c r="C30" i="24"/>
  <c r="C25" i="24"/>
  <c r="C19" i="24"/>
  <c r="C14" i="24"/>
  <c r="C12" i="24"/>
  <c r="F54" i="29"/>
  <c r="F44" i="29"/>
  <c r="F42" i="29"/>
  <c r="F28" i="29"/>
  <c r="F26" i="29"/>
  <c r="F37" i="29"/>
  <c r="F14" i="29"/>
  <c r="F60" i="29"/>
  <c r="F61" i="29"/>
  <c r="F62" i="29"/>
  <c r="F63" i="29"/>
  <c r="F44" i="24"/>
  <c r="F29" i="29"/>
  <c r="F31" i="29"/>
  <c r="F34" i="29"/>
  <c r="F35" i="29"/>
  <c r="F36" i="29"/>
  <c r="F38" i="29"/>
  <c r="F41" i="29"/>
  <c r="F43" i="29"/>
  <c r="F48" i="29"/>
  <c r="F51" i="29"/>
  <c r="F52" i="29"/>
  <c r="F53" i="29"/>
  <c r="F55" i="29"/>
  <c r="F56" i="29"/>
  <c r="F57" i="29"/>
  <c r="F58" i="29"/>
  <c r="F59" i="29"/>
  <c r="F25" i="29"/>
  <c r="F24" i="29"/>
  <c r="E44" i="24"/>
  <c r="D44" i="24"/>
  <c r="F37" i="24"/>
  <c r="E37" i="24"/>
  <c r="D37" i="24"/>
  <c r="F30" i="24"/>
  <c r="E30" i="24"/>
  <c r="E55" i="24" s="1"/>
  <c r="E66" i="24" s="1"/>
  <c r="D30" i="24"/>
  <c r="F38" i="5"/>
  <c r="F8" i="29"/>
  <c r="F9" i="29"/>
  <c r="F10" i="29"/>
  <c r="F11" i="29"/>
  <c r="F12" i="29"/>
  <c r="F13" i="29"/>
  <c r="F17" i="29"/>
  <c r="F18" i="29"/>
  <c r="F19" i="29"/>
  <c r="F20" i="29"/>
  <c r="F21" i="29"/>
  <c r="F22" i="29"/>
  <c r="F23" i="29"/>
  <c r="F7" i="29"/>
  <c r="F39" i="5"/>
  <c r="F40" i="5"/>
  <c r="F41" i="5"/>
  <c r="F42" i="5"/>
  <c r="E61" i="24"/>
  <c r="E65" i="24"/>
  <c r="F61" i="24"/>
  <c r="F55" i="24" l="1"/>
  <c r="F66" i="24" s="1"/>
  <c r="D54" i="24"/>
  <c r="D55" i="24" s="1"/>
  <c r="D66" i="24" s="1"/>
  <c r="G41" i="30"/>
  <c r="G42" i="30" s="1"/>
  <c r="G57" i="30"/>
  <c r="G58" i="30" l="1"/>
</calcChain>
</file>

<file path=xl/sharedStrings.xml><?xml version="1.0" encoding="utf-8"?>
<sst xmlns="http://schemas.openxmlformats.org/spreadsheetml/2006/main" count="1220" uniqueCount="987">
  <si>
    <t>D/I/4b - ebből: költségvetési évben esedékes követelések tulajdonosi bevételekre</t>
  </si>
  <si>
    <t>72</t>
  </si>
  <si>
    <t>D/I/4c - ebből: költségvetési évben esedékes követelések ellátási díjakra</t>
  </si>
  <si>
    <t>73</t>
  </si>
  <si>
    <t>D/I/4d - ebből: költségvetési évben esedékes követelések kiszámlázott általános forgalmi adóra</t>
  </si>
  <si>
    <t>74</t>
  </si>
  <si>
    <t>D/I/4e - ebből: költségvetési évben esedékes követelések általános forgalmi adó visszatérítésére</t>
  </si>
  <si>
    <t>75</t>
  </si>
  <si>
    <t>D/I/4f - ebből: költségvetési évben esedékes követelések kamatbevételekre és más nyereségjellegű bevételekre</t>
  </si>
  <si>
    <t>76</t>
  </si>
  <si>
    <t>D/I/4g - ebből: költségvetési évben esedékes követelések egyéb pénzügyi műveletek bevételeire</t>
  </si>
  <si>
    <t>77</t>
  </si>
  <si>
    <t>D/I/4h - ebből: költségvetési évben esedékes követelések biztosító által fizetett kártérítésre</t>
  </si>
  <si>
    <t>78</t>
  </si>
  <si>
    <t>D/I/4i - ebből: költségvetési évben esedékes követelések egyéb működési bevételekre</t>
  </si>
  <si>
    <t>79</t>
  </si>
  <si>
    <t>D/I/5 Költségvetési évben esedékes követelések felhalmozási bevételre (=D/I/5a+…+D/I/5e)</t>
  </si>
  <si>
    <t>80</t>
  </si>
  <si>
    <t>D/I/5a - ebből: költségvetési évben esedékes követelések immateriális javak értékesítésére</t>
  </si>
  <si>
    <t>81</t>
  </si>
  <si>
    <t>D/I/5b - ebből: költségvetési évben esedékes követelések ingatlanok értékesítésére</t>
  </si>
  <si>
    <t>82</t>
  </si>
  <si>
    <t>D/I/5c - ebből: költségvetési évben esedékes követelések egyéb tárgyi eszközök értékesítésére</t>
  </si>
  <si>
    <t>83</t>
  </si>
  <si>
    <t>D/I/5d - ebből: költségvetési évben esedékes követelések részesedések értékesítésére</t>
  </si>
  <si>
    <t>84</t>
  </si>
  <si>
    <t>D/I/5e - ebből: költségvetési évben esedékes követelések részesedések megszűnéséhez kapcsolódó bevételekre</t>
  </si>
  <si>
    <t>85</t>
  </si>
  <si>
    <t>D/I/6 Költségvetési évben esedékes követelések működési célú átvett pénzeszközre (&gt;=D/I/6a+D/I/6b+D/I/6c)</t>
  </si>
  <si>
    <t>86</t>
  </si>
  <si>
    <t>D/I/6a - ebből: költségvetési évben esedékes követelések működési célú visszatérítendő támogatások, kölcsönök visszatérülése az Európai Uniótól</t>
  </si>
  <si>
    <t>87</t>
  </si>
  <si>
    <t>D/I/6b - ebből: költségvetési évben esedékes követelések működési célú visszatérítendő támogatások, kölcsönök visszatérülése kormányoktól és más nemzetközi szervezetektől</t>
  </si>
  <si>
    <t>88</t>
  </si>
  <si>
    <t>D/I/6c - ebből: költségvetési évben esedékes követelések működési célú visszatérítendő támogatások, kölcsönök visszatérülésére államháztartáson kívülről</t>
  </si>
  <si>
    <t>89</t>
  </si>
  <si>
    <t>D/I/7 Költségvetési évben esedékes követelések felhalmozási célú átvett pénzeszközre (&gt;=D/I/7a+D/I/7b+D/I/7c)</t>
  </si>
  <si>
    <t>90</t>
  </si>
  <si>
    <t>D/I/7a - ebből: költségvetési évben esedékes követelések felhalmozási célú visszatérítendő támogatások, kölcsönök visszatérülése az Európai Uniótól</t>
  </si>
  <si>
    <t>91</t>
  </si>
  <si>
    <t>D/I/7b - ebből: költségvetési évben esedékes követelések felhalmozási célú visszatérítendő támogatások, kölcsönök visszatérülése kormányoktól és más nemzetközi szervezetektől</t>
  </si>
  <si>
    <t>92</t>
  </si>
  <si>
    <t>D/I/7c - ebből: költségvetési évben esedékes követelések felhalmozási célú visszatérítendő támogatások, kölcsönök visszatérülésére államháztartáson kívülről</t>
  </si>
  <si>
    <t>93</t>
  </si>
  <si>
    <t>D/I/8 Költségvetési évben esedékes követelések finanszírozási bevételekre (&gt;=D/I/8a+…+D/I/8g)</t>
  </si>
  <si>
    <t>94</t>
  </si>
  <si>
    <t>D/I/8a - ebből: költségvetési évben esedékes követelések forgatási célú belföldi értékpapírok beváltásából, értékesítéséből</t>
  </si>
  <si>
    <t>95</t>
  </si>
  <si>
    <t>D/I/8b - ebből: költségvetési évben esedékes követelések befektetési célú belföldi értékpapírok beváltásából, értékesítéséből</t>
  </si>
  <si>
    <t>96</t>
  </si>
  <si>
    <t>D/I/8c - ebből: költségvetési évben esedékes követelések államháztartáson belüli megelőlegezések törlesztésére</t>
  </si>
  <si>
    <t>97</t>
  </si>
  <si>
    <t>D/I/8d - ebből: költségvetési évben esedékes követelések hosszú lejáratú tulajdonosi kölcsönök bevételeire</t>
  </si>
  <si>
    <t>98</t>
  </si>
  <si>
    <t>D/I/8e - ebből: költségvetési évben esedékes követelések rövid lejáratú tulajdonosi kölcsönök bevételeire</t>
  </si>
  <si>
    <t>99</t>
  </si>
  <si>
    <t>D/I/8f - ebből: költségvetési évben esedékes követelések forgatási célú külföldi értékpapírok beváltásából, értékesítéséből</t>
  </si>
  <si>
    <t>100</t>
  </si>
  <si>
    <t>D/I/8g - ebből: költségvetési évben esedékes követelések befektetési célú külföldi értékpapírok beváltásából, értékesítéséből</t>
  </si>
  <si>
    <t>102</t>
  </si>
  <si>
    <t>D/II/1 Költségvetési évet követően esedékes követelések működési célú támogatások bevételeire államháztartáson belülről (&gt;=D/II/1a)</t>
  </si>
  <si>
    <t>103</t>
  </si>
  <si>
    <t>D/II/1a - ebből: költségvetési évet követően esedékes követelések működési célú visszatérítendő támogatások, kölcsönök visszatérülésére államháztartáson belülről</t>
  </si>
  <si>
    <t>104</t>
  </si>
  <si>
    <t>D/II/2 Költségvetési évet követően esedékes követelések felhalmozási célú támogatások bevételeire államháztartáson belülről (&gt;=D/II/2a)</t>
  </si>
  <si>
    <t>105</t>
  </si>
  <si>
    <t>21.</t>
  </si>
  <si>
    <t>23.</t>
  </si>
  <si>
    <t>25.</t>
  </si>
  <si>
    <t>26.</t>
  </si>
  <si>
    <t>27.</t>
  </si>
  <si>
    <t>D/II/2a - ebből: költségvetési évet követően esedékes követelések felhalmozási célú visszatérítendő támogatások, kölcsönök visszatérülésére államháztartáson belülről</t>
  </si>
  <si>
    <t>106</t>
  </si>
  <si>
    <t>D/II/3 Költségvetési évet követően esedékes követelések közhatalmi bevételre (=D/II/3a+…+D/II/3f)</t>
  </si>
  <si>
    <t>107</t>
  </si>
  <si>
    <t>D/II/3a - ebből: költségvetési évet követően esedékes követelések jövedelemadókra</t>
  </si>
  <si>
    <t>108</t>
  </si>
  <si>
    <t>D/II/3b - ebből: költségvetési évet követően esedékes követelések szociális hozzájárulási adóra és járulékokra</t>
  </si>
  <si>
    <t>109</t>
  </si>
  <si>
    <t>ebből: államháztartáson belül (K335)</t>
  </si>
  <si>
    <t>ebből: egyéb, az önkormányzat rendeletében megállapított juttatás (K48)</t>
  </si>
  <si>
    <t>Ingatlanok felújítása (K71)</t>
  </si>
  <si>
    <t>Belföldi finanszírozás kiadásai (=06+19+…+25+28) (K91)</t>
  </si>
  <si>
    <t>Finanszírozási kiadások (=29+37+38+39) (K9)</t>
  </si>
  <si>
    <t>D/II/3c - ebből: költségvetési évet követően esedékes követelések bérhez és foglalkoztatáshoz kapcsolódó adókra</t>
  </si>
  <si>
    <t>110</t>
  </si>
  <si>
    <t>D/II/3d - ebből: költségvetési évet követően esedékes követelések vagyoni típusú adókra</t>
  </si>
  <si>
    <t>111</t>
  </si>
  <si>
    <t>D/II/3e - ebből: költségvetési évet követően esedékes követelések termékek és szolgáltatások adóira</t>
  </si>
  <si>
    <t>112</t>
  </si>
  <si>
    <t>D/II/3f - ebből: költségvetési évet követően esedékes követelések egyéb közhatalmi bevételekre</t>
  </si>
  <si>
    <t>113</t>
  </si>
  <si>
    <t>D/II/4 Költségvetési évet követően esedékes követelések működési bevételre (=D/II/4a+…+D/II/4i)</t>
  </si>
  <si>
    <t>114</t>
  </si>
  <si>
    <t>D/II/4a - ebből: költségvetési évet követően esedékes követelések készletértékesítés ellenértékére, szolgáltatások ellenértékére, közvetített szolgáltatások ellenértékére</t>
  </si>
  <si>
    <t>115</t>
  </si>
  <si>
    <t>D/II/4b - ebből: költségvetési évet követően esedékes követelések tulajdonosi bevételekre</t>
  </si>
  <si>
    <t>116</t>
  </si>
  <si>
    <t>D/II/4c - ebből: költségvetési évet követően esedékes követelések ellátási díjakra</t>
  </si>
  <si>
    <t>117</t>
  </si>
  <si>
    <t>D/II/4d - ebből: költségvetési évet követően esedékes követelések kiszámlázott általános forgalmi adóra</t>
  </si>
  <si>
    <t>118</t>
  </si>
  <si>
    <t>D/II/4e - ebből: költségvetési évet követően esedékes követelések általános forgalmi adó visszatérítésére</t>
  </si>
  <si>
    <t>119</t>
  </si>
  <si>
    <t>D/II/4f - ebből: költségvetési évet követően esedékes követelések kamatbevételekre és más nyereségjellegű bevételekre</t>
  </si>
  <si>
    <t>120</t>
  </si>
  <si>
    <t>D/II/4g - ebből: költségvetési évet követően esedékes követelések egyéb pénzügyi műveletek bevételeire</t>
  </si>
  <si>
    <t>121</t>
  </si>
  <si>
    <t>D/II/4h - ebből: költségvetési évet követően esedékes követelések biztosító által fizetett kártérítésre</t>
  </si>
  <si>
    <t>122</t>
  </si>
  <si>
    <t>D/II/4i - ebből: költségvetési évet követően esedékes követelések egyéb működési bevételekre</t>
  </si>
  <si>
    <t>123</t>
  </si>
  <si>
    <t>D/II/5 Költségvetési évet követően esedékes követelések felhalmozási bevételre (=D/II/5a+…+D/II/5e)</t>
  </si>
  <si>
    <t>124</t>
  </si>
  <si>
    <t>D/II/5a - ebből: költségvetési évet követően esedékes követelések immateriális javak értékesítésére</t>
  </si>
  <si>
    <t>125</t>
  </si>
  <si>
    <t>D/II/5b - ebből: költségvetési évet követően esedékes követelések ingatlanok értékesítésére</t>
  </si>
  <si>
    <t>126</t>
  </si>
  <si>
    <t>D/II/5c - ebből: költségvetési évet követően esedékes követelések egyéb tárgyi eszközök értékesítésére</t>
  </si>
  <si>
    <t>127</t>
  </si>
  <si>
    <t>D/II/5d - ebből: költségvetési évet követően esedékes követelések részesedések értékesítésére</t>
  </si>
  <si>
    <t>128</t>
  </si>
  <si>
    <t>D/II/5e - ebből: költségvetési évet követően esedékes követelések részesedések megszűnéséhez kapcsolódó bevételekre</t>
  </si>
  <si>
    <t>129</t>
  </si>
  <si>
    <t>D/II/6 Költségvetési évet követően esedékes követelések működési célú átvett pénzeszközre (&gt;=D/II/6a+D/II/6b+D/II/6c)</t>
  </si>
  <si>
    <t>130</t>
  </si>
  <si>
    <t>D/II/6a - ebből: költségvetési évet követően esedékes követelések működési célú visszatérítendő támogatások, kölcsönök visszatérülése az Európai Uniótól</t>
  </si>
  <si>
    <t>131</t>
  </si>
  <si>
    <t>D/II/6b - ebből: költségvetési évet követően esedékes követelések működési célú visszatérítendő támogatások, kölcsönök visszatérülése kormányoktól és más nemzetközi szervezetektől</t>
  </si>
  <si>
    <t>132</t>
  </si>
  <si>
    <t>D/II/6c - ebből: költségvetési évet követően esedékes követelések működési célú visszatérítendő támogatások, kölcsönök visszatérülésére államháztartáson kívülről</t>
  </si>
  <si>
    <t>133</t>
  </si>
  <si>
    <t>D/II/7 Költségvetési évet követően esedékes követelések felhalmozási célú átvett pénzeszközre (&gt;=D/II/7a+D/II/7b+D/II/7c)</t>
  </si>
  <si>
    <t>134</t>
  </si>
  <si>
    <t>D/II/7a - ebből: költségvetési évet követően esedékes követelések felhalmozási célú visszatérítendő támogatások, kölcsönök visszatérülése az Európai Uniótól</t>
  </si>
  <si>
    <t>135</t>
  </si>
  <si>
    <t>D/II/7b - ebből: költségvetési évet követően esedékes követelések felhalmozási célú visszatérítendő támogatások, kölcsönök visszatérülése kormányoktól és más nemzetközi szervezetektől</t>
  </si>
  <si>
    <t>136</t>
  </si>
  <si>
    <t>D/II/7c - ebből: költségvetési évet követően esedékes követelések felhalmozási célú visszatérítendő támogatások, kölcsönök visszatérülésére államháztartáson kívülről</t>
  </si>
  <si>
    <t>137</t>
  </si>
  <si>
    <t>Maradvány igénybevétele</t>
  </si>
  <si>
    <t>Immateriális javak beszerzése, létesítése</t>
  </si>
  <si>
    <t>Informatikai eszközök beszerzése, létesítése</t>
  </si>
  <si>
    <t>Egyéb tárgyi eszközök beszerzése, létesítése</t>
  </si>
  <si>
    <t>Beruházási célú előzetesen felszámított általános forgalmi adó</t>
  </si>
  <si>
    <t>Ingatlanok felújítása</t>
  </si>
  <si>
    <t>Felújítási célú előzetesen felszámított általános forgalmi adó</t>
  </si>
  <si>
    <t>Reklám- és propagandakiadások (K342)</t>
  </si>
  <si>
    <t>Kiküldetések, reklám- és propagandakiadások (=46+47) (K34)</t>
  </si>
  <si>
    <t>2020. január 1.</t>
  </si>
  <si>
    <t>2020. december 31.</t>
  </si>
  <si>
    <t>D/II/8 Költségvetési évet követően esedékes követelések finanszírozási bevételekre (=D/II/8a+D/II/8b+D/II/8c+D/II/8d)</t>
  </si>
  <si>
    <t>138</t>
  </si>
  <si>
    <t>D/II8a - ebből: költségvetési évet követően esedékes követelések befektetési célú belföldi értékpapírok beváltásából, értékesítéséből</t>
  </si>
  <si>
    <t>139</t>
  </si>
  <si>
    <t>D/II8b - ebből: költségvetési évet követően esedékes követelések államháztartáson belüli megelőlegezések törlesztésére</t>
  </si>
  <si>
    <t>140</t>
  </si>
  <si>
    <t>D/II8c - ebből: költségvetési évet követően esedékes követelések hosszú lejáratú tulajdonosi kölcsönök bevételeire</t>
  </si>
  <si>
    <t>141</t>
  </si>
  <si>
    <t>D/II8d - ebből: költségvetési évet követően esedékes követelések befektetési célú külföldi értékpapírok beváltásából, értékesítéséből</t>
  </si>
  <si>
    <t>142</t>
  </si>
  <si>
    <t>D/II Költségvetési évet követően esedékes követelések (=D/II/1+…+D/II/8)</t>
  </si>
  <si>
    <t>144</t>
  </si>
  <si>
    <t>D/III/1a - ebből: immateriális javakra adott előlegek</t>
  </si>
  <si>
    <t>145</t>
  </si>
  <si>
    <t>D/III/1b - ebből: beruházásokra, felújításokra adott előlegek</t>
  </si>
  <si>
    <t>146</t>
  </si>
  <si>
    <t>D/III/1c - ebből: készletekre adott előlegek</t>
  </si>
  <si>
    <t>147</t>
  </si>
  <si>
    <t>D/III/1d - ebből: igénybe vett szolgáltatásra adott előlegek</t>
  </si>
  <si>
    <t>148</t>
  </si>
  <si>
    <t>D/III/1e - ebből: foglalkoztatottaknak adott előlegek</t>
  </si>
  <si>
    <t>150</t>
  </si>
  <si>
    <t>D/III/2 Továbbadási célból folyósított támogatások, ellátások elszámolása</t>
  </si>
  <si>
    <t>151</t>
  </si>
  <si>
    <t>D/III/3 Más által beszedett bevételek elszámolása</t>
  </si>
  <si>
    <t>153</t>
  </si>
  <si>
    <t>D/III/5 Vagyonkezelésbe adott eszközökkel kapcsolatos visszapótlási követelés elszámolása</t>
  </si>
  <si>
    <t>154</t>
  </si>
  <si>
    <t>D/III/6 Nem társadalombiztosítás pénzügyi alapjait terhelő kifizetett ellátások megtérítésének elszámolása</t>
  </si>
  <si>
    <t>155</t>
  </si>
  <si>
    <t>D/III/7 Folyósított, megelőlegezett társadalombiztosítási és családtámogatási ellátások elszámolása</t>
  </si>
  <si>
    <t>156</t>
  </si>
  <si>
    <t>D/III/8 Részesedésszerzés esetén átadott eszközök</t>
  </si>
  <si>
    <t>157</t>
  </si>
  <si>
    <t>D/III/9 Letétre, megőrzésre, fedezetkezelésre átadott pénzeszközök, biztosítékok</t>
  </si>
  <si>
    <t>160</t>
  </si>
  <si>
    <t>E/I/1 Adott előleghez kapcsolódó előzetesen felszámított levonható általános forgalmi adó</t>
  </si>
  <si>
    <t>161</t>
  </si>
  <si>
    <t>E/I/2 Más előzetesen felszámított levonható általános forgalmi adó</t>
  </si>
  <si>
    <t>162</t>
  </si>
  <si>
    <t>E/I/3 Adott előleghez kapcsolódó előzetesen felszámított nem levonható általános forgalmi adó</t>
  </si>
  <si>
    <t>163</t>
  </si>
  <si>
    <t>E/I/4 Más előzetesen felszámított nem levonható általános forgalmi adó</t>
  </si>
  <si>
    <t>164</t>
  </si>
  <si>
    <t>E/I Előzetesen felszámított általános forgalmi adó elszámolása (=E/I/1+…+E/I/4)</t>
  </si>
  <si>
    <t>165</t>
  </si>
  <si>
    <t>E/II/1 Kapott előleghez kapcsolódó fizetendő általános forgalmi adó</t>
  </si>
  <si>
    <t>166</t>
  </si>
  <si>
    <t>E/II/2 Más fizetendő általános forgalmi adó</t>
  </si>
  <si>
    <t>167</t>
  </si>
  <si>
    <t>E/II Fizetendő általános forgalmi adó elszámolása (=E/II/1+E/II/2)</t>
  </si>
  <si>
    <t>169</t>
  </si>
  <si>
    <t>E/III/2 Utalványok, bérletek és más hasonló, készpénz-helyettesítő fizetési eszköznek nem minősülő eszközök elszámolásai</t>
  </si>
  <si>
    <t>172</t>
  </si>
  <si>
    <t>F/1  Eredményszemléletű bevételek aktív időbeli elhatárolása</t>
  </si>
  <si>
    <t>173</t>
  </si>
  <si>
    <t>F/2 Költségek, ráfordítások aktív időbeli elhatárolása</t>
  </si>
  <si>
    <t>174</t>
  </si>
  <si>
    <t>F/3 Halasztott ráfordítások</t>
  </si>
  <si>
    <t>175</t>
  </si>
  <si>
    <t>F) AKTÍV IDŐBELI  ELHATÁROLÁSOK  (=F/1+F/2+F/3)</t>
  </si>
  <si>
    <t>178</t>
  </si>
  <si>
    <t>G/II Nemzeti vagyon változásai</t>
  </si>
  <si>
    <t>179</t>
  </si>
  <si>
    <t>G/III Egyéb eszközök induláskori értéke és változásai</t>
  </si>
  <si>
    <t>26b - ebből: egyéb pénzeszközök és sajátos elszámolások  mérlegfordulónapi értékelése során megállapított (nem realizált) árfolyamvesztesége</t>
  </si>
  <si>
    <t>Térítésmentes átvétel</t>
  </si>
  <si>
    <t>Alapításkori átvétel, vagyonkezelésbe vétel miatti átvétel, vagyonkezelői jog visszavétele</t>
  </si>
  <si>
    <t>Egyéb növekedés</t>
  </si>
  <si>
    <t>Értékesítés</t>
  </si>
  <si>
    <t>22.</t>
  </si>
  <si>
    <t>24.</t>
  </si>
  <si>
    <t>066020 Város- községgazdálkodási egyéb szolgáltatások</t>
  </si>
  <si>
    <t>Hiány, selejtezés, megsemmisülés</t>
  </si>
  <si>
    <t>Térítésmentes átadás</t>
  </si>
  <si>
    <t>Költségvetési szerv, társulás alapításkori átadás, vagyonkezelésbe adás miatti átadás, vagyonkezelői jog visszaadása</t>
  </si>
  <si>
    <t>Terv szerinti értékcsökkenés csökkenése</t>
  </si>
  <si>
    <t>Terven felüli értékcsökkenés nyitó állománya</t>
  </si>
  <si>
    <t>Terven felüli értékcsökkenés növekedés</t>
  </si>
  <si>
    <t>Terven felüli értékcsökkenés visszaírás, kivezetés</t>
  </si>
  <si>
    <t>Terven felüli értékcsökkenés záró állománya (=20+21-22)</t>
  </si>
  <si>
    <t>Munkaadókat terhelő járulékok és szociális hozzájárulási adó (=22+…+27) (K2)</t>
  </si>
  <si>
    <t>Készletbeszerzés (=28+29+30) (K31)</t>
  </si>
  <si>
    <t>Kommunikációs szolgáltatások (=32+33) (K32)</t>
  </si>
  <si>
    <t>Közvetített szolgáltatások  (&gt;=41) (K335)</t>
  </si>
  <si>
    <t>Egyéb szolgáltatások (&gt;=44) (K337)</t>
  </si>
  <si>
    <t>Szolgáltatási kiadások (=35+36+37+39+40+42+43) (K33)</t>
  </si>
  <si>
    <t>Különféle befizetések és egyéb dologi kiadások (=49+50+51+54+58) (K35)</t>
  </si>
  <si>
    <t>Dologi kiadások (=31+34+45+48+59) (K3)</t>
  </si>
  <si>
    <t>Tartalékok (K513)</t>
  </si>
  <si>
    <t>Informatikai eszközök beszerzése, létesítése (K63)</t>
  </si>
  <si>
    <t>018030 Támogatási célú finanszírozási műveletek</t>
  </si>
  <si>
    <t>Q</t>
  </si>
  <si>
    <t>180</t>
  </si>
  <si>
    <t>184</t>
  </si>
  <si>
    <t>G/V Eszközök értékhelyesbítésének forrása</t>
  </si>
  <si>
    <t>187</t>
  </si>
  <si>
    <t>H/I/1 Költségvetési évben esedékes kötelezettségek személyi juttatásokra</t>
  </si>
  <si>
    <t>188</t>
  </si>
  <si>
    <t>H/I/2 Költségvetési évben esedékes kötelezettségek munkaadókat terhelő járulékokra és szociális hozzájárulási adóra</t>
  </si>
  <si>
    <t>189</t>
  </si>
  <si>
    <t>H/I/3 Költségvetési évben esedékes kötelezettségek dologi kiadásokra</t>
  </si>
  <si>
    <t>190</t>
  </si>
  <si>
    <t>H/I/4 Költségvetési évben esedékes kötelezettségek ellátottak pénzbeli juttatásaira</t>
  </si>
  <si>
    <t>191</t>
  </si>
  <si>
    <t>H/I/5 Költségvetési évben esedékes kötelezettségek egyéb működési célú kiadásokra (&gt;=H/I/5a+H/I/5b)</t>
  </si>
  <si>
    <t>192</t>
  </si>
  <si>
    <t>H/I/5a - ebből: költségvetési évben esedékes kötelezettségek működési célú visszatérítendő támogatások, kölcsönök törlesztésére államháztartáson belülre</t>
  </si>
  <si>
    <t>193</t>
  </si>
  <si>
    <t>H/I/5b - ebből: költségvetési évben esedékes kötelezettségek működési célú támogatásokra az Európai Uniónak</t>
  </si>
  <si>
    <t>194</t>
  </si>
  <si>
    <t>H/I/6 Költségvetési évben esedékes kötelezettségek beruházásokra</t>
  </si>
  <si>
    <t>195</t>
  </si>
  <si>
    <t>H/I/7 Költségvetési évben esedékes kötelezettségek felújításokra</t>
  </si>
  <si>
    <t>196</t>
  </si>
  <si>
    <t>H/I/8 Költségvetési évben esedékes kötelezettségek egyéb felhalmozási célú kiadásokra (&gt;=H/I/8a+H/I/8b)</t>
  </si>
  <si>
    <t>197</t>
  </si>
  <si>
    <t>H/I/8a - ebből: költségvetési évben esedékes kötelezettségek felhalmozási célú visszatérítendő támogatások, kölcsönök törlesztésére államháztartáson belülre</t>
  </si>
  <si>
    <t>198</t>
  </si>
  <si>
    <t>H/I/8b - ebből: költségvetési évben esedékes kötelezettségek felhalmozási célú támogatásokra az Európai Uniónak</t>
  </si>
  <si>
    <t>199</t>
  </si>
  <si>
    <t>H/I/9 Költségvetési évben esedékes kötelezettségek finanszírozási kiadásokra (&gt;=H/I/9a+…+H/I/9l)</t>
  </si>
  <si>
    <t>200</t>
  </si>
  <si>
    <t>H/I/9a - ebből: költségvetési évben esedékes kötelezettségek hosszú lejáratú hitelek, kölcsönök törlesztésére pénzügyi vállalkozásnak</t>
  </si>
  <si>
    <t>201</t>
  </si>
  <si>
    <t>H/I/9b - ebből: költségvetési évben esedékes kötelezettségek rövid lejáratú hitelek, kölcsönök törlesztésére pénzügyi vállalkozásnak</t>
  </si>
  <si>
    <t>202</t>
  </si>
  <si>
    <t>H/I/9c - ebből: költségvetési évben esedékes kötelezettségek kincstárjegyek beváltására</t>
  </si>
  <si>
    <t>203</t>
  </si>
  <si>
    <t>H/I/9d - ebből: költségvetési évben esedékes kötelezettségek éven belüli lejáratú belföldi értékpapírok beváltására</t>
  </si>
  <si>
    <t>204</t>
  </si>
  <si>
    <t>H/I/9e - ebből: költségvetési évben esedékes kötelezettségek belföldi kötvények beváltására</t>
  </si>
  <si>
    <t>205</t>
  </si>
  <si>
    <t>H/I/9f - ebből: költségvetési évben esedékes kötelezettségek éven túli lejáratú belföldi értékpapírok beváltására</t>
  </si>
  <si>
    <t>206</t>
  </si>
  <si>
    <t>H/I/9g - ebből: költségvetési évben esedékes kötelezettségek államháztartáson belüli megelőlegezések visszafizetésére</t>
  </si>
  <si>
    <t>207</t>
  </si>
  <si>
    <t>H/I/9h - ebből: költségvetési évben esedékes kötelezettségek pénzügyi lízing kiadásaira</t>
  </si>
  <si>
    <t>208</t>
  </si>
  <si>
    <t>H/I/9i - ebből: költségvetési évben esedékes kötelezettségek külföldi értékpapírok beváltására</t>
  </si>
  <si>
    <t>209</t>
  </si>
  <si>
    <t>H/I/9j - ebből: költségvetési évben esedékes kötelezettségek hitelek, kölcsönök törlesztésére külföldi kormányoknak és nemzetközi szervezeteknek</t>
  </si>
  <si>
    <t>210</t>
  </si>
  <si>
    <t>H/I/9k - ebből: költségvetési évben esedékes kötelezettségek hitelek, kölcsönök törlesztésére külföldi pénzintézeteknek</t>
  </si>
  <si>
    <t>211</t>
  </si>
  <si>
    <t>H/I/9l - ebből: költségvetési évben esedékes kötelezettségek váltókiadásokra</t>
  </si>
  <si>
    <t>212</t>
  </si>
  <si>
    <t>H/I Költségvetési évben esedékes kötelezettségek (=H/I/1+…+H/I/9)</t>
  </si>
  <si>
    <t>213</t>
  </si>
  <si>
    <t>H/II/1 Költségvetési évet követően esedékes kötelezettségek személyi juttatásokra</t>
  </si>
  <si>
    <t>214</t>
  </si>
  <si>
    <t>H/II/2 Költségvetési évet követően esedékes kötelezettségek munkaadókat terhelő járulékokra és szociális hozzájárulási adóra</t>
  </si>
  <si>
    <t>215</t>
  </si>
  <si>
    <t>H/II/3 Költségvetési évet követően esedékes kötelezettségek dologi kiadásokra</t>
  </si>
  <si>
    <t>216</t>
  </si>
  <si>
    <t>H/II/4 Költségvetési évet követően esedékes kötelezettségek ellátottak pénzbeli juttatásaira</t>
  </si>
  <si>
    <t>217</t>
  </si>
  <si>
    <t>H/II/5 Költségvetési évet követően esedékes kötelezettségek egyéb működési célú kiadásokra (&gt;=H/II/5a+H/II/5b)</t>
  </si>
  <si>
    <t>218</t>
  </si>
  <si>
    <t>H/II/5a - ebből: költségvetési évet követően esedékes kötelezettségek működési célú visszatérítendő támogatások, kölcsönök törlesztésére államháztartáson belülre</t>
  </si>
  <si>
    <t>219</t>
  </si>
  <si>
    <t>H/II/5b - ebből: költségvetési évet követően esedékes kötelezettségek működési célú támogatásokra az Európai Uniónak</t>
  </si>
  <si>
    <t>220</t>
  </si>
  <si>
    <t>H/II/6 Költségvetési évet követően esedékes kötelezettségek beruházásokra</t>
  </si>
  <si>
    <t>221</t>
  </si>
  <si>
    <t>H/II/7 Költségvetési évet követően esedékes kötelezettségek felújításokra</t>
  </si>
  <si>
    <t>222</t>
  </si>
  <si>
    <t>H/II/8 Költségvetési évet követően esedékes kötelezettségek egyéb felhalmozási célú kiadásokra (&gt;=H/II/8a+H/II/8b)</t>
  </si>
  <si>
    <t>223</t>
  </si>
  <si>
    <t>H/II/8a - ebből: költségvetési évet követően esedékes kötelezettségek felhalmozási célú visszatérítendő támogatások, kölcsönök törlesztésére államháztartáson belülre</t>
  </si>
  <si>
    <t>224</t>
  </si>
  <si>
    <t>H/II/8b - ebből: költségvetési évet követően esedékes kötelezettségek felhalmozási célú támogatásokra az Európai Uniónak</t>
  </si>
  <si>
    <t>226</t>
  </si>
  <si>
    <t>H/II/9a - ebből: költségvetési évet követően esedékes kötelezettségek hosszú lejáratú hitelek, kölcsönök törlesztésére pénzügyi vállalkozásnak</t>
  </si>
  <si>
    <t>227</t>
  </si>
  <si>
    <t>H/II/9b - ebből: költségvetési évet követően esedékes kötelezettségek kincstárjegyek beváltására</t>
  </si>
  <si>
    <t>228</t>
  </si>
  <si>
    <t>H/II/9c - ebből: költségvetési évet követően esedékes kötelezettségek belföldi kötvények beváltására</t>
  </si>
  <si>
    <t>229</t>
  </si>
  <si>
    <t>H/II/9d - ebből: költségvetési évet követően esedékes kötelezettségek éven túli lejáratú belföldi értékpapírok beváltására</t>
  </si>
  <si>
    <t>231</t>
  </si>
  <si>
    <t>H/II/9f - ebből: költségvetési évet követően esedékes kötelezettségek pénzügyi lízing kiadásaira</t>
  </si>
  <si>
    <t>232</t>
  </si>
  <si>
    <t>H/II/9g - ebből: költségvetési évet követően esedékes kötelezettségek külföldi értékpapírok beváltására</t>
  </si>
  <si>
    <t>233</t>
  </si>
  <si>
    <t>H/II/9h - ebből: költségvetési évet követően esedékes kötelezettségek hitelek, kölcsönök törlesztésére külföldi kormányoknak és nemzetközi szervezeteknek</t>
  </si>
  <si>
    <t>234</t>
  </si>
  <si>
    <t>H/II/9i - ebből: költségvetési évet követően esedékes kötelezettségek külföldi hitelek, kölcsönök törlesztésére külföldi pénzintézeteknek</t>
  </si>
  <si>
    <t>235</t>
  </si>
  <si>
    <t>H/II/9j - ebből: költségvetési évet követően esedékes kötelezettségek váltókiadásokra</t>
  </si>
  <si>
    <t>238</t>
  </si>
  <si>
    <t>H/III/2 Továbbadási célból folyósított támogatások, ellátások elszámolása</t>
  </si>
  <si>
    <t>239</t>
  </si>
  <si>
    <t>H/III/3 Más szervezetet megillető bevételek elszámolása</t>
  </si>
  <si>
    <t>240</t>
  </si>
  <si>
    <t>H/III/4 Forgótőke elszámolása (Kincstár)</t>
  </si>
  <si>
    <t>241</t>
  </si>
  <si>
    <t>H/III/5 Nemzeti vagyonba tartozó befektetett eszközökkel kapcsolatos egyes kötelezettség jellegű sajátos elszámolások</t>
  </si>
  <si>
    <t>242</t>
  </si>
  <si>
    <t>H/III/6 Nem társadalombiztosítás pénzügyi alapjait terhelő kifizetett ellátások megtérítésének elszámolása</t>
  </si>
  <si>
    <t>243</t>
  </si>
  <si>
    <t>244</t>
  </si>
  <si>
    <t>H/III/8 Letétre, megőrzésre, fedezetkezelésre átvett pénzeszközök, biztosítékok</t>
  </si>
  <si>
    <t>245</t>
  </si>
  <si>
    <t>H/III/9 Nemzetközi támogatási programok pénzeszközei</t>
  </si>
  <si>
    <t>246</t>
  </si>
  <si>
    <t>H/III/10 Államadósság Kezelő Központ Zrt.-nél elhelyezett fedezeti betétek</t>
  </si>
  <si>
    <t>249</t>
  </si>
  <si>
    <t>I) KINCSTÁRI SZÁMLAVEZETÉSSEL KAPCSOLATOS ELSZÁMOLÁSOK</t>
  </si>
  <si>
    <t>250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</si>
  <si>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</si>
  <si>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</si>
  <si>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</si>
  <si>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</si>
  <si>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</si>
  <si>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</si>
  <si>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</si>
  <si>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</si>
  <si>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</si>
  <si>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</si>
  <si>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</si>
  <si>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D)        Alaptevékenység kötelezettségvállalással terhelt maradványa</t>
  </si>
  <si>
    <t>F)        Vállalkozási tevékenységet terhelő befizetési kötelezettség (=B*0,09)</t>
  </si>
  <si>
    <t>G)        Vállalkozási tevékenység felhasználható maradványa (=B-F)</t>
  </si>
  <si>
    <t>Egyéb működési célú tám. bev. államháztart. belülről</t>
  </si>
  <si>
    <t>Kiküldetések, reklám- és propaganda kiadások</t>
  </si>
  <si>
    <t>62</t>
  </si>
  <si>
    <t>Felhalmozási célú támogatás államháztartáson belülről</t>
  </si>
  <si>
    <t>Finanszirozási kiadások</t>
  </si>
  <si>
    <t>Államháztartáson belülimegelőlegezések folyósítása</t>
  </si>
  <si>
    <t>Belföldi finanszirozási kiadás</t>
  </si>
  <si>
    <t>Előzőévi költségvetési maradvány igénybevétele</t>
  </si>
  <si>
    <t>Államháztartáson belüli megelőlegezések</t>
  </si>
  <si>
    <t>013320 Köztemető-fenntartás és működtetés</t>
  </si>
  <si>
    <t>018010 Önkormányzatok elszámolásai a központi költségvetéssel</t>
  </si>
  <si>
    <t>041233 Hosszabb időtartamú közfoglalkoztatás</t>
  </si>
  <si>
    <t>045160 Közutak, hidak, alagutak üzemeltetése fenntartása</t>
  </si>
  <si>
    <t>064010 Közvilágítás</t>
  </si>
  <si>
    <t>066010 Zöldterület kezelés</t>
  </si>
  <si>
    <t>082044 Könyvtári szolgáltatások</t>
  </si>
  <si>
    <t>082092 Közművelődés-hagyományos közösségi kulturlális értékek gondozása</t>
  </si>
  <si>
    <t>084031 Civil szervezetek működési támogatása</t>
  </si>
  <si>
    <t>107051 Szociális étkeztetés</t>
  </si>
  <si>
    <t>107060 Egyéb szociális pénzbeli és természetbeni ellátások, támogatások</t>
  </si>
  <si>
    <t>A/II/1 Ingatlanok és a kapcsolódó vagyoni értékű jogok</t>
  </si>
  <si>
    <t>A/II/2 Gépek, berendezések, felszerelések, járművek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</si>
  <si>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</si>
  <si>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</si>
  <si>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</si>
  <si>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 Befektetett pénzügyi eszközök (=A/III/1+A/III/2+A/III/3)</t>
  </si>
  <si>
    <t>A/IV/1 Koncesszióba, vagyonkezelésbe adott eszközök (=A/IV/1a+A/IV/1b+A/IV/1c)</t>
  </si>
  <si>
    <t>A/IV/1b - ebből: tárgyi eszközök</t>
  </si>
  <si>
    <t>A/IV Koncesszióba, vagyonkezelésbe adott eszközök (=A/IV/1+A/IV/2)</t>
  </si>
  <si>
    <t>A) NEMZETI VAGYONBA TARTOZÓ BEFEKTETETT ESZKÖZÖK (=A/I+A/II+A/III+A/IV)</t>
  </si>
  <si>
    <t>47</t>
  </si>
  <si>
    <t>C/II/1 Forintpénztár</t>
  </si>
  <si>
    <t>50</t>
  </si>
  <si>
    <t>C/II Pénztárak, csekkek, betétkönyvek (=C/II/1+C/II/2+C/II/3)</t>
  </si>
  <si>
    <t>51</t>
  </si>
  <si>
    <t xml:space="preserve">Vid Község Önkormányzat kiadásainak 2019. évi teljesítése </t>
  </si>
  <si>
    <t>Vid Község Önkormányzata 2020. évi vagyonleltára</t>
  </si>
  <si>
    <t xml:space="preserve"> Vid Község Önkormányzata immateriális javainak és tárgyi eszközök állományának 2020.évi alakulásáról</t>
  </si>
  <si>
    <t>Vid Község Önkormányzata 2020. évi eredménykimutatása</t>
  </si>
  <si>
    <t>Kimutatás Vid Község Önkormányzata 2020. évi vagyonáról</t>
  </si>
  <si>
    <t>Vid Község Önkormányzata 2020. évi maradványkimutatása</t>
  </si>
  <si>
    <t>Vid Község Önkormányzata által foglalkoztatottak 2020. évi tenyleges és munkajogi nyitólétszáma, valamint az év utolsó napján nyilvántartott tényleges és munkajogi zárólétszáma</t>
  </si>
  <si>
    <t>Vid Község Önkormányzata bevételeinek 2020. évi teljesítése</t>
  </si>
  <si>
    <t xml:space="preserve">  2020.01.01. napi bankszámla(k) egyenlege (nyitó):</t>
  </si>
  <si>
    <t xml:space="preserve">  pénzeszközök 2020. évi változása:</t>
  </si>
  <si>
    <t xml:space="preserve">  2020.12.31. napi bankszámla egyenleg (záró):</t>
  </si>
  <si>
    <t xml:space="preserve">  2020.01.01. napi pénztár(ak) egyenlege (nyitó):</t>
  </si>
  <si>
    <t xml:space="preserve">  2020.12.31. napi pénztár egyenleg (záró):</t>
  </si>
  <si>
    <t>2020.évi</t>
  </si>
  <si>
    <t>Közvetített szolgáltatások ellenértéke</t>
  </si>
  <si>
    <t>(-)809.241 Ft</t>
  </si>
  <si>
    <t>1.975.895 Ft</t>
  </si>
  <si>
    <t>(-)61.480 Ft</t>
  </si>
  <si>
    <t>46.125 Ft</t>
  </si>
  <si>
    <t>013350 Az önkormányzati vagyonnal való gazdálkodással kapcsolatos feladatok</t>
  </si>
  <si>
    <t>062020 Településfejesztési projektek és támogatásuk</t>
  </si>
  <si>
    <t>104037 Intézményen kívüli gyermekétkeztetés</t>
  </si>
  <si>
    <t>V</t>
  </si>
  <si>
    <t>Ü</t>
  </si>
  <si>
    <t>ebből: munkáltatót terhelő személyi jövedelemadó (K2)</t>
  </si>
  <si>
    <t>Szakmai tevékenységet segítő szolgáltatások  (K336)</t>
  </si>
  <si>
    <t>Egyéb nem intézményi ellátások (&gt;=101+…+119) (K48)</t>
  </si>
  <si>
    <t>ebből: települési támogatás [Szoctv. 45. §], (K48)</t>
  </si>
  <si>
    <t>Ellátottak pénzbeli juttatásai (=61+62+73+74+85+94+97+100) (K4)</t>
  </si>
  <si>
    <t>Elvonások és befizetések (=123+124+125) (K502)</t>
  </si>
  <si>
    <t>Egyéb működési célú támogatások államháztartáson belülre (=151+…+160) (K506)</t>
  </si>
  <si>
    <t>ebből: központi költségvetési szervek (K506)</t>
  </si>
  <si>
    <t>ebből: elkülönített állami pénzalapok (K506)</t>
  </si>
  <si>
    <t>Egyéb működési célú támogatások államháztartáson kívülre (=179+…+188) (K512)</t>
  </si>
  <si>
    <t>Egyéb működési célú kiadások (=121+126+127+128+139+150+161+163+175+176+177+178+189) (K5)</t>
  </si>
  <si>
    <t>Egyéb tárgyi eszközök beszerzése, létesítése (K64)</t>
  </si>
  <si>
    <t>Beruházások (=191+192+194+…+198) (K6)</t>
  </si>
  <si>
    <t>Felújítások (=200+...+203) (K7)</t>
  </si>
  <si>
    <t>Költségvetési kiadások (=20+21+60+120+190+199+204+266) (K1-K8)</t>
  </si>
  <si>
    <t>2019.évi teljesítés</t>
  </si>
  <si>
    <t>Vid Község Önkormányzata működési és felhalmozási célú bevételeinek és kiadásainak 2019-2020. évi teljesítése</t>
  </si>
  <si>
    <t>Termékek és szolgáltatások adói</t>
  </si>
  <si>
    <t xml:space="preserve">  pénztár(ak) 2019. évi változása:</t>
  </si>
  <si>
    <t>107.605 Ft</t>
  </si>
  <si>
    <t>2.785.136 Ft</t>
  </si>
  <si>
    <t>C/III/1 Kincstáron kívüli forintszámlák</t>
  </si>
  <si>
    <t>53</t>
  </si>
  <si>
    <t>C/III Forintszámlák (=C/III/1+C/III/2)</t>
  </si>
  <si>
    <t>57</t>
  </si>
  <si>
    <t>C) PÉNZESZKÖZÖK (=C/I+…+C/IV)</t>
  </si>
  <si>
    <t>D/I/3 Költségvetési évben esedékes követelések közhatalmi bevételre (=D/I/3a+…+D/I/3f)</t>
  </si>
  <si>
    <t>67</t>
  </si>
  <si>
    <t>D/I/3e - ebből: költségvetési évben esedékes követelések termékek és szolgáltatások adóira</t>
  </si>
  <si>
    <t>68</t>
  </si>
  <si>
    <t>Egyéb felhalmozási célú támogatások államháztartáson kívülre</t>
  </si>
  <si>
    <t>D/I/3f - ebből: költségvetési évben esedékes követelések egyéb közhatalmi bevételekre</t>
  </si>
  <si>
    <t>101</t>
  </si>
  <si>
    <t>D/I Költségvetési évben esedékes követelések (=D/I/1+…+D/I/8)</t>
  </si>
  <si>
    <t>143</t>
  </si>
  <si>
    <t>D/III/1 Adott előlegek (=D/III/1a+…+D/III/1f)</t>
  </si>
  <si>
    <t>149</t>
  </si>
  <si>
    <t>D/III/1f - ebből: túlfizetések, téves és visszajáró kifizetések</t>
  </si>
  <si>
    <t>152</t>
  </si>
  <si>
    <t>D/III/4 Forgótőke elszámolása</t>
  </si>
  <si>
    <t>158</t>
  </si>
  <si>
    <t>D/III Követelés jellegű sajátos elszámolások (=D/III/1+…+D/III/9)</t>
  </si>
  <si>
    <t>159</t>
  </si>
  <si>
    <t>D) KÖVETELÉSEK  (=D/I+D/II+D/III)</t>
  </si>
  <si>
    <t>168</t>
  </si>
  <si>
    <t>170</t>
  </si>
  <si>
    <t>171</t>
  </si>
  <si>
    <t>176</t>
  </si>
  <si>
    <t>ESZKÖZÖK ÖSSZESEN (=A+B+C+D+E+F)</t>
  </si>
  <si>
    <t>177</t>
  </si>
  <si>
    <t>G/I  Nemzeti vagyon induláskori értéke</t>
  </si>
  <si>
    <t>181</t>
  </si>
  <si>
    <t>182</t>
  </si>
  <si>
    <t>183</t>
  </si>
  <si>
    <t>G/IV Felhalmozott eredmény</t>
  </si>
  <si>
    <t>185</t>
  </si>
  <si>
    <t>G/VI Mérleg szerinti eredmény</t>
  </si>
  <si>
    <t>186</t>
  </si>
  <si>
    <t>G/ SAJÁT TŐKE  (= G/I+…+G/VI)</t>
  </si>
  <si>
    <t>225</t>
  </si>
  <si>
    <t>230</t>
  </si>
  <si>
    <t>236</t>
  </si>
  <si>
    <t>H/II Költségvetési évet követően esedékes kötelezettségek (=H/II/1+…+H/II/9)</t>
  </si>
  <si>
    <t>237</t>
  </si>
  <si>
    <t>H/III Kötelezettség jellegű sajátos elszámolások (=H/III/1+…+H/III/10)</t>
  </si>
  <si>
    <t>H) KÖTELEZETTSÉGEK (=H/I+H/II+H/III)</t>
  </si>
  <si>
    <t>FORRÁSOK ÖSSZESEN (=G+H+I+J)</t>
  </si>
  <si>
    <t>43</t>
  </si>
  <si>
    <t>44</t>
  </si>
  <si>
    <t>59</t>
  </si>
  <si>
    <t>E/III/1 December havi illetmények, munkabérek elszámolása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</si>
  <si>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</si>
  <si>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</si>
  <si>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</si>
  <si>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</si>
  <si>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H/III/1 Kapott előlegek</t>
  </si>
  <si>
    <t>247</t>
  </si>
  <si>
    <t>248</t>
  </si>
  <si>
    <t>01 Közhatalmi eredményszemléletű bevételek</t>
  </si>
  <si>
    <t>02 Eszközök és szolgáltatások értékesítése nettó eredményszemléletű bevételei</t>
  </si>
  <si>
    <t>Informatikai szolgáltatások igénybevétele (K321)</t>
  </si>
  <si>
    <t>A helyi önkormányzatok előző évi elszámolásából származó kiadások (K5021)</t>
  </si>
  <si>
    <t>Immateriális javak beszerzése, létesítése (K61)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</si>
  <si>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</si>
  <si>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</si>
  <si>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</si>
  <si>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</si>
  <si>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</si>
  <si>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</si>
  <si>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</si>
  <si>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</si>
  <si>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</si>
  <si>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</si>
  <si>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</si>
  <si>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</si>
  <si>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</si>
  <si>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</si>
  <si>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</si>
  <si>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</si>
  <si>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19 Befektetett pénzügyi eszközökből származó eredményszemléletű bevételek, árfolyamnyereségek</t>
  </si>
  <si>
    <t>20 Egyéb kapott (járó) kamatok és kamatjellegű eredményszemléletű bevételek</t>
  </si>
  <si>
    <t>VIII Pénzügyi műveletek eredményszemléletű bevételei (=17+18+19+20+21)</t>
  </si>
  <si>
    <t>B)  PÉNZÜGYI MŰVELETEK EREDMÉNYE (=VIII-IX)</t>
  </si>
  <si>
    <t>C)  MÉRLEG SZERINTI EREDMÉNY (=±A±B)</t>
  </si>
  <si>
    <t>Teljesítés összege</t>
  </si>
  <si>
    <t>Értékesítési és forgalmi adók</t>
  </si>
  <si>
    <t>Gépjárműadók</t>
  </si>
  <si>
    <t>Tulajdonosi bevételek</t>
  </si>
  <si>
    <t>Egyéb működési bevételek</t>
  </si>
  <si>
    <t>Finanszírozási bevételek</t>
  </si>
  <si>
    <t>G</t>
  </si>
  <si>
    <t>H</t>
  </si>
  <si>
    <t>I</t>
  </si>
  <si>
    <t>Sorszám</t>
  </si>
  <si>
    <t>Módosított előirányzat</t>
  </si>
  <si>
    <t>Foglalkoztatottak személyi juttatásai</t>
  </si>
  <si>
    <t>Szolgáltatási kiadások</t>
  </si>
  <si>
    <t>Dologi kiadások</t>
  </si>
  <si>
    <t>Beruházások</t>
  </si>
  <si>
    <t>Felújítások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</si>
  <si>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</si>
  <si>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</si>
  <si>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</si>
  <si>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</si>
  <si>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</si>
  <si>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</si>
  <si>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</si>
  <si>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</si>
  <si>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</si>
  <si>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adatok: főben</t>
  </si>
  <si>
    <t xml:space="preserve">A             </t>
  </si>
  <si>
    <t xml:space="preserve">Megnevezés </t>
  </si>
  <si>
    <t>(besorolási osztály,</t>
  </si>
  <si>
    <t>Tényleges</t>
  </si>
  <si>
    <t>Munkajogi</t>
  </si>
  <si>
    <t xml:space="preserve"> fizetési fokozat)</t>
  </si>
  <si>
    <t>Nyitólétszám</t>
  </si>
  <si>
    <t>Zárólétszám</t>
  </si>
  <si>
    <t xml:space="preserve">    hatálya alá tartozók</t>
  </si>
  <si>
    <t xml:space="preserve">E </t>
  </si>
  <si>
    <t>Eredeti előriányzat</t>
  </si>
  <si>
    <t>14.</t>
  </si>
  <si>
    <t>Pénzeszközök változása:</t>
  </si>
  <si>
    <t>Költségvetési bevételek:</t>
  </si>
  <si>
    <t>Önkormányzatok működési támogatásai</t>
  </si>
  <si>
    <t>Egyéb közhatalmi bevételek</t>
  </si>
  <si>
    <t>Közhatalmi bevételek</t>
  </si>
  <si>
    <t>Ellátási díjak</t>
  </si>
  <si>
    <t>9.</t>
  </si>
  <si>
    <t>10.</t>
  </si>
  <si>
    <t>Működési bevételek</t>
  </si>
  <si>
    <t>Önkormányzat költségvetési bevételei összesen:</t>
  </si>
  <si>
    <t>Költségvetési kiadások:</t>
  </si>
  <si>
    <t>Külső személyi juttatások</t>
  </si>
  <si>
    <t>Személyi juttatások</t>
  </si>
  <si>
    <t>Készletbeszerzések</t>
  </si>
  <si>
    <t>Kommunikációs szolgáltatások</t>
  </si>
  <si>
    <t>Különféle befizetések, egyéb dologi kiadások</t>
  </si>
  <si>
    <t>11.</t>
  </si>
  <si>
    <t>12.</t>
  </si>
  <si>
    <t>Egyéb nem intézményi ellátások</t>
  </si>
  <si>
    <t>Ellátottak pénzbeli juttatásai</t>
  </si>
  <si>
    <t>13.</t>
  </si>
  <si>
    <t>Egyéb működési célú tám. államháztartáson belülre</t>
  </si>
  <si>
    <t>Tartalékok</t>
  </si>
  <si>
    <t>Egyéb működési célú kiadások</t>
  </si>
  <si>
    <t>Önkormányzat költségvetési kiadásai összesen:</t>
  </si>
  <si>
    <t>Belföldi finanszírozás bevételei</t>
  </si>
  <si>
    <t>Önkormányzat fianszírozási bevételei összesen:</t>
  </si>
  <si>
    <t>BEVÉTELEK MINDÖSSZESEN:</t>
  </si>
  <si>
    <t>15.</t>
  </si>
  <si>
    <t>16.</t>
  </si>
  <si>
    <t>17.</t>
  </si>
  <si>
    <t>Egyéb működési célú tám. államháztartáson kívülre</t>
  </si>
  <si>
    <t>18.</t>
  </si>
  <si>
    <t>Működési célú támogatások államházt. belülről</t>
  </si>
  <si>
    <t>Munkaadót terh. járulékok és szoc.hozzájárulási adó</t>
  </si>
  <si>
    <t>Elvonások és befizetések</t>
  </si>
  <si>
    <t>19.</t>
  </si>
  <si>
    <t>20.</t>
  </si>
  <si>
    <t>KIADÁSOK MINDÖSSZESEN:</t>
  </si>
  <si>
    <t>C)        Összes maradvány (=A+B)</t>
  </si>
  <si>
    <t>E)        Alaptevékenység szabad maradványa (=A-D)</t>
  </si>
  <si>
    <t>Előző időszak</t>
  </si>
  <si>
    <t>Módosítások</t>
  </si>
  <si>
    <t>Tárgyi időszak</t>
  </si>
  <si>
    <t>Felhalmozási kiadások</t>
  </si>
  <si>
    <t>Szolgáltatások ellenértéke</t>
  </si>
  <si>
    <t>eredeti előirányzat</t>
  </si>
  <si>
    <t>módosított előirányzat</t>
  </si>
  <si>
    <t>teljesítés</t>
  </si>
  <si>
    <t>1. Választott tisztségviselők</t>
  </si>
  <si>
    <t>2. Közalkalmazottak</t>
  </si>
  <si>
    <t>3. Egyéb bérrendszer</t>
  </si>
  <si>
    <t>4. Közfoglalkoztatottak</t>
  </si>
  <si>
    <t>5. Összesen:</t>
  </si>
  <si>
    <t>011130  Önkormányzatok és önkormányzati hivatalok jogalkotó és általános igazgatási tevékenysége</t>
  </si>
  <si>
    <t>Személyi juttatások (=15+19) (K1)</t>
  </si>
  <si>
    <t>Törvény szerinti illetmények, munkabérek (K1101)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</si>
  <si>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</si>
  <si>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</si>
  <si>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</si>
  <si>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</si>
  <si>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Külső személyi juttatások (=16+17+18) (K12)</t>
  </si>
  <si>
    <t>ebből: szociális hozzájárulási adó (K2)</t>
  </si>
  <si>
    <t>Szakmai anyagok beszerzése (K311)</t>
  </si>
  <si>
    <t>Üzemeltetési anyagok beszerzése (K312)</t>
  </si>
  <si>
    <t>Egyéb kommunikációs szolgáltatások (K322)</t>
  </si>
  <si>
    <t>Közüzemi díjak (K331)</t>
  </si>
  <si>
    <t>Vásárolt élelmezés (K332)</t>
  </si>
  <si>
    <t>Karbantartási, kisjavítási szolgáltatások (K334)</t>
  </si>
  <si>
    <t>ebből: biztosítási díjak (K337)</t>
  </si>
  <si>
    <t>Működési célú előzetesen felszámított általános forgalmi adó (K351)</t>
  </si>
  <si>
    <t>Egyéb dologi kiadások (K355)</t>
  </si>
  <si>
    <t>ebből: társulások és költségvetési szerveik (K506)</t>
  </si>
  <si>
    <t>ebből: egyéb civil szervezetek (K512)</t>
  </si>
  <si>
    <t>Beruházási célú előzetesen felszámított általános forgalmi adó (K67)</t>
  </si>
  <si>
    <t>Kiadások összesen (=268+308) (K1-K9)</t>
  </si>
  <si>
    <t>Államháztartáson belüli megelőlegezések visszafizetése (K914)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</si>
  <si>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</si>
  <si>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</si>
  <si>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</si>
  <si>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</si>
  <si>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</si>
  <si>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</si>
  <si>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</si>
  <si>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Immateriális javak</t>
  </si>
  <si>
    <t>Ingatlanok és kapcsolódó vagyoni értékű jogok</t>
  </si>
  <si>
    <t>Gépek, berendezések, felszerelések, járművek</t>
  </si>
  <si>
    <t>Tenyészállatok</t>
  </si>
  <si>
    <t>Beruházások és felújítások</t>
  </si>
  <si>
    <t>Koncesszióba, vagyonkezelésbe adott eszközök</t>
  </si>
  <si>
    <t>Összesen (=3+4+5+6+7+8)</t>
  </si>
  <si>
    <t>Tárgyévi nyitó állomány (előző évi záró állomány)</t>
  </si>
  <si>
    <t>Beruházásokból, felújításokból aktivált érték</t>
  </si>
  <si>
    <t>Összes növekedés  (=02+…+07)</t>
  </si>
  <si>
    <t>Egyéb csökkenés</t>
  </si>
  <si>
    <t>Összes csökkenés (=09+…+13)</t>
  </si>
  <si>
    <t>Bruttó érték összesen (=01+08-14)</t>
  </si>
  <si>
    <t>Terv szerinti értékcsökkenés nyitó állománya</t>
  </si>
  <si>
    <t>Terv szerinti értékcsökkenés növekedése</t>
  </si>
  <si>
    <t>Terv szerinti értékcsökkenés záró állománya  (=16+17-18)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</si>
  <si>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</si>
  <si>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</si>
  <si>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</si>
  <si>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</si>
  <si>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</si>
  <si>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</si>
  <si>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</si>
  <si>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</si>
  <si>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</si>
  <si>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</si>
  <si>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Eredeti előirányzat</t>
  </si>
  <si>
    <t>Teljesítés összesen</t>
  </si>
  <si>
    <t>Értékcsökkenés összesen (=19+23)</t>
  </si>
  <si>
    <t>Eszközök nettó értéke (=15-24)</t>
  </si>
  <si>
    <t>Teljesen (0-ig) leírt eszközök bruttó értéke</t>
  </si>
  <si>
    <t>Bevételek megnevezése</t>
  </si>
  <si>
    <t>B</t>
  </si>
  <si>
    <t>C</t>
  </si>
  <si>
    <t>D</t>
  </si>
  <si>
    <t>A</t>
  </si>
  <si>
    <t>E</t>
  </si>
  <si>
    <t>F</t>
  </si>
  <si>
    <t>%</t>
  </si>
  <si>
    <t>19</t>
  </si>
  <si>
    <t>01</t>
  </si>
  <si>
    <t>02</t>
  </si>
  <si>
    <t>03</t>
  </si>
  <si>
    <t>04</t>
  </si>
  <si>
    <t>08</t>
  </si>
  <si>
    <t>Mérleg</t>
  </si>
  <si>
    <t>Megnevezés</t>
  </si>
  <si>
    <t>05</t>
  </si>
  <si>
    <t>06</t>
  </si>
  <si>
    <t>07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</si>
  <si>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</si>
  <si>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</si>
  <si>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</si>
  <si>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</si>
  <si>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</si>
  <si>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</si>
  <si>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</si>
  <si>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</si>
  <si>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</si>
  <si>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</si>
  <si>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21</t>
  </si>
  <si>
    <t>22</t>
  </si>
  <si>
    <t>23</t>
  </si>
  <si>
    <t>24</t>
  </si>
  <si>
    <t>27</t>
  </si>
  <si>
    <t>28</t>
  </si>
  <si>
    <t>32</t>
  </si>
  <si>
    <t>S.szám</t>
  </si>
  <si>
    <t>Bruttó érték</t>
  </si>
  <si>
    <t>Hrsz.</t>
  </si>
  <si>
    <t>Mérleg szerinti érték</t>
  </si>
  <si>
    <t xml:space="preserve">D </t>
  </si>
  <si>
    <t>1.Földterületek</t>
  </si>
  <si>
    <t>I. Forgalomképtelen törzsvagyon körébe tartozó az önkormányzat kizárólagos tulajdonát képező nemzeti vagyon:</t>
  </si>
  <si>
    <t>2.Utak</t>
  </si>
  <si>
    <t>3. Járdák</t>
  </si>
  <si>
    <t>4. Árkok</t>
  </si>
  <si>
    <t>5.Közterületek</t>
  </si>
  <si>
    <t>6. Ravatalozó</t>
  </si>
  <si>
    <t>38 és 40</t>
  </si>
  <si>
    <t>7. Buszöböl (párban az út kétoldalán)</t>
  </si>
  <si>
    <t>II. Korlátozottan forgalomképes törzsvagyon:</t>
  </si>
  <si>
    <t>1.Községháza</t>
  </si>
  <si>
    <t>2. Körjegyzőség hivatala Nagyalásony</t>
  </si>
  <si>
    <t>4. Napközi konyha Nagyalásony</t>
  </si>
  <si>
    <t>3. Orvosi rendelő és szolgálati lakás Nagyalásony</t>
  </si>
  <si>
    <t>5. Lakóház, udvar, gazdasági épület Vid, széchenyi tér 12.</t>
  </si>
  <si>
    <t>6. Közösség ház Vid, Széchenyi tér 15.</t>
  </si>
  <si>
    <t>7. 158. hrsz-ú közterület</t>
  </si>
  <si>
    <t>8. 02/4 hrsz-ú árok</t>
  </si>
  <si>
    <t>9. 024/10 hrsz-ú árok</t>
  </si>
  <si>
    <t>10. 025/2 hrsz-ú árok</t>
  </si>
  <si>
    <t xml:space="preserve">11. Mobil épület könnyűszerkezetes </t>
  </si>
  <si>
    <t>Ingatlanok (1 + …11):</t>
  </si>
  <si>
    <t xml:space="preserve">12.Viziközmű egyéb építmények </t>
  </si>
  <si>
    <t>13. Viziközmű egyéb gépek, berendezések</t>
  </si>
  <si>
    <t>Vagyonkezelésbe adott eszközök (12+13)</t>
  </si>
  <si>
    <t>28.</t>
  </si>
  <si>
    <t>29.</t>
  </si>
  <si>
    <t>30.</t>
  </si>
  <si>
    <t>31.</t>
  </si>
  <si>
    <t>32.</t>
  </si>
  <si>
    <t>33.</t>
  </si>
  <si>
    <t>34.</t>
  </si>
  <si>
    <t>14. Immateriális javak</t>
  </si>
  <si>
    <t>15. Felújítások (8484 Vid, Széchenyi tér 15.)</t>
  </si>
  <si>
    <t>II. Korlátozottan forgalomképes törzsvagyon összesen (1 + … 15):</t>
  </si>
  <si>
    <t>35.</t>
  </si>
  <si>
    <t>36.</t>
  </si>
  <si>
    <t>37.</t>
  </si>
  <si>
    <t>38.</t>
  </si>
  <si>
    <t>39.</t>
  </si>
  <si>
    <t>40.</t>
  </si>
  <si>
    <t>1. Lakótelkek (1db)</t>
  </si>
  <si>
    <t>2. Egyéb célú telkek</t>
  </si>
  <si>
    <t>3. Felvásárló telep (vegyesbolt épülete)</t>
  </si>
  <si>
    <t>Ingatlanok (1 + … 3):</t>
  </si>
  <si>
    <t>4. BAKONYKARSZT ZRT. részvény</t>
  </si>
  <si>
    <t>Részesedések:</t>
  </si>
  <si>
    <t>Befektetett pénzügyi eszközök:</t>
  </si>
  <si>
    <t>5. Informatikai eszközök</t>
  </si>
  <si>
    <t>6. Egyéb gépek, berendezések, felszerelések, járművek</t>
  </si>
  <si>
    <t>Tárgyi eszközök - ingatlanok és befektett pénzügyi eszközök nélkül (5+6):</t>
  </si>
  <si>
    <t>41.</t>
  </si>
  <si>
    <t>42.</t>
  </si>
  <si>
    <t>43.</t>
  </si>
  <si>
    <t>44.</t>
  </si>
  <si>
    <t>45.</t>
  </si>
  <si>
    <t>Immateriális javak, felújítások - ingatlanok nélkül - (14+15):</t>
  </si>
  <si>
    <t>7. Pénzeszközök</t>
  </si>
  <si>
    <t>8. Követelések</t>
  </si>
  <si>
    <t>Egyéb eszközök (7+8):</t>
  </si>
  <si>
    <t>46.</t>
  </si>
  <si>
    <t>47.</t>
  </si>
  <si>
    <t>B./ÜZLETI VAGYON ÖSSZESEN: (1 + 8):</t>
  </si>
  <si>
    <t>48.</t>
  </si>
  <si>
    <t>JOGOSULTSGÁSOK ÖSSZESEN (A+B):</t>
  </si>
  <si>
    <t>A./TÖRZSVAGYON ÖSSZESEN (I+II):</t>
  </si>
  <si>
    <t>B./ ÜZLETI VAGYON:</t>
  </si>
  <si>
    <t>A./TÖRZSVAGYON</t>
  </si>
  <si>
    <t>Ingatlanok (1 + …7):</t>
  </si>
  <si>
    <t>I. Forgalomképtelen törzsvagyon körébe tartozó az önkormányzat kizárólagos tulajdonát képező nemzeti vagyon összesen (1 + …7):</t>
  </si>
  <si>
    <t>49.</t>
  </si>
  <si>
    <t>50.</t>
  </si>
  <si>
    <t>51.</t>
  </si>
  <si>
    <t>C:/KÖTELEZETTSÉGEK:</t>
  </si>
  <si>
    <t>Pénzügyi kötelezettségek</t>
  </si>
  <si>
    <t>1. Kötelezettségek államháztartáson belüli megelőlegezések visszafiz.</t>
  </si>
  <si>
    <t>52.</t>
  </si>
  <si>
    <t>53.</t>
  </si>
  <si>
    <t>2. Kapott előlegek</t>
  </si>
  <si>
    <t>3. Továbbadási célból folyósított támogatások, ellátások elszámolása</t>
  </si>
  <si>
    <t>54.</t>
  </si>
  <si>
    <t>55.</t>
  </si>
  <si>
    <t>4. Túlfizetések, téves és visszajáró befizetések HIPA, Gépjárműadó, Pótlék</t>
  </si>
  <si>
    <t>56.</t>
  </si>
  <si>
    <t>C./ KÖTELEZETTSÉGEK ÖSSZESEN (1 + … +4):</t>
  </si>
  <si>
    <t>Pénzügyi kötelezettségek összesen (1 + …+ 4):</t>
  </si>
  <si>
    <t>Helyi önkormányzatok működésének általános támogatása (B111)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</si>
  <si>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</si>
  <si>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</si>
  <si>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</si>
  <si>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Települési önkormányzatok kulturális feladatainak támogatása (B114)</t>
  </si>
  <si>
    <t>Önkormányzatok működési támogatásai (=01+02+05+06+07+08) (B11)</t>
  </si>
  <si>
    <t>Egyéb működési célú támogatások bevételei államháztartáson belülről (=35+…+44) (B16)</t>
  </si>
  <si>
    <t>ebből: fejezeti kezelésű előirányzatok EU-s programokra és azok hazai társfinanszírozása (B16)</t>
  </si>
  <si>
    <t>ebből: elkülönített állami pénzalapok (B16)</t>
  </si>
  <si>
    <t>Működési célú támogatások államháztartáson belülről (=09+...+12+23+34) (B1)</t>
  </si>
  <si>
    <t>Egyéb felhalmozási célú támogatások bevételei államháztartáson belülről (=71+…+80) (B25)</t>
  </si>
  <si>
    <t>ebből: fejezeti kezelésű előirányzatok EU-s programokra és azok hazai társfinanszírozása (B25)</t>
  </si>
  <si>
    <t>Felhalmozási célú támogatások államháztartáson belülről (=46+47+48+59+70) (B2)</t>
  </si>
  <si>
    <t>Értékesítési és forgalmi adók (=117+…+136) (B351)</t>
  </si>
  <si>
    <t>ebből: állandó jelleggel végzett iparűzési tevékenység után fizetett helyi iparűzési adó (B351)</t>
  </si>
  <si>
    <t>Gépjárműadók (=143+…+146) (B354)</t>
  </si>
  <si>
    <t>Termékek és szolgáltatások adói (=116+137+141+142+147)  (B35)</t>
  </si>
  <si>
    <t>Egyéb közhatalmi bevételek (&gt;=166+…+183) (B36)</t>
  </si>
  <si>
    <t>Közhatalmi bevételek  (=93+94+104+109+164+165) (B3)</t>
  </si>
  <si>
    <t>Szolgáltatások ellenértéke (&gt;=187+188) (B402)</t>
  </si>
  <si>
    <t>Közvetített szolgáltatások ellenértéke  (&gt;=190) (B403)</t>
  </si>
  <si>
    <t>Tulajdonosi bevételek (&gt;=192+…+197) (B404)</t>
  </si>
  <si>
    <t>ebből: önkormányzati vagyon üzemeltetéséből, koncesszióból származó bevétel (B404)</t>
  </si>
  <si>
    <t>ebből: önkormányzati vagyon vagyonkezelésbe adásából származó bevétel (B404)</t>
  </si>
  <si>
    <t>Ellátási díjak (B405)</t>
  </si>
  <si>
    <t>Egyéb működési bevételek (&gt;=218+219) (B411)</t>
  </si>
  <si>
    <t>ebből: kiadások visszatérítései (B411)</t>
  </si>
  <si>
    <t>Működési bevételek (=185+186+189+191+198+…+200+207+215+216+217) (B4)</t>
  </si>
  <si>
    <t>Költségvetési bevételek (=45+81+184+220+229+255+281) (B1-B7)</t>
  </si>
  <si>
    <t>Előző év költségvetési maradványának igénybevétele (B8131)</t>
  </si>
  <si>
    <t>Maradvány igénybevétele (=12+13) (B813)</t>
  </si>
  <si>
    <t>Államháztartáson belüli megelőlegezések (B814)</t>
  </si>
  <si>
    <t>Belföldi finanszírozás bevételei (=04+11+14+…+19+22) (B81)</t>
  </si>
  <si>
    <t>Finanszírozási bevételek (=23+29+30+31) (B8)</t>
  </si>
  <si>
    <t>Bevételek összesen (B1-B8)</t>
  </si>
  <si>
    <t>011130</t>
  </si>
  <si>
    <t>133350</t>
  </si>
  <si>
    <t>018010</t>
  </si>
  <si>
    <t>018030</t>
  </si>
  <si>
    <t>041233</t>
  </si>
  <si>
    <t>042120</t>
  </si>
  <si>
    <t>045160</t>
  </si>
  <si>
    <t>062020</t>
  </si>
  <si>
    <t>066020</t>
  </si>
  <si>
    <t>082092</t>
  </si>
  <si>
    <t>107051</t>
  </si>
  <si>
    <t>900020</t>
  </si>
  <si>
    <t>2020.évi teljesítés</t>
  </si>
  <si>
    <t>Adatok Ft</t>
  </si>
  <si>
    <t>Egyéb felhalmozási célú támogatások bevételei államháztartáson belülről</t>
  </si>
  <si>
    <t>.</t>
  </si>
  <si>
    <t>Immateriális javak beszerzése, nem aktivált beruházások</t>
  </si>
  <si>
    <t>Nem aktivált felújítások</t>
  </si>
  <si>
    <t>16</t>
  </si>
  <si>
    <t>13 Eladott (közvetített) szolgáltatások értéke</t>
  </si>
  <si>
    <t>04 Saját termelésű készletek állományváltozása</t>
  </si>
  <si>
    <t>05 Saját előállítású eszközök aktivált értéke</t>
  </si>
  <si>
    <t>II Aktivált saját teljesítmények értéke (=±04+05)</t>
  </si>
  <si>
    <t>08 Felhalmozási célú támogatások eredményszemléletű bevételei</t>
  </si>
  <si>
    <t>12 Eladott áruk beszerzési értéke</t>
  </si>
  <si>
    <t>25</t>
  </si>
  <si>
    <t>17 Kapott (járó) osztalék és részesedés</t>
  </si>
  <si>
    <t>26</t>
  </si>
  <si>
    <t>18 Részesedésekből származó eredményszemléletű bevételek, árfolyamnyereségek</t>
  </si>
  <si>
    <t>29</t>
  </si>
  <si>
    <t>21 Pénzügyi műveletek egyéb eredményszemléletű bevételei (&gt;=21a+21b)</t>
  </si>
  <si>
    <t>30</t>
  </si>
  <si>
    <t>21a - ebből: lekötött bankbetétek mérlegfordulónapi értékelése során megállapított (nem realizált) árfolyamnyeresége</t>
  </si>
  <si>
    <t>31</t>
  </si>
  <si>
    <t>21b - ebből: egyéb pénzeszközök és sajátos elszámolások mérlegfordulónapi értékelése során megállapított (nem realizált) árfolyamnyeresége</t>
  </si>
  <si>
    <t>33</t>
  </si>
  <si>
    <t>22 Részesedésekből származó ráfordítások, árfolyamveszteségek</t>
  </si>
  <si>
    <t>34</t>
  </si>
  <si>
    <t>23 Befektetett pénzügyi eszközökből (értékpapírokból, kölcsönökből) származó ráfordítások, árfolyamveszteségek</t>
  </si>
  <si>
    <t>35</t>
  </si>
  <si>
    <t>24 Fizetendő kamatok és kamatjellegű ráfordítások</t>
  </si>
  <si>
    <t>36</t>
  </si>
  <si>
    <t>25 Részesedések, értékpapírok, pénzeszközök értékvesztése (&gt;=25a+25b)</t>
  </si>
  <si>
    <t>37</t>
  </si>
  <si>
    <t>25a - ebből: lekötött bankbetétek értékvesztése</t>
  </si>
  <si>
    <t>38</t>
  </si>
  <si>
    <t>25b - ebből: Kincstáron kívüli forint- és devizaszámlák értékvesztése</t>
  </si>
  <si>
    <t>39</t>
  </si>
  <si>
    <t>26 Pénzügyi műveletek egyéb ráfordításai (&gt;=26a+26b)</t>
  </si>
  <si>
    <t>40</t>
  </si>
  <si>
    <t>26a - ebből: lekötött bankbetétek mérlegfordulónapi értékelése során megállapított (nem realizált) árfolyamvesztesége</t>
  </si>
  <si>
    <t>41</t>
  </si>
  <si>
    <t>42</t>
  </si>
  <si>
    <t>IX Pénzügyi műveletek ráfordításai (=22+23+24+25+26)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</si>
  <si>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</si>
  <si>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</si>
  <si>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</si>
  <si>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</si>
  <si>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A/II/3 Tenyészállatok</t>
  </si>
  <si>
    <t>A/II/4 Beruházások, felújítások</t>
  </si>
  <si>
    <t>A/II/5 Tárgyi eszközök értékhelyesbítése</t>
  </si>
  <si>
    <t>A/III/1a - ebből: tartós részesedések jegybankban</t>
  </si>
  <si>
    <t>A/III/1c - ebből: tartós részesedésel pénzügyi vállalkozásban</t>
  </si>
  <si>
    <t>A/III/1d - ebből: tartós részesedések társulásban</t>
  </si>
  <si>
    <t>A/III/1e - ebből: egyéb tartós részesedések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</si>
  <si>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</si>
  <si>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</si>
  <si>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</si>
  <si>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</si>
  <si>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A/IV/1a - ebből: immateriális javak</t>
  </si>
  <si>
    <t>A/IV/1c - ebből: tartós részesedések, tartós hitelviszonyt megtestesítő értékpapírok</t>
  </si>
  <si>
    <t>A/IV/2 Koncesszióba, vagyonkezelésbe adott eszközök értékhelyesbítése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</si>
  <si>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</si>
  <si>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</si>
  <si>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</si>
  <si>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</si>
  <si>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</si>
  <si>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</si>
  <si>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B/II/1 Nem tartós részesedések</t>
  </si>
  <si>
    <t>B/II/2 Forgatási célú hitelviszonyt megtestesítő értékpapírok (&gt;=B/II/2a+…+B/II/2e)</t>
  </si>
  <si>
    <t>U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</si>
  <si>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</si>
  <si>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</si>
  <si>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</si>
  <si>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</si>
  <si>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</si>
  <si>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</si>
  <si>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</si>
  <si>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</si>
  <si>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45</t>
  </si>
  <si>
    <t>C/I/2 Éven túli lejáratú deviza lekötött bankbetétek</t>
  </si>
  <si>
    <t>46</t>
  </si>
  <si>
    <t>C/I Lekötött bankbetétek (=C/I/1+…+C/I/2)</t>
  </si>
  <si>
    <t>48</t>
  </si>
  <si>
    <t>C/II/2 Valutapénztár</t>
  </si>
  <si>
    <t>49</t>
  </si>
  <si>
    <t>C/II/3 Betétkönyvek, csekkek, elektronikus pénzeszközök</t>
  </si>
  <si>
    <t>52</t>
  </si>
  <si>
    <t>C/III/2 Kincstárban vezetett forintszámlák</t>
  </si>
  <si>
    <t>54</t>
  </si>
  <si>
    <t>C/IV/1 Kincstáron kívüli devizaszámlák</t>
  </si>
  <si>
    <t>55</t>
  </si>
  <si>
    <t>C/IV/2 Kincstárban vezetett devizaszámlák</t>
  </si>
  <si>
    <t>56</t>
  </si>
  <si>
    <t>C/IV Devizaszámlák (=CIV/1+C/IV/2)</t>
  </si>
  <si>
    <t>58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</si>
  <si>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</si>
  <si>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</si>
  <si>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60</t>
  </si>
  <si>
    <t>D/I/2 Költségvetési évben esedékes követelések felhalmozási célú támogatások bevételeire államháztartáson belülről (&gt;=D/I/2a)</t>
  </si>
  <si>
    <t>61</t>
  </si>
  <si>
    <t>D/I/2a - ebből: költségvetési évben esedékes követelések felhalmozási célú visszatérítendő támogatások, kölcsönök visszatérülésére államháztartáson belülről</t>
  </si>
  <si>
    <t>63</t>
  </si>
  <si>
    <t>D/I/3a  - ebből: költségvetési évben esedékes követelések jövedelemadókra</t>
  </si>
  <si>
    <t>64</t>
  </si>
  <si>
    <t>D/I/3b - ebből: költségvetési évben esedékes követelések szociális hozzájárulási adóra és járulékokra</t>
  </si>
  <si>
    <t>65</t>
  </si>
  <si>
    <t>D/I/3c - ebből: költségvetési évben esedékes követelések bérhez és foglalkoztatáshoz kapcsolódó adókra</t>
  </si>
  <si>
    <t>66</t>
  </si>
  <si>
    <t>D/I/3d - ebből: költségvetési évben esedékes követelések vagyoni típusú adókra</t>
  </si>
  <si>
    <t>69</t>
  </si>
  <si>
    <t>D/I/4 Költségvetési évben esedékes követelések működési bevételre (=D/I/4a+…+D/I/4i)</t>
  </si>
  <si>
    <t>70</t>
  </si>
  <si>
    <t>D/I/4a - ebből: költségvetési évben esedékes követelések készletértékesítés ellenértékére, szolgáltatások ellenértékére, közvetített szolgáltatások ellenértékére</t>
  </si>
  <si>
    <t>71</t>
  </si>
  <si>
    <t>1.melléklet</t>
  </si>
  <si>
    <t xml:space="preserve">2.melléklet </t>
  </si>
  <si>
    <t xml:space="preserve"> 3. melléklet </t>
  </si>
  <si>
    <t>4. melléklet</t>
  </si>
  <si>
    <t>5.  melléklet</t>
  </si>
  <si>
    <t xml:space="preserve"> 6. melléklet </t>
  </si>
  <si>
    <t xml:space="preserve">7.  melléklet </t>
  </si>
  <si>
    <t xml:space="preserve">8. melléklet </t>
  </si>
  <si>
    <t xml:space="preserve"> 9. 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</si>
</sst>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Ft&quot;;[Red]\-#,##0\ &quot;Ft&quot;"/>
  </numFmts>
  <fonts count="27" x14ac:knownFonts="1">
    <font>
      <sz val="10"/>
      <name val="MS Sans Serif"/>
      <family val="2"/>
      <charset val="238"/>
    </font>
    <font>
      <sz val="10"/>
      <name val="MS Sans Serif"/>
      <charset val="238"/>
    </font>
    <font>
      <sz val="12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i/>
      <u/>
      <sz val="12"/>
      <color indexed="8"/>
      <name val="Times New Roman"/>
      <family val="1"/>
    </font>
    <font>
      <sz val="12"/>
      <name val="MS Sans Serif"/>
      <family val="2"/>
      <charset val="238"/>
    </font>
    <font>
      <b/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MS Sans Serif"/>
      <family val="2"/>
      <charset val="238"/>
    </font>
    <font>
      <sz val="10"/>
      <name val="Times New Roman"/>
      <family val="1"/>
    </font>
    <font>
      <sz val="8"/>
      <name val="MS Sans Serif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</font>
    <font>
      <b/>
      <sz val="10"/>
      <name val="Arial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2" borderId="10" xfId="0" applyFont="1" applyFill="1" applyBorder="1" applyAlignment="1">
      <alignment horizontal="center" vertical="top" wrapText="1"/>
    </xf>
    <xf numFmtId="0" fontId="10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0" xfId="0" applyFont="1"/>
    <xf numFmtId="0" fontId="6" fillId="2" borderId="1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/>
    <xf numFmtId="0" fontId="10" fillId="2" borderId="0" xfId="0" applyFont="1" applyFill="1"/>
    <xf numFmtId="0" fontId="8" fillId="0" borderId="10" xfId="0" applyFont="1" applyBorder="1" applyAlignment="1">
      <alignment horizontal="left" vertical="top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2" borderId="10" xfId="0" applyFont="1" applyFill="1" applyBorder="1" applyAlignment="1">
      <alignment vertical="top" wrapText="1"/>
    </xf>
    <xf numFmtId="0" fontId="17" fillId="0" borderId="0" xfId="0" applyFont="1"/>
    <xf numFmtId="0" fontId="17" fillId="2" borderId="0" xfId="0" applyFont="1" applyFill="1" applyAlignment="1"/>
    <xf numFmtId="0" fontId="17" fillId="2" borderId="0" xfId="0" applyFont="1" applyFill="1"/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/>
    <xf numFmtId="0" fontId="8" fillId="0" borderId="10" xfId="0" applyFont="1" applyBorder="1" applyAlignment="1">
      <alignment horizontal="right"/>
    </xf>
    <xf numFmtId="0" fontId="8" fillId="2" borderId="1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21" fillId="0" borderId="0" xfId="0" applyFont="1"/>
    <xf numFmtId="0" fontId="20" fillId="2" borderId="0" xfId="0" applyFont="1" applyFill="1" applyBorder="1" applyAlignment="1">
      <alignment horizontal="center" vertical="top"/>
    </xf>
    <xf numFmtId="0" fontId="20" fillId="0" borderId="0" xfId="0" applyFont="1" applyBorder="1" applyAlignment="1"/>
    <xf numFmtId="0" fontId="20" fillId="0" borderId="0" xfId="0" applyFont="1"/>
    <xf numFmtId="0" fontId="22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12" xfId="0" applyFont="1" applyBorder="1"/>
    <xf numFmtId="0" fontId="23" fillId="0" borderId="12" xfId="0" applyFont="1" applyBorder="1" applyAlignment="1">
      <alignment horizontal="righ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justify"/>
    </xf>
    <xf numFmtId="0" fontId="23" fillId="0" borderId="10" xfId="0" applyFont="1" applyBorder="1" applyAlignment="1">
      <alignment horizontal="center" vertical="top" wrapText="1"/>
    </xf>
    <xf numFmtId="3" fontId="6" fillId="0" borderId="10" xfId="0" applyNumberFormat="1" applyFont="1" applyBorder="1" applyAlignment="1">
      <alignment horizontal="right" vertical="top" wrapText="1"/>
    </xf>
    <xf numFmtId="3" fontId="24" fillId="0" borderId="0" xfId="0" applyNumberFormat="1" applyFont="1" applyBorder="1" applyAlignment="1">
      <alignment horizontal="right" vertical="top" wrapText="1"/>
    </xf>
    <xf numFmtId="3" fontId="25" fillId="0" borderId="0" xfId="0" applyNumberFormat="1" applyFont="1" applyBorder="1" applyAlignment="1">
      <alignment horizontal="right" vertical="top" wrapText="1"/>
    </xf>
    <xf numFmtId="0" fontId="2" fillId="0" borderId="0" xfId="0" applyFont="1" applyFill="1" applyBorder="1"/>
    <xf numFmtId="0" fontId="2" fillId="0" borderId="10" xfId="0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6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0" fillId="0" borderId="0" xfId="0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3" fillId="0" borderId="0" xfId="0" applyFont="1" applyProtection="1">
      <protection locked="0"/>
    </xf>
    <xf numFmtId="0" fontId="22" fillId="2" borderId="0" xfId="0" applyFont="1" applyFill="1" applyBorder="1" applyAlignment="1">
      <alignment horizontal="center" vertical="top" wrapText="1"/>
    </xf>
    <xf numFmtId="0" fontId="23" fillId="2" borderId="0" xfId="0" applyFont="1" applyFill="1"/>
    <xf numFmtId="0" fontId="8" fillId="0" borderId="0" xfId="0" applyFont="1" applyAlignment="1">
      <alignment horizontal="center" vertical="center"/>
    </xf>
    <xf numFmtId="6" fontId="23" fillId="0" borderId="0" xfId="0" applyNumberFormat="1" applyFont="1" applyAlignment="1">
      <alignment horizontal="right"/>
    </xf>
    <xf numFmtId="0" fontId="8" fillId="0" borderId="1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2" borderId="10" xfId="0" applyFont="1" applyFill="1" applyBorder="1" applyAlignment="1">
      <alignment horizontal="center" vertical="top"/>
    </xf>
    <xf numFmtId="0" fontId="6" fillId="0" borderId="10" xfId="0" applyFont="1" applyBorder="1"/>
    <xf numFmtId="0" fontId="8" fillId="0" borderId="0" xfId="0" applyFont="1" applyAlignment="1">
      <alignment horizontal="right" wrapText="1"/>
    </xf>
    <xf numFmtId="0" fontId="14" fillId="0" borderId="0" xfId="0" applyFont="1"/>
    <xf numFmtId="0" fontId="23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6" fontId="6" fillId="0" borderId="0" xfId="0" applyNumberFormat="1" applyFont="1" applyAlignment="1">
      <alignment horizontal="right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center" wrapText="1"/>
    </xf>
    <xf numFmtId="3" fontId="15" fillId="0" borderId="10" xfId="0" applyNumberFormat="1" applyFont="1" applyBorder="1" applyAlignment="1">
      <alignment horizontal="center" wrapText="1"/>
    </xf>
    <xf numFmtId="3" fontId="23" fillId="0" borderId="10" xfId="0" applyNumberFormat="1" applyFont="1" applyBorder="1" applyAlignment="1">
      <alignment horizontal="center" wrapText="1"/>
    </xf>
    <xf numFmtId="9" fontId="8" fillId="0" borderId="10" xfId="0" applyNumberFormat="1" applyFont="1" applyBorder="1" applyAlignment="1">
      <alignment horizontal="right" vertical="top" wrapText="1"/>
    </xf>
    <xf numFmtId="9" fontId="6" fillId="0" borderId="10" xfId="0" applyNumberFormat="1" applyFont="1" applyBorder="1" applyAlignment="1">
      <alignment horizontal="right" vertical="top" wrapText="1"/>
    </xf>
    <xf numFmtId="3" fontId="10" fillId="0" borderId="0" xfId="0" applyNumberFormat="1" applyFont="1"/>
    <xf numFmtId="3" fontId="8" fillId="0" borderId="10" xfId="0" applyNumberFormat="1" applyFont="1" applyBorder="1" applyAlignment="1">
      <alignment horizontal="right" vertical="top" wrapText="1"/>
    </xf>
    <xf numFmtId="3" fontId="22" fillId="0" borderId="10" xfId="0" applyNumberFormat="1" applyFont="1" applyBorder="1" applyAlignment="1">
      <alignment horizontal="right" vertical="top" wrapText="1"/>
    </xf>
    <xf numFmtId="3" fontId="23" fillId="0" borderId="10" xfId="0" applyNumberFormat="1" applyFont="1" applyBorder="1" applyAlignment="1">
      <alignment horizontal="right" vertical="top" wrapText="1"/>
    </xf>
    <xf numFmtId="0" fontId="23" fillId="0" borderId="0" xfId="0" applyFont="1" applyAlignment="1" applyProtection="1">
      <alignment horizontal="right"/>
      <protection locked="0"/>
    </xf>
    <xf numFmtId="0" fontId="8" fillId="2" borderId="0" xfId="0" applyFont="1" applyFill="1" applyAlignment="1">
      <alignment horizontal="right"/>
    </xf>
    <xf numFmtId="0" fontId="23" fillId="0" borderId="0" xfId="0" applyFont="1" applyAlignment="1">
      <alignment horizontal="left" wrapText="1"/>
    </xf>
    <xf numFmtId="0" fontId="10" fillId="0" borderId="10" xfId="0" applyFont="1" applyBorder="1" applyAlignment="1">
      <alignment horizontal="center"/>
    </xf>
    <xf numFmtId="9" fontId="23" fillId="0" borderId="10" xfId="0" applyNumberFormat="1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10" xfId="0" applyFont="1" applyBorder="1"/>
    <xf numFmtId="0" fontId="11" fillId="0" borderId="10" xfId="0" applyFont="1" applyBorder="1"/>
    <xf numFmtId="0" fontId="11" fillId="0" borderId="1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12" fillId="0" borderId="10" xfId="0" applyFont="1" applyBorder="1"/>
    <xf numFmtId="0" fontId="12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top" wrapText="1"/>
    </xf>
    <xf numFmtId="3" fontId="24" fillId="0" borderId="10" xfId="0" applyNumberFormat="1" applyFont="1" applyBorder="1" applyAlignment="1">
      <alignment horizontal="right" vertical="top" wrapText="1"/>
    </xf>
    <xf numFmtId="0" fontId="25" fillId="0" borderId="10" xfId="0" applyFont="1" applyBorder="1" applyAlignment="1">
      <alignment horizontal="left" vertical="top" wrapText="1"/>
    </xf>
    <xf numFmtId="3" fontId="25" fillId="0" borderId="10" xfId="0" applyNumberFormat="1" applyFont="1" applyBorder="1" applyAlignment="1">
      <alignment horizontal="right" vertical="top" wrapText="1"/>
    </xf>
    <xf numFmtId="0" fontId="26" fillId="0" borderId="10" xfId="0" applyFont="1" applyBorder="1" applyAlignment="1">
      <alignment horizontal="left" vertical="top" wrapText="1"/>
    </xf>
    <xf numFmtId="3" fontId="26" fillId="0" borderId="10" xfId="0" applyNumberFormat="1" applyFont="1" applyBorder="1" applyAlignment="1">
      <alignment horizontal="right" vertical="top" wrapText="1"/>
    </xf>
    <xf numFmtId="0" fontId="5" fillId="0" borderId="10" xfId="0" applyFont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3" fillId="0" borderId="10" xfId="0" applyFont="1" applyBorder="1" applyAlignment="1">
      <alignment horizontal="center"/>
    </xf>
    <xf numFmtId="0" fontId="23" fillId="0" borderId="10" xfId="0" applyFont="1" applyBorder="1"/>
    <xf numFmtId="0" fontId="8" fillId="0" borderId="10" xfId="0" applyFont="1" applyBorder="1" applyAlignment="1">
      <alignment horizontal="center" wrapText="1"/>
    </xf>
    <xf numFmtId="0" fontId="22" fillId="0" borderId="10" xfId="0" applyFont="1" applyBorder="1"/>
    <xf numFmtId="0" fontId="23" fillId="0" borderId="10" xfId="0" applyNumberFormat="1" applyFont="1" applyBorder="1" applyAlignment="1">
      <alignment horizontal="center"/>
    </xf>
    <xf numFmtId="16" fontId="23" fillId="0" borderId="10" xfId="0" applyNumberFormat="1" applyFont="1" applyBorder="1"/>
    <xf numFmtId="0" fontId="14" fillId="0" borderId="10" xfId="0" applyFont="1" applyBorder="1"/>
    <xf numFmtId="0" fontId="23" fillId="0" borderId="10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9" fontId="6" fillId="0" borderId="10" xfId="0" applyNumberFormat="1" applyFont="1" applyBorder="1" applyAlignment="1">
      <alignment horizontal="right" vertical="top"/>
    </xf>
    <xf numFmtId="9" fontId="23" fillId="0" borderId="10" xfId="0" applyNumberFormat="1" applyFont="1" applyBorder="1" applyAlignment="1">
      <alignment horizontal="right" vertical="top"/>
    </xf>
    <xf numFmtId="9" fontId="8" fillId="0" borderId="10" xfId="0" applyNumberFormat="1" applyFont="1" applyBorder="1" applyAlignment="1">
      <alignment vertical="top"/>
    </xf>
    <xf numFmtId="9" fontId="23" fillId="0" borderId="10" xfId="0" applyNumberFormat="1" applyFont="1" applyBorder="1" applyAlignment="1">
      <alignment vertical="top"/>
    </xf>
    <xf numFmtId="9" fontId="6" fillId="0" borderId="10" xfId="0" applyNumberFormat="1" applyFont="1" applyBorder="1" applyAlignment="1">
      <alignment vertical="top"/>
    </xf>
    <xf numFmtId="9" fontId="22" fillId="0" borderId="10" xfId="0" applyNumberFormat="1" applyFont="1" applyBorder="1" applyAlignment="1">
      <alignment vertical="top"/>
    </xf>
    <xf numFmtId="49" fontId="8" fillId="0" borderId="10" xfId="0" applyNumberFormat="1" applyFont="1" applyFill="1" applyBorder="1" applyAlignment="1">
      <alignment horizontal="center" vertical="top" wrapText="1"/>
    </xf>
    <xf numFmtId="3" fontId="8" fillId="0" borderId="10" xfId="0" applyNumberFormat="1" applyFont="1" applyFill="1" applyBorder="1" applyAlignment="1">
      <alignment horizontal="right" vertical="top" wrapText="1"/>
    </xf>
    <xf numFmtId="3" fontId="23" fillId="0" borderId="0" xfId="0" applyNumberFormat="1" applyFont="1" applyFill="1" applyBorder="1" applyAlignment="1">
      <alignment horizontal="right" vertical="top" wrapText="1"/>
    </xf>
    <xf numFmtId="0" fontId="21" fillId="0" borderId="0" xfId="0" applyFont="1" applyBorder="1"/>
    <xf numFmtId="0" fontId="6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top"/>
    </xf>
    <xf numFmtId="0" fontId="19" fillId="2" borderId="0" xfId="0" applyFont="1" applyFill="1" applyBorder="1" applyAlignment="1"/>
    <xf numFmtId="0" fontId="20" fillId="0" borderId="0" xfId="0" applyFont="1" applyAlignment="1"/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top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0" fillId="0" borderId="0" xfId="0"/>
    <xf numFmtId="0" fontId="4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2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6" fillId="2" borderId="0" xfId="0" applyFont="1" applyFill="1" applyAlignment="1">
      <alignment horizontal="center" vertical="top" wrapText="1"/>
    </xf>
    <xf numFmtId="0" fontId="8" fillId="2" borderId="0" xfId="0" applyFont="1" applyFill="1"/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/>
    <xf numFmtId="0" fontId="19" fillId="0" borderId="0" xfId="0" applyFont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1" xfId="0" applyFont="1" applyBorder="1" applyAlignment="1">
      <alignment horizontal="left"/>
    </xf>
    <xf numFmtId="0" fontId="23" fillId="0" borderId="25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 wrapText="1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C0C0C0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zoomScaleNormal="100" workbookViewId="0">
      <pane ySplit="8" topLeftCell="A9" activePane="bottomLeft" state="frozen"/>
      <selection pane="bottomLeft" sqref="A1:F1"/>
    </sheetView>
  </sheetViews>
  <sheetFormatPr defaultColWidth="9.109375" defaultRowHeight="12.6" x14ac:dyDescent="0.25"/>
  <cols>
    <col min="1" max="1" width="8.109375" style="43" customWidth="1"/>
    <col min="2" max="2" width="53.44140625" style="43" customWidth="1"/>
    <col min="3" max="3" width="14.88671875" style="43" customWidth="1"/>
    <col min="4" max="4" width="15.33203125" style="43" customWidth="1"/>
    <col min="5" max="5" width="13" style="43" customWidth="1"/>
    <col min="6" max="6" width="9.88671875" style="43" customWidth="1"/>
    <col min="7" max="8" width="9.33203125" style="43" bestFit="1" customWidth="1"/>
    <col min="9" max="9" width="11.44140625" style="43" customWidth="1"/>
    <col min="10" max="10" width="11" style="43" customWidth="1"/>
    <col min="11" max="11" width="10.6640625" style="43" customWidth="1"/>
    <col min="12" max="12" width="9.44140625" style="43" bestFit="1" customWidth="1"/>
    <col min="13" max="13" width="11" style="43" customWidth="1"/>
    <col min="14" max="14" width="13.33203125" style="43" customWidth="1"/>
    <col min="15" max="15" width="9.33203125" style="43" bestFit="1" customWidth="1"/>
    <col min="16" max="16" width="9.44140625" style="43" bestFit="1" customWidth="1"/>
    <col min="17" max="18" width="9.33203125" style="43" bestFit="1" customWidth="1"/>
    <col min="19" max="16384" width="9.109375" style="43"/>
  </cols>
  <sheetData>
    <row r="1" spans="1:21" ht="15.6" x14ac:dyDescent="0.3">
      <c r="A1" s="151" t="s">
        <v>978</v>
      </c>
      <c r="B1" s="152"/>
      <c r="C1" s="152"/>
      <c r="D1" s="152"/>
      <c r="E1" s="152"/>
      <c r="F1" s="153"/>
    </row>
    <row r="2" spans="1:21" ht="15.6" x14ac:dyDescent="0.3">
      <c r="A2" s="44"/>
      <c r="B2" s="45"/>
      <c r="C2" s="45"/>
      <c r="D2" s="45"/>
      <c r="E2" s="45"/>
      <c r="F2" s="46"/>
    </row>
    <row r="3" spans="1:21" ht="16.5" customHeight="1" x14ac:dyDescent="0.25">
      <c r="A3" s="80"/>
      <c r="B3" s="150" t="s">
        <v>417</v>
      </c>
      <c r="C3" s="150"/>
      <c r="D3" s="150"/>
      <c r="E3" s="150"/>
      <c r="Q3" s="155" t="s">
        <v>866</v>
      </c>
      <c r="R3" s="155"/>
    </row>
    <row r="4" spans="1:21" ht="16.5" customHeight="1" x14ac:dyDescent="0.25">
      <c r="A4" s="80"/>
      <c r="B4" s="80"/>
      <c r="C4" s="80"/>
      <c r="D4" s="80"/>
      <c r="E4" s="80"/>
      <c r="F4" s="77"/>
    </row>
    <row r="5" spans="1:21" ht="15.6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21" ht="15.6" x14ac:dyDescent="0.3">
      <c r="A6" s="81" t="s">
        <v>695</v>
      </c>
      <c r="B6" s="38" t="s">
        <v>692</v>
      </c>
      <c r="C6" s="38" t="s">
        <v>693</v>
      </c>
      <c r="D6" s="38" t="s">
        <v>694</v>
      </c>
      <c r="E6" s="38" t="s">
        <v>696</v>
      </c>
      <c r="F6" s="79" t="s">
        <v>697</v>
      </c>
      <c r="G6" s="79" t="s">
        <v>544</v>
      </c>
      <c r="H6" s="79" t="s">
        <v>545</v>
      </c>
      <c r="I6" s="79" t="s">
        <v>546</v>
      </c>
      <c r="J6" s="79" t="s">
        <v>676</v>
      </c>
      <c r="K6" s="79" t="s">
        <v>677</v>
      </c>
      <c r="L6" s="79" t="s">
        <v>678</v>
      </c>
      <c r="M6" s="79" t="s">
        <v>679</v>
      </c>
      <c r="N6" s="79" t="s">
        <v>680</v>
      </c>
      <c r="O6" s="79" t="s">
        <v>681</v>
      </c>
      <c r="P6" s="79" t="s">
        <v>682</v>
      </c>
      <c r="Q6" s="79" t="s">
        <v>243</v>
      </c>
      <c r="R6" s="79" t="s">
        <v>683</v>
      </c>
    </row>
    <row r="7" spans="1:21" ht="15.6" x14ac:dyDescent="0.3">
      <c r="A7" s="81"/>
      <c r="B7" s="39"/>
      <c r="C7" s="38" t="s">
        <v>423</v>
      </c>
      <c r="D7" s="38" t="s">
        <v>423</v>
      </c>
      <c r="E7" s="38" t="s">
        <v>423</v>
      </c>
      <c r="F7" s="30"/>
      <c r="G7" s="154" t="s">
        <v>865</v>
      </c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T7" s="149"/>
      <c r="U7" s="149"/>
    </row>
    <row r="8" spans="1:21" ht="31.2" x14ac:dyDescent="0.25">
      <c r="A8" s="81"/>
      <c r="B8" s="81" t="s">
        <v>691</v>
      </c>
      <c r="C8" s="41" t="s">
        <v>574</v>
      </c>
      <c r="D8" s="41" t="s">
        <v>548</v>
      </c>
      <c r="E8" s="41" t="s">
        <v>538</v>
      </c>
      <c r="F8" s="41" t="s">
        <v>698</v>
      </c>
      <c r="G8" s="146" t="s">
        <v>853</v>
      </c>
      <c r="H8" s="146" t="s">
        <v>854</v>
      </c>
      <c r="I8" s="146" t="s">
        <v>855</v>
      </c>
      <c r="J8" s="146" t="s">
        <v>856</v>
      </c>
      <c r="K8" s="146" t="s">
        <v>857</v>
      </c>
      <c r="L8" s="146" t="s">
        <v>858</v>
      </c>
      <c r="M8" s="146" t="s">
        <v>859</v>
      </c>
      <c r="N8" s="146" t="s">
        <v>860</v>
      </c>
      <c r="O8" s="146" t="s">
        <v>861</v>
      </c>
      <c r="P8" s="146" t="s">
        <v>862</v>
      </c>
      <c r="Q8" s="146" t="s">
        <v>863</v>
      </c>
      <c r="R8" s="146" t="s">
        <v>864</v>
      </c>
      <c r="T8" s="149"/>
      <c r="U8" s="149"/>
    </row>
    <row r="9" spans="1:21" ht="31.2" x14ac:dyDescent="0.25">
      <c r="A9" s="31" t="s">
        <v>700</v>
      </c>
      <c r="B9" s="29" t="s">
        <v>818</v>
      </c>
      <c r="C9" s="99">
        <v>10956293</v>
      </c>
      <c r="D9" s="99">
        <v>10956293</v>
      </c>
      <c r="E9" s="99">
        <v>10956293</v>
      </c>
      <c r="F9" s="142">
        <f t="shared" ref="F9:F14" si="0">(E9/D9)</f>
        <v>1</v>
      </c>
      <c r="G9" s="99">
        <v>0</v>
      </c>
      <c r="H9" s="99">
        <v>0</v>
      </c>
      <c r="I9" s="99">
        <v>10956293</v>
      </c>
      <c r="J9" s="99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T9" s="149"/>
      <c r="U9" s="149"/>
    </row>
    <row r="10" spans="1:21" ht="31.2" x14ac:dyDescent="0.25">
      <c r="A10" s="31" t="s">
        <v>702</v>
      </c>
      <c r="B10" s="29" t="s">
        <v>819</v>
      </c>
      <c r="C10" s="99">
        <v>3318340</v>
      </c>
      <c r="D10" s="99">
        <v>3322340</v>
      </c>
      <c r="E10" s="99">
        <v>3322340</v>
      </c>
      <c r="F10" s="142">
        <f t="shared" si="0"/>
        <v>1</v>
      </c>
      <c r="G10" s="99">
        <v>0</v>
      </c>
      <c r="H10" s="99">
        <v>0</v>
      </c>
      <c r="I10" s="99">
        <v>3322340</v>
      </c>
      <c r="J10" s="99">
        <v>0</v>
      </c>
      <c r="K10" s="99">
        <v>0</v>
      </c>
      <c r="L10" s="99">
        <v>0</v>
      </c>
      <c r="M10" s="99">
        <v>0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T10" s="149"/>
      <c r="U10" s="149"/>
    </row>
    <row r="11" spans="1:21" ht="31.2" x14ac:dyDescent="0.25">
      <c r="A11" s="31" t="s">
        <v>703</v>
      </c>
      <c r="B11" s="29" t="s">
        <v>820</v>
      </c>
      <c r="C11" s="99">
        <v>0</v>
      </c>
      <c r="D11" s="99">
        <v>292410</v>
      </c>
      <c r="E11" s="99">
        <v>292410</v>
      </c>
      <c r="F11" s="142">
        <f t="shared" si="0"/>
        <v>1</v>
      </c>
      <c r="G11" s="99">
        <v>0</v>
      </c>
      <c r="H11" s="99">
        <v>0</v>
      </c>
      <c r="I11" s="99">
        <v>292410</v>
      </c>
      <c r="J11" s="99">
        <v>0</v>
      </c>
      <c r="K11" s="99">
        <v>0</v>
      </c>
      <c r="L11" s="99">
        <v>0</v>
      </c>
      <c r="M11" s="99">
        <v>0</v>
      </c>
      <c r="N11" s="99">
        <v>0</v>
      </c>
      <c r="O11" s="99">
        <v>0</v>
      </c>
      <c r="P11" s="99">
        <v>0</v>
      </c>
      <c r="Q11" s="99">
        <v>0</v>
      </c>
      <c r="R11" s="99">
        <v>0</v>
      </c>
      <c r="T11" s="149"/>
      <c r="U11" s="149"/>
    </row>
    <row r="12" spans="1:21" ht="46.8" x14ac:dyDescent="0.25">
      <c r="A12" s="31" t="s">
        <v>707</v>
      </c>
      <c r="B12" s="29" t="s">
        <v>821</v>
      </c>
      <c r="C12" s="99">
        <v>3318340</v>
      </c>
      <c r="D12" s="99">
        <v>3614750</v>
      </c>
      <c r="E12" s="99">
        <v>3614750</v>
      </c>
      <c r="F12" s="142">
        <f t="shared" si="0"/>
        <v>1</v>
      </c>
      <c r="G12" s="99">
        <v>0</v>
      </c>
      <c r="H12" s="99">
        <v>0</v>
      </c>
      <c r="I12" s="99">
        <v>3614750</v>
      </c>
      <c r="J12" s="99">
        <v>0</v>
      </c>
      <c r="K12" s="99">
        <v>0</v>
      </c>
      <c r="L12" s="99">
        <v>0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  <c r="R12" s="99">
        <v>0</v>
      </c>
      <c r="T12" s="149"/>
      <c r="U12" s="149"/>
    </row>
    <row r="13" spans="1:21" ht="31.2" x14ac:dyDescent="0.25">
      <c r="A13" s="31" t="s">
        <v>708</v>
      </c>
      <c r="B13" s="29" t="s">
        <v>822</v>
      </c>
      <c r="C13" s="99">
        <v>1800000</v>
      </c>
      <c r="D13" s="99">
        <v>2000000</v>
      </c>
      <c r="E13" s="99">
        <v>2000000</v>
      </c>
      <c r="F13" s="142">
        <f t="shared" si="0"/>
        <v>1</v>
      </c>
      <c r="G13" s="99">
        <v>0</v>
      </c>
      <c r="H13" s="99">
        <v>0</v>
      </c>
      <c r="I13" s="99">
        <v>2000000</v>
      </c>
      <c r="J13" s="99">
        <v>0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T13" s="149"/>
      <c r="U13" s="149"/>
    </row>
    <row r="14" spans="1:21" ht="31.2" x14ac:dyDescent="0.25">
      <c r="A14" s="58" t="s">
        <v>710</v>
      </c>
      <c r="B14" s="48" t="s">
        <v>823</v>
      </c>
      <c r="C14" s="101">
        <v>16074633</v>
      </c>
      <c r="D14" s="101">
        <v>16571043</v>
      </c>
      <c r="E14" s="101">
        <v>16571043</v>
      </c>
      <c r="F14" s="143">
        <f t="shared" si="0"/>
        <v>1</v>
      </c>
      <c r="G14" s="99">
        <v>0</v>
      </c>
      <c r="H14" s="99">
        <v>0</v>
      </c>
      <c r="I14" s="99">
        <v>16571043</v>
      </c>
      <c r="J14" s="99">
        <v>0</v>
      </c>
      <c r="K14" s="99">
        <v>0</v>
      </c>
      <c r="L14" s="99">
        <v>0</v>
      </c>
      <c r="M14" s="99">
        <v>0</v>
      </c>
      <c r="N14" s="99">
        <v>0</v>
      </c>
      <c r="O14" s="99">
        <v>0</v>
      </c>
      <c r="P14" s="99">
        <v>0</v>
      </c>
      <c r="Q14" s="99">
        <v>0</v>
      </c>
      <c r="R14" s="99">
        <v>0</v>
      </c>
      <c r="T14" s="149"/>
      <c r="U14" s="149"/>
    </row>
    <row r="15" spans="1:21" ht="31.2" x14ac:dyDescent="0.25">
      <c r="A15" s="58" t="s">
        <v>711</v>
      </c>
      <c r="B15" s="48" t="s">
        <v>824</v>
      </c>
      <c r="C15" s="101">
        <v>2127960</v>
      </c>
      <c r="D15" s="101">
        <v>2670680</v>
      </c>
      <c r="E15" s="101">
        <v>2568645</v>
      </c>
      <c r="F15" s="143"/>
      <c r="G15" s="99">
        <v>0</v>
      </c>
      <c r="H15" s="99">
        <v>0</v>
      </c>
      <c r="I15" s="99">
        <v>0</v>
      </c>
      <c r="J15" s="99">
        <v>0</v>
      </c>
      <c r="K15" s="99">
        <v>2025925</v>
      </c>
      <c r="L15" s="99">
        <v>403254</v>
      </c>
      <c r="M15" s="99">
        <v>0</v>
      </c>
      <c r="N15" s="99">
        <v>0</v>
      </c>
      <c r="O15" s="99">
        <v>0</v>
      </c>
      <c r="P15" s="99">
        <v>139466</v>
      </c>
      <c r="Q15" s="99">
        <v>0</v>
      </c>
      <c r="R15" s="99">
        <v>0</v>
      </c>
      <c r="T15" s="149"/>
      <c r="U15" s="149"/>
    </row>
    <row r="16" spans="1:21" ht="31.2" x14ac:dyDescent="0.25">
      <c r="A16" s="58" t="s">
        <v>712</v>
      </c>
      <c r="B16" s="48" t="s">
        <v>825</v>
      </c>
      <c r="C16" s="101">
        <v>0</v>
      </c>
      <c r="D16" s="101">
        <v>0</v>
      </c>
      <c r="E16" s="101">
        <v>403254</v>
      </c>
      <c r="F16" s="143"/>
      <c r="G16" s="99">
        <v>0</v>
      </c>
      <c r="H16" s="99">
        <v>0</v>
      </c>
      <c r="I16" s="99">
        <v>0</v>
      </c>
      <c r="J16" s="99">
        <v>0</v>
      </c>
      <c r="K16" s="99">
        <v>0</v>
      </c>
      <c r="L16" s="99">
        <v>403254</v>
      </c>
      <c r="M16" s="99">
        <v>0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T16" s="149"/>
      <c r="U16" s="149"/>
    </row>
    <row r="17" spans="1:21" ht="15.6" x14ac:dyDescent="0.25">
      <c r="A17" s="58" t="s">
        <v>713</v>
      </c>
      <c r="B17" s="48" t="s">
        <v>826</v>
      </c>
      <c r="C17" s="101">
        <v>0</v>
      </c>
      <c r="D17" s="101">
        <v>0</v>
      </c>
      <c r="E17" s="101">
        <v>2165391</v>
      </c>
      <c r="F17" s="144"/>
      <c r="G17" s="99">
        <v>0</v>
      </c>
      <c r="H17" s="99">
        <v>0</v>
      </c>
      <c r="I17" s="99">
        <v>0</v>
      </c>
      <c r="J17" s="99">
        <v>0</v>
      </c>
      <c r="K17" s="99">
        <v>2025925</v>
      </c>
      <c r="L17" s="99">
        <v>0</v>
      </c>
      <c r="M17" s="99">
        <v>0</v>
      </c>
      <c r="N17" s="99">
        <v>0</v>
      </c>
      <c r="O17" s="99">
        <v>0</v>
      </c>
      <c r="P17" s="99">
        <v>139466</v>
      </c>
      <c r="Q17" s="99">
        <v>0</v>
      </c>
      <c r="R17" s="99">
        <v>0</v>
      </c>
      <c r="T17" s="149"/>
      <c r="U17" s="149"/>
    </row>
    <row r="18" spans="1:21" ht="31.2" x14ac:dyDescent="0.25">
      <c r="A18" s="31" t="s">
        <v>714</v>
      </c>
      <c r="B18" s="49" t="s">
        <v>827</v>
      </c>
      <c r="C18" s="100">
        <v>18202593</v>
      </c>
      <c r="D18" s="100">
        <v>19241723</v>
      </c>
      <c r="E18" s="100">
        <v>19139688</v>
      </c>
      <c r="F18" s="144">
        <f>(E18/D18)</f>
        <v>0.99469720045341059</v>
      </c>
      <c r="G18" s="100">
        <v>0</v>
      </c>
      <c r="H18" s="100">
        <v>0</v>
      </c>
      <c r="I18" s="100">
        <v>16571043</v>
      </c>
      <c r="J18" s="100">
        <v>0</v>
      </c>
      <c r="K18" s="100">
        <v>2025925</v>
      </c>
      <c r="L18" s="100">
        <v>403254</v>
      </c>
      <c r="M18" s="100">
        <v>0</v>
      </c>
      <c r="N18" s="100">
        <v>0</v>
      </c>
      <c r="O18" s="100">
        <v>0</v>
      </c>
      <c r="P18" s="100">
        <v>139466</v>
      </c>
      <c r="Q18" s="100">
        <v>0</v>
      </c>
      <c r="R18" s="100">
        <v>0</v>
      </c>
      <c r="T18" s="149"/>
      <c r="U18" s="149"/>
    </row>
    <row r="19" spans="1:21" ht="31.2" x14ac:dyDescent="0.25">
      <c r="A19" s="58" t="s">
        <v>715</v>
      </c>
      <c r="B19" s="48" t="s">
        <v>828</v>
      </c>
      <c r="C19" s="101">
        <v>2799208</v>
      </c>
      <c r="D19" s="101">
        <v>14889938</v>
      </c>
      <c r="E19" s="101">
        <v>13429882</v>
      </c>
      <c r="F19" s="143"/>
      <c r="G19" s="101">
        <v>0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2738755</v>
      </c>
      <c r="N19" s="101">
        <v>10691127</v>
      </c>
      <c r="O19" s="101">
        <v>0</v>
      </c>
      <c r="P19" s="101">
        <v>0</v>
      </c>
      <c r="Q19" s="101">
        <v>0</v>
      </c>
      <c r="R19" s="101">
        <v>0</v>
      </c>
      <c r="T19" s="149"/>
      <c r="U19" s="149"/>
    </row>
    <row r="20" spans="1:21" ht="31.2" x14ac:dyDescent="0.25">
      <c r="A20" s="58" t="s">
        <v>716</v>
      </c>
      <c r="B20" s="48" t="s">
        <v>829</v>
      </c>
      <c r="C20" s="101">
        <v>0</v>
      </c>
      <c r="D20" s="101">
        <v>0</v>
      </c>
      <c r="E20" s="101">
        <v>13429882</v>
      </c>
      <c r="F20" s="140"/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2738755</v>
      </c>
      <c r="N20" s="101">
        <v>10691127</v>
      </c>
      <c r="O20" s="101">
        <v>0</v>
      </c>
      <c r="P20" s="101">
        <v>0</v>
      </c>
      <c r="Q20" s="101">
        <v>0</v>
      </c>
      <c r="R20" s="101">
        <v>0</v>
      </c>
      <c r="T20" s="149"/>
      <c r="U20" s="149"/>
    </row>
    <row r="21" spans="1:21" ht="31.2" x14ac:dyDescent="0.25">
      <c r="A21" s="31" t="s">
        <v>871</v>
      </c>
      <c r="B21" s="49" t="s">
        <v>830</v>
      </c>
      <c r="C21" s="100">
        <v>2799208</v>
      </c>
      <c r="D21" s="100">
        <v>14889938</v>
      </c>
      <c r="E21" s="100">
        <v>13429882</v>
      </c>
      <c r="F21" s="141">
        <f>(E21/D21)</f>
        <v>0.90194344664161796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2738755</v>
      </c>
      <c r="N21" s="59">
        <v>10691127</v>
      </c>
      <c r="O21" s="59">
        <v>0</v>
      </c>
      <c r="P21" s="59">
        <v>0</v>
      </c>
      <c r="Q21" s="59">
        <v>0</v>
      </c>
      <c r="R21" s="59">
        <v>0</v>
      </c>
      <c r="T21" s="149"/>
      <c r="U21" s="149"/>
    </row>
    <row r="22" spans="1:21" ht="15.6" x14ac:dyDescent="0.25">
      <c r="A22" s="58" t="s">
        <v>717</v>
      </c>
      <c r="B22" s="48" t="s">
        <v>831</v>
      </c>
      <c r="C22" s="101">
        <v>500000</v>
      </c>
      <c r="D22" s="101">
        <v>500000</v>
      </c>
      <c r="E22" s="101">
        <v>296187</v>
      </c>
      <c r="F22" s="143"/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99">
        <v>296187</v>
      </c>
      <c r="T22" s="149"/>
      <c r="U22" s="149"/>
    </row>
    <row r="23" spans="1:21" ht="31.2" x14ac:dyDescent="0.25">
      <c r="A23" s="58" t="s">
        <v>718</v>
      </c>
      <c r="B23" s="48" t="s">
        <v>832</v>
      </c>
      <c r="C23" s="101">
        <v>0</v>
      </c>
      <c r="D23" s="101">
        <v>0</v>
      </c>
      <c r="E23" s="101">
        <v>296187</v>
      </c>
      <c r="F23" s="143"/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9">
        <v>0</v>
      </c>
      <c r="Q23" s="99">
        <v>0</v>
      </c>
      <c r="R23" s="99">
        <v>296187</v>
      </c>
      <c r="T23" s="149"/>
      <c r="U23" s="149"/>
    </row>
    <row r="24" spans="1:21" ht="15.6" x14ac:dyDescent="0.25">
      <c r="A24" s="58" t="s">
        <v>699</v>
      </c>
      <c r="B24" s="48" t="s">
        <v>833</v>
      </c>
      <c r="C24" s="101">
        <v>120000</v>
      </c>
      <c r="D24" s="101">
        <v>120000</v>
      </c>
      <c r="E24" s="101">
        <v>0</v>
      </c>
      <c r="F24" s="143"/>
      <c r="G24" s="147">
        <v>0</v>
      </c>
      <c r="H24" s="147">
        <v>0</v>
      </c>
      <c r="I24" s="147">
        <v>0</v>
      </c>
      <c r="J24" s="147">
        <v>0</v>
      </c>
      <c r="K24" s="147">
        <v>0</v>
      </c>
      <c r="L24" s="147">
        <v>0</v>
      </c>
      <c r="M24" s="147">
        <v>0</v>
      </c>
      <c r="N24" s="147">
        <v>0</v>
      </c>
      <c r="O24" s="147">
        <v>0</v>
      </c>
      <c r="P24" s="147">
        <v>0</v>
      </c>
      <c r="Q24" s="147">
        <v>0</v>
      </c>
      <c r="R24" s="147">
        <v>0</v>
      </c>
      <c r="S24" s="148"/>
      <c r="T24" s="149"/>
      <c r="U24" s="149"/>
    </row>
    <row r="25" spans="1:21" ht="20.100000000000001" customHeight="1" x14ac:dyDescent="0.25">
      <c r="A25" s="58" t="s">
        <v>719</v>
      </c>
      <c r="B25" s="48" t="s">
        <v>834</v>
      </c>
      <c r="C25" s="101">
        <v>620000</v>
      </c>
      <c r="D25" s="101">
        <v>620000</v>
      </c>
      <c r="E25" s="101">
        <v>296187</v>
      </c>
      <c r="F25" s="143">
        <f>(E25/D25)</f>
        <v>0.47772096774193551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0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99">
        <v>296187</v>
      </c>
      <c r="T25" s="149"/>
      <c r="U25" s="149"/>
    </row>
    <row r="26" spans="1:21" ht="15.6" x14ac:dyDescent="0.25">
      <c r="A26" s="58" t="s">
        <v>720</v>
      </c>
      <c r="B26" s="48" t="s">
        <v>835</v>
      </c>
      <c r="C26" s="101">
        <v>0</v>
      </c>
      <c r="D26" s="101">
        <v>0</v>
      </c>
      <c r="E26" s="101">
        <v>4581</v>
      </c>
      <c r="F26" s="143"/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0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4581</v>
      </c>
      <c r="T26" s="149"/>
      <c r="U26" s="149"/>
    </row>
    <row r="27" spans="1:21" ht="31.2" x14ac:dyDescent="0.25">
      <c r="A27" s="58" t="s">
        <v>721</v>
      </c>
      <c r="B27" s="33" t="s">
        <v>836</v>
      </c>
      <c r="C27" s="59">
        <v>620000</v>
      </c>
      <c r="D27" s="59">
        <v>620000</v>
      </c>
      <c r="E27" s="59">
        <v>300768</v>
      </c>
      <c r="F27" s="144">
        <f>(E27/D27)</f>
        <v>0.48510967741935485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300768</v>
      </c>
      <c r="T27" s="149"/>
      <c r="U27" s="149"/>
    </row>
    <row r="28" spans="1:21" ht="15.6" x14ac:dyDescent="0.25">
      <c r="A28" s="31" t="s">
        <v>722</v>
      </c>
      <c r="B28" s="29" t="s">
        <v>837</v>
      </c>
      <c r="C28" s="99">
        <v>350000</v>
      </c>
      <c r="D28" s="99">
        <v>350000</v>
      </c>
      <c r="E28" s="99">
        <v>333100</v>
      </c>
      <c r="F28" s="142">
        <f>(E28/D28)</f>
        <v>0.95171428571428573</v>
      </c>
      <c r="G28" s="101">
        <v>0</v>
      </c>
      <c r="H28" s="101">
        <v>333100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T28" s="149"/>
      <c r="U28" s="149"/>
    </row>
    <row r="29" spans="1:21" ht="15.6" x14ac:dyDescent="0.25">
      <c r="A29" s="31" t="s">
        <v>723</v>
      </c>
      <c r="B29" s="29" t="s">
        <v>838</v>
      </c>
      <c r="C29" s="99">
        <v>84500</v>
      </c>
      <c r="D29" s="99">
        <v>84500</v>
      </c>
      <c r="E29" s="99">
        <v>128286</v>
      </c>
      <c r="F29" s="142">
        <f>(E29/D29)</f>
        <v>1.5181775147928993</v>
      </c>
      <c r="G29" s="101">
        <v>128286</v>
      </c>
      <c r="H29" s="101">
        <v>0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T29" s="149"/>
      <c r="U29" s="149"/>
    </row>
    <row r="30" spans="1:21" ht="15.6" x14ac:dyDescent="0.25">
      <c r="A30" s="31" t="s">
        <v>878</v>
      </c>
      <c r="B30" s="29" t="s">
        <v>839</v>
      </c>
      <c r="C30" s="99">
        <v>20000</v>
      </c>
      <c r="D30" s="99">
        <v>20000</v>
      </c>
      <c r="E30" s="99">
        <v>43112</v>
      </c>
      <c r="F30" s="142">
        <f>E30/D30</f>
        <v>2.1556000000000002</v>
      </c>
      <c r="G30" s="101">
        <v>0</v>
      </c>
      <c r="H30" s="101">
        <v>37112</v>
      </c>
      <c r="I30" s="101">
        <v>0</v>
      </c>
      <c r="J30" s="101">
        <v>0</v>
      </c>
      <c r="K30" s="101">
        <v>0</v>
      </c>
      <c r="L30" s="101">
        <v>0</v>
      </c>
      <c r="M30" s="101">
        <v>0</v>
      </c>
      <c r="N30" s="101">
        <v>0</v>
      </c>
      <c r="O30" s="101">
        <v>6000</v>
      </c>
      <c r="P30" s="101">
        <v>0</v>
      </c>
      <c r="Q30" s="101">
        <v>0</v>
      </c>
      <c r="R30" s="101">
        <v>0</v>
      </c>
      <c r="T30" s="149"/>
      <c r="U30" s="149"/>
    </row>
    <row r="31" spans="1:21" ht="31.2" x14ac:dyDescent="0.25">
      <c r="A31" s="31" t="s">
        <v>880</v>
      </c>
      <c r="B31" s="29" t="s">
        <v>840</v>
      </c>
      <c r="C31" s="99">
        <v>0</v>
      </c>
      <c r="D31" s="99">
        <v>0</v>
      </c>
      <c r="E31" s="99">
        <v>10504</v>
      </c>
      <c r="F31" s="142"/>
      <c r="G31" s="101">
        <v>0</v>
      </c>
      <c r="H31" s="101">
        <v>10504</v>
      </c>
      <c r="I31" s="101">
        <v>0</v>
      </c>
      <c r="J31" s="101">
        <v>0</v>
      </c>
      <c r="K31" s="101">
        <v>0</v>
      </c>
      <c r="L31" s="101">
        <v>0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T31" s="149"/>
      <c r="U31" s="149"/>
    </row>
    <row r="32" spans="1:21" ht="31.2" x14ac:dyDescent="0.25">
      <c r="A32" s="31" t="s">
        <v>724</v>
      </c>
      <c r="B32" s="29" t="s">
        <v>841</v>
      </c>
      <c r="C32" s="99">
        <v>0</v>
      </c>
      <c r="D32" s="99">
        <v>0</v>
      </c>
      <c r="E32" s="99">
        <v>8612</v>
      </c>
      <c r="F32" s="142"/>
      <c r="G32" s="101">
        <v>0</v>
      </c>
      <c r="H32" s="101">
        <v>8612</v>
      </c>
      <c r="I32" s="101">
        <v>0</v>
      </c>
      <c r="J32" s="101">
        <v>0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T32" s="149"/>
      <c r="U32" s="149"/>
    </row>
    <row r="33" spans="1:21" ht="15.6" x14ac:dyDescent="0.25">
      <c r="A33" s="31" t="s">
        <v>725</v>
      </c>
      <c r="B33" s="29" t="s">
        <v>842</v>
      </c>
      <c r="C33" s="99">
        <v>433260</v>
      </c>
      <c r="D33" s="99">
        <v>433260</v>
      </c>
      <c r="E33" s="99">
        <v>446225</v>
      </c>
      <c r="F33" s="142">
        <f>E33/D33</f>
        <v>1.0299242948806722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446225</v>
      </c>
      <c r="R33" s="101">
        <v>0</v>
      </c>
      <c r="T33" s="149"/>
      <c r="U33" s="149"/>
    </row>
    <row r="34" spans="1:21" ht="15.6" x14ac:dyDescent="0.25">
      <c r="A34" s="31" t="s">
        <v>882</v>
      </c>
      <c r="B34" s="29" t="s">
        <v>843</v>
      </c>
      <c r="C34" s="99">
        <v>100000</v>
      </c>
      <c r="D34" s="99">
        <v>242232</v>
      </c>
      <c r="E34" s="99">
        <v>150545</v>
      </c>
      <c r="F34" s="142">
        <f>E34/D34</f>
        <v>0.6214909673370983</v>
      </c>
      <c r="G34" s="101">
        <v>150545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T34" s="149"/>
      <c r="U34" s="149"/>
    </row>
    <row r="35" spans="1:21" ht="15.6" x14ac:dyDescent="0.25">
      <c r="A35" s="31" t="s">
        <v>884</v>
      </c>
      <c r="B35" s="29" t="s">
        <v>844</v>
      </c>
      <c r="C35" s="99">
        <v>0</v>
      </c>
      <c r="D35" s="99">
        <v>0</v>
      </c>
      <c r="E35" s="99">
        <v>142232</v>
      </c>
      <c r="F35" s="142"/>
      <c r="G35" s="101">
        <v>142232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T35" s="149"/>
      <c r="U35" s="149"/>
    </row>
    <row r="36" spans="1:21" ht="46.8" x14ac:dyDescent="0.25">
      <c r="A36" s="31" t="s">
        <v>886</v>
      </c>
      <c r="B36" s="49" t="s">
        <v>845</v>
      </c>
      <c r="C36" s="100">
        <v>987760</v>
      </c>
      <c r="D36" s="100">
        <v>1129992</v>
      </c>
      <c r="E36" s="100">
        <v>1101268</v>
      </c>
      <c r="F36" s="145">
        <f t="shared" ref="F36:F42" si="1">(E36/D36)</f>
        <v>0.97458035101133456</v>
      </c>
      <c r="G36" s="59">
        <v>278831</v>
      </c>
      <c r="H36" s="59">
        <v>370212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6000</v>
      </c>
      <c r="P36" s="59">
        <v>0</v>
      </c>
      <c r="Q36" s="59">
        <v>446225</v>
      </c>
      <c r="R36" s="59">
        <v>0</v>
      </c>
      <c r="T36" s="149"/>
      <c r="U36" s="149"/>
    </row>
    <row r="37" spans="1:21" ht="31.2" x14ac:dyDescent="0.25">
      <c r="A37" s="58" t="s">
        <v>726</v>
      </c>
      <c r="B37" s="33" t="s">
        <v>846</v>
      </c>
      <c r="C37" s="59">
        <v>22609561</v>
      </c>
      <c r="D37" s="59">
        <v>35881653</v>
      </c>
      <c r="E37" s="59">
        <v>33971606</v>
      </c>
      <c r="F37" s="144">
        <f t="shared" si="1"/>
        <v>0.94676814359695194</v>
      </c>
      <c r="G37" s="59">
        <v>278831</v>
      </c>
      <c r="H37" s="59">
        <v>370212</v>
      </c>
      <c r="I37" s="59">
        <v>16571043</v>
      </c>
      <c r="J37" s="59">
        <v>0</v>
      </c>
      <c r="K37" s="59">
        <v>2025925</v>
      </c>
      <c r="L37" s="59">
        <v>403254</v>
      </c>
      <c r="M37" s="59">
        <v>2738755</v>
      </c>
      <c r="N37" s="59">
        <v>10691127</v>
      </c>
      <c r="O37" s="59">
        <v>6000</v>
      </c>
      <c r="P37" s="59">
        <v>139466</v>
      </c>
      <c r="Q37" s="59">
        <v>446225</v>
      </c>
      <c r="R37" s="59">
        <v>300768</v>
      </c>
      <c r="T37" s="149"/>
      <c r="U37" s="149"/>
    </row>
    <row r="38" spans="1:21" ht="31.2" x14ac:dyDescent="0.25">
      <c r="A38" s="31" t="s">
        <v>888</v>
      </c>
      <c r="B38" s="29" t="s">
        <v>847</v>
      </c>
      <c r="C38" s="99">
        <v>2434030</v>
      </c>
      <c r="D38" s="99">
        <v>2472755</v>
      </c>
      <c r="E38" s="99">
        <v>2471599</v>
      </c>
      <c r="F38" s="142">
        <f t="shared" si="1"/>
        <v>0.99953250524212867</v>
      </c>
      <c r="G38" s="99">
        <v>0</v>
      </c>
      <c r="H38" s="99">
        <v>0</v>
      </c>
      <c r="I38" s="99">
        <v>0</v>
      </c>
      <c r="J38" s="99">
        <v>2471599</v>
      </c>
      <c r="K38" s="99">
        <v>0</v>
      </c>
      <c r="L38" s="99">
        <v>0</v>
      </c>
      <c r="M38" s="99">
        <v>0</v>
      </c>
      <c r="N38" s="99">
        <v>0</v>
      </c>
      <c r="O38" s="99">
        <v>0</v>
      </c>
      <c r="P38" s="99">
        <v>0</v>
      </c>
      <c r="Q38" s="99">
        <v>0</v>
      </c>
      <c r="R38" s="99">
        <v>0</v>
      </c>
      <c r="T38" s="149"/>
      <c r="U38" s="149"/>
    </row>
    <row r="39" spans="1:21" ht="15.6" x14ac:dyDescent="0.25">
      <c r="A39" s="31" t="s">
        <v>890</v>
      </c>
      <c r="B39" s="29" t="s">
        <v>848</v>
      </c>
      <c r="C39" s="99">
        <v>2434030</v>
      </c>
      <c r="D39" s="99">
        <v>2472755</v>
      </c>
      <c r="E39" s="99">
        <v>2471599</v>
      </c>
      <c r="F39" s="142">
        <f t="shared" si="1"/>
        <v>0.99953250524212867</v>
      </c>
      <c r="G39" s="99">
        <v>0</v>
      </c>
      <c r="H39" s="99">
        <v>0</v>
      </c>
      <c r="I39" s="99">
        <v>0</v>
      </c>
      <c r="J39" s="99">
        <v>2471599</v>
      </c>
      <c r="K39" s="99">
        <v>0</v>
      </c>
      <c r="L39" s="99">
        <v>0</v>
      </c>
      <c r="M39" s="99">
        <v>0</v>
      </c>
      <c r="N39" s="99">
        <v>0</v>
      </c>
      <c r="O39" s="99">
        <v>0</v>
      </c>
      <c r="P39" s="99">
        <v>0</v>
      </c>
      <c r="Q39" s="99">
        <v>0</v>
      </c>
      <c r="R39" s="99">
        <v>0</v>
      </c>
      <c r="T39" s="149"/>
      <c r="U39" s="149"/>
    </row>
    <row r="40" spans="1:21" ht="15.6" x14ac:dyDescent="0.25">
      <c r="A40" s="31" t="s">
        <v>892</v>
      </c>
      <c r="B40" s="29" t="s">
        <v>849</v>
      </c>
      <c r="C40" s="99">
        <v>0</v>
      </c>
      <c r="D40" s="99">
        <v>454309</v>
      </c>
      <c r="E40" s="99">
        <v>1173123</v>
      </c>
      <c r="F40" s="142">
        <f t="shared" si="1"/>
        <v>2.5822138676539534</v>
      </c>
      <c r="G40" s="99">
        <v>0</v>
      </c>
      <c r="H40" s="99">
        <v>0</v>
      </c>
      <c r="I40" s="99">
        <v>1173123</v>
      </c>
      <c r="J40" s="99">
        <v>0</v>
      </c>
      <c r="K40" s="99">
        <v>0</v>
      </c>
      <c r="L40" s="99">
        <v>0</v>
      </c>
      <c r="M40" s="99">
        <v>0</v>
      </c>
      <c r="N40" s="99">
        <v>0</v>
      </c>
      <c r="O40" s="99">
        <v>0</v>
      </c>
      <c r="P40" s="99">
        <v>0</v>
      </c>
      <c r="Q40" s="99">
        <v>0</v>
      </c>
      <c r="R40" s="99">
        <v>0</v>
      </c>
      <c r="T40" s="149"/>
      <c r="U40" s="149"/>
    </row>
    <row r="41" spans="1:21" ht="31.2" x14ac:dyDescent="0.25">
      <c r="A41" s="31" t="s">
        <v>894</v>
      </c>
      <c r="B41" s="29" t="s">
        <v>850</v>
      </c>
      <c r="C41" s="99">
        <v>2434030</v>
      </c>
      <c r="D41" s="99">
        <v>2927064</v>
      </c>
      <c r="E41" s="99">
        <v>3644722</v>
      </c>
      <c r="F41" s="142">
        <f t="shared" si="1"/>
        <v>1.2451801532183786</v>
      </c>
      <c r="G41" s="99">
        <v>0</v>
      </c>
      <c r="H41" s="99">
        <v>0</v>
      </c>
      <c r="I41" s="99">
        <v>1173123</v>
      </c>
      <c r="J41" s="99">
        <v>2471599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  <c r="T41" s="149"/>
      <c r="U41" s="149"/>
    </row>
    <row r="42" spans="1:21" ht="15.6" x14ac:dyDescent="0.25">
      <c r="A42" s="31" t="s">
        <v>896</v>
      </c>
      <c r="B42" s="49" t="s">
        <v>851</v>
      </c>
      <c r="C42" s="100">
        <v>2434030</v>
      </c>
      <c r="D42" s="100">
        <v>2927064</v>
      </c>
      <c r="E42" s="100">
        <v>3644722</v>
      </c>
      <c r="F42" s="145">
        <f t="shared" si="1"/>
        <v>1.2451801532183786</v>
      </c>
      <c r="G42" s="100">
        <v>0</v>
      </c>
      <c r="H42" s="100">
        <v>0</v>
      </c>
      <c r="I42" s="100">
        <v>1173123</v>
      </c>
      <c r="J42" s="100">
        <v>2471599</v>
      </c>
      <c r="K42" s="100">
        <v>0</v>
      </c>
      <c r="L42" s="100">
        <v>0</v>
      </c>
      <c r="M42" s="100">
        <v>0</v>
      </c>
      <c r="N42" s="100">
        <v>0</v>
      </c>
      <c r="O42" s="100">
        <v>0</v>
      </c>
      <c r="P42" s="100">
        <v>0</v>
      </c>
      <c r="Q42" s="100">
        <v>0</v>
      </c>
      <c r="R42" s="100">
        <v>0</v>
      </c>
      <c r="T42" s="149"/>
      <c r="U42" s="149"/>
    </row>
    <row r="43" spans="1:21" ht="15.6" x14ac:dyDescent="0.25">
      <c r="A43" s="58" t="s">
        <v>898</v>
      </c>
      <c r="B43" s="33" t="s">
        <v>852</v>
      </c>
      <c r="C43" s="59">
        <f>SUM(C37+C42)</f>
        <v>25043591</v>
      </c>
      <c r="D43" s="59">
        <f>SUM(D37+D42)</f>
        <v>38808717</v>
      </c>
      <c r="E43" s="59">
        <f>SUM(E37+E42)</f>
        <v>37616328</v>
      </c>
      <c r="F43" s="97">
        <f>E43/D43</f>
        <v>0.96927522752169315</v>
      </c>
      <c r="G43" s="100">
        <v>278831</v>
      </c>
      <c r="H43" s="100">
        <v>370212</v>
      </c>
      <c r="I43" s="100">
        <v>17744166</v>
      </c>
      <c r="J43" s="100">
        <v>2471599</v>
      </c>
      <c r="K43" s="100">
        <v>2025925</v>
      </c>
      <c r="L43" s="100">
        <v>403254</v>
      </c>
      <c r="M43" s="100">
        <v>2738755</v>
      </c>
      <c r="N43" s="100">
        <v>10691127</v>
      </c>
      <c r="O43" s="100">
        <v>6000</v>
      </c>
      <c r="P43" s="100">
        <v>139466</v>
      </c>
      <c r="Q43" s="100">
        <v>446225</v>
      </c>
      <c r="R43" s="100">
        <v>300768</v>
      </c>
      <c r="T43" s="149"/>
      <c r="U43" s="149"/>
    </row>
    <row r="44" spans="1:21" ht="15.6" x14ac:dyDescent="0.3">
      <c r="A44" s="83" t="s">
        <v>868</v>
      </c>
      <c r="D44" s="52"/>
      <c r="E44" s="52"/>
      <c r="F44" s="52"/>
      <c r="T44" s="149"/>
      <c r="U44" s="149"/>
    </row>
    <row r="45" spans="1:21" ht="15.6" x14ac:dyDescent="0.3">
      <c r="A45" s="85"/>
      <c r="D45" s="52"/>
      <c r="E45" s="52"/>
      <c r="F45" s="52"/>
    </row>
    <row r="46" spans="1:21" ht="15.6" x14ac:dyDescent="0.3">
      <c r="A46" s="85"/>
      <c r="D46" s="52"/>
      <c r="E46" s="52"/>
      <c r="F46" s="52"/>
    </row>
    <row r="47" spans="1:21" ht="15.6" x14ac:dyDescent="0.3">
      <c r="A47" s="85"/>
      <c r="D47" s="52"/>
      <c r="E47" s="52"/>
      <c r="F47" s="52"/>
    </row>
    <row r="48" spans="1:21" ht="15.6" x14ac:dyDescent="0.3">
      <c r="A48" s="85"/>
      <c r="B48" s="84" t="s">
        <v>576</v>
      </c>
      <c r="C48" s="50"/>
      <c r="D48" s="52"/>
      <c r="E48" s="52"/>
      <c r="F48" s="52"/>
    </row>
    <row r="49" spans="1:6" ht="15.6" x14ac:dyDescent="0.3">
      <c r="A49" s="85"/>
      <c r="B49" s="51"/>
      <c r="C49" s="50"/>
      <c r="D49" s="86"/>
      <c r="E49" s="19"/>
      <c r="F49" s="19"/>
    </row>
    <row r="50" spans="1:6" ht="15.6" x14ac:dyDescent="0.3">
      <c r="A50" s="83"/>
      <c r="B50" s="52" t="s">
        <v>418</v>
      </c>
      <c r="C50" s="51" t="s">
        <v>454</v>
      </c>
      <c r="D50" s="55"/>
      <c r="E50" s="52"/>
      <c r="F50" s="52"/>
    </row>
    <row r="51" spans="1:6" ht="16.2" thickBot="1" x14ac:dyDescent="0.35">
      <c r="A51" s="57"/>
      <c r="B51" s="53" t="s">
        <v>419</v>
      </c>
      <c r="C51" s="54" t="s">
        <v>425</v>
      </c>
      <c r="D51" s="52"/>
      <c r="E51" s="52"/>
      <c r="F51" s="52"/>
    </row>
    <row r="52" spans="1:6" ht="15.6" x14ac:dyDescent="0.3">
      <c r="A52" s="57"/>
      <c r="B52" s="19" t="s">
        <v>420</v>
      </c>
      <c r="C52" s="56" t="s">
        <v>426</v>
      </c>
      <c r="D52" s="52"/>
      <c r="E52" s="52"/>
      <c r="F52" s="52"/>
    </row>
    <row r="53" spans="1:6" ht="15.6" x14ac:dyDescent="0.3">
      <c r="A53" s="52"/>
      <c r="B53" s="52"/>
      <c r="C53" s="52"/>
      <c r="D53" s="52"/>
      <c r="E53" s="52"/>
      <c r="F53" s="52"/>
    </row>
    <row r="54" spans="1:6" ht="15.6" x14ac:dyDescent="0.3">
      <c r="A54" s="52"/>
      <c r="B54" s="104" t="s">
        <v>421</v>
      </c>
      <c r="C54" s="78" t="s">
        <v>453</v>
      </c>
      <c r="D54" s="19"/>
      <c r="E54" s="19"/>
      <c r="F54" s="19"/>
    </row>
    <row r="55" spans="1:6" ht="16.2" thickBot="1" x14ac:dyDescent="0.35">
      <c r="B55" s="53" t="s">
        <v>452</v>
      </c>
      <c r="C55" s="54" t="s">
        <v>427</v>
      </c>
    </row>
    <row r="56" spans="1:6" ht="15.6" x14ac:dyDescent="0.3">
      <c r="B56" s="52" t="s">
        <v>422</v>
      </c>
      <c r="C56" s="87" t="s">
        <v>428</v>
      </c>
    </row>
  </sheetData>
  <mergeCells count="4">
    <mergeCell ref="B3:E3"/>
    <mergeCell ref="A1:F1"/>
    <mergeCell ref="G7:R7"/>
    <mergeCell ref="Q3:R3"/>
  </mergeCells>
  <phoneticPr fontId="0" type="noConversion"/>
  <printOptions horizontalCentered="1"/>
  <pageMargins left="0.35433070866141736" right="0.35433070866141736" top="0.19685039370078741" bottom="0.19685039370078741" header="0.51181102362204722" footer="0.51181102362204722"/>
  <pageSetup scale="5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zoomScaleNormal="100" workbookViewId="0">
      <pane ySplit="6" topLeftCell="A7" activePane="bottomLeft" state="frozen"/>
      <selection pane="bottomLeft" sqref="A1:W1"/>
    </sheetView>
  </sheetViews>
  <sheetFormatPr defaultRowHeight="12.6" x14ac:dyDescent="0.25"/>
  <cols>
    <col min="1" max="1" width="9.44140625" customWidth="1"/>
    <col min="2" max="2" width="36.88671875" customWidth="1"/>
    <col min="3" max="3" width="13.109375" customWidth="1"/>
    <col min="4" max="4" width="15.6640625" customWidth="1"/>
    <col min="5" max="5" width="13.6640625" customWidth="1"/>
    <col min="6" max="6" width="9.6640625" customWidth="1"/>
    <col min="7" max="11" width="11.33203125" customWidth="1"/>
    <col min="12" max="12" width="13.33203125" customWidth="1"/>
    <col min="13" max="14" width="11.33203125" customWidth="1"/>
    <col min="15" max="15" width="12.44140625" customWidth="1"/>
    <col min="16" max="19" width="11.33203125" customWidth="1"/>
    <col min="20" max="21" width="13.44140625" customWidth="1"/>
    <col min="22" max="23" width="11.33203125" customWidth="1"/>
    <col min="24" max="24" width="10.44140625" customWidth="1"/>
    <col min="25" max="25" width="17.6640625" customWidth="1"/>
  </cols>
  <sheetData>
    <row r="1" spans="1:31" s="35" customFormat="1" ht="39" customHeight="1" x14ac:dyDescent="0.3">
      <c r="A1" s="158" t="s">
        <v>979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</row>
    <row r="2" spans="1:31" s="35" customFormat="1" ht="12.75" customHeight="1" x14ac:dyDescent="0.25">
      <c r="A2" s="151" t="s">
        <v>410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</row>
    <row r="3" spans="1:31" s="35" customFormat="1" ht="13.2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36"/>
      <c r="Y3" s="36"/>
      <c r="Z3" s="36"/>
      <c r="AA3" s="36"/>
      <c r="AB3" s="36"/>
      <c r="AC3" s="36"/>
      <c r="AD3" s="36"/>
      <c r="AE3" s="36"/>
    </row>
    <row r="4" spans="1:31" s="37" customFormat="1" ht="30" customHeight="1" x14ac:dyDescent="0.25">
      <c r="A4" s="156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</row>
    <row r="5" spans="1:31" s="35" customFormat="1" ht="26.25" customHeight="1" x14ac:dyDescent="0.3">
      <c r="A5" s="41" t="s">
        <v>695</v>
      </c>
      <c r="B5" s="38" t="s">
        <v>692</v>
      </c>
      <c r="C5" s="38" t="s">
        <v>693</v>
      </c>
      <c r="D5" s="38" t="s">
        <v>694</v>
      </c>
      <c r="E5" s="38" t="s">
        <v>696</v>
      </c>
      <c r="F5" s="38" t="s">
        <v>697</v>
      </c>
      <c r="G5" s="38" t="s">
        <v>544</v>
      </c>
      <c r="H5" s="38" t="s">
        <v>545</v>
      </c>
      <c r="I5" s="38" t="s">
        <v>546</v>
      </c>
      <c r="J5" s="38" t="s">
        <v>676</v>
      </c>
      <c r="K5" s="38" t="s">
        <v>677</v>
      </c>
      <c r="L5" s="38" t="s">
        <v>678</v>
      </c>
      <c r="M5" s="38" t="s">
        <v>679</v>
      </c>
      <c r="N5" s="38" t="s">
        <v>680</v>
      </c>
      <c r="O5" s="38" t="s">
        <v>681</v>
      </c>
      <c r="P5" s="38" t="s">
        <v>682</v>
      </c>
      <c r="Q5" s="38" t="s">
        <v>243</v>
      </c>
      <c r="R5" s="38" t="s">
        <v>683</v>
      </c>
      <c r="S5" s="38" t="s">
        <v>684</v>
      </c>
      <c r="T5" s="105" t="s">
        <v>685</v>
      </c>
      <c r="U5" s="105" t="s">
        <v>933</v>
      </c>
      <c r="V5" s="105" t="s">
        <v>433</v>
      </c>
      <c r="W5" s="105" t="s">
        <v>432</v>
      </c>
    </row>
    <row r="6" spans="1:31" s="37" customFormat="1" ht="203.25" customHeight="1" x14ac:dyDescent="0.25">
      <c r="A6" s="41" t="s">
        <v>547</v>
      </c>
      <c r="B6" s="41" t="s">
        <v>706</v>
      </c>
      <c r="C6" s="41" t="s">
        <v>686</v>
      </c>
      <c r="D6" s="41" t="s">
        <v>548</v>
      </c>
      <c r="E6" s="41" t="s">
        <v>687</v>
      </c>
      <c r="F6" s="41" t="s">
        <v>698</v>
      </c>
      <c r="G6" s="42" t="s">
        <v>630</v>
      </c>
      <c r="H6" s="42" t="s">
        <v>384</v>
      </c>
      <c r="I6" s="42" t="s">
        <v>429</v>
      </c>
      <c r="J6" s="42" t="s">
        <v>385</v>
      </c>
      <c r="K6" s="42" t="s">
        <v>242</v>
      </c>
      <c r="L6" s="42" t="s">
        <v>386</v>
      </c>
      <c r="M6" s="42" t="s">
        <v>387</v>
      </c>
      <c r="N6" s="42" t="s">
        <v>430</v>
      </c>
      <c r="O6" s="42" t="s">
        <v>388</v>
      </c>
      <c r="P6" s="42" t="s">
        <v>389</v>
      </c>
      <c r="Q6" s="42" t="s">
        <v>223</v>
      </c>
      <c r="R6" s="42" t="s">
        <v>390</v>
      </c>
      <c r="S6" s="42" t="s">
        <v>391</v>
      </c>
      <c r="T6" s="42" t="s">
        <v>392</v>
      </c>
      <c r="U6" s="42" t="s">
        <v>431</v>
      </c>
      <c r="V6" s="42" t="s">
        <v>393</v>
      </c>
      <c r="W6" s="42" t="s">
        <v>394</v>
      </c>
    </row>
    <row r="7" spans="1:31" s="21" customFormat="1" ht="50.1" customHeight="1" x14ac:dyDescent="0.3">
      <c r="A7" s="31">
        <v>1</v>
      </c>
      <c r="B7" s="122" t="s">
        <v>632</v>
      </c>
      <c r="C7" s="123">
        <v>1856720</v>
      </c>
      <c r="D7" s="123">
        <v>2159533</v>
      </c>
      <c r="E7" s="123">
        <v>1754260</v>
      </c>
      <c r="F7" s="96">
        <f>E7/D7</f>
        <v>0.81233303681860847</v>
      </c>
      <c r="G7" s="123">
        <v>0</v>
      </c>
      <c r="H7" s="123">
        <v>0</v>
      </c>
      <c r="I7" s="123">
        <v>0</v>
      </c>
      <c r="J7" s="123">
        <v>0</v>
      </c>
      <c r="K7" s="123">
        <v>0</v>
      </c>
      <c r="L7" s="123">
        <v>1633509</v>
      </c>
      <c r="M7" s="123">
        <v>0</v>
      </c>
      <c r="N7" s="123">
        <v>0</v>
      </c>
      <c r="O7" s="123">
        <v>0</v>
      </c>
      <c r="P7" s="123">
        <v>0</v>
      </c>
      <c r="Q7" s="123">
        <v>0</v>
      </c>
      <c r="R7" s="123">
        <v>0</v>
      </c>
      <c r="S7" s="123">
        <v>120751</v>
      </c>
      <c r="T7" s="123">
        <v>0</v>
      </c>
      <c r="U7" s="123">
        <v>0</v>
      </c>
      <c r="V7" s="123">
        <v>0</v>
      </c>
      <c r="W7" s="123">
        <v>0</v>
      </c>
      <c r="X7" s="60"/>
    </row>
    <row r="8" spans="1:31" s="21" customFormat="1" ht="50.1" customHeight="1" x14ac:dyDescent="0.3">
      <c r="A8" s="31">
        <v>2</v>
      </c>
      <c r="B8" s="122" t="s">
        <v>633</v>
      </c>
      <c r="C8" s="123">
        <v>100000</v>
      </c>
      <c r="D8" s="123">
        <v>100000</v>
      </c>
      <c r="E8" s="123">
        <v>155</v>
      </c>
      <c r="F8" s="96">
        <f t="shared" ref="F8:F63" si="0">E8/D8</f>
        <v>1.5499999999999999E-3</v>
      </c>
      <c r="G8" s="123">
        <v>0</v>
      </c>
      <c r="H8" s="123">
        <v>0</v>
      </c>
      <c r="I8" s="123">
        <v>0</v>
      </c>
      <c r="J8" s="123">
        <v>0</v>
      </c>
      <c r="K8" s="123">
        <v>0</v>
      </c>
      <c r="L8" s="123">
        <v>155</v>
      </c>
      <c r="M8" s="123">
        <v>0</v>
      </c>
      <c r="N8" s="123">
        <v>0</v>
      </c>
      <c r="O8" s="123">
        <v>0</v>
      </c>
      <c r="P8" s="123">
        <v>0</v>
      </c>
      <c r="Q8" s="123">
        <v>0</v>
      </c>
      <c r="R8" s="123">
        <v>0</v>
      </c>
      <c r="S8" s="123">
        <v>0</v>
      </c>
      <c r="T8" s="123">
        <v>0</v>
      </c>
      <c r="U8" s="123">
        <v>0</v>
      </c>
      <c r="V8" s="123">
        <v>0</v>
      </c>
      <c r="W8" s="123">
        <v>0</v>
      </c>
      <c r="X8" s="60"/>
    </row>
    <row r="9" spans="1:31" s="21" customFormat="1" ht="50.1" customHeight="1" x14ac:dyDescent="0.3">
      <c r="A9" s="31">
        <v>3</v>
      </c>
      <c r="B9" s="122" t="s">
        <v>634</v>
      </c>
      <c r="C9" s="123">
        <v>1956720</v>
      </c>
      <c r="D9" s="123">
        <v>2259533</v>
      </c>
      <c r="E9" s="123">
        <v>1754415</v>
      </c>
      <c r="F9" s="96">
        <f t="shared" si="0"/>
        <v>0.77645026649312043</v>
      </c>
      <c r="G9" s="123">
        <v>0</v>
      </c>
      <c r="H9" s="123">
        <v>0</v>
      </c>
      <c r="I9" s="123">
        <v>0</v>
      </c>
      <c r="J9" s="123">
        <v>0</v>
      </c>
      <c r="K9" s="123">
        <v>0</v>
      </c>
      <c r="L9" s="123">
        <v>1633664</v>
      </c>
      <c r="M9" s="123">
        <v>0</v>
      </c>
      <c r="N9" s="123">
        <v>0</v>
      </c>
      <c r="O9" s="123">
        <v>0</v>
      </c>
      <c r="P9" s="123">
        <v>0</v>
      </c>
      <c r="Q9" s="123">
        <v>0</v>
      </c>
      <c r="R9" s="123">
        <v>0</v>
      </c>
      <c r="S9" s="123">
        <v>120751</v>
      </c>
      <c r="T9" s="123">
        <v>0</v>
      </c>
      <c r="U9" s="123">
        <v>0</v>
      </c>
      <c r="V9" s="123">
        <v>0</v>
      </c>
      <c r="W9" s="123">
        <v>0</v>
      </c>
      <c r="X9" s="60"/>
    </row>
    <row r="10" spans="1:31" s="21" customFormat="1" ht="50.1" customHeight="1" x14ac:dyDescent="0.3">
      <c r="A10" s="31">
        <v>4</v>
      </c>
      <c r="B10" s="122" t="s">
        <v>635</v>
      </c>
      <c r="C10" s="123">
        <v>5289960</v>
      </c>
      <c r="D10" s="123">
        <v>7325109</v>
      </c>
      <c r="E10" s="123">
        <v>6712239</v>
      </c>
      <c r="F10" s="96">
        <f t="shared" si="0"/>
        <v>0.91633298562519683</v>
      </c>
      <c r="G10" s="123">
        <v>6712239</v>
      </c>
      <c r="H10" s="123">
        <v>0</v>
      </c>
      <c r="I10" s="123">
        <v>0</v>
      </c>
      <c r="J10" s="123">
        <v>0</v>
      </c>
      <c r="K10" s="123">
        <v>0</v>
      </c>
      <c r="L10" s="123">
        <v>0</v>
      </c>
      <c r="M10" s="123">
        <v>0</v>
      </c>
      <c r="N10" s="123">
        <v>0</v>
      </c>
      <c r="O10" s="123">
        <v>0</v>
      </c>
      <c r="P10" s="123">
        <v>0</v>
      </c>
      <c r="Q10" s="123">
        <v>0</v>
      </c>
      <c r="R10" s="123">
        <v>0</v>
      </c>
      <c r="S10" s="123">
        <v>0</v>
      </c>
      <c r="T10" s="123">
        <v>0</v>
      </c>
      <c r="U10" s="123">
        <v>0</v>
      </c>
      <c r="V10" s="123">
        <v>0</v>
      </c>
      <c r="W10" s="123">
        <v>0</v>
      </c>
      <c r="X10" s="60"/>
    </row>
    <row r="11" spans="1:31" s="21" customFormat="1" ht="50.1" customHeight="1" x14ac:dyDescent="0.3">
      <c r="A11" s="31">
        <v>5</v>
      </c>
      <c r="B11" s="122" t="s">
        <v>636</v>
      </c>
      <c r="C11" s="123">
        <v>360000</v>
      </c>
      <c r="D11" s="123">
        <v>360000</v>
      </c>
      <c r="E11" s="123">
        <v>360000</v>
      </c>
      <c r="F11" s="96">
        <f t="shared" si="0"/>
        <v>1</v>
      </c>
      <c r="G11" s="123">
        <v>25950</v>
      </c>
      <c r="H11" s="123">
        <v>0</v>
      </c>
      <c r="I11" s="123">
        <v>0</v>
      </c>
      <c r="J11" s="123">
        <v>0</v>
      </c>
      <c r="K11" s="123">
        <v>0</v>
      </c>
      <c r="L11" s="123">
        <v>0</v>
      </c>
      <c r="M11" s="123">
        <v>0</v>
      </c>
      <c r="N11" s="123">
        <v>0</v>
      </c>
      <c r="O11" s="123">
        <v>0</v>
      </c>
      <c r="P11" s="123">
        <v>0</v>
      </c>
      <c r="Q11" s="123">
        <v>0</v>
      </c>
      <c r="R11" s="123">
        <v>334050</v>
      </c>
      <c r="S11" s="123">
        <v>0</v>
      </c>
      <c r="T11" s="123">
        <v>0</v>
      </c>
      <c r="U11" s="123">
        <v>0</v>
      </c>
      <c r="V11" s="123">
        <v>0</v>
      </c>
      <c r="W11" s="123">
        <v>0</v>
      </c>
      <c r="X11" s="60"/>
    </row>
    <row r="12" spans="1:31" s="21" customFormat="1" ht="50.1" customHeight="1" x14ac:dyDescent="0.3">
      <c r="A12" s="31">
        <v>6</v>
      </c>
      <c r="B12" s="122" t="s">
        <v>637</v>
      </c>
      <c r="C12" s="123">
        <v>5699960</v>
      </c>
      <c r="D12" s="123">
        <v>7735109</v>
      </c>
      <c r="E12" s="123">
        <v>7072239</v>
      </c>
      <c r="F12" s="96">
        <f t="shared" si="0"/>
        <v>0.91430372862231157</v>
      </c>
      <c r="G12" s="123">
        <v>6738189</v>
      </c>
      <c r="H12" s="123">
        <v>0</v>
      </c>
      <c r="I12" s="123">
        <v>0</v>
      </c>
      <c r="J12" s="123">
        <v>0</v>
      </c>
      <c r="K12" s="123">
        <v>0</v>
      </c>
      <c r="L12" s="123">
        <v>0</v>
      </c>
      <c r="M12" s="123">
        <v>0</v>
      </c>
      <c r="N12" s="123">
        <v>0</v>
      </c>
      <c r="O12" s="123">
        <v>0</v>
      </c>
      <c r="P12" s="123">
        <v>0</v>
      </c>
      <c r="Q12" s="123">
        <v>0</v>
      </c>
      <c r="R12" s="123">
        <v>334050</v>
      </c>
      <c r="S12" s="123">
        <v>0</v>
      </c>
      <c r="T12" s="123">
        <v>0</v>
      </c>
      <c r="U12" s="123">
        <v>0</v>
      </c>
      <c r="V12" s="123">
        <v>0</v>
      </c>
      <c r="W12" s="123">
        <v>0</v>
      </c>
      <c r="X12" s="61"/>
    </row>
    <row r="13" spans="1:31" s="21" customFormat="1" ht="50.1" customHeight="1" x14ac:dyDescent="0.3">
      <c r="A13" s="47">
        <v>7</v>
      </c>
      <c r="B13" s="124" t="s">
        <v>631</v>
      </c>
      <c r="C13" s="125">
        <v>7656680</v>
      </c>
      <c r="D13" s="125">
        <v>9994642</v>
      </c>
      <c r="E13" s="125">
        <v>8826654</v>
      </c>
      <c r="F13" s="97">
        <f t="shared" si="0"/>
        <v>0.88313858565419356</v>
      </c>
      <c r="G13" s="125">
        <v>6738189</v>
      </c>
      <c r="H13" s="125">
        <v>0</v>
      </c>
      <c r="I13" s="125">
        <v>0</v>
      </c>
      <c r="J13" s="125">
        <v>0</v>
      </c>
      <c r="K13" s="125">
        <v>0</v>
      </c>
      <c r="L13" s="125">
        <v>1633664</v>
      </c>
      <c r="M13" s="125">
        <v>0</v>
      </c>
      <c r="N13" s="125">
        <v>0</v>
      </c>
      <c r="O13" s="125">
        <v>0</v>
      </c>
      <c r="P13" s="125">
        <v>0</v>
      </c>
      <c r="Q13" s="125">
        <v>0</v>
      </c>
      <c r="R13" s="125">
        <v>334050</v>
      </c>
      <c r="S13" s="125">
        <v>120751</v>
      </c>
      <c r="T13" s="125">
        <v>0</v>
      </c>
      <c r="U13" s="125">
        <v>0</v>
      </c>
      <c r="V13" s="125">
        <v>0</v>
      </c>
      <c r="W13" s="125">
        <v>0</v>
      </c>
      <c r="X13" s="61"/>
    </row>
    <row r="14" spans="1:31" s="21" customFormat="1" ht="50.1" customHeight="1" x14ac:dyDescent="0.3">
      <c r="A14" s="32">
        <v>8</v>
      </c>
      <c r="B14" s="124" t="s">
        <v>232</v>
      </c>
      <c r="C14" s="125">
        <v>1151570</v>
      </c>
      <c r="D14" s="125">
        <v>1456709</v>
      </c>
      <c r="E14" s="125">
        <v>1286915</v>
      </c>
      <c r="F14" s="97">
        <f t="shared" si="0"/>
        <v>0.88344000071393802</v>
      </c>
      <c r="G14" s="125">
        <v>1079089</v>
      </c>
      <c r="H14" s="125">
        <v>0</v>
      </c>
      <c r="I14" s="125">
        <v>0</v>
      </c>
      <c r="J14" s="125">
        <v>0</v>
      </c>
      <c r="K14" s="125">
        <v>0</v>
      </c>
      <c r="L14" s="125">
        <v>135110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  <c r="R14" s="125">
        <v>54000</v>
      </c>
      <c r="S14" s="125">
        <v>18716</v>
      </c>
      <c r="T14" s="125">
        <v>0</v>
      </c>
      <c r="U14" s="125">
        <v>0</v>
      </c>
      <c r="V14" s="125">
        <v>0</v>
      </c>
      <c r="W14" s="125">
        <v>0</v>
      </c>
      <c r="X14" s="60"/>
    </row>
    <row r="15" spans="1:31" s="21" customFormat="1" ht="50.1" customHeight="1" x14ac:dyDescent="0.3">
      <c r="A15" s="58">
        <v>9</v>
      </c>
      <c r="B15" s="122" t="s">
        <v>638</v>
      </c>
      <c r="C15" s="123">
        <v>0</v>
      </c>
      <c r="D15" s="123">
        <v>0</v>
      </c>
      <c r="E15" s="123">
        <v>1268437</v>
      </c>
      <c r="F15" s="106"/>
      <c r="G15" s="123">
        <v>1060611</v>
      </c>
      <c r="H15" s="123">
        <v>0</v>
      </c>
      <c r="I15" s="123">
        <v>0</v>
      </c>
      <c r="J15" s="123">
        <v>0</v>
      </c>
      <c r="K15" s="123">
        <v>0</v>
      </c>
      <c r="L15" s="123">
        <v>135110</v>
      </c>
      <c r="M15" s="123">
        <v>0</v>
      </c>
      <c r="N15" s="123">
        <v>0</v>
      </c>
      <c r="O15" s="123">
        <v>0</v>
      </c>
      <c r="P15" s="123">
        <v>0</v>
      </c>
      <c r="Q15" s="123">
        <v>0</v>
      </c>
      <c r="R15" s="123">
        <v>54000</v>
      </c>
      <c r="S15" s="123">
        <v>18716</v>
      </c>
      <c r="T15" s="123">
        <v>0</v>
      </c>
      <c r="U15" s="123">
        <v>0</v>
      </c>
      <c r="V15" s="123">
        <v>0</v>
      </c>
      <c r="W15" s="123">
        <v>0</v>
      </c>
      <c r="X15" s="60"/>
    </row>
    <row r="16" spans="1:31" s="21" customFormat="1" ht="50.1" customHeight="1" x14ac:dyDescent="0.3">
      <c r="A16" s="58">
        <v>10</v>
      </c>
      <c r="B16" s="122" t="s">
        <v>434</v>
      </c>
      <c r="C16" s="123">
        <v>0</v>
      </c>
      <c r="D16" s="123">
        <v>0</v>
      </c>
      <c r="E16" s="123">
        <v>18478</v>
      </c>
      <c r="F16" s="106"/>
      <c r="G16" s="123">
        <v>18478</v>
      </c>
      <c r="H16" s="123">
        <v>0</v>
      </c>
      <c r="I16" s="123">
        <v>0</v>
      </c>
      <c r="J16" s="123">
        <v>0</v>
      </c>
      <c r="K16" s="123">
        <v>0</v>
      </c>
      <c r="L16" s="123">
        <v>0</v>
      </c>
      <c r="M16" s="123">
        <v>0</v>
      </c>
      <c r="N16" s="123">
        <v>0</v>
      </c>
      <c r="O16" s="123">
        <v>0</v>
      </c>
      <c r="P16" s="123">
        <v>0</v>
      </c>
      <c r="Q16" s="123">
        <v>0</v>
      </c>
      <c r="R16" s="123">
        <v>0</v>
      </c>
      <c r="S16" s="123">
        <v>0</v>
      </c>
      <c r="T16" s="123">
        <v>0</v>
      </c>
      <c r="U16" s="123">
        <v>0</v>
      </c>
      <c r="V16" s="123">
        <v>0</v>
      </c>
      <c r="W16" s="123">
        <v>0</v>
      </c>
      <c r="X16" s="60"/>
    </row>
    <row r="17" spans="1:24" s="21" customFormat="1" ht="50.1" customHeight="1" x14ac:dyDescent="0.3">
      <c r="A17" s="58">
        <v>11</v>
      </c>
      <c r="B17" s="122" t="s">
        <v>639</v>
      </c>
      <c r="C17" s="123">
        <v>100000</v>
      </c>
      <c r="D17" s="123">
        <v>100000</v>
      </c>
      <c r="E17" s="123">
        <v>65574</v>
      </c>
      <c r="F17" s="106">
        <f t="shared" si="0"/>
        <v>0.65573999999999999</v>
      </c>
      <c r="G17" s="123">
        <v>39884</v>
      </c>
      <c r="H17" s="123">
        <v>5890</v>
      </c>
      <c r="I17" s="123">
        <v>0</v>
      </c>
      <c r="J17" s="123">
        <v>0</v>
      </c>
      <c r="K17" s="123">
        <v>0</v>
      </c>
      <c r="L17" s="123">
        <v>0</v>
      </c>
      <c r="M17" s="123">
        <v>0</v>
      </c>
      <c r="N17" s="123">
        <v>15800</v>
      </c>
      <c r="O17" s="123">
        <v>0</v>
      </c>
      <c r="P17" s="123">
        <v>0</v>
      </c>
      <c r="Q17" s="123">
        <v>0</v>
      </c>
      <c r="R17" s="123">
        <v>0</v>
      </c>
      <c r="S17" s="123">
        <v>4000</v>
      </c>
      <c r="T17" s="123">
        <v>0</v>
      </c>
      <c r="U17" s="123">
        <v>0</v>
      </c>
      <c r="V17" s="123">
        <v>0</v>
      </c>
      <c r="W17" s="123">
        <v>0</v>
      </c>
      <c r="X17" s="60"/>
    </row>
    <row r="18" spans="1:24" s="21" customFormat="1" ht="50.1" customHeight="1" x14ac:dyDescent="0.3">
      <c r="A18" s="58">
        <v>12</v>
      </c>
      <c r="B18" s="122" t="s">
        <v>640</v>
      </c>
      <c r="C18" s="123">
        <v>1101180</v>
      </c>
      <c r="D18" s="123">
        <v>741180</v>
      </c>
      <c r="E18" s="123">
        <v>699022</v>
      </c>
      <c r="F18" s="106">
        <f t="shared" si="0"/>
        <v>0.94312042958525599</v>
      </c>
      <c r="G18" s="123">
        <v>310774</v>
      </c>
      <c r="H18" s="123">
        <v>0</v>
      </c>
      <c r="I18" s="123">
        <v>0</v>
      </c>
      <c r="J18" s="123">
        <v>0</v>
      </c>
      <c r="K18" s="123">
        <v>0</v>
      </c>
      <c r="L18" s="123">
        <v>74897</v>
      </c>
      <c r="M18" s="123">
        <v>38336</v>
      </c>
      <c r="N18" s="123">
        <v>0</v>
      </c>
      <c r="O18" s="123">
        <v>0</v>
      </c>
      <c r="P18" s="123">
        <v>93416</v>
      </c>
      <c r="Q18" s="123">
        <v>0</v>
      </c>
      <c r="R18" s="123">
        <v>76341</v>
      </c>
      <c r="S18" s="123">
        <v>8886</v>
      </c>
      <c r="T18" s="123">
        <v>0</v>
      </c>
      <c r="U18" s="123">
        <v>0</v>
      </c>
      <c r="V18" s="123">
        <v>0</v>
      </c>
      <c r="W18" s="123">
        <v>96372</v>
      </c>
      <c r="X18" s="60"/>
    </row>
    <row r="19" spans="1:24" s="21" customFormat="1" ht="50.1" customHeight="1" x14ac:dyDescent="0.3">
      <c r="A19" s="58">
        <v>13</v>
      </c>
      <c r="B19" s="122" t="s">
        <v>233</v>
      </c>
      <c r="C19" s="123">
        <v>1201180</v>
      </c>
      <c r="D19" s="123">
        <v>841180</v>
      </c>
      <c r="E19" s="123">
        <v>764596</v>
      </c>
      <c r="F19" s="106">
        <f t="shared" si="0"/>
        <v>0.90895646591692625</v>
      </c>
      <c r="G19" s="123">
        <v>350658</v>
      </c>
      <c r="H19" s="123">
        <v>5890</v>
      </c>
      <c r="I19" s="123">
        <v>0</v>
      </c>
      <c r="J19" s="123">
        <v>0</v>
      </c>
      <c r="K19" s="123">
        <v>0</v>
      </c>
      <c r="L19" s="123">
        <v>74897</v>
      </c>
      <c r="M19" s="123">
        <v>38336</v>
      </c>
      <c r="N19" s="123">
        <v>15800</v>
      </c>
      <c r="O19" s="123">
        <v>0</v>
      </c>
      <c r="P19" s="123">
        <v>93416</v>
      </c>
      <c r="Q19" s="123">
        <v>0</v>
      </c>
      <c r="R19" s="123">
        <v>76341</v>
      </c>
      <c r="S19" s="123">
        <v>12886</v>
      </c>
      <c r="T19" s="123">
        <v>0</v>
      </c>
      <c r="U19" s="123">
        <v>0</v>
      </c>
      <c r="V19" s="123">
        <v>0</v>
      </c>
      <c r="W19" s="123">
        <v>96372</v>
      </c>
      <c r="X19" s="60"/>
    </row>
    <row r="20" spans="1:24" s="21" customFormat="1" ht="50.1" customHeight="1" x14ac:dyDescent="0.3">
      <c r="A20" s="58">
        <v>14</v>
      </c>
      <c r="B20" s="122" t="s">
        <v>514</v>
      </c>
      <c r="C20" s="123">
        <v>125000</v>
      </c>
      <c r="D20" s="123">
        <v>140000</v>
      </c>
      <c r="E20" s="123">
        <v>139667</v>
      </c>
      <c r="F20" s="106">
        <f t="shared" si="0"/>
        <v>0.99762142857142855</v>
      </c>
      <c r="G20" s="123">
        <v>130667</v>
      </c>
      <c r="H20" s="123">
        <v>0</v>
      </c>
      <c r="I20" s="123">
        <v>0</v>
      </c>
      <c r="J20" s="123">
        <v>0</v>
      </c>
      <c r="K20" s="123">
        <v>0</v>
      </c>
      <c r="L20" s="123">
        <v>9000</v>
      </c>
      <c r="M20" s="123">
        <v>0</v>
      </c>
      <c r="N20" s="123">
        <v>0</v>
      </c>
      <c r="O20" s="123">
        <v>0</v>
      </c>
      <c r="P20" s="123">
        <v>0</v>
      </c>
      <c r="Q20" s="123">
        <v>0</v>
      </c>
      <c r="R20" s="123">
        <v>0</v>
      </c>
      <c r="S20" s="123">
        <v>0</v>
      </c>
      <c r="T20" s="123">
        <v>0</v>
      </c>
      <c r="U20" s="123">
        <v>0</v>
      </c>
      <c r="V20" s="123">
        <v>0</v>
      </c>
      <c r="W20" s="123">
        <v>0</v>
      </c>
      <c r="X20" s="60"/>
    </row>
    <row r="21" spans="1:24" s="21" customFormat="1" ht="50.1" customHeight="1" x14ac:dyDescent="0.3">
      <c r="A21" s="58">
        <v>15</v>
      </c>
      <c r="B21" s="122" t="s">
        <v>641</v>
      </c>
      <c r="C21" s="123">
        <v>120000</v>
      </c>
      <c r="D21" s="123">
        <v>120000</v>
      </c>
      <c r="E21" s="123">
        <v>110220</v>
      </c>
      <c r="F21" s="106">
        <f t="shared" si="0"/>
        <v>0.91849999999999998</v>
      </c>
      <c r="G21" s="123">
        <v>92220</v>
      </c>
      <c r="H21" s="123">
        <v>0</v>
      </c>
      <c r="I21" s="123">
        <v>0</v>
      </c>
      <c r="J21" s="123">
        <v>0</v>
      </c>
      <c r="K21" s="123">
        <v>0</v>
      </c>
      <c r="L21" s="123">
        <v>18000</v>
      </c>
      <c r="M21" s="123">
        <v>0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0</v>
      </c>
      <c r="U21" s="123">
        <v>0</v>
      </c>
      <c r="V21" s="123">
        <v>0</v>
      </c>
      <c r="W21" s="123">
        <v>0</v>
      </c>
      <c r="X21" s="60"/>
    </row>
    <row r="22" spans="1:24" s="21" customFormat="1" ht="50.1" customHeight="1" x14ac:dyDescent="0.3">
      <c r="A22" s="58">
        <v>16</v>
      </c>
      <c r="B22" s="122" t="s">
        <v>234</v>
      </c>
      <c r="C22" s="123">
        <v>245000</v>
      </c>
      <c r="D22" s="123">
        <v>260000</v>
      </c>
      <c r="E22" s="123">
        <v>249887</v>
      </c>
      <c r="F22" s="106">
        <f t="shared" si="0"/>
        <v>0.96110384615384614</v>
      </c>
      <c r="G22" s="123">
        <v>222887</v>
      </c>
      <c r="H22" s="123">
        <v>0</v>
      </c>
      <c r="I22" s="123">
        <v>0</v>
      </c>
      <c r="J22" s="123">
        <v>0</v>
      </c>
      <c r="K22" s="123">
        <v>0</v>
      </c>
      <c r="L22" s="123">
        <v>27000</v>
      </c>
      <c r="M22" s="123">
        <v>0</v>
      </c>
      <c r="N22" s="123">
        <v>0</v>
      </c>
      <c r="O22" s="123">
        <v>0</v>
      </c>
      <c r="P22" s="123">
        <v>0</v>
      </c>
      <c r="Q22" s="123">
        <v>0</v>
      </c>
      <c r="R22" s="123">
        <v>0</v>
      </c>
      <c r="S22" s="123">
        <v>0</v>
      </c>
      <c r="T22" s="123">
        <v>0</v>
      </c>
      <c r="U22" s="123">
        <v>0</v>
      </c>
      <c r="V22" s="123">
        <v>0</v>
      </c>
      <c r="W22" s="123">
        <v>0</v>
      </c>
      <c r="X22" s="60"/>
    </row>
    <row r="23" spans="1:24" s="21" customFormat="1" ht="50.1" customHeight="1" x14ac:dyDescent="0.3">
      <c r="A23" s="58">
        <v>17</v>
      </c>
      <c r="B23" s="122" t="s">
        <v>642</v>
      </c>
      <c r="C23" s="123">
        <v>793440</v>
      </c>
      <c r="D23" s="123">
        <v>793440</v>
      </c>
      <c r="E23" s="123">
        <v>746654</v>
      </c>
      <c r="F23" s="106">
        <f t="shared" si="0"/>
        <v>0.94103397862472271</v>
      </c>
      <c r="G23" s="123">
        <v>472351</v>
      </c>
      <c r="H23" s="123">
        <v>6218</v>
      </c>
      <c r="I23" s="123">
        <v>0</v>
      </c>
      <c r="J23" s="123">
        <v>0</v>
      </c>
      <c r="K23" s="123">
        <v>0</v>
      </c>
      <c r="L23" s="123">
        <v>0</v>
      </c>
      <c r="M23" s="123">
        <v>0</v>
      </c>
      <c r="N23" s="123">
        <v>0</v>
      </c>
      <c r="O23" s="123">
        <v>266280</v>
      </c>
      <c r="P23" s="123">
        <v>0</v>
      </c>
      <c r="Q23" s="123">
        <v>0</v>
      </c>
      <c r="R23" s="123">
        <v>0</v>
      </c>
      <c r="S23" s="123">
        <v>1805</v>
      </c>
      <c r="T23" s="123">
        <v>0</v>
      </c>
      <c r="U23" s="123">
        <v>0</v>
      </c>
      <c r="V23" s="123">
        <v>0</v>
      </c>
      <c r="W23" s="123">
        <v>0</v>
      </c>
      <c r="X23" s="60"/>
    </row>
    <row r="24" spans="1:24" s="21" customFormat="1" ht="50.1" customHeight="1" x14ac:dyDescent="0.3">
      <c r="A24" s="58">
        <v>18</v>
      </c>
      <c r="B24" s="122" t="s">
        <v>643</v>
      </c>
      <c r="C24" s="123">
        <v>548975</v>
      </c>
      <c r="D24" s="123">
        <v>978503</v>
      </c>
      <c r="E24" s="123">
        <v>762629</v>
      </c>
      <c r="F24" s="106">
        <f t="shared" si="0"/>
        <v>0.77938340505854353</v>
      </c>
      <c r="G24" s="123">
        <v>0</v>
      </c>
      <c r="H24" s="123">
        <v>0</v>
      </c>
      <c r="I24" s="123">
        <v>0</v>
      </c>
      <c r="J24" s="123">
        <v>0</v>
      </c>
      <c r="K24" s="123">
        <v>0</v>
      </c>
      <c r="L24" s="123">
        <v>0</v>
      </c>
      <c r="M24" s="123">
        <v>0</v>
      </c>
      <c r="N24" s="123">
        <v>0</v>
      </c>
      <c r="O24" s="123">
        <v>0</v>
      </c>
      <c r="P24" s="123">
        <v>0</v>
      </c>
      <c r="Q24" s="123">
        <v>0</v>
      </c>
      <c r="R24" s="123">
        <v>0</v>
      </c>
      <c r="S24" s="123">
        <v>0</v>
      </c>
      <c r="T24" s="123">
        <v>0</v>
      </c>
      <c r="U24" s="123">
        <v>189402</v>
      </c>
      <c r="V24" s="123">
        <v>573227</v>
      </c>
      <c r="W24" s="123">
        <v>0</v>
      </c>
      <c r="X24" s="60"/>
    </row>
    <row r="25" spans="1:24" s="21" customFormat="1" ht="50.1" customHeight="1" x14ac:dyDescent="0.3">
      <c r="A25" s="58">
        <v>19</v>
      </c>
      <c r="B25" s="122" t="s">
        <v>644</v>
      </c>
      <c r="C25" s="123">
        <v>576240</v>
      </c>
      <c r="D25" s="123">
        <v>378413</v>
      </c>
      <c r="E25" s="123">
        <v>158945</v>
      </c>
      <c r="F25" s="106">
        <f t="shared" si="0"/>
        <v>0.42003049578106461</v>
      </c>
      <c r="G25" s="123">
        <v>118620</v>
      </c>
      <c r="H25" s="123">
        <v>0</v>
      </c>
      <c r="I25" s="123">
        <v>0</v>
      </c>
      <c r="J25" s="123">
        <v>0</v>
      </c>
      <c r="K25" s="123">
        <v>0</v>
      </c>
      <c r="L25" s="123">
        <v>0</v>
      </c>
      <c r="M25" s="123">
        <v>0</v>
      </c>
      <c r="N25" s="123">
        <v>0</v>
      </c>
      <c r="O25" s="123">
        <v>40325</v>
      </c>
      <c r="P25" s="123">
        <v>0</v>
      </c>
      <c r="Q25" s="123">
        <v>0</v>
      </c>
      <c r="R25" s="123">
        <v>0</v>
      </c>
      <c r="S25" s="123">
        <v>0</v>
      </c>
      <c r="T25" s="123">
        <v>0</v>
      </c>
      <c r="U25" s="123">
        <v>0</v>
      </c>
      <c r="V25" s="123">
        <v>0</v>
      </c>
      <c r="W25" s="123">
        <v>0</v>
      </c>
      <c r="X25" s="60"/>
    </row>
    <row r="26" spans="1:24" s="21" customFormat="1" ht="50.1" customHeight="1" x14ac:dyDescent="0.3">
      <c r="A26" s="58">
        <v>20</v>
      </c>
      <c r="B26" s="122" t="s">
        <v>235</v>
      </c>
      <c r="C26" s="123">
        <v>50000</v>
      </c>
      <c r="D26" s="123">
        <v>50000</v>
      </c>
      <c r="E26" s="123">
        <v>16589</v>
      </c>
      <c r="F26" s="106">
        <f t="shared" si="0"/>
        <v>0.33178000000000002</v>
      </c>
      <c r="G26" s="123">
        <v>16589</v>
      </c>
      <c r="H26" s="123">
        <v>0</v>
      </c>
      <c r="I26" s="123">
        <v>0</v>
      </c>
      <c r="J26" s="123">
        <v>0</v>
      </c>
      <c r="K26" s="123">
        <v>0</v>
      </c>
      <c r="L26" s="123">
        <v>0</v>
      </c>
      <c r="M26" s="123">
        <v>0</v>
      </c>
      <c r="N26" s="123">
        <v>0</v>
      </c>
      <c r="O26" s="123">
        <v>0</v>
      </c>
      <c r="P26" s="123">
        <v>0</v>
      </c>
      <c r="Q26" s="123">
        <v>0</v>
      </c>
      <c r="R26" s="123">
        <v>0</v>
      </c>
      <c r="S26" s="123">
        <v>0</v>
      </c>
      <c r="T26" s="123">
        <v>0</v>
      </c>
      <c r="U26" s="123">
        <v>0</v>
      </c>
      <c r="V26" s="123">
        <v>0</v>
      </c>
      <c r="W26" s="123">
        <v>0</v>
      </c>
      <c r="X26" s="60"/>
    </row>
    <row r="27" spans="1:24" s="21" customFormat="1" ht="50.1" customHeight="1" x14ac:dyDescent="0.3">
      <c r="A27" s="58">
        <v>21</v>
      </c>
      <c r="B27" s="122" t="s">
        <v>79</v>
      </c>
      <c r="C27" s="123">
        <v>0</v>
      </c>
      <c r="D27" s="123">
        <v>0</v>
      </c>
      <c r="E27" s="123">
        <v>16589</v>
      </c>
      <c r="F27" s="106"/>
      <c r="G27" s="123">
        <v>16589</v>
      </c>
      <c r="H27" s="123">
        <v>0</v>
      </c>
      <c r="I27" s="123">
        <v>0</v>
      </c>
      <c r="J27" s="123">
        <v>0</v>
      </c>
      <c r="K27" s="123">
        <v>0</v>
      </c>
      <c r="L27" s="123">
        <v>0</v>
      </c>
      <c r="M27" s="123">
        <v>0</v>
      </c>
      <c r="N27" s="123">
        <v>0</v>
      </c>
      <c r="O27" s="123">
        <v>0</v>
      </c>
      <c r="P27" s="123">
        <v>0</v>
      </c>
      <c r="Q27" s="123">
        <v>0</v>
      </c>
      <c r="R27" s="123">
        <v>0</v>
      </c>
      <c r="S27" s="123">
        <v>0</v>
      </c>
      <c r="T27" s="123">
        <v>0</v>
      </c>
      <c r="U27" s="123">
        <v>0</v>
      </c>
      <c r="V27" s="123">
        <v>0</v>
      </c>
      <c r="W27" s="123">
        <v>0</v>
      </c>
      <c r="X27" s="60"/>
    </row>
    <row r="28" spans="1:24" s="21" customFormat="1" ht="50.1" customHeight="1" x14ac:dyDescent="0.3">
      <c r="A28" s="58">
        <v>22</v>
      </c>
      <c r="B28" s="122" t="s">
        <v>435</v>
      </c>
      <c r="C28" s="123">
        <v>120000</v>
      </c>
      <c r="D28" s="123">
        <v>681399</v>
      </c>
      <c r="E28" s="123">
        <v>675499</v>
      </c>
      <c r="F28" s="106">
        <f t="shared" si="0"/>
        <v>0.9913413433245426</v>
      </c>
      <c r="G28" s="123">
        <v>105000</v>
      </c>
      <c r="H28" s="123">
        <v>0</v>
      </c>
      <c r="I28" s="123">
        <v>180499</v>
      </c>
      <c r="J28" s="123">
        <v>0</v>
      </c>
      <c r="K28" s="123">
        <v>0</v>
      </c>
      <c r="L28" s="123">
        <v>0</v>
      </c>
      <c r="M28" s="123">
        <v>0</v>
      </c>
      <c r="N28" s="123">
        <v>390000</v>
      </c>
      <c r="O28" s="123">
        <v>0</v>
      </c>
      <c r="P28" s="123">
        <v>0</v>
      </c>
      <c r="Q28" s="123">
        <v>0</v>
      </c>
      <c r="R28" s="123">
        <v>0</v>
      </c>
      <c r="S28" s="123">
        <v>0</v>
      </c>
      <c r="T28" s="123">
        <v>0</v>
      </c>
      <c r="U28" s="123">
        <v>0</v>
      </c>
      <c r="V28" s="123">
        <v>0</v>
      </c>
      <c r="W28" s="123">
        <v>0</v>
      </c>
      <c r="X28" s="60"/>
    </row>
    <row r="29" spans="1:24" s="21" customFormat="1" ht="50.1" customHeight="1" x14ac:dyDescent="0.3">
      <c r="A29" s="58">
        <v>23</v>
      </c>
      <c r="B29" s="122" t="s">
        <v>236</v>
      </c>
      <c r="C29" s="123">
        <v>1030000</v>
      </c>
      <c r="D29" s="123">
        <v>891495</v>
      </c>
      <c r="E29" s="123">
        <v>881776</v>
      </c>
      <c r="F29" s="106">
        <f t="shared" si="0"/>
        <v>0.98909808804311861</v>
      </c>
      <c r="G29" s="123">
        <v>831739</v>
      </c>
      <c r="H29" s="123">
        <v>0</v>
      </c>
      <c r="I29" s="123">
        <v>0</v>
      </c>
      <c r="J29" s="123">
        <v>0</v>
      </c>
      <c r="K29" s="123">
        <v>0</v>
      </c>
      <c r="L29" s="123">
        <v>2990</v>
      </c>
      <c r="M29" s="123">
        <v>0</v>
      </c>
      <c r="N29" s="123">
        <v>0</v>
      </c>
      <c r="O29" s="123">
        <v>0</v>
      </c>
      <c r="P29" s="123">
        <v>0</v>
      </c>
      <c r="Q29" s="123">
        <v>0</v>
      </c>
      <c r="R29" s="123">
        <v>3100</v>
      </c>
      <c r="S29" s="123">
        <v>43947</v>
      </c>
      <c r="T29" s="123">
        <v>0</v>
      </c>
      <c r="U29" s="123">
        <v>0</v>
      </c>
      <c r="V29" s="123">
        <v>0</v>
      </c>
      <c r="W29" s="123">
        <v>0</v>
      </c>
      <c r="X29" s="61"/>
    </row>
    <row r="30" spans="1:24" s="21" customFormat="1" ht="50.1" customHeight="1" x14ac:dyDescent="0.3">
      <c r="A30" s="31">
        <v>24</v>
      </c>
      <c r="B30" s="122" t="s">
        <v>645</v>
      </c>
      <c r="C30" s="123">
        <v>0</v>
      </c>
      <c r="D30" s="123">
        <v>0</v>
      </c>
      <c r="E30" s="123">
        <v>324249</v>
      </c>
      <c r="F30" s="106"/>
      <c r="G30" s="123">
        <v>321259</v>
      </c>
      <c r="H30" s="123">
        <v>0</v>
      </c>
      <c r="I30" s="123">
        <v>0</v>
      </c>
      <c r="J30" s="123">
        <v>0</v>
      </c>
      <c r="K30" s="123">
        <v>0</v>
      </c>
      <c r="L30" s="123">
        <v>2990</v>
      </c>
      <c r="M30" s="123">
        <v>0</v>
      </c>
      <c r="N30" s="123">
        <v>0</v>
      </c>
      <c r="O30" s="123">
        <v>0</v>
      </c>
      <c r="P30" s="123">
        <v>0</v>
      </c>
      <c r="Q30" s="123">
        <v>0</v>
      </c>
      <c r="R30" s="123">
        <v>0</v>
      </c>
      <c r="S30" s="123">
        <v>0</v>
      </c>
      <c r="T30" s="123">
        <v>0</v>
      </c>
      <c r="U30" s="123">
        <v>0</v>
      </c>
      <c r="V30" s="123">
        <v>0</v>
      </c>
      <c r="W30" s="123">
        <v>0</v>
      </c>
      <c r="X30" s="60"/>
    </row>
    <row r="31" spans="1:24" s="21" customFormat="1" ht="50.1" customHeight="1" x14ac:dyDescent="0.3">
      <c r="A31" s="31">
        <v>25</v>
      </c>
      <c r="B31" s="122" t="s">
        <v>237</v>
      </c>
      <c r="C31" s="123">
        <v>3118655</v>
      </c>
      <c r="D31" s="123">
        <v>3773250</v>
      </c>
      <c r="E31" s="123">
        <v>3242092</v>
      </c>
      <c r="F31" s="106">
        <f t="shared" si="0"/>
        <v>0.85923063671900879</v>
      </c>
      <c r="G31" s="123">
        <v>1544299</v>
      </c>
      <c r="H31" s="123">
        <v>6218</v>
      </c>
      <c r="I31" s="123">
        <v>180499</v>
      </c>
      <c r="J31" s="123">
        <v>0</v>
      </c>
      <c r="K31" s="123">
        <v>0</v>
      </c>
      <c r="L31" s="123">
        <v>2990</v>
      </c>
      <c r="M31" s="123">
        <v>0</v>
      </c>
      <c r="N31" s="123">
        <v>390000</v>
      </c>
      <c r="O31" s="123">
        <v>306605</v>
      </c>
      <c r="P31" s="123">
        <v>0</v>
      </c>
      <c r="Q31" s="123">
        <v>0</v>
      </c>
      <c r="R31" s="123">
        <v>3100</v>
      </c>
      <c r="S31" s="123">
        <v>45752</v>
      </c>
      <c r="T31" s="123">
        <v>0</v>
      </c>
      <c r="U31" s="123">
        <v>189402</v>
      </c>
      <c r="V31" s="123">
        <v>573227</v>
      </c>
      <c r="W31" s="123">
        <v>0</v>
      </c>
      <c r="X31" s="60"/>
    </row>
    <row r="32" spans="1:24" s="21" customFormat="1" ht="50.1" customHeight="1" x14ac:dyDescent="0.3">
      <c r="A32" s="31">
        <v>26</v>
      </c>
      <c r="B32" s="122" t="s">
        <v>147</v>
      </c>
      <c r="C32" s="123">
        <v>60000</v>
      </c>
      <c r="D32" s="123">
        <v>54000</v>
      </c>
      <c r="E32" s="123">
        <v>0</v>
      </c>
      <c r="F32" s="106"/>
      <c r="G32" s="123">
        <v>0</v>
      </c>
      <c r="H32" s="123">
        <v>0</v>
      </c>
      <c r="I32" s="123">
        <v>0</v>
      </c>
      <c r="J32" s="123">
        <v>0</v>
      </c>
      <c r="K32" s="123">
        <v>0</v>
      </c>
      <c r="L32" s="123">
        <v>0</v>
      </c>
      <c r="M32" s="123">
        <v>0</v>
      </c>
      <c r="N32" s="123">
        <v>0</v>
      </c>
      <c r="O32" s="123">
        <v>0</v>
      </c>
      <c r="P32" s="123">
        <v>0</v>
      </c>
      <c r="Q32" s="123">
        <v>0</v>
      </c>
      <c r="R32" s="123">
        <v>0</v>
      </c>
      <c r="S32" s="123">
        <v>0</v>
      </c>
      <c r="T32" s="123">
        <v>0</v>
      </c>
      <c r="U32" s="123">
        <v>0</v>
      </c>
      <c r="V32" s="123">
        <v>0</v>
      </c>
      <c r="W32" s="123">
        <v>0</v>
      </c>
      <c r="X32" s="60"/>
    </row>
    <row r="33" spans="1:24" s="21" customFormat="1" ht="50.1" customHeight="1" x14ac:dyDescent="0.3">
      <c r="A33" s="31">
        <v>27</v>
      </c>
      <c r="B33" s="122" t="s">
        <v>148</v>
      </c>
      <c r="C33" s="123">
        <v>60000</v>
      </c>
      <c r="D33" s="123">
        <v>54000</v>
      </c>
      <c r="E33" s="123">
        <v>0</v>
      </c>
      <c r="F33" s="106"/>
      <c r="G33" s="123">
        <v>0</v>
      </c>
      <c r="H33" s="123">
        <v>0</v>
      </c>
      <c r="I33" s="123">
        <v>0</v>
      </c>
      <c r="J33" s="123">
        <v>0</v>
      </c>
      <c r="K33" s="123">
        <v>0</v>
      </c>
      <c r="L33" s="123">
        <v>0</v>
      </c>
      <c r="M33" s="123">
        <v>0</v>
      </c>
      <c r="N33" s="123">
        <v>0</v>
      </c>
      <c r="O33" s="123">
        <v>0</v>
      </c>
      <c r="P33" s="123">
        <v>0</v>
      </c>
      <c r="Q33" s="123">
        <v>0</v>
      </c>
      <c r="R33" s="123">
        <v>0</v>
      </c>
      <c r="S33" s="123">
        <v>0</v>
      </c>
      <c r="T33" s="123">
        <v>0</v>
      </c>
      <c r="U33" s="123">
        <v>0</v>
      </c>
      <c r="V33" s="123">
        <v>0</v>
      </c>
      <c r="W33" s="123">
        <v>0</v>
      </c>
      <c r="X33" s="60"/>
    </row>
    <row r="34" spans="1:24" s="21" customFormat="1" ht="50.1" customHeight="1" x14ac:dyDescent="0.3">
      <c r="A34" s="31">
        <v>28</v>
      </c>
      <c r="B34" s="122" t="s">
        <v>646</v>
      </c>
      <c r="C34" s="123">
        <v>689283</v>
      </c>
      <c r="D34" s="123">
        <v>744170</v>
      </c>
      <c r="E34" s="123">
        <v>744170</v>
      </c>
      <c r="F34" s="106">
        <f t="shared" si="0"/>
        <v>1</v>
      </c>
      <c r="G34" s="123">
        <v>293599</v>
      </c>
      <c r="H34" s="123">
        <v>3269</v>
      </c>
      <c r="I34" s="123">
        <v>48735</v>
      </c>
      <c r="J34" s="123">
        <v>0</v>
      </c>
      <c r="K34" s="123">
        <v>0</v>
      </c>
      <c r="L34" s="123">
        <v>25532</v>
      </c>
      <c r="M34" s="123">
        <v>10350</v>
      </c>
      <c r="N34" s="123">
        <v>4266</v>
      </c>
      <c r="O34" s="123">
        <v>76134</v>
      </c>
      <c r="P34" s="123">
        <v>25223</v>
      </c>
      <c r="Q34" s="123">
        <v>0</v>
      </c>
      <c r="R34" s="123">
        <v>21449</v>
      </c>
      <c r="S34" s="123">
        <v>4034</v>
      </c>
      <c r="T34" s="123">
        <v>0</v>
      </c>
      <c r="U34" s="123">
        <v>51138</v>
      </c>
      <c r="V34" s="123">
        <v>154773</v>
      </c>
      <c r="W34" s="123">
        <v>25668</v>
      </c>
      <c r="X34" s="61"/>
    </row>
    <row r="35" spans="1:24" s="21" customFormat="1" ht="50.1" customHeight="1" x14ac:dyDescent="0.3">
      <c r="A35" s="58">
        <v>29</v>
      </c>
      <c r="B35" s="122" t="s">
        <v>647</v>
      </c>
      <c r="C35" s="123">
        <v>100000</v>
      </c>
      <c r="D35" s="123">
        <v>211561</v>
      </c>
      <c r="E35" s="123">
        <v>210400</v>
      </c>
      <c r="F35" s="96">
        <f t="shared" si="0"/>
        <v>0.9945122210615378</v>
      </c>
      <c r="G35" s="123">
        <v>210400</v>
      </c>
      <c r="H35" s="123">
        <v>0</v>
      </c>
      <c r="I35" s="123">
        <v>0</v>
      </c>
      <c r="J35" s="123">
        <v>0</v>
      </c>
      <c r="K35" s="123">
        <v>0</v>
      </c>
      <c r="L35" s="123">
        <v>0</v>
      </c>
      <c r="M35" s="123">
        <v>0</v>
      </c>
      <c r="N35" s="123">
        <v>0</v>
      </c>
      <c r="O35" s="123">
        <v>0</v>
      </c>
      <c r="P35" s="123">
        <v>0</v>
      </c>
      <c r="Q35" s="123">
        <v>0</v>
      </c>
      <c r="R35" s="123">
        <v>0</v>
      </c>
      <c r="S35" s="123">
        <v>0</v>
      </c>
      <c r="T35" s="123">
        <v>0</v>
      </c>
      <c r="U35" s="123">
        <v>0</v>
      </c>
      <c r="V35" s="123">
        <v>0</v>
      </c>
      <c r="W35" s="123">
        <v>0</v>
      </c>
      <c r="X35" s="60"/>
    </row>
    <row r="36" spans="1:24" s="21" customFormat="1" ht="50.1" customHeight="1" x14ac:dyDescent="0.3">
      <c r="A36" s="31">
        <v>30</v>
      </c>
      <c r="B36" s="122" t="s">
        <v>238</v>
      </c>
      <c r="C36" s="123">
        <v>789283</v>
      </c>
      <c r="D36" s="123">
        <v>955731</v>
      </c>
      <c r="E36" s="123">
        <v>954570</v>
      </c>
      <c r="F36" s="106">
        <f t="shared" si="0"/>
        <v>0.99878522303870021</v>
      </c>
      <c r="G36" s="123">
        <v>503999</v>
      </c>
      <c r="H36" s="123">
        <v>3269</v>
      </c>
      <c r="I36" s="123">
        <v>48735</v>
      </c>
      <c r="J36" s="123">
        <v>0</v>
      </c>
      <c r="K36" s="123">
        <v>0</v>
      </c>
      <c r="L36" s="123">
        <v>25532</v>
      </c>
      <c r="M36" s="123">
        <v>10350</v>
      </c>
      <c r="N36" s="123">
        <v>4266</v>
      </c>
      <c r="O36" s="123">
        <v>76134</v>
      </c>
      <c r="P36" s="123">
        <v>25223</v>
      </c>
      <c r="Q36" s="123">
        <v>0</v>
      </c>
      <c r="R36" s="123">
        <v>21449</v>
      </c>
      <c r="S36" s="123">
        <v>4034</v>
      </c>
      <c r="T36" s="123">
        <v>0</v>
      </c>
      <c r="U36" s="123">
        <v>51138</v>
      </c>
      <c r="V36" s="123">
        <v>154773</v>
      </c>
      <c r="W36" s="123">
        <v>25668</v>
      </c>
      <c r="X36" s="60"/>
    </row>
    <row r="37" spans="1:24" s="21" customFormat="1" ht="50.1" customHeight="1" x14ac:dyDescent="0.3">
      <c r="A37" s="32">
        <v>31</v>
      </c>
      <c r="B37" s="124" t="s">
        <v>239</v>
      </c>
      <c r="C37" s="125">
        <v>5414118</v>
      </c>
      <c r="D37" s="125">
        <v>5884161</v>
      </c>
      <c r="E37" s="125">
        <v>5211145</v>
      </c>
      <c r="F37" s="97">
        <f t="shared" si="0"/>
        <v>0.88562243623177539</v>
      </c>
      <c r="G37" s="125">
        <v>2621843</v>
      </c>
      <c r="H37" s="125">
        <v>15377</v>
      </c>
      <c r="I37" s="125">
        <v>229234</v>
      </c>
      <c r="J37" s="125">
        <v>0</v>
      </c>
      <c r="K37" s="125">
        <v>0</v>
      </c>
      <c r="L37" s="125">
        <v>130419</v>
      </c>
      <c r="M37" s="125">
        <v>48686</v>
      </c>
      <c r="N37" s="125">
        <v>410066</v>
      </c>
      <c r="O37" s="125">
        <v>382739</v>
      </c>
      <c r="P37" s="125">
        <v>118639</v>
      </c>
      <c r="Q37" s="125">
        <v>0</v>
      </c>
      <c r="R37" s="125">
        <v>100890</v>
      </c>
      <c r="S37" s="125">
        <v>62672</v>
      </c>
      <c r="T37" s="125">
        <v>0</v>
      </c>
      <c r="U37" s="125">
        <v>240540</v>
      </c>
      <c r="V37" s="125">
        <v>728000</v>
      </c>
      <c r="W37" s="125">
        <v>122040</v>
      </c>
      <c r="X37" s="60"/>
    </row>
    <row r="38" spans="1:24" s="21" customFormat="1" ht="50.1" customHeight="1" x14ac:dyDescent="0.3">
      <c r="A38" s="58">
        <v>32</v>
      </c>
      <c r="B38" s="122" t="s">
        <v>436</v>
      </c>
      <c r="C38" s="123">
        <v>2456900</v>
      </c>
      <c r="D38" s="123">
        <v>2902900</v>
      </c>
      <c r="E38" s="123">
        <v>2902900</v>
      </c>
      <c r="F38" s="96">
        <f t="shared" si="0"/>
        <v>1</v>
      </c>
      <c r="G38" s="123">
        <v>0</v>
      </c>
      <c r="H38" s="123">
        <v>0</v>
      </c>
      <c r="I38" s="123">
        <v>0</v>
      </c>
      <c r="J38" s="123">
        <v>0</v>
      </c>
      <c r="K38" s="123">
        <v>0</v>
      </c>
      <c r="L38" s="123">
        <v>0</v>
      </c>
      <c r="M38" s="123">
        <v>0</v>
      </c>
      <c r="N38" s="123">
        <v>0</v>
      </c>
      <c r="O38" s="123">
        <v>0</v>
      </c>
      <c r="P38" s="123">
        <v>0</v>
      </c>
      <c r="Q38" s="123">
        <v>0</v>
      </c>
      <c r="R38" s="123">
        <v>0</v>
      </c>
      <c r="S38" s="123">
        <v>0</v>
      </c>
      <c r="T38" s="123">
        <v>0</v>
      </c>
      <c r="U38" s="123">
        <v>0</v>
      </c>
      <c r="V38" s="123">
        <v>0</v>
      </c>
      <c r="W38" s="123">
        <v>2902900</v>
      </c>
      <c r="X38" s="60"/>
    </row>
    <row r="39" spans="1:24" s="21" customFormat="1" ht="50.1" customHeight="1" x14ac:dyDescent="0.3">
      <c r="A39" s="58">
        <v>33</v>
      </c>
      <c r="B39" s="122" t="s">
        <v>80</v>
      </c>
      <c r="C39" s="123">
        <v>0</v>
      </c>
      <c r="D39" s="123">
        <v>0</v>
      </c>
      <c r="E39" s="123">
        <v>2838000</v>
      </c>
      <c r="F39" s="106"/>
      <c r="G39" s="123">
        <v>0</v>
      </c>
      <c r="H39" s="123">
        <v>0</v>
      </c>
      <c r="I39" s="123">
        <v>0</v>
      </c>
      <c r="J39" s="123">
        <v>0</v>
      </c>
      <c r="K39" s="123">
        <v>0</v>
      </c>
      <c r="L39" s="123">
        <v>0</v>
      </c>
      <c r="M39" s="123">
        <v>0</v>
      </c>
      <c r="N39" s="123">
        <v>0</v>
      </c>
      <c r="O39" s="123">
        <v>0</v>
      </c>
      <c r="P39" s="123">
        <v>0</v>
      </c>
      <c r="Q39" s="123">
        <v>0</v>
      </c>
      <c r="R39" s="123">
        <v>0</v>
      </c>
      <c r="S39" s="123">
        <v>0</v>
      </c>
      <c r="T39" s="123">
        <v>0</v>
      </c>
      <c r="U39" s="123">
        <v>0</v>
      </c>
      <c r="V39" s="123">
        <v>0</v>
      </c>
      <c r="W39" s="123">
        <v>2838000</v>
      </c>
      <c r="X39" s="61"/>
    </row>
    <row r="40" spans="1:24" s="21" customFormat="1" ht="50.1" customHeight="1" x14ac:dyDescent="0.3">
      <c r="A40" s="31">
        <v>34</v>
      </c>
      <c r="B40" s="122" t="s">
        <v>437</v>
      </c>
      <c r="C40" s="123">
        <v>0</v>
      </c>
      <c r="D40" s="123">
        <v>0</v>
      </c>
      <c r="E40" s="123">
        <v>64900</v>
      </c>
      <c r="F40" s="106"/>
      <c r="G40" s="123">
        <v>0</v>
      </c>
      <c r="H40" s="123">
        <v>0</v>
      </c>
      <c r="I40" s="123">
        <v>0</v>
      </c>
      <c r="J40" s="123">
        <v>0</v>
      </c>
      <c r="K40" s="123">
        <v>0</v>
      </c>
      <c r="L40" s="123">
        <v>0</v>
      </c>
      <c r="M40" s="123">
        <v>0</v>
      </c>
      <c r="N40" s="123">
        <v>0</v>
      </c>
      <c r="O40" s="123">
        <v>0</v>
      </c>
      <c r="P40" s="123">
        <v>0</v>
      </c>
      <c r="Q40" s="123">
        <v>0</v>
      </c>
      <c r="R40" s="123">
        <v>0</v>
      </c>
      <c r="S40" s="123">
        <v>0</v>
      </c>
      <c r="T40" s="123">
        <v>0</v>
      </c>
      <c r="U40" s="123">
        <v>0</v>
      </c>
      <c r="V40" s="123">
        <v>0</v>
      </c>
      <c r="W40" s="123">
        <v>64900</v>
      </c>
      <c r="X40" s="60"/>
    </row>
    <row r="41" spans="1:24" s="21" customFormat="1" ht="50.1" customHeight="1" x14ac:dyDescent="0.3">
      <c r="A41" s="32">
        <v>35</v>
      </c>
      <c r="B41" s="124" t="s">
        <v>438</v>
      </c>
      <c r="C41" s="125">
        <v>2456900</v>
      </c>
      <c r="D41" s="125">
        <v>2902900</v>
      </c>
      <c r="E41" s="125">
        <v>2902900</v>
      </c>
      <c r="F41" s="97">
        <f t="shared" si="0"/>
        <v>1</v>
      </c>
      <c r="G41" s="125">
        <v>0</v>
      </c>
      <c r="H41" s="125">
        <v>0</v>
      </c>
      <c r="I41" s="125">
        <v>0</v>
      </c>
      <c r="J41" s="125">
        <v>0</v>
      </c>
      <c r="K41" s="125">
        <v>0</v>
      </c>
      <c r="L41" s="125">
        <v>0</v>
      </c>
      <c r="M41" s="125">
        <v>0</v>
      </c>
      <c r="N41" s="125">
        <v>0</v>
      </c>
      <c r="O41" s="125">
        <v>0</v>
      </c>
      <c r="P41" s="125">
        <v>0</v>
      </c>
      <c r="Q41" s="125">
        <v>0</v>
      </c>
      <c r="R41" s="125">
        <v>0</v>
      </c>
      <c r="S41" s="125">
        <v>0</v>
      </c>
      <c r="T41" s="125">
        <v>0</v>
      </c>
      <c r="U41" s="125">
        <v>0</v>
      </c>
      <c r="V41" s="125">
        <v>0</v>
      </c>
      <c r="W41" s="125">
        <v>2902900</v>
      </c>
      <c r="X41" s="60"/>
    </row>
    <row r="42" spans="1:24" s="21" customFormat="1" ht="50.1" customHeight="1" x14ac:dyDescent="0.3">
      <c r="A42" s="31">
        <v>36</v>
      </c>
      <c r="B42" s="122" t="s">
        <v>515</v>
      </c>
      <c r="C42" s="123">
        <v>0</v>
      </c>
      <c r="D42" s="123">
        <v>689214</v>
      </c>
      <c r="E42" s="123">
        <v>689214</v>
      </c>
      <c r="F42" s="96">
        <f t="shared" si="0"/>
        <v>1</v>
      </c>
      <c r="G42" s="123">
        <v>0</v>
      </c>
      <c r="H42" s="123">
        <v>0</v>
      </c>
      <c r="I42" s="123">
        <v>0</v>
      </c>
      <c r="J42" s="123">
        <v>689214</v>
      </c>
      <c r="K42" s="123">
        <v>0</v>
      </c>
      <c r="L42" s="123">
        <v>0</v>
      </c>
      <c r="M42" s="123">
        <v>0</v>
      </c>
      <c r="N42" s="123">
        <v>0</v>
      </c>
      <c r="O42" s="123">
        <v>0</v>
      </c>
      <c r="P42" s="123">
        <v>0</v>
      </c>
      <c r="Q42" s="123">
        <v>0</v>
      </c>
      <c r="R42" s="123">
        <v>0</v>
      </c>
      <c r="S42" s="123">
        <v>0</v>
      </c>
      <c r="T42" s="123">
        <v>0</v>
      </c>
      <c r="U42" s="123">
        <v>0</v>
      </c>
      <c r="V42" s="123">
        <v>0</v>
      </c>
      <c r="W42" s="123">
        <v>0</v>
      </c>
      <c r="X42" s="60"/>
    </row>
    <row r="43" spans="1:24" s="21" customFormat="1" ht="50.1" customHeight="1" x14ac:dyDescent="0.3">
      <c r="A43" s="31">
        <v>37</v>
      </c>
      <c r="B43" s="122" t="s">
        <v>439</v>
      </c>
      <c r="C43" s="123">
        <v>0</v>
      </c>
      <c r="D43" s="123">
        <v>689214</v>
      </c>
      <c r="E43" s="123">
        <v>689214</v>
      </c>
      <c r="F43" s="106">
        <f t="shared" si="0"/>
        <v>1</v>
      </c>
      <c r="G43" s="123">
        <v>0</v>
      </c>
      <c r="H43" s="123">
        <v>0</v>
      </c>
      <c r="I43" s="123">
        <v>0</v>
      </c>
      <c r="J43" s="123">
        <v>689214</v>
      </c>
      <c r="K43" s="123">
        <v>0</v>
      </c>
      <c r="L43" s="123">
        <v>0</v>
      </c>
      <c r="M43" s="123">
        <v>0</v>
      </c>
      <c r="N43" s="123">
        <v>0</v>
      </c>
      <c r="O43" s="123">
        <v>0</v>
      </c>
      <c r="P43" s="123">
        <v>0</v>
      </c>
      <c r="Q43" s="123">
        <v>0</v>
      </c>
      <c r="R43" s="123">
        <v>0</v>
      </c>
      <c r="S43" s="123">
        <v>0</v>
      </c>
      <c r="T43" s="123">
        <v>0</v>
      </c>
      <c r="U43" s="123">
        <v>0</v>
      </c>
      <c r="V43" s="123">
        <v>0</v>
      </c>
      <c r="W43" s="123">
        <v>0</v>
      </c>
      <c r="X43" s="60"/>
    </row>
    <row r="44" spans="1:24" s="21" customFormat="1" ht="50.1" customHeight="1" x14ac:dyDescent="0.3">
      <c r="A44" s="31">
        <v>38</v>
      </c>
      <c r="B44" s="122" t="s">
        <v>440</v>
      </c>
      <c r="C44" s="123">
        <v>700000</v>
      </c>
      <c r="D44" s="123">
        <v>800999</v>
      </c>
      <c r="E44" s="123">
        <v>800999</v>
      </c>
      <c r="F44" s="106">
        <f t="shared" si="0"/>
        <v>1</v>
      </c>
      <c r="G44" s="123">
        <v>0</v>
      </c>
      <c r="H44" s="123">
        <v>0</v>
      </c>
      <c r="I44" s="123">
        <v>0</v>
      </c>
      <c r="J44" s="123">
        <v>0</v>
      </c>
      <c r="K44" s="123">
        <v>800999</v>
      </c>
      <c r="L44" s="123">
        <v>0</v>
      </c>
      <c r="M44" s="123">
        <v>0</v>
      </c>
      <c r="N44" s="123">
        <v>0</v>
      </c>
      <c r="O44" s="123">
        <v>0</v>
      </c>
      <c r="P44" s="123">
        <v>0</v>
      </c>
      <c r="Q44" s="123">
        <v>0</v>
      </c>
      <c r="R44" s="123">
        <v>0</v>
      </c>
      <c r="S44" s="123">
        <v>0</v>
      </c>
      <c r="T44" s="123">
        <v>0</v>
      </c>
      <c r="U44" s="123">
        <v>0</v>
      </c>
      <c r="V44" s="123">
        <v>0</v>
      </c>
      <c r="W44" s="123">
        <v>0</v>
      </c>
      <c r="X44" s="61"/>
    </row>
    <row r="45" spans="1:24" s="21" customFormat="1" ht="50.1" customHeight="1" x14ac:dyDescent="0.3">
      <c r="A45" s="58">
        <v>39</v>
      </c>
      <c r="B45" s="122" t="s">
        <v>441</v>
      </c>
      <c r="C45" s="123">
        <v>0</v>
      </c>
      <c r="D45" s="123">
        <v>0</v>
      </c>
      <c r="E45" s="123">
        <v>100000</v>
      </c>
      <c r="F45" s="106"/>
      <c r="G45" s="123">
        <v>0</v>
      </c>
      <c r="H45" s="123">
        <v>0</v>
      </c>
      <c r="I45" s="123">
        <v>0</v>
      </c>
      <c r="J45" s="123">
        <v>0</v>
      </c>
      <c r="K45" s="123">
        <v>100000</v>
      </c>
      <c r="L45" s="123">
        <v>0</v>
      </c>
      <c r="M45" s="123">
        <v>0</v>
      </c>
      <c r="N45" s="123">
        <v>0</v>
      </c>
      <c r="O45" s="123">
        <v>0</v>
      </c>
      <c r="P45" s="123">
        <v>0</v>
      </c>
      <c r="Q45" s="123">
        <v>0</v>
      </c>
      <c r="R45" s="123">
        <v>0</v>
      </c>
      <c r="S45" s="123">
        <v>0</v>
      </c>
      <c r="T45" s="123">
        <v>0</v>
      </c>
      <c r="U45" s="123">
        <v>0</v>
      </c>
      <c r="V45" s="123">
        <v>0</v>
      </c>
      <c r="W45" s="123">
        <v>0</v>
      </c>
      <c r="X45" s="61"/>
    </row>
    <row r="46" spans="1:24" s="21" customFormat="1" ht="50.1" customHeight="1" x14ac:dyDescent="0.3">
      <c r="A46" s="31">
        <v>40</v>
      </c>
      <c r="B46" s="122" t="s">
        <v>442</v>
      </c>
      <c r="C46" s="123">
        <v>0</v>
      </c>
      <c r="D46" s="123">
        <v>0</v>
      </c>
      <c r="E46" s="123">
        <v>161307</v>
      </c>
      <c r="F46" s="97"/>
      <c r="G46" s="123">
        <v>0</v>
      </c>
      <c r="H46" s="123">
        <v>0</v>
      </c>
      <c r="I46" s="123">
        <v>0</v>
      </c>
      <c r="J46" s="123">
        <v>0</v>
      </c>
      <c r="K46" s="123">
        <v>161307</v>
      </c>
      <c r="L46" s="123">
        <v>0</v>
      </c>
      <c r="M46" s="123">
        <v>0</v>
      </c>
      <c r="N46" s="123">
        <v>0</v>
      </c>
      <c r="O46" s="123">
        <v>0</v>
      </c>
      <c r="P46" s="123">
        <v>0</v>
      </c>
      <c r="Q46" s="123">
        <v>0</v>
      </c>
      <c r="R46" s="123">
        <v>0</v>
      </c>
      <c r="S46" s="123">
        <v>0</v>
      </c>
      <c r="T46" s="123">
        <v>0</v>
      </c>
      <c r="U46" s="123">
        <v>0</v>
      </c>
      <c r="V46" s="123">
        <v>0</v>
      </c>
      <c r="W46" s="123">
        <v>0</v>
      </c>
      <c r="X46" s="61"/>
    </row>
    <row r="47" spans="1:24" s="21" customFormat="1" ht="50.1" customHeight="1" x14ac:dyDescent="0.3">
      <c r="A47" s="58">
        <v>41</v>
      </c>
      <c r="B47" s="122" t="s">
        <v>648</v>
      </c>
      <c r="C47" s="123">
        <v>0</v>
      </c>
      <c r="D47" s="123">
        <v>0</v>
      </c>
      <c r="E47" s="123">
        <v>539692</v>
      </c>
      <c r="F47" s="106"/>
      <c r="G47" s="123">
        <v>0</v>
      </c>
      <c r="H47" s="123">
        <v>0</v>
      </c>
      <c r="I47" s="123">
        <v>0</v>
      </c>
      <c r="J47" s="123">
        <v>0</v>
      </c>
      <c r="K47" s="123">
        <v>539692</v>
      </c>
      <c r="L47" s="123">
        <v>0</v>
      </c>
      <c r="M47" s="123">
        <v>0</v>
      </c>
      <c r="N47" s="123">
        <v>0</v>
      </c>
      <c r="O47" s="123">
        <v>0</v>
      </c>
      <c r="P47" s="123">
        <v>0</v>
      </c>
      <c r="Q47" s="123">
        <v>0</v>
      </c>
      <c r="R47" s="123">
        <v>0</v>
      </c>
      <c r="S47" s="123">
        <v>0</v>
      </c>
      <c r="T47" s="123">
        <v>0</v>
      </c>
      <c r="U47" s="123">
        <v>0</v>
      </c>
      <c r="V47" s="123">
        <v>0</v>
      </c>
      <c r="W47" s="123">
        <v>0</v>
      </c>
      <c r="X47" s="61"/>
    </row>
    <row r="48" spans="1:24" s="21" customFormat="1" ht="50.1" customHeight="1" x14ac:dyDescent="0.3">
      <c r="A48" s="31">
        <v>42</v>
      </c>
      <c r="B48" s="122" t="s">
        <v>443</v>
      </c>
      <c r="C48" s="123">
        <v>66464</v>
      </c>
      <c r="D48" s="123">
        <v>76464</v>
      </c>
      <c r="E48" s="123">
        <v>73600</v>
      </c>
      <c r="F48" s="106">
        <f t="shared" si="0"/>
        <v>0.96254446536932414</v>
      </c>
      <c r="G48" s="123">
        <v>0</v>
      </c>
      <c r="H48" s="123">
        <v>0</v>
      </c>
      <c r="I48" s="123">
        <v>0</v>
      </c>
      <c r="J48" s="123">
        <v>0</v>
      </c>
      <c r="K48" s="123">
        <v>23600</v>
      </c>
      <c r="L48" s="123">
        <v>0</v>
      </c>
      <c r="M48" s="123">
        <v>0</v>
      </c>
      <c r="N48" s="123">
        <v>0</v>
      </c>
      <c r="O48" s="123">
        <v>0</v>
      </c>
      <c r="P48" s="123">
        <v>0</v>
      </c>
      <c r="Q48" s="123">
        <v>0</v>
      </c>
      <c r="R48" s="123">
        <v>0</v>
      </c>
      <c r="S48" s="123">
        <v>0</v>
      </c>
      <c r="T48" s="123">
        <v>50000</v>
      </c>
      <c r="U48" s="123">
        <v>0</v>
      </c>
      <c r="V48" s="123">
        <v>0</v>
      </c>
      <c r="W48" s="123">
        <v>0</v>
      </c>
      <c r="X48" s="61"/>
    </row>
    <row r="49" spans="1:25" s="21" customFormat="1" ht="50.1" customHeight="1" x14ac:dyDescent="0.3">
      <c r="A49" s="31">
        <v>43</v>
      </c>
      <c r="B49" s="122" t="s">
        <v>649</v>
      </c>
      <c r="C49" s="123">
        <v>0</v>
      </c>
      <c r="D49" s="123">
        <v>0</v>
      </c>
      <c r="E49" s="123">
        <v>73600</v>
      </c>
      <c r="F49" s="106"/>
      <c r="G49" s="123">
        <v>0</v>
      </c>
      <c r="H49" s="123">
        <v>0</v>
      </c>
      <c r="I49" s="123">
        <v>0</v>
      </c>
      <c r="J49" s="123">
        <v>0</v>
      </c>
      <c r="K49" s="123">
        <v>23600</v>
      </c>
      <c r="L49" s="123">
        <v>0</v>
      </c>
      <c r="M49" s="123">
        <v>0</v>
      </c>
      <c r="N49" s="123">
        <v>0</v>
      </c>
      <c r="O49" s="123">
        <v>0</v>
      </c>
      <c r="P49" s="123">
        <v>0</v>
      </c>
      <c r="Q49" s="123">
        <v>0</v>
      </c>
      <c r="R49" s="123">
        <v>0</v>
      </c>
      <c r="S49" s="123">
        <v>0</v>
      </c>
      <c r="T49" s="123">
        <v>50000</v>
      </c>
      <c r="U49" s="123">
        <v>0</v>
      </c>
      <c r="V49" s="123">
        <v>0</v>
      </c>
      <c r="W49" s="123">
        <v>0</v>
      </c>
      <c r="X49" s="61"/>
    </row>
    <row r="50" spans="1:25" s="21" customFormat="1" ht="50.1" customHeight="1" x14ac:dyDescent="0.3">
      <c r="A50" s="31">
        <v>44</v>
      </c>
      <c r="B50" s="122" t="s">
        <v>240</v>
      </c>
      <c r="C50" s="123">
        <v>0</v>
      </c>
      <c r="D50" s="123">
        <v>511610</v>
      </c>
      <c r="E50" s="123">
        <v>0</v>
      </c>
      <c r="F50" s="96"/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99">
        <v>0</v>
      </c>
      <c r="W50" s="99">
        <v>0</v>
      </c>
      <c r="X50" s="61"/>
    </row>
    <row r="51" spans="1:25" s="21" customFormat="1" ht="50.1" customHeight="1" x14ac:dyDescent="0.3">
      <c r="A51" s="32">
        <v>45</v>
      </c>
      <c r="B51" s="124" t="s">
        <v>444</v>
      </c>
      <c r="C51" s="125">
        <v>766464</v>
      </c>
      <c r="D51" s="125">
        <v>2078287</v>
      </c>
      <c r="E51" s="125">
        <v>1563813</v>
      </c>
      <c r="F51" s="97">
        <f t="shared" si="0"/>
        <v>0.75245286141904366</v>
      </c>
      <c r="G51" s="125">
        <v>0</v>
      </c>
      <c r="H51" s="125">
        <v>0</v>
      </c>
      <c r="I51" s="125">
        <v>0</v>
      </c>
      <c r="J51" s="125">
        <v>689214</v>
      </c>
      <c r="K51" s="125">
        <v>824599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5">
        <v>0</v>
      </c>
      <c r="T51" s="125">
        <v>50000</v>
      </c>
      <c r="U51" s="125">
        <v>0</v>
      </c>
      <c r="V51" s="125">
        <v>0</v>
      </c>
      <c r="W51" s="125">
        <v>0</v>
      </c>
      <c r="X51" s="61"/>
    </row>
    <row r="52" spans="1:25" s="21" customFormat="1" ht="50.1" customHeight="1" x14ac:dyDescent="0.3">
      <c r="A52" s="31">
        <v>46</v>
      </c>
      <c r="B52" s="122" t="s">
        <v>516</v>
      </c>
      <c r="C52" s="123">
        <v>225000</v>
      </c>
      <c r="D52" s="123">
        <v>225000</v>
      </c>
      <c r="E52" s="123">
        <v>135000</v>
      </c>
      <c r="F52" s="96">
        <f t="shared" si="0"/>
        <v>0.6</v>
      </c>
      <c r="G52" s="123">
        <v>0</v>
      </c>
      <c r="H52" s="123">
        <v>0</v>
      </c>
      <c r="I52" s="123">
        <v>0</v>
      </c>
      <c r="J52" s="123">
        <v>0</v>
      </c>
      <c r="K52" s="123">
        <v>0</v>
      </c>
      <c r="L52" s="123">
        <v>0</v>
      </c>
      <c r="M52" s="123">
        <v>0</v>
      </c>
      <c r="N52" s="123">
        <v>0</v>
      </c>
      <c r="O52" s="123">
        <v>0</v>
      </c>
      <c r="P52" s="123">
        <v>0</v>
      </c>
      <c r="Q52" s="123">
        <v>135000</v>
      </c>
      <c r="R52" s="123">
        <v>0</v>
      </c>
      <c r="S52" s="123">
        <v>0</v>
      </c>
      <c r="T52" s="123">
        <v>0</v>
      </c>
      <c r="U52" s="123">
        <v>0</v>
      </c>
      <c r="V52" s="123">
        <v>0</v>
      </c>
      <c r="W52" s="123">
        <v>0</v>
      </c>
      <c r="X52" s="61"/>
    </row>
    <row r="53" spans="1:25" s="21" customFormat="1" ht="50.1" customHeight="1" x14ac:dyDescent="0.3">
      <c r="A53" s="31">
        <v>47</v>
      </c>
      <c r="B53" s="122" t="s">
        <v>241</v>
      </c>
      <c r="C53" s="123">
        <v>0</v>
      </c>
      <c r="D53" s="123">
        <v>320386</v>
      </c>
      <c r="E53" s="123">
        <v>320386</v>
      </c>
      <c r="F53" s="106">
        <f t="shared" si="0"/>
        <v>1</v>
      </c>
      <c r="G53" s="123">
        <v>0</v>
      </c>
      <c r="H53" s="123">
        <v>0</v>
      </c>
      <c r="I53" s="123">
        <v>0</v>
      </c>
      <c r="J53" s="123">
        <v>0</v>
      </c>
      <c r="K53" s="123">
        <v>0</v>
      </c>
      <c r="L53" s="123">
        <v>0</v>
      </c>
      <c r="M53" s="123">
        <v>0</v>
      </c>
      <c r="N53" s="123">
        <v>320386</v>
      </c>
      <c r="O53" s="123">
        <v>0</v>
      </c>
      <c r="P53" s="123">
        <v>0</v>
      </c>
      <c r="Q53" s="123">
        <v>0</v>
      </c>
      <c r="R53" s="123">
        <v>0</v>
      </c>
      <c r="S53" s="123">
        <v>0</v>
      </c>
      <c r="T53" s="123">
        <v>0</v>
      </c>
      <c r="U53" s="123">
        <v>0</v>
      </c>
      <c r="V53" s="123">
        <v>0</v>
      </c>
      <c r="W53" s="123">
        <v>0</v>
      </c>
      <c r="X53" s="61"/>
    </row>
    <row r="54" spans="1:25" s="21" customFormat="1" ht="50.1" customHeight="1" x14ac:dyDescent="0.3">
      <c r="A54" s="31">
        <v>48</v>
      </c>
      <c r="B54" s="122" t="s">
        <v>445</v>
      </c>
      <c r="C54" s="123">
        <v>2320102</v>
      </c>
      <c r="D54" s="123">
        <v>10110853</v>
      </c>
      <c r="E54" s="123">
        <v>10060751</v>
      </c>
      <c r="F54" s="106">
        <f t="shared" si="0"/>
        <v>0.99504473064735488</v>
      </c>
      <c r="G54" s="123">
        <v>0</v>
      </c>
      <c r="H54" s="123">
        <v>0</v>
      </c>
      <c r="I54" s="123">
        <v>0</v>
      </c>
      <c r="J54" s="123">
        <v>0</v>
      </c>
      <c r="K54" s="123">
        <v>0</v>
      </c>
      <c r="L54" s="123">
        <v>0</v>
      </c>
      <c r="M54" s="123">
        <v>2270000</v>
      </c>
      <c r="N54" s="123">
        <v>7790751</v>
      </c>
      <c r="O54" s="123">
        <v>0</v>
      </c>
      <c r="P54" s="123">
        <v>0</v>
      </c>
      <c r="Q54" s="123">
        <v>0</v>
      </c>
      <c r="R54" s="123">
        <v>0</v>
      </c>
      <c r="S54" s="123">
        <v>0</v>
      </c>
      <c r="T54" s="123">
        <v>0</v>
      </c>
      <c r="U54" s="123">
        <v>0</v>
      </c>
      <c r="V54" s="123">
        <v>0</v>
      </c>
      <c r="W54" s="123">
        <v>0</v>
      </c>
      <c r="X54" s="61"/>
    </row>
    <row r="55" spans="1:25" s="21" customFormat="1" ht="50.1" customHeight="1" x14ac:dyDescent="0.3">
      <c r="A55" s="31">
        <v>49</v>
      </c>
      <c r="B55" s="122" t="s">
        <v>650</v>
      </c>
      <c r="C55" s="123">
        <v>687183</v>
      </c>
      <c r="D55" s="123">
        <v>2877190</v>
      </c>
      <c r="E55" s="123">
        <v>2839357</v>
      </c>
      <c r="F55" s="106">
        <f t="shared" si="0"/>
        <v>0.98685071197939656</v>
      </c>
      <c r="G55" s="123">
        <v>0</v>
      </c>
      <c r="H55" s="123">
        <v>0</v>
      </c>
      <c r="I55" s="123">
        <v>0</v>
      </c>
      <c r="J55" s="123">
        <v>0</v>
      </c>
      <c r="K55" s="123">
        <v>0</v>
      </c>
      <c r="L55" s="123">
        <v>0</v>
      </c>
      <c r="M55" s="123">
        <v>612900</v>
      </c>
      <c r="N55" s="123">
        <v>2190007</v>
      </c>
      <c r="O55" s="123">
        <v>0</v>
      </c>
      <c r="P55" s="123">
        <v>0</v>
      </c>
      <c r="Q55" s="123">
        <v>36450</v>
      </c>
      <c r="R55" s="123">
        <v>0</v>
      </c>
      <c r="S55" s="123">
        <v>0</v>
      </c>
      <c r="T55" s="123">
        <v>0</v>
      </c>
      <c r="U55" s="123">
        <v>0</v>
      </c>
      <c r="V55" s="123">
        <v>0</v>
      </c>
      <c r="W55" s="123">
        <v>0</v>
      </c>
      <c r="X55" s="61"/>
    </row>
    <row r="56" spans="1:25" s="21" customFormat="1" ht="50.1" customHeight="1" x14ac:dyDescent="0.3">
      <c r="A56" s="32">
        <v>50</v>
      </c>
      <c r="B56" s="124" t="s">
        <v>446</v>
      </c>
      <c r="C56" s="125">
        <v>3232285</v>
      </c>
      <c r="D56" s="125">
        <v>13533429</v>
      </c>
      <c r="E56" s="125">
        <v>13355494</v>
      </c>
      <c r="F56" s="97">
        <f t="shared" si="0"/>
        <v>0.98685218653749907</v>
      </c>
      <c r="G56" s="125">
        <v>0</v>
      </c>
      <c r="H56" s="125">
        <v>0</v>
      </c>
      <c r="I56" s="125">
        <v>0</v>
      </c>
      <c r="J56" s="125">
        <v>0</v>
      </c>
      <c r="K56" s="125">
        <v>0</v>
      </c>
      <c r="L56" s="125">
        <v>0</v>
      </c>
      <c r="M56" s="125">
        <v>2882900</v>
      </c>
      <c r="N56" s="125">
        <v>10301144</v>
      </c>
      <c r="O56" s="125">
        <v>0</v>
      </c>
      <c r="P56" s="125">
        <v>0</v>
      </c>
      <c r="Q56" s="125">
        <v>171450</v>
      </c>
      <c r="R56" s="125">
        <v>0</v>
      </c>
      <c r="S56" s="125">
        <v>0</v>
      </c>
      <c r="T56" s="125">
        <v>0</v>
      </c>
      <c r="U56" s="125">
        <v>0</v>
      </c>
      <c r="V56" s="125">
        <v>0</v>
      </c>
      <c r="W56" s="125">
        <v>0</v>
      </c>
      <c r="X56" s="61"/>
    </row>
    <row r="57" spans="1:25" s="21" customFormat="1" ht="50.1" customHeight="1" x14ac:dyDescent="0.3">
      <c r="A57" s="31">
        <v>51</v>
      </c>
      <c r="B57" s="122" t="s">
        <v>81</v>
      </c>
      <c r="C57" s="123">
        <v>2931166</v>
      </c>
      <c r="D57" s="123">
        <v>1861294</v>
      </c>
      <c r="E57" s="123">
        <v>1861294</v>
      </c>
      <c r="F57" s="106">
        <f t="shared" si="0"/>
        <v>1</v>
      </c>
      <c r="G57" s="123">
        <v>0</v>
      </c>
      <c r="H57" s="123">
        <v>0</v>
      </c>
      <c r="I57" s="123">
        <v>0</v>
      </c>
      <c r="J57" s="123">
        <v>0</v>
      </c>
      <c r="K57" s="123">
        <v>0</v>
      </c>
      <c r="L57" s="123">
        <v>0</v>
      </c>
      <c r="M57" s="123">
        <v>0</v>
      </c>
      <c r="N57" s="123">
        <v>0</v>
      </c>
      <c r="O57" s="123">
        <v>0</v>
      </c>
      <c r="P57" s="123">
        <v>0</v>
      </c>
      <c r="Q57" s="123">
        <v>0</v>
      </c>
      <c r="R57" s="123">
        <v>0</v>
      </c>
      <c r="S57" s="123">
        <v>1861294</v>
      </c>
      <c r="T57" s="123">
        <v>0</v>
      </c>
      <c r="U57" s="123">
        <v>0</v>
      </c>
      <c r="V57" s="123">
        <v>0</v>
      </c>
      <c r="W57" s="123">
        <v>0</v>
      </c>
      <c r="X57" s="60"/>
    </row>
    <row r="58" spans="1:25" s="21" customFormat="1" ht="50.1" customHeight="1" x14ac:dyDescent="0.3">
      <c r="A58" s="47">
        <v>52</v>
      </c>
      <c r="B58" s="126" t="s">
        <v>447</v>
      </c>
      <c r="C58" s="127">
        <v>3722588</v>
      </c>
      <c r="D58" s="127">
        <v>1861294</v>
      </c>
      <c r="E58" s="127">
        <v>1861294</v>
      </c>
      <c r="F58" s="97">
        <f t="shared" si="0"/>
        <v>1</v>
      </c>
      <c r="G58" s="125">
        <v>0</v>
      </c>
      <c r="H58" s="125">
        <v>0</v>
      </c>
      <c r="I58" s="125">
        <v>0</v>
      </c>
      <c r="J58" s="125">
        <v>0</v>
      </c>
      <c r="K58" s="125">
        <v>0</v>
      </c>
      <c r="L58" s="125">
        <v>0</v>
      </c>
      <c r="M58" s="125">
        <v>0</v>
      </c>
      <c r="N58" s="125">
        <v>0</v>
      </c>
      <c r="O58" s="125">
        <v>0</v>
      </c>
      <c r="P58" s="125">
        <v>0</v>
      </c>
      <c r="Q58" s="125">
        <v>0</v>
      </c>
      <c r="R58" s="125">
        <v>0</v>
      </c>
      <c r="S58" s="125">
        <v>1861294</v>
      </c>
      <c r="T58" s="125">
        <v>0</v>
      </c>
      <c r="U58" s="125">
        <v>0</v>
      </c>
      <c r="V58" s="125">
        <v>0</v>
      </c>
      <c r="W58" s="125">
        <v>0</v>
      </c>
      <c r="X58" s="60"/>
    </row>
    <row r="59" spans="1:25" s="21" customFormat="1" ht="49.5" customHeight="1" x14ac:dyDescent="0.3">
      <c r="A59" s="47">
        <v>53</v>
      </c>
      <c r="B59" s="126" t="s">
        <v>448</v>
      </c>
      <c r="C59" s="127">
        <v>24400605</v>
      </c>
      <c r="D59" s="127">
        <v>37711422</v>
      </c>
      <c r="E59" s="127">
        <v>35008215</v>
      </c>
      <c r="F59" s="97">
        <f t="shared" si="0"/>
        <v>0.92831861392020698</v>
      </c>
      <c r="G59" s="125">
        <v>10439121</v>
      </c>
      <c r="H59" s="125">
        <v>15377</v>
      </c>
      <c r="I59" s="125">
        <v>229234</v>
      </c>
      <c r="J59" s="125">
        <v>689214</v>
      </c>
      <c r="K59" s="125">
        <v>824599</v>
      </c>
      <c r="L59" s="125">
        <v>1899193</v>
      </c>
      <c r="M59" s="125">
        <v>2931586</v>
      </c>
      <c r="N59" s="125">
        <v>10711210</v>
      </c>
      <c r="O59" s="125">
        <v>382739</v>
      </c>
      <c r="P59" s="125">
        <v>118639</v>
      </c>
      <c r="Q59" s="125">
        <v>171450</v>
      </c>
      <c r="R59" s="125">
        <v>488940</v>
      </c>
      <c r="S59" s="125">
        <v>2063433</v>
      </c>
      <c r="T59" s="125">
        <v>50000</v>
      </c>
      <c r="U59" s="125">
        <v>240540</v>
      </c>
      <c r="V59" s="125">
        <v>728000</v>
      </c>
      <c r="W59" s="125">
        <v>3024940</v>
      </c>
      <c r="X59" s="61"/>
      <c r="Y59" s="98"/>
    </row>
    <row r="60" spans="1:25" ht="26.4" x14ac:dyDescent="0.25">
      <c r="A60" s="31">
        <v>54</v>
      </c>
      <c r="B60" s="122" t="s">
        <v>652</v>
      </c>
      <c r="C60" s="123">
        <v>642986</v>
      </c>
      <c r="D60" s="123">
        <v>1097295</v>
      </c>
      <c r="E60" s="123">
        <v>1097295</v>
      </c>
      <c r="F60" s="96">
        <f t="shared" si="0"/>
        <v>1</v>
      </c>
      <c r="G60" s="123">
        <v>0</v>
      </c>
      <c r="H60" s="123">
        <v>0</v>
      </c>
      <c r="I60" s="123">
        <v>0</v>
      </c>
      <c r="J60" s="123">
        <v>1097295</v>
      </c>
      <c r="K60" s="123">
        <v>0</v>
      </c>
      <c r="L60" s="123">
        <v>0</v>
      </c>
      <c r="M60" s="123">
        <v>0</v>
      </c>
      <c r="N60" s="123">
        <v>0</v>
      </c>
      <c r="O60" s="123">
        <v>0</v>
      </c>
      <c r="P60" s="123">
        <v>0</v>
      </c>
      <c r="Q60" s="123">
        <v>0</v>
      </c>
      <c r="R60" s="123">
        <v>0</v>
      </c>
      <c r="S60" s="123">
        <v>0</v>
      </c>
      <c r="T60" s="123">
        <v>0</v>
      </c>
      <c r="U60" s="123">
        <v>0</v>
      </c>
      <c r="V60" s="123">
        <v>0</v>
      </c>
      <c r="W60" s="123">
        <v>0</v>
      </c>
    </row>
    <row r="61" spans="1:25" ht="26.4" x14ac:dyDescent="0.25">
      <c r="A61" s="31">
        <v>55</v>
      </c>
      <c r="B61" s="122" t="s">
        <v>82</v>
      </c>
      <c r="C61" s="123">
        <v>642986</v>
      </c>
      <c r="D61" s="123">
        <v>1097295</v>
      </c>
      <c r="E61" s="123">
        <v>1097295</v>
      </c>
      <c r="F61" s="96">
        <f t="shared" si="0"/>
        <v>1</v>
      </c>
      <c r="G61" s="123">
        <v>0</v>
      </c>
      <c r="H61" s="123">
        <v>0</v>
      </c>
      <c r="I61" s="123">
        <v>0</v>
      </c>
      <c r="J61" s="123">
        <v>1097295</v>
      </c>
      <c r="K61" s="123">
        <v>0</v>
      </c>
      <c r="L61" s="123">
        <v>0</v>
      </c>
      <c r="M61" s="123">
        <v>0</v>
      </c>
      <c r="N61" s="123">
        <v>0</v>
      </c>
      <c r="O61" s="123">
        <v>0</v>
      </c>
      <c r="P61" s="123">
        <v>0</v>
      </c>
      <c r="Q61" s="123">
        <v>0</v>
      </c>
      <c r="R61" s="123">
        <v>0</v>
      </c>
      <c r="S61" s="123">
        <v>0</v>
      </c>
      <c r="T61" s="123">
        <v>0</v>
      </c>
      <c r="U61" s="123">
        <v>0</v>
      </c>
      <c r="V61" s="123">
        <v>0</v>
      </c>
      <c r="W61" s="123">
        <v>0</v>
      </c>
    </row>
    <row r="62" spans="1:25" ht="26.4" x14ac:dyDescent="0.25">
      <c r="A62" s="47">
        <v>56</v>
      </c>
      <c r="B62" s="124" t="s">
        <v>83</v>
      </c>
      <c r="C62" s="125">
        <v>642986</v>
      </c>
      <c r="D62" s="125">
        <v>1097295</v>
      </c>
      <c r="E62" s="125">
        <v>1097295</v>
      </c>
      <c r="F62" s="97">
        <f t="shared" si="0"/>
        <v>1</v>
      </c>
      <c r="G62" s="125">
        <v>0</v>
      </c>
      <c r="H62" s="125">
        <v>0</v>
      </c>
      <c r="I62" s="125">
        <v>0</v>
      </c>
      <c r="J62" s="125">
        <v>1097295</v>
      </c>
      <c r="K62" s="125">
        <v>0</v>
      </c>
      <c r="L62" s="125">
        <v>0</v>
      </c>
      <c r="M62" s="125">
        <v>0</v>
      </c>
      <c r="N62" s="125">
        <v>0</v>
      </c>
      <c r="O62" s="125">
        <v>0</v>
      </c>
      <c r="P62" s="125">
        <v>0</v>
      </c>
      <c r="Q62" s="125">
        <v>0</v>
      </c>
      <c r="R62" s="125">
        <v>0</v>
      </c>
      <c r="S62" s="125">
        <v>0</v>
      </c>
      <c r="T62" s="125">
        <v>0</v>
      </c>
      <c r="U62" s="125">
        <v>0</v>
      </c>
      <c r="V62" s="125">
        <v>0</v>
      </c>
      <c r="W62" s="125">
        <v>0</v>
      </c>
    </row>
    <row r="63" spans="1:25" ht="31.2" x14ac:dyDescent="0.25">
      <c r="A63" s="47">
        <v>57</v>
      </c>
      <c r="B63" s="33" t="s">
        <v>651</v>
      </c>
      <c r="C63" s="59">
        <v>25043591</v>
      </c>
      <c r="D63" s="59">
        <v>38808717</v>
      </c>
      <c r="E63" s="59">
        <v>36105510</v>
      </c>
      <c r="F63" s="97">
        <f t="shared" si="0"/>
        <v>0.93034536544972612</v>
      </c>
      <c r="G63" s="125">
        <v>10439121</v>
      </c>
      <c r="H63" s="125">
        <v>15377</v>
      </c>
      <c r="I63" s="125">
        <v>229234</v>
      </c>
      <c r="J63" s="125">
        <v>1786509</v>
      </c>
      <c r="K63" s="125">
        <v>824599</v>
      </c>
      <c r="L63" s="125">
        <v>1899193</v>
      </c>
      <c r="M63" s="125">
        <v>2931586</v>
      </c>
      <c r="N63" s="125">
        <v>10711210</v>
      </c>
      <c r="O63" s="125">
        <v>382739</v>
      </c>
      <c r="P63" s="125">
        <v>118639</v>
      </c>
      <c r="Q63" s="125">
        <v>171450</v>
      </c>
      <c r="R63" s="125">
        <v>488940</v>
      </c>
      <c r="S63" s="125">
        <v>2063433</v>
      </c>
      <c r="T63" s="125">
        <v>50000</v>
      </c>
      <c r="U63" s="125">
        <v>240540</v>
      </c>
      <c r="V63" s="125">
        <v>728000</v>
      </c>
      <c r="W63" s="125">
        <v>3024940</v>
      </c>
    </row>
  </sheetData>
  <mergeCells count="3">
    <mergeCell ref="A4:W4"/>
    <mergeCell ref="A1:W1"/>
    <mergeCell ref="A2:W3"/>
  </mergeCells>
  <phoneticPr fontId="0" type="noConversion"/>
  <printOptions horizontalCentered="1"/>
  <pageMargins left="0.19685039370078741" right="0.19685039370078741" top="0" bottom="0" header="0.51181102362204722" footer="0.51181102362204722"/>
  <pageSetup scale="38" fitToWidth="0" fitToHeight="10" orientation="landscape" r:id="rId1"/>
  <headerFooter alignWithMargins="0"/>
  <rowBreaks count="2" manualBreakCount="2">
    <brk id="28" max="22" man="1"/>
    <brk id="63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zoomScaleNormal="100" workbookViewId="0">
      <selection activeCell="A2" sqref="A2:F2"/>
    </sheetView>
  </sheetViews>
  <sheetFormatPr defaultRowHeight="12.6" x14ac:dyDescent="0.25"/>
  <cols>
    <col min="2" max="2" width="53.5546875" customWidth="1"/>
    <col min="3" max="3" width="12.44140625" customWidth="1"/>
    <col min="4" max="4" width="13" customWidth="1"/>
    <col min="5" max="5" width="15.88671875" customWidth="1"/>
    <col min="6" max="6" width="14.109375" customWidth="1"/>
  </cols>
  <sheetData>
    <row r="1" spans="1:6" ht="15.6" x14ac:dyDescent="0.3">
      <c r="A1" s="3"/>
      <c r="B1" s="3"/>
      <c r="C1" s="3"/>
      <c r="D1" s="162"/>
      <c r="E1" s="162"/>
      <c r="F1" s="162"/>
    </row>
    <row r="2" spans="1:6" ht="15.75" customHeight="1" x14ac:dyDescent="0.3">
      <c r="A2" s="166" t="s">
        <v>980</v>
      </c>
      <c r="B2" s="167"/>
      <c r="C2" s="167"/>
      <c r="D2" s="167"/>
      <c r="E2" s="167"/>
      <c r="F2" s="167"/>
    </row>
    <row r="3" spans="1:6" ht="15.6" x14ac:dyDescent="0.3">
      <c r="A3" s="4"/>
      <c r="B3" s="4"/>
      <c r="C3" s="4"/>
      <c r="D3" s="4"/>
      <c r="E3" s="4"/>
      <c r="F3" s="4"/>
    </row>
    <row r="4" spans="1:6" ht="33" customHeight="1" x14ac:dyDescent="0.3">
      <c r="A4" s="168" t="s">
        <v>450</v>
      </c>
      <c r="B4" s="169"/>
      <c r="C4" s="169"/>
      <c r="D4" s="169"/>
      <c r="E4" s="169"/>
      <c r="F4" s="169"/>
    </row>
    <row r="5" spans="1:6" ht="15.6" x14ac:dyDescent="0.3">
      <c r="F5" s="14" t="s">
        <v>866</v>
      </c>
    </row>
    <row r="6" spans="1:6" ht="15.6" x14ac:dyDescent="0.3">
      <c r="A6" s="22" t="s">
        <v>695</v>
      </c>
      <c r="B6" s="22" t="s">
        <v>692</v>
      </c>
      <c r="C6" s="22" t="s">
        <v>693</v>
      </c>
      <c r="D6" s="22" t="s">
        <v>694</v>
      </c>
      <c r="E6" s="22" t="s">
        <v>573</v>
      </c>
      <c r="F6" s="23" t="s">
        <v>697</v>
      </c>
    </row>
    <row r="7" spans="1:6" ht="15.6" x14ac:dyDescent="0.3">
      <c r="A7" s="16"/>
      <c r="B7" s="16"/>
      <c r="C7" s="16"/>
      <c r="D7" s="163" t="s">
        <v>423</v>
      </c>
      <c r="E7" s="164"/>
      <c r="F7" s="165"/>
    </row>
    <row r="8" spans="1:6" ht="31.2" x14ac:dyDescent="0.25">
      <c r="A8" s="107" t="s">
        <v>547</v>
      </c>
      <c r="B8" s="108" t="s">
        <v>554</v>
      </c>
      <c r="C8" s="107" t="s">
        <v>449</v>
      </c>
      <c r="D8" s="109" t="s">
        <v>622</v>
      </c>
      <c r="E8" s="109" t="s">
        <v>623</v>
      </c>
      <c r="F8" s="110" t="s">
        <v>624</v>
      </c>
    </row>
    <row r="9" spans="1:6" ht="15.6" x14ac:dyDescent="0.3">
      <c r="A9" s="15"/>
      <c r="B9" s="111" t="s">
        <v>577</v>
      </c>
      <c r="C9" s="15"/>
      <c r="D9" s="15"/>
      <c r="E9" s="15"/>
      <c r="F9" s="15"/>
    </row>
    <row r="10" spans="1:6" ht="15.6" x14ac:dyDescent="0.3">
      <c r="A10" s="88" t="s">
        <v>555</v>
      </c>
      <c r="B10" s="15" t="s">
        <v>578</v>
      </c>
      <c r="C10" s="93">
        <v>11288272</v>
      </c>
      <c r="D10" s="93">
        <v>16074633</v>
      </c>
      <c r="E10" s="93">
        <v>16571043</v>
      </c>
      <c r="F10" s="93">
        <v>16571043</v>
      </c>
    </row>
    <row r="11" spans="1:6" ht="15.6" x14ac:dyDescent="0.3">
      <c r="A11" s="88" t="s">
        <v>556</v>
      </c>
      <c r="B11" s="15" t="s">
        <v>375</v>
      </c>
      <c r="C11" s="93">
        <v>3001195</v>
      </c>
      <c r="D11" s="93">
        <v>2127960</v>
      </c>
      <c r="E11" s="93">
        <v>2670680</v>
      </c>
      <c r="F11" s="93">
        <v>2568645</v>
      </c>
    </row>
    <row r="12" spans="1:6" ht="16.2" x14ac:dyDescent="0.35">
      <c r="A12" s="88"/>
      <c r="B12" s="112" t="s">
        <v>609</v>
      </c>
      <c r="C12" s="92">
        <f>SUM(C10:C11)</f>
        <v>14289467</v>
      </c>
      <c r="D12" s="92">
        <f>SUM(D10:D11)</f>
        <v>18202593</v>
      </c>
      <c r="E12" s="92">
        <f>SUM(E10:E11)</f>
        <v>19241723</v>
      </c>
      <c r="F12" s="92">
        <f>SUM(F10:F11)</f>
        <v>19139688</v>
      </c>
    </row>
    <row r="13" spans="1:6" ht="31.2" x14ac:dyDescent="0.3">
      <c r="A13" s="88" t="s">
        <v>557</v>
      </c>
      <c r="B13" s="114" t="s">
        <v>867</v>
      </c>
      <c r="C13" s="91">
        <v>0</v>
      </c>
      <c r="D13" s="91">
        <v>2799208</v>
      </c>
      <c r="E13" s="91">
        <v>14889938</v>
      </c>
      <c r="F13" s="91">
        <v>13429882</v>
      </c>
    </row>
    <row r="14" spans="1:6" ht="16.2" x14ac:dyDescent="0.35">
      <c r="A14" s="88"/>
      <c r="B14" s="112" t="s">
        <v>378</v>
      </c>
      <c r="C14" s="92">
        <f>SUM(C13:C13)</f>
        <v>0</v>
      </c>
      <c r="D14" s="92">
        <v>2799208</v>
      </c>
      <c r="E14" s="92">
        <f>SUM(E13:E13)</f>
        <v>14889938</v>
      </c>
      <c r="F14" s="92">
        <f>SUM(F13:F13)</f>
        <v>13429882</v>
      </c>
    </row>
    <row r="15" spans="1:6" ht="15.6" x14ac:dyDescent="0.3">
      <c r="A15" s="88" t="s">
        <v>558</v>
      </c>
      <c r="B15" s="15" t="s">
        <v>539</v>
      </c>
      <c r="C15" s="93">
        <v>348531</v>
      </c>
      <c r="D15" s="93">
        <v>500000</v>
      </c>
      <c r="E15" s="93">
        <v>500000</v>
      </c>
      <c r="F15" s="93">
        <v>296187</v>
      </c>
    </row>
    <row r="16" spans="1:6" ht="15.6" x14ac:dyDescent="0.3">
      <c r="A16" s="88" t="s">
        <v>559</v>
      </c>
      <c r="B16" s="15" t="s">
        <v>540</v>
      </c>
      <c r="C16" s="93">
        <v>141450</v>
      </c>
      <c r="D16" s="93">
        <v>120000</v>
      </c>
      <c r="E16" s="93">
        <v>120000</v>
      </c>
      <c r="F16" s="93">
        <v>0</v>
      </c>
    </row>
    <row r="17" spans="1:6" ht="15.6" x14ac:dyDescent="0.3">
      <c r="A17" s="88" t="s">
        <v>560</v>
      </c>
      <c r="B17" s="115" t="s">
        <v>451</v>
      </c>
      <c r="C17" s="93">
        <v>489981</v>
      </c>
      <c r="D17" s="93">
        <v>620000</v>
      </c>
      <c r="E17" s="93">
        <v>620000</v>
      </c>
      <c r="F17" s="93">
        <v>296187</v>
      </c>
    </row>
    <row r="18" spans="1:6" ht="15.6" x14ac:dyDescent="0.3">
      <c r="A18" s="88" t="s">
        <v>561</v>
      </c>
      <c r="B18" s="15" t="s">
        <v>579</v>
      </c>
      <c r="C18" s="93">
        <v>536</v>
      </c>
      <c r="D18" s="93">
        <v>0</v>
      </c>
      <c r="E18" s="93">
        <v>0</v>
      </c>
      <c r="F18" s="93">
        <v>4581</v>
      </c>
    </row>
    <row r="19" spans="1:6" ht="16.2" x14ac:dyDescent="0.35">
      <c r="A19" s="88" t="s">
        <v>562</v>
      </c>
      <c r="B19" s="112" t="s">
        <v>580</v>
      </c>
      <c r="C19" s="94">
        <f>SUM(C17:C18)</f>
        <v>490517</v>
      </c>
      <c r="D19" s="94">
        <f>SUM(D17:D18)</f>
        <v>620000</v>
      </c>
      <c r="E19" s="94">
        <f>SUM(E17:E18)</f>
        <v>620000</v>
      </c>
      <c r="F19" s="94">
        <f>SUM(F17:F18)</f>
        <v>300768</v>
      </c>
    </row>
    <row r="20" spans="1:6" ht="15.6" x14ac:dyDescent="0.3">
      <c r="A20" s="88" t="s">
        <v>582</v>
      </c>
      <c r="B20" s="15" t="s">
        <v>621</v>
      </c>
      <c r="C20" s="93">
        <v>66100</v>
      </c>
      <c r="D20" s="93">
        <v>350000</v>
      </c>
      <c r="E20" s="93">
        <v>350000</v>
      </c>
      <c r="F20" s="93">
        <v>333100</v>
      </c>
    </row>
    <row r="21" spans="1:6" ht="15.6" x14ac:dyDescent="0.3">
      <c r="A21" s="88" t="s">
        <v>583</v>
      </c>
      <c r="B21" s="30" t="s">
        <v>424</v>
      </c>
      <c r="C21" s="93">
        <v>0</v>
      </c>
      <c r="D21" s="93">
        <v>84500</v>
      </c>
      <c r="E21" s="93">
        <v>84500</v>
      </c>
      <c r="F21" s="93">
        <v>128286</v>
      </c>
    </row>
    <row r="22" spans="1:6" ht="15.6" x14ac:dyDescent="0.3">
      <c r="A22" s="88" t="s">
        <v>592</v>
      </c>
      <c r="B22" s="15" t="s">
        <v>541</v>
      </c>
      <c r="C22" s="93">
        <v>277000</v>
      </c>
      <c r="D22" s="93">
        <v>20000</v>
      </c>
      <c r="E22" s="93">
        <v>20000</v>
      </c>
      <c r="F22" s="93">
        <v>43112</v>
      </c>
    </row>
    <row r="23" spans="1:6" ht="15.6" x14ac:dyDescent="0.3">
      <c r="A23" s="88" t="s">
        <v>593</v>
      </c>
      <c r="B23" s="15" t="s">
        <v>581</v>
      </c>
      <c r="C23" s="93">
        <v>395600</v>
      </c>
      <c r="D23" s="93">
        <v>433260</v>
      </c>
      <c r="E23" s="93">
        <v>433260</v>
      </c>
      <c r="F23" s="93">
        <v>446225</v>
      </c>
    </row>
    <row r="24" spans="1:6" ht="15.6" x14ac:dyDescent="0.3">
      <c r="A24" s="88" t="s">
        <v>596</v>
      </c>
      <c r="B24" s="15" t="s">
        <v>542</v>
      </c>
      <c r="C24" s="93">
        <v>53015</v>
      </c>
      <c r="D24" s="93">
        <v>100000</v>
      </c>
      <c r="E24" s="93">
        <v>242232</v>
      </c>
      <c r="F24" s="93">
        <v>150545</v>
      </c>
    </row>
    <row r="25" spans="1:6" ht="16.2" x14ac:dyDescent="0.35">
      <c r="A25" s="88"/>
      <c r="B25" s="112" t="s">
        <v>584</v>
      </c>
      <c r="C25" s="94">
        <f>SUM(C20:C24)</f>
        <v>791715</v>
      </c>
      <c r="D25" s="94">
        <f>SUM(D20:D24)</f>
        <v>987760</v>
      </c>
      <c r="E25" s="94">
        <f>SUM(E20:E24)</f>
        <v>1129992</v>
      </c>
      <c r="F25" s="94">
        <f>SUM(F20:F24)</f>
        <v>1101268</v>
      </c>
    </row>
    <row r="26" spans="1:6" ht="16.2" x14ac:dyDescent="0.35">
      <c r="A26" s="161" t="s">
        <v>585</v>
      </c>
      <c r="B26" s="161"/>
      <c r="C26" s="94">
        <v>15571699</v>
      </c>
      <c r="D26" s="94">
        <f>SUM(D12+D14+D19+D25)</f>
        <v>22609561</v>
      </c>
      <c r="E26" s="94">
        <f>SUM(E12+E14+E19+E25)</f>
        <v>35881653</v>
      </c>
      <c r="F26" s="94">
        <f>SUM(F12+F14+F19+F25)</f>
        <v>33971606</v>
      </c>
    </row>
    <row r="27" spans="1:6" ht="15.6" x14ac:dyDescent="0.3">
      <c r="A27" s="15"/>
      <c r="B27" s="111" t="s">
        <v>586</v>
      </c>
      <c r="C27" s="88"/>
      <c r="D27" s="88"/>
      <c r="E27" s="88"/>
      <c r="F27" s="88"/>
    </row>
    <row r="28" spans="1:6" ht="15.6" x14ac:dyDescent="0.3">
      <c r="A28" s="88" t="s">
        <v>555</v>
      </c>
      <c r="B28" s="15" t="s">
        <v>549</v>
      </c>
      <c r="C28" s="93">
        <v>2947653</v>
      </c>
      <c r="D28" s="93">
        <v>1956720</v>
      </c>
      <c r="E28" s="93">
        <v>2259533</v>
      </c>
      <c r="F28" s="93">
        <v>1754415</v>
      </c>
    </row>
    <row r="29" spans="1:6" ht="15.6" x14ac:dyDescent="0.3">
      <c r="A29" s="88" t="s">
        <v>556</v>
      </c>
      <c r="B29" s="15" t="s">
        <v>587</v>
      </c>
      <c r="C29" s="93">
        <v>5275395</v>
      </c>
      <c r="D29" s="93">
        <v>5699960</v>
      </c>
      <c r="E29" s="93">
        <v>7735109</v>
      </c>
      <c r="F29" s="93">
        <v>7072239</v>
      </c>
    </row>
    <row r="30" spans="1:6" ht="16.2" x14ac:dyDescent="0.35">
      <c r="A30" s="88"/>
      <c r="B30" s="112" t="s">
        <v>588</v>
      </c>
      <c r="C30" s="94">
        <f>SUM(C28:C29)</f>
        <v>8223048</v>
      </c>
      <c r="D30" s="94">
        <f>SUM(D28:D29)</f>
        <v>7656680</v>
      </c>
      <c r="E30" s="94">
        <f>SUM(E28:E29)</f>
        <v>9994642</v>
      </c>
      <c r="F30" s="94">
        <f>SUM(F28:F29)</f>
        <v>8826654</v>
      </c>
    </row>
    <row r="31" spans="1:6" ht="16.2" x14ac:dyDescent="0.35">
      <c r="A31" s="88" t="s">
        <v>557</v>
      </c>
      <c r="B31" s="112" t="s">
        <v>610</v>
      </c>
      <c r="C31" s="94">
        <v>1254344</v>
      </c>
      <c r="D31" s="94">
        <v>1151570</v>
      </c>
      <c r="E31" s="94">
        <v>1456709</v>
      </c>
      <c r="F31" s="94">
        <v>1286915</v>
      </c>
    </row>
    <row r="32" spans="1:6" ht="15.6" x14ac:dyDescent="0.3">
      <c r="A32" s="88" t="s">
        <v>558</v>
      </c>
      <c r="B32" s="15" t="s">
        <v>589</v>
      </c>
      <c r="C32" s="95">
        <v>1389583</v>
      </c>
      <c r="D32" s="95">
        <v>1201180</v>
      </c>
      <c r="E32" s="95">
        <v>841180</v>
      </c>
      <c r="F32" s="95">
        <v>764596</v>
      </c>
    </row>
    <row r="33" spans="1:6" ht="15.6" x14ac:dyDescent="0.3">
      <c r="A33" s="88" t="s">
        <v>559</v>
      </c>
      <c r="B33" s="15" t="s">
        <v>590</v>
      </c>
      <c r="C33" s="95">
        <v>211348</v>
      </c>
      <c r="D33" s="95">
        <v>245000</v>
      </c>
      <c r="E33" s="95">
        <v>260000</v>
      </c>
      <c r="F33" s="95">
        <v>249887</v>
      </c>
    </row>
    <row r="34" spans="1:6" ht="15.6" x14ac:dyDescent="0.3">
      <c r="A34" s="88" t="s">
        <v>560</v>
      </c>
      <c r="B34" s="15" t="s">
        <v>550</v>
      </c>
      <c r="C34" s="95">
        <v>3106858</v>
      </c>
      <c r="D34" s="95">
        <v>3118655</v>
      </c>
      <c r="E34" s="95">
        <v>3773250</v>
      </c>
      <c r="F34" s="95">
        <v>3242092</v>
      </c>
    </row>
    <row r="35" spans="1:6" ht="15.6" x14ac:dyDescent="0.3">
      <c r="A35" s="88" t="s">
        <v>561</v>
      </c>
      <c r="B35" s="15" t="s">
        <v>376</v>
      </c>
      <c r="C35" s="88">
        <v>60000</v>
      </c>
      <c r="D35" s="88">
        <v>60000</v>
      </c>
      <c r="E35" s="88">
        <v>54000</v>
      </c>
      <c r="F35" s="88">
        <v>0</v>
      </c>
    </row>
    <row r="36" spans="1:6" ht="15.6" x14ac:dyDescent="0.3">
      <c r="A36" s="88" t="s">
        <v>562</v>
      </c>
      <c r="B36" s="15" t="s">
        <v>591</v>
      </c>
      <c r="C36" s="93">
        <v>1084173</v>
      </c>
      <c r="D36" s="93">
        <v>789283</v>
      </c>
      <c r="E36" s="93">
        <v>955731</v>
      </c>
      <c r="F36" s="93">
        <v>954570</v>
      </c>
    </row>
    <row r="37" spans="1:6" ht="16.2" x14ac:dyDescent="0.35">
      <c r="A37" s="88"/>
      <c r="B37" s="112" t="s">
        <v>551</v>
      </c>
      <c r="C37" s="94">
        <f>SUM(C32:C36)</f>
        <v>5851962</v>
      </c>
      <c r="D37" s="94">
        <f>SUM(D32:D36)</f>
        <v>5414118</v>
      </c>
      <c r="E37" s="94">
        <f>SUM(E32:E36)</f>
        <v>5884161</v>
      </c>
      <c r="F37" s="94">
        <f>SUM(F32:F36)</f>
        <v>5211145</v>
      </c>
    </row>
    <row r="38" spans="1:6" ht="15.6" x14ac:dyDescent="0.3">
      <c r="A38" s="88" t="s">
        <v>582</v>
      </c>
      <c r="B38" s="15" t="s">
        <v>594</v>
      </c>
      <c r="C38" s="93">
        <v>1159181</v>
      </c>
      <c r="D38" s="93">
        <v>2456900</v>
      </c>
      <c r="E38" s="93">
        <v>2902900</v>
      </c>
      <c r="F38" s="93">
        <v>2902900</v>
      </c>
    </row>
    <row r="39" spans="1:6" ht="16.2" x14ac:dyDescent="0.35">
      <c r="A39" s="88"/>
      <c r="B39" s="112" t="s">
        <v>595</v>
      </c>
      <c r="C39" s="94">
        <f>SUM(C38:C38)</f>
        <v>1159181</v>
      </c>
      <c r="D39" s="94">
        <v>2456900</v>
      </c>
      <c r="E39" s="94">
        <v>2902900</v>
      </c>
      <c r="F39" s="94">
        <v>2902900</v>
      </c>
    </row>
    <row r="40" spans="1:6" ht="15.6" x14ac:dyDescent="0.3">
      <c r="A40" s="88" t="s">
        <v>583</v>
      </c>
      <c r="B40" s="15" t="s">
        <v>611</v>
      </c>
      <c r="C40" s="91">
        <v>18810</v>
      </c>
      <c r="D40" s="91">
        <v>0</v>
      </c>
      <c r="E40" s="91">
        <v>689214</v>
      </c>
      <c r="F40" s="91">
        <v>689214</v>
      </c>
    </row>
    <row r="41" spans="1:6" ht="15.6" x14ac:dyDescent="0.3">
      <c r="A41" s="88" t="s">
        <v>592</v>
      </c>
      <c r="B41" s="15" t="s">
        <v>597</v>
      </c>
      <c r="C41" s="93">
        <v>712503</v>
      </c>
      <c r="D41" s="93">
        <v>700000</v>
      </c>
      <c r="E41" s="93">
        <v>800999</v>
      </c>
      <c r="F41" s="93">
        <v>800999</v>
      </c>
    </row>
    <row r="42" spans="1:6" ht="15.6" x14ac:dyDescent="0.3">
      <c r="A42" s="88" t="s">
        <v>593</v>
      </c>
      <c r="B42" s="15" t="s">
        <v>607</v>
      </c>
      <c r="C42" s="93">
        <v>73750</v>
      </c>
      <c r="D42" s="93">
        <v>66464</v>
      </c>
      <c r="E42" s="93">
        <v>76464</v>
      </c>
      <c r="F42" s="93">
        <v>73600</v>
      </c>
    </row>
    <row r="43" spans="1:6" ht="15.6" x14ac:dyDescent="0.3">
      <c r="A43" s="88" t="s">
        <v>596</v>
      </c>
      <c r="B43" s="15" t="s">
        <v>598</v>
      </c>
      <c r="C43" s="93">
        <v>0</v>
      </c>
      <c r="D43" s="93">
        <v>0</v>
      </c>
      <c r="E43" s="93">
        <v>511610</v>
      </c>
      <c r="F43" s="93">
        <v>0</v>
      </c>
    </row>
    <row r="44" spans="1:6" ht="16.2" x14ac:dyDescent="0.35">
      <c r="A44" s="15"/>
      <c r="B44" s="112" t="s">
        <v>599</v>
      </c>
      <c r="C44" s="94">
        <f>SUM(C40:C43)</f>
        <v>805063</v>
      </c>
      <c r="D44" s="94">
        <f>SUM(D40:D43)</f>
        <v>766464</v>
      </c>
      <c r="E44" s="94">
        <f>SUM(E40:E43)</f>
        <v>2078287</v>
      </c>
      <c r="F44" s="94">
        <f>SUM(F40:F43)</f>
        <v>1563813</v>
      </c>
    </row>
    <row r="45" spans="1:6" ht="15.6" x14ac:dyDescent="0.3">
      <c r="A45" s="88" t="s">
        <v>575</v>
      </c>
      <c r="B45" s="15" t="s">
        <v>141</v>
      </c>
      <c r="C45" s="93">
        <v>225000</v>
      </c>
      <c r="D45" s="93">
        <v>225000</v>
      </c>
      <c r="E45" s="93">
        <v>225000</v>
      </c>
      <c r="F45" s="93">
        <v>135000</v>
      </c>
    </row>
    <row r="46" spans="1:6" ht="15.6" x14ac:dyDescent="0.3">
      <c r="A46" s="88" t="s">
        <v>604</v>
      </c>
      <c r="B46" s="15" t="s">
        <v>142</v>
      </c>
      <c r="C46" s="93">
        <v>132283</v>
      </c>
      <c r="D46" s="93">
        <v>0</v>
      </c>
      <c r="E46" s="93">
        <v>320386</v>
      </c>
      <c r="F46" s="93">
        <v>320386</v>
      </c>
    </row>
    <row r="47" spans="1:6" ht="15.6" x14ac:dyDescent="0.3">
      <c r="A47" s="88" t="s">
        <v>605</v>
      </c>
      <c r="B47" s="15" t="s">
        <v>143</v>
      </c>
      <c r="C47" s="93">
        <v>0</v>
      </c>
      <c r="D47" s="93">
        <v>2320102</v>
      </c>
      <c r="E47" s="93">
        <v>10110853</v>
      </c>
      <c r="F47" s="93">
        <v>10060751</v>
      </c>
    </row>
    <row r="48" spans="1:6" ht="31.2" x14ac:dyDescent="0.3">
      <c r="A48" s="88" t="s">
        <v>606</v>
      </c>
      <c r="B48" s="115" t="s">
        <v>144</v>
      </c>
      <c r="C48" s="95">
        <v>96467</v>
      </c>
      <c r="D48" s="93">
        <v>687183</v>
      </c>
      <c r="E48" s="93">
        <v>2877190</v>
      </c>
      <c r="F48" s="93">
        <v>2839357</v>
      </c>
    </row>
    <row r="49" spans="1:7" ht="16.2" x14ac:dyDescent="0.35">
      <c r="A49" s="88"/>
      <c r="B49" s="128" t="s">
        <v>552</v>
      </c>
      <c r="C49" s="94">
        <f>SUM(C45:C48)</f>
        <v>453750</v>
      </c>
      <c r="D49" s="94">
        <f>SUM(D45:D48)</f>
        <v>3232285</v>
      </c>
      <c r="E49" s="94">
        <f>SUM(E45:E48)</f>
        <v>13533429</v>
      </c>
      <c r="F49" s="94">
        <f>SUM(F45:F48)</f>
        <v>13355494</v>
      </c>
    </row>
    <row r="50" spans="1:7" ht="15.6" x14ac:dyDescent="0.3">
      <c r="A50" s="88" t="s">
        <v>608</v>
      </c>
      <c r="B50" s="15" t="s">
        <v>145</v>
      </c>
      <c r="C50" s="95">
        <v>1000000</v>
      </c>
      <c r="D50" s="93">
        <v>2931166</v>
      </c>
      <c r="E50" s="93">
        <v>1861294</v>
      </c>
      <c r="F50" s="93">
        <v>1861294</v>
      </c>
    </row>
    <row r="51" spans="1:7" ht="31.2" x14ac:dyDescent="0.3">
      <c r="A51" s="88" t="s">
        <v>612</v>
      </c>
      <c r="B51" s="115" t="s">
        <v>146</v>
      </c>
      <c r="C51" s="95">
        <v>0</v>
      </c>
      <c r="D51" s="93">
        <v>791422</v>
      </c>
      <c r="E51" s="93">
        <v>0</v>
      </c>
      <c r="F51" s="93">
        <v>0</v>
      </c>
    </row>
    <row r="52" spans="1:7" ht="16.2" x14ac:dyDescent="0.35">
      <c r="A52" s="88" t="s">
        <v>613</v>
      </c>
      <c r="B52" s="112" t="s">
        <v>553</v>
      </c>
      <c r="C52" s="92">
        <f>SUM(C50:C51)</f>
        <v>1000000</v>
      </c>
      <c r="D52" s="92">
        <f>SUM(D50:D51)</f>
        <v>3722588</v>
      </c>
      <c r="E52" s="92">
        <f>SUM(E50:E51)</f>
        <v>1861294</v>
      </c>
      <c r="F52" s="92">
        <f>SUM(F50:F51)</f>
        <v>1861294</v>
      </c>
    </row>
    <row r="53" spans="1:7" ht="15.6" x14ac:dyDescent="0.3">
      <c r="A53" s="88" t="s">
        <v>66</v>
      </c>
      <c r="B53" s="15" t="s">
        <v>464</v>
      </c>
      <c r="C53" s="91">
        <v>618871</v>
      </c>
      <c r="D53" s="91">
        <v>0</v>
      </c>
      <c r="E53" s="91">
        <v>0</v>
      </c>
      <c r="F53" s="91">
        <v>0</v>
      </c>
      <c r="G53" s="62"/>
    </row>
    <row r="54" spans="1:7" ht="16.2" x14ac:dyDescent="0.35">
      <c r="A54" s="89"/>
      <c r="B54" s="112" t="s">
        <v>620</v>
      </c>
      <c r="C54" s="92">
        <f>SUM(C48:C53)</f>
        <v>3169088</v>
      </c>
      <c r="D54" s="92">
        <f>SUM(D49+D52)</f>
        <v>6954873</v>
      </c>
      <c r="E54" s="92">
        <f>SUM(E49+E52)</f>
        <v>15394723</v>
      </c>
      <c r="F54" s="92">
        <f>SUM(F49+F52)</f>
        <v>15216788</v>
      </c>
    </row>
    <row r="55" spans="1:7" ht="16.2" x14ac:dyDescent="0.35">
      <c r="A55" s="161" t="s">
        <v>600</v>
      </c>
      <c r="B55" s="161"/>
      <c r="C55" s="94">
        <v>19366219</v>
      </c>
      <c r="D55" s="94">
        <f>SUM(D30+D31+D37+D39+D44+D54)</f>
        <v>24400605</v>
      </c>
      <c r="E55" s="94">
        <f>SUM(E30+E31+E37+E39+E44+E54)</f>
        <v>37711422</v>
      </c>
      <c r="F55" s="94">
        <f>SUM(F30+F31+F37+F39+F44+F54)</f>
        <v>35008215</v>
      </c>
    </row>
    <row r="56" spans="1:7" ht="16.2" x14ac:dyDescent="0.35">
      <c r="A56" s="15"/>
      <c r="B56" s="117" t="s">
        <v>543</v>
      </c>
      <c r="C56" s="64"/>
      <c r="D56" s="64"/>
      <c r="E56" s="64"/>
      <c r="F56" s="64"/>
    </row>
    <row r="57" spans="1:7" ht="15.6" x14ac:dyDescent="0.3">
      <c r="A57" s="88" t="s">
        <v>555</v>
      </c>
      <c r="B57" s="113" t="s">
        <v>382</v>
      </c>
      <c r="C57" s="93">
        <v>6078383</v>
      </c>
      <c r="D57" s="93">
        <v>2434030</v>
      </c>
      <c r="E57" s="93">
        <v>2472755</v>
      </c>
      <c r="F57" s="93">
        <v>2471599</v>
      </c>
    </row>
    <row r="58" spans="1:7" ht="16.2" x14ac:dyDescent="0.35">
      <c r="A58" s="88"/>
      <c r="B58" s="112" t="s">
        <v>140</v>
      </c>
      <c r="C58" s="94">
        <v>6078383</v>
      </c>
      <c r="D58" s="93">
        <v>2434030</v>
      </c>
      <c r="E58" s="93">
        <v>2472755</v>
      </c>
      <c r="F58" s="93">
        <v>2471599</v>
      </c>
    </row>
    <row r="59" spans="1:7" ht="15.6" x14ac:dyDescent="0.3">
      <c r="A59" s="88" t="s">
        <v>556</v>
      </c>
      <c r="B59" s="113" t="s">
        <v>383</v>
      </c>
      <c r="C59" s="93">
        <v>1756064</v>
      </c>
      <c r="D59" s="93">
        <v>0</v>
      </c>
      <c r="E59" s="93">
        <v>454309</v>
      </c>
      <c r="F59" s="93">
        <v>1173123</v>
      </c>
    </row>
    <row r="60" spans="1:7" ht="16.2" x14ac:dyDescent="0.35">
      <c r="A60" s="88"/>
      <c r="B60" s="112" t="s">
        <v>601</v>
      </c>
      <c r="C60" s="92">
        <f>SUM(C58,C59)</f>
        <v>7834447</v>
      </c>
      <c r="D60" s="92">
        <f>SUM(D58,D59)</f>
        <v>2434030</v>
      </c>
      <c r="E60" s="92">
        <f>SUM(E58,E59)</f>
        <v>2927064</v>
      </c>
      <c r="F60" s="92">
        <f>SUM(F58,F59)</f>
        <v>3644722</v>
      </c>
    </row>
    <row r="61" spans="1:7" ht="16.2" x14ac:dyDescent="0.35">
      <c r="A61" s="161" t="s">
        <v>602</v>
      </c>
      <c r="B61" s="161"/>
      <c r="C61" s="92">
        <f>SUM(C60)</f>
        <v>7834447</v>
      </c>
      <c r="D61" s="92">
        <f>SUM(D60)</f>
        <v>2434030</v>
      </c>
      <c r="E61" s="92">
        <f>SUM(E60)</f>
        <v>2927064</v>
      </c>
      <c r="F61" s="92">
        <f>SUM(F60)</f>
        <v>3644722</v>
      </c>
    </row>
    <row r="62" spans="1:7" ht="16.2" x14ac:dyDescent="0.35">
      <c r="A62" s="116"/>
      <c r="B62" s="118" t="s">
        <v>379</v>
      </c>
      <c r="C62" s="89"/>
      <c r="D62" s="89"/>
      <c r="E62" s="89"/>
      <c r="F62" s="89"/>
    </row>
    <row r="63" spans="1:7" ht="15.6" x14ac:dyDescent="0.3">
      <c r="A63" s="119">
        <v>1</v>
      </c>
      <c r="B63" s="120" t="s">
        <v>380</v>
      </c>
      <c r="C63" s="93">
        <v>1567172</v>
      </c>
      <c r="D63" s="93">
        <v>642986</v>
      </c>
      <c r="E63" s="93">
        <v>1097295</v>
      </c>
      <c r="F63" s="93">
        <v>1097295</v>
      </c>
    </row>
    <row r="64" spans="1:7" ht="16.2" x14ac:dyDescent="0.35">
      <c r="A64" s="116"/>
      <c r="B64" s="121" t="s">
        <v>381</v>
      </c>
      <c r="C64" s="94">
        <v>1567172</v>
      </c>
      <c r="D64" s="94">
        <v>642986</v>
      </c>
      <c r="E64" s="94">
        <v>1097295</v>
      </c>
      <c r="F64" s="94">
        <v>1097295</v>
      </c>
    </row>
    <row r="65" spans="1:6" ht="15.6" x14ac:dyDescent="0.3">
      <c r="A65" s="160" t="s">
        <v>603</v>
      </c>
      <c r="B65" s="160"/>
      <c r="C65" s="90">
        <f>SUM(C26,C61)</f>
        <v>23406146</v>
      </c>
      <c r="D65" s="90">
        <f>SUM(D26,D61)</f>
        <v>25043591</v>
      </c>
      <c r="E65" s="90">
        <f>SUM(E26,E61)</f>
        <v>38808717</v>
      </c>
      <c r="F65" s="90">
        <f>SUM(F26,F61)</f>
        <v>37616328</v>
      </c>
    </row>
    <row r="66" spans="1:6" ht="15.6" x14ac:dyDescent="0.3">
      <c r="A66" s="160" t="s">
        <v>614</v>
      </c>
      <c r="B66" s="160"/>
      <c r="C66" s="90">
        <v>20933391</v>
      </c>
      <c r="D66" s="90">
        <f>SUM(D55,D64)</f>
        <v>25043591</v>
      </c>
      <c r="E66" s="90">
        <f>SUM(E55,E64)</f>
        <v>38808717</v>
      </c>
      <c r="F66" s="90">
        <f>SUM(F55+F64)</f>
        <v>36105510</v>
      </c>
    </row>
  </sheetData>
  <mergeCells count="9">
    <mergeCell ref="A66:B66"/>
    <mergeCell ref="A26:B26"/>
    <mergeCell ref="A55:B55"/>
    <mergeCell ref="D1:F1"/>
    <mergeCell ref="D7:F7"/>
    <mergeCell ref="A2:F2"/>
    <mergeCell ref="A4:F4"/>
    <mergeCell ref="A61:B61"/>
    <mergeCell ref="A65:B65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3" sqref="A3:E3"/>
    </sheetView>
  </sheetViews>
  <sheetFormatPr defaultRowHeight="12.6" x14ac:dyDescent="0.25"/>
  <cols>
    <col min="1" max="1" width="39.109375" customWidth="1"/>
    <col min="2" max="2" width="14.6640625" customWidth="1"/>
    <col min="3" max="3" width="11.33203125" customWidth="1"/>
    <col min="4" max="4" width="12.33203125" customWidth="1"/>
    <col min="5" max="5" width="14.88671875" customWidth="1"/>
  </cols>
  <sheetData>
    <row r="1" spans="1:5" ht="15.6" x14ac:dyDescent="0.3">
      <c r="A1" s="1"/>
      <c r="B1" s="1"/>
      <c r="C1" s="1"/>
      <c r="D1" s="1"/>
      <c r="E1" s="2"/>
    </row>
    <row r="2" spans="1:5" ht="15.6" x14ac:dyDescent="0.3">
      <c r="A2" s="3"/>
      <c r="B2" s="3"/>
      <c r="C2" s="3"/>
      <c r="D2" s="18"/>
      <c r="E2" s="18"/>
    </row>
    <row r="3" spans="1:5" ht="15.6" x14ac:dyDescent="0.3">
      <c r="A3" s="166" t="s">
        <v>981</v>
      </c>
      <c r="B3" s="166"/>
      <c r="C3" s="166"/>
      <c r="D3" s="166"/>
      <c r="E3" s="166"/>
    </row>
    <row r="4" spans="1:5" ht="13.2" x14ac:dyDescent="0.25">
      <c r="A4" s="18"/>
      <c r="B4" s="18"/>
      <c r="C4" s="18"/>
      <c r="D4" s="18"/>
      <c r="E4" s="18"/>
    </row>
    <row r="5" spans="1:5" x14ac:dyDescent="0.25">
      <c r="A5" s="173" t="s">
        <v>416</v>
      </c>
      <c r="B5" s="173"/>
      <c r="C5" s="173"/>
      <c r="D5" s="173"/>
      <c r="E5" s="173"/>
    </row>
    <row r="6" spans="1:5" ht="22.5" customHeight="1" x14ac:dyDescent="0.25">
      <c r="A6" s="173"/>
      <c r="B6" s="173"/>
      <c r="C6" s="173"/>
      <c r="D6" s="173"/>
      <c r="E6" s="173"/>
    </row>
    <row r="7" spans="1:5" ht="13.2" x14ac:dyDescent="0.25">
      <c r="A7" s="18"/>
      <c r="B7" s="18"/>
      <c r="C7" s="18"/>
      <c r="D7" s="18"/>
      <c r="E7" s="18"/>
    </row>
    <row r="8" spans="1:5" ht="15.6" x14ac:dyDescent="0.3">
      <c r="A8" s="3"/>
      <c r="B8" s="3"/>
      <c r="C8" s="3"/>
      <c r="D8" s="3"/>
    </row>
    <row r="9" spans="1:5" ht="16.2" thickBot="1" x14ac:dyDescent="0.35">
      <c r="E9" s="67" t="s">
        <v>563</v>
      </c>
    </row>
    <row r="10" spans="1:5" ht="16.2" thickTop="1" x14ac:dyDescent="0.3">
      <c r="A10" s="5" t="s">
        <v>564</v>
      </c>
      <c r="B10" s="6" t="s">
        <v>692</v>
      </c>
      <c r="C10" s="7" t="s">
        <v>693</v>
      </c>
      <c r="D10" s="6" t="s">
        <v>694</v>
      </c>
      <c r="E10" s="8" t="s">
        <v>696</v>
      </c>
    </row>
    <row r="11" spans="1:5" ht="15.6" x14ac:dyDescent="0.25">
      <c r="A11" s="9" t="s">
        <v>565</v>
      </c>
      <c r="B11" s="174" t="s">
        <v>149</v>
      </c>
      <c r="C11" s="175"/>
      <c r="D11" s="174" t="s">
        <v>150</v>
      </c>
      <c r="E11" s="176"/>
    </row>
    <row r="12" spans="1:5" ht="15.6" x14ac:dyDescent="0.25">
      <c r="A12" s="9" t="s">
        <v>566</v>
      </c>
      <c r="B12" s="10" t="s">
        <v>567</v>
      </c>
      <c r="C12" s="11" t="s">
        <v>568</v>
      </c>
      <c r="D12" s="10" t="s">
        <v>567</v>
      </c>
      <c r="E12" s="12" t="s">
        <v>568</v>
      </c>
    </row>
    <row r="13" spans="1:5" ht="15.6" x14ac:dyDescent="0.25">
      <c r="A13" s="9" t="s">
        <v>569</v>
      </c>
      <c r="B13" s="170" t="s">
        <v>570</v>
      </c>
      <c r="C13" s="171"/>
      <c r="D13" s="170" t="s">
        <v>571</v>
      </c>
      <c r="E13" s="172"/>
    </row>
    <row r="14" spans="1:5" ht="15.6" x14ac:dyDescent="0.3">
      <c r="A14" s="63" t="s">
        <v>625</v>
      </c>
      <c r="B14" s="64">
        <v>5</v>
      </c>
      <c r="C14" s="64">
        <v>0</v>
      </c>
      <c r="D14" s="64">
        <v>5</v>
      </c>
      <c r="E14" s="64">
        <v>1</v>
      </c>
    </row>
    <row r="15" spans="1:5" ht="15.6" x14ac:dyDescent="0.3">
      <c r="A15" s="63" t="s">
        <v>626</v>
      </c>
      <c r="B15" s="64">
        <v>0</v>
      </c>
      <c r="C15" s="64">
        <v>0</v>
      </c>
      <c r="D15" s="64">
        <v>0</v>
      </c>
      <c r="E15" s="64">
        <v>0</v>
      </c>
    </row>
    <row r="16" spans="1:5" ht="15.6" x14ac:dyDescent="0.3">
      <c r="A16" s="63" t="s">
        <v>627</v>
      </c>
      <c r="B16" s="64">
        <v>0</v>
      </c>
      <c r="C16" s="64">
        <v>0</v>
      </c>
      <c r="D16" s="64">
        <v>0</v>
      </c>
      <c r="E16" s="64">
        <v>0</v>
      </c>
    </row>
    <row r="17" spans="1:5" ht="15.6" x14ac:dyDescent="0.3">
      <c r="A17" s="63" t="s">
        <v>572</v>
      </c>
      <c r="B17" s="64">
        <v>0</v>
      </c>
      <c r="C17" s="64">
        <v>0</v>
      </c>
      <c r="D17" s="64">
        <v>0</v>
      </c>
      <c r="E17" s="64">
        <v>0</v>
      </c>
    </row>
    <row r="18" spans="1:5" ht="15.6" x14ac:dyDescent="0.3">
      <c r="A18" s="63" t="s">
        <v>628</v>
      </c>
      <c r="B18" s="64">
        <v>2</v>
      </c>
      <c r="C18" s="64">
        <v>2</v>
      </c>
      <c r="D18" s="64">
        <v>2</v>
      </c>
      <c r="E18" s="64">
        <v>2</v>
      </c>
    </row>
    <row r="19" spans="1:5" ht="16.2" thickBot="1" x14ac:dyDescent="0.35">
      <c r="A19" s="13" t="s">
        <v>629</v>
      </c>
      <c r="B19" s="65">
        <v>7</v>
      </c>
      <c r="C19" s="65">
        <v>2</v>
      </c>
      <c r="D19" s="65">
        <v>7</v>
      </c>
      <c r="E19" s="66">
        <v>3</v>
      </c>
    </row>
    <row r="20" spans="1:5" ht="13.2" thickTop="1" x14ac:dyDescent="0.25"/>
  </sheetData>
  <mergeCells count="6">
    <mergeCell ref="B13:C13"/>
    <mergeCell ref="D13:E13"/>
    <mergeCell ref="A3:E3"/>
    <mergeCell ref="A5:E6"/>
    <mergeCell ref="B11:C11"/>
    <mergeCell ref="D11:E11"/>
  </mergeCells>
  <phoneticPr fontId="0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>
      <pane ySplit="5" topLeftCell="A6" activePane="bottomLeft" state="frozen"/>
      <selection pane="bottomLeft" sqref="A1:C1"/>
    </sheetView>
  </sheetViews>
  <sheetFormatPr defaultRowHeight="12.6" x14ac:dyDescent="0.25"/>
  <cols>
    <col min="1" max="1" width="12.44140625" customWidth="1"/>
    <col min="2" max="2" width="76.109375" customWidth="1"/>
    <col min="3" max="3" width="19.109375" customWidth="1"/>
  </cols>
  <sheetData>
    <row r="1" spans="1:3" ht="15.6" x14ac:dyDescent="0.3">
      <c r="A1" s="177" t="s">
        <v>982</v>
      </c>
      <c r="B1" s="177"/>
      <c r="C1" s="177"/>
    </row>
    <row r="2" spans="1:3" ht="15.6" x14ac:dyDescent="0.3">
      <c r="A2" s="17"/>
      <c r="B2" s="17"/>
      <c r="C2" s="17"/>
    </row>
    <row r="3" spans="1:3" ht="15.6" x14ac:dyDescent="0.3">
      <c r="A3" s="177" t="s">
        <v>415</v>
      </c>
      <c r="B3" s="177"/>
      <c r="C3" s="177"/>
    </row>
    <row r="4" spans="1:3" ht="15.6" x14ac:dyDescent="0.3">
      <c r="A4" s="19"/>
      <c r="B4" s="19"/>
      <c r="C4" s="19"/>
    </row>
    <row r="5" spans="1:3" ht="15.6" x14ac:dyDescent="0.3">
      <c r="A5" s="73"/>
      <c r="B5" s="73"/>
      <c r="C5" s="51" t="s">
        <v>866</v>
      </c>
    </row>
    <row r="6" spans="1:3" ht="15.6" x14ac:dyDescent="0.25">
      <c r="A6" s="31" t="s">
        <v>700</v>
      </c>
      <c r="B6" s="29" t="s">
        <v>653</v>
      </c>
      <c r="C6" s="99">
        <v>33971606</v>
      </c>
    </row>
    <row r="7" spans="1:3" ht="15.6" x14ac:dyDescent="0.25">
      <c r="A7" s="31" t="s">
        <v>701</v>
      </c>
      <c r="B7" s="29" t="s">
        <v>654</v>
      </c>
      <c r="C7" s="99">
        <v>35008215</v>
      </c>
    </row>
    <row r="8" spans="1:3" ht="15.6" x14ac:dyDescent="0.25">
      <c r="A8" s="47" t="s">
        <v>702</v>
      </c>
      <c r="B8" s="49" t="s">
        <v>655</v>
      </c>
      <c r="C8" s="100">
        <v>-1036609</v>
      </c>
    </row>
    <row r="9" spans="1:3" ht="15.6" x14ac:dyDescent="0.25">
      <c r="A9" s="58" t="s">
        <v>703</v>
      </c>
      <c r="B9" s="48" t="s">
        <v>656</v>
      </c>
      <c r="C9" s="101">
        <v>3644722</v>
      </c>
    </row>
    <row r="10" spans="1:3" ht="15.6" x14ac:dyDescent="0.25">
      <c r="A10" s="58" t="s">
        <v>707</v>
      </c>
      <c r="B10" s="48" t="s">
        <v>657</v>
      </c>
      <c r="C10" s="101">
        <v>1097295</v>
      </c>
    </row>
    <row r="11" spans="1:3" ht="15.6" x14ac:dyDescent="0.25">
      <c r="A11" s="32" t="s">
        <v>708</v>
      </c>
      <c r="B11" s="33" t="s">
        <v>658</v>
      </c>
      <c r="C11" s="59">
        <v>2547427</v>
      </c>
    </row>
    <row r="12" spans="1:3" ht="15.6" x14ac:dyDescent="0.25">
      <c r="A12" s="32" t="s">
        <v>709</v>
      </c>
      <c r="B12" s="33" t="s">
        <v>659</v>
      </c>
      <c r="C12" s="59">
        <v>1510818</v>
      </c>
    </row>
    <row r="13" spans="1:3" ht="15.6" x14ac:dyDescent="0.25">
      <c r="A13" s="31" t="s">
        <v>704</v>
      </c>
      <c r="B13" s="29" t="s">
        <v>365</v>
      </c>
      <c r="C13" s="99">
        <v>0</v>
      </c>
    </row>
    <row r="14" spans="1:3" ht="15.6" x14ac:dyDescent="0.25">
      <c r="A14" s="31" t="s">
        <v>710</v>
      </c>
      <c r="B14" s="29" t="s">
        <v>366</v>
      </c>
      <c r="C14" s="99">
        <v>0</v>
      </c>
    </row>
    <row r="15" spans="1:3" ht="15.6" x14ac:dyDescent="0.25">
      <c r="A15" s="47" t="s">
        <v>711</v>
      </c>
      <c r="B15" s="49" t="s">
        <v>367</v>
      </c>
      <c r="C15" s="100">
        <v>0</v>
      </c>
    </row>
    <row r="16" spans="1:3" ht="15.6" x14ac:dyDescent="0.25">
      <c r="A16" s="58" t="s">
        <v>712</v>
      </c>
      <c r="B16" s="48" t="s">
        <v>368</v>
      </c>
      <c r="C16" s="101">
        <v>0</v>
      </c>
    </row>
    <row r="17" spans="1:3" ht="15.6" x14ac:dyDescent="0.25">
      <c r="A17" s="58" t="s">
        <v>713</v>
      </c>
      <c r="B17" s="48" t="s">
        <v>369</v>
      </c>
      <c r="C17" s="101">
        <v>0</v>
      </c>
    </row>
    <row r="18" spans="1:3" ht="15.6" x14ac:dyDescent="0.25">
      <c r="A18" s="32" t="s">
        <v>714</v>
      </c>
      <c r="B18" s="33" t="s">
        <v>370</v>
      </c>
      <c r="C18" s="59">
        <v>0</v>
      </c>
    </row>
    <row r="19" spans="1:3" ht="15.6" x14ac:dyDescent="0.25">
      <c r="A19" s="32" t="s">
        <v>715</v>
      </c>
      <c r="B19" s="33" t="s">
        <v>371</v>
      </c>
      <c r="C19" s="59">
        <v>0</v>
      </c>
    </row>
    <row r="20" spans="1:3" ht="15.6" x14ac:dyDescent="0.25">
      <c r="A20" s="32" t="s">
        <v>716</v>
      </c>
      <c r="B20" s="33" t="s">
        <v>615</v>
      </c>
      <c r="C20" s="59">
        <v>1510818</v>
      </c>
    </row>
    <row r="21" spans="1:3" ht="15.6" x14ac:dyDescent="0.25">
      <c r="A21" s="32" t="s">
        <v>871</v>
      </c>
      <c r="B21" s="33" t="s">
        <v>372</v>
      </c>
      <c r="C21" s="59">
        <v>0</v>
      </c>
    </row>
    <row r="22" spans="1:3" ht="15.6" x14ac:dyDescent="0.25">
      <c r="A22" s="32" t="s">
        <v>717</v>
      </c>
      <c r="B22" s="33" t="s">
        <v>616</v>
      </c>
      <c r="C22" s="59">
        <v>1510818</v>
      </c>
    </row>
    <row r="23" spans="1:3" ht="15.6" x14ac:dyDescent="0.25">
      <c r="A23" s="32" t="s">
        <v>718</v>
      </c>
      <c r="B23" s="33" t="s">
        <v>373</v>
      </c>
      <c r="C23" s="59">
        <v>0</v>
      </c>
    </row>
    <row r="24" spans="1:3" ht="15.6" x14ac:dyDescent="0.25">
      <c r="A24" s="32" t="s">
        <v>699</v>
      </c>
      <c r="B24" s="33" t="s">
        <v>374</v>
      </c>
      <c r="C24" s="59">
        <v>0</v>
      </c>
    </row>
  </sheetData>
  <mergeCells count="2">
    <mergeCell ref="A1:C1"/>
    <mergeCell ref="A3:C3"/>
  </mergeCells>
  <phoneticPr fontId="0" type="noConversion"/>
  <printOptions horizontalCentered="1"/>
  <pageMargins left="0.55118110236220474" right="0.55118110236220474" top="0.39370078740157483" bottom="0.39370078740157483" header="0.51181102362204722" footer="0.51181102362204722"/>
  <pageSetup scale="8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zoomScaleNormal="100" workbookViewId="0">
      <pane ySplit="2" topLeftCell="A3" activePane="bottomLeft" state="frozen"/>
      <selection pane="bottomLeft" sqref="A1:E1"/>
    </sheetView>
  </sheetViews>
  <sheetFormatPr defaultRowHeight="12.6" x14ac:dyDescent="0.25"/>
  <cols>
    <col min="1" max="1" width="10.33203125" customWidth="1"/>
    <col min="2" max="2" width="82" customWidth="1"/>
    <col min="3" max="3" width="13.44140625" customWidth="1"/>
    <col min="4" max="4" width="13.6640625" customWidth="1"/>
    <col min="5" max="5" width="14" customWidth="1"/>
  </cols>
  <sheetData>
    <row r="1" spans="1:5" s="24" customFormat="1" ht="24.75" customHeight="1" x14ac:dyDescent="0.35">
      <c r="A1" s="178" t="s">
        <v>983</v>
      </c>
      <c r="B1" s="178"/>
      <c r="C1" s="178"/>
      <c r="D1" s="178"/>
      <c r="E1" s="178"/>
    </row>
    <row r="2" spans="1:5" s="69" customFormat="1" ht="24.75" customHeight="1" x14ac:dyDescent="0.35">
      <c r="A2" s="68"/>
      <c r="B2" s="68"/>
      <c r="C2" s="68"/>
      <c r="D2" s="68"/>
      <c r="E2" s="68"/>
    </row>
    <row r="3" spans="1:5" s="70" customFormat="1" ht="15.6" x14ac:dyDescent="0.35">
      <c r="A3" s="69"/>
      <c r="B3" s="69"/>
      <c r="C3" s="69"/>
      <c r="D3" s="69"/>
      <c r="E3" s="69"/>
    </row>
    <row r="4" spans="1:5" ht="15.6" x14ac:dyDescent="0.3">
      <c r="A4" s="179" t="s">
        <v>414</v>
      </c>
      <c r="B4" s="179"/>
      <c r="C4" s="179"/>
      <c r="D4" s="179"/>
      <c r="E4" s="179"/>
    </row>
    <row r="5" spans="1:5" ht="15.6" x14ac:dyDescent="0.3">
      <c r="A5" s="74"/>
      <c r="B5" s="74"/>
      <c r="C5" s="74"/>
      <c r="D5" s="74"/>
      <c r="E5" s="102" t="s">
        <v>866</v>
      </c>
    </row>
    <row r="6" spans="1:5" ht="15.6" x14ac:dyDescent="0.3">
      <c r="A6" s="180" t="s">
        <v>705</v>
      </c>
      <c r="B6" s="181"/>
      <c r="C6" s="181"/>
      <c r="D6" s="181"/>
      <c r="E6" s="182"/>
    </row>
    <row r="7" spans="1:5" ht="15.6" x14ac:dyDescent="0.3">
      <c r="A7" s="71" t="s">
        <v>695</v>
      </c>
      <c r="B7" s="72" t="s">
        <v>692</v>
      </c>
      <c r="C7" s="72" t="s">
        <v>693</v>
      </c>
      <c r="D7" s="72" t="s">
        <v>694</v>
      </c>
      <c r="E7" s="72" t="s">
        <v>696</v>
      </c>
    </row>
    <row r="8" spans="1:5" ht="31.2" x14ac:dyDescent="0.25">
      <c r="A8" s="71" t="s">
        <v>547</v>
      </c>
      <c r="B8" s="71" t="s">
        <v>706</v>
      </c>
      <c r="C8" s="71" t="s">
        <v>617</v>
      </c>
      <c r="D8" s="71" t="s">
        <v>618</v>
      </c>
      <c r="E8" s="71" t="s">
        <v>619</v>
      </c>
    </row>
    <row r="9" spans="1:5" ht="15.6" x14ac:dyDescent="0.25">
      <c r="A9" s="31" t="s">
        <v>700</v>
      </c>
      <c r="B9" s="29" t="s">
        <v>907</v>
      </c>
      <c r="C9" s="99">
        <v>0</v>
      </c>
      <c r="D9" s="99">
        <v>0</v>
      </c>
      <c r="E9" s="99">
        <v>0</v>
      </c>
    </row>
    <row r="10" spans="1:5" ht="15.6" x14ac:dyDescent="0.25">
      <c r="A10" s="31" t="s">
        <v>701</v>
      </c>
      <c r="B10" s="29" t="s">
        <v>908</v>
      </c>
      <c r="C10" s="99">
        <v>492716</v>
      </c>
      <c r="D10" s="99">
        <v>0</v>
      </c>
      <c r="E10" s="99">
        <v>367874</v>
      </c>
    </row>
    <row r="11" spans="1:5" ht="15.6" x14ac:dyDescent="0.25">
      <c r="A11" s="31" t="s">
        <v>702</v>
      </c>
      <c r="B11" s="29" t="s">
        <v>909</v>
      </c>
      <c r="C11" s="99">
        <v>0</v>
      </c>
      <c r="D11" s="99">
        <v>0</v>
      </c>
      <c r="E11" s="99">
        <v>0</v>
      </c>
    </row>
    <row r="12" spans="1:5" ht="15.6" x14ac:dyDescent="0.25">
      <c r="A12" s="47" t="s">
        <v>703</v>
      </c>
      <c r="B12" s="49" t="s">
        <v>910</v>
      </c>
      <c r="C12" s="100">
        <v>492716</v>
      </c>
      <c r="D12" s="100">
        <v>0</v>
      </c>
      <c r="E12" s="100">
        <v>367874</v>
      </c>
    </row>
    <row r="13" spans="1:5" ht="15.6" x14ac:dyDescent="0.25">
      <c r="A13" s="58" t="s">
        <v>707</v>
      </c>
      <c r="B13" s="48" t="s">
        <v>395</v>
      </c>
      <c r="C13" s="101">
        <v>86368018</v>
      </c>
      <c r="D13" s="101">
        <v>0</v>
      </c>
      <c r="E13" s="101">
        <v>83193192</v>
      </c>
    </row>
    <row r="14" spans="1:5" ht="15.6" x14ac:dyDescent="0.25">
      <c r="A14" s="58" t="s">
        <v>708</v>
      </c>
      <c r="B14" s="48" t="s">
        <v>396</v>
      </c>
      <c r="C14" s="101">
        <v>1313070</v>
      </c>
      <c r="D14" s="101">
        <v>0</v>
      </c>
      <c r="E14" s="101">
        <v>9021454</v>
      </c>
    </row>
    <row r="15" spans="1:5" ht="15.6" x14ac:dyDescent="0.25">
      <c r="A15" s="58" t="s">
        <v>709</v>
      </c>
      <c r="B15" s="48" t="s">
        <v>911</v>
      </c>
      <c r="C15" s="101">
        <v>0</v>
      </c>
      <c r="D15" s="101">
        <v>0</v>
      </c>
      <c r="E15" s="101">
        <v>0</v>
      </c>
    </row>
    <row r="16" spans="1:5" ht="15.6" x14ac:dyDescent="0.25">
      <c r="A16" s="58" t="s">
        <v>704</v>
      </c>
      <c r="B16" s="48" t="s">
        <v>912</v>
      </c>
      <c r="C16" s="101">
        <v>0</v>
      </c>
      <c r="D16" s="101">
        <v>0</v>
      </c>
      <c r="E16" s="101">
        <v>1861294</v>
      </c>
    </row>
    <row r="17" spans="1:5" ht="15.6" x14ac:dyDescent="0.25">
      <c r="A17" s="58" t="s">
        <v>710</v>
      </c>
      <c r="B17" s="48" t="s">
        <v>913</v>
      </c>
      <c r="C17" s="101">
        <v>0</v>
      </c>
      <c r="D17" s="101">
        <v>0</v>
      </c>
      <c r="E17" s="101">
        <v>0</v>
      </c>
    </row>
    <row r="18" spans="1:5" ht="15.6" x14ac:dyDescent="0.25">
      <c r="A18" s="32" t="s">
        <v>711</v>
      </c>
      <c r="B18" s="33" t="s">
        <v>397</v>
      </c>
      <c r="C18" s="59">
        <v>87681088</v>
      </c>
      <c r="D18" s="59">
        <v>0</v>
      </c>
      <c r="E18" s="59">
        <v>94075940</v>
      </c>
    </row>
    <row r="19" spans="1:5" ht="15.6" x14ac:dyDescent="0.25">
      <c r="A19" s="31" t="s">
        <v>712</v>
      </c>
      <c r="B19" s="29" t="s">
        <v>398</v>
      </c>
      <c r="C19" s="99">
        <v>750000</v>
      </c>
      <c r="D19" s="99">
        <v>0</v>
      </c>
      <c r="E19" s="99">
        <v>750000</v>
      </c>
    </row>
    <row r="20" spans="1:5" ht="15.6" x14ac:dyDescent="0.25">
      <c r="A20" s="31" t="s">
        <v>713</v>
      </c>
      <c r="B20" s="29" t="s">
        <v>914</v>
      </c>
      <c r="C20" s="99">
        <v>0</v>
      </c>
      <c r="D20" s="99">
        <v>0</v>
      </c>
      <c r="E20" s="99">
        <v>0</v>
      </c>
    </row>
    <row r="21" spans="1:5" ht="15.6" x14ac:dyDescent="0.25">
      <c r="A21" s="31" t="s">
        <v>714</v>
      </c>
      <c r="B21" s="29" t="s">
        <v>399</v>
      </c>
      <c r="C21" s="99">
        <v>750000</v>
      </c>
      <c r="D21" s="99">
        <v>0</v>
      </c>
      <c r="E21" s="99">
        <v>750000</v>
      </c>
    </row>
    <row r="22" spans="1:5" ht="15.6" x14ac:dyDescent="0.25">
      <c r="A22" s="31" t="s">
        <v>715</v>
      </c>
      <c r="B22" s="29" t="s">
        <v>915</v>
      </c>
      <c r="C22" s="99">
        <v>0</v>
      </c>
      <c r="D22" s="99">
        <v>0</v>
      </c>
      <c r="E22" s="99">
        <v>0</v>
      </c>
    </row>
    <row r="23" spans="1:5" ht="15.6" x14ac:dyDescent="0.25">
      <c r="A23" s="31" t="s">
        <v>716</v>
      </c>
      <c r="B23" s="29" t="s">
        <v>916</v>
      </c>
      <c r="C23" s="99">
        <v>0</v>
      </c>
      <c r="D23" s="99">
        <v>0</v>
      </c>
      <c r="E23" s="99">
        <v>0</v>
      </c>
    </row>
    <row r="24" spans="1:5" ht="15.6" x14ac:dyDescent="0.25">
      <c r="A24" s="31" t="s">
        <v>871</v>
      </c>
      <c r="B24" s="29" t="s">
        <v>917</v>
      </c>
      <c r="C24" s="99">
        <v>0</v>
      </c>
      <c r="D24" s="99">
        <v>0</v>
      </c>
      <c r="E24" s="99">
        <v>0</v>
      </c>
    </row>
    <row r="25" spans="1:5" ht="15.6" x14ac:dyDescent="0.25">
      <c r="A25" s="31" t="s">
        <v>717</v>
      </c>
      <c r="B25" s="29" t="s">
        <v>918</v>
      </c>
      <c r="C25" s="99">
        <v>0</v>
      </c>
      <c r="D25" s="99">
        <v>0</v>
      </c>
      <c r="E25" s="99">
        <v>0</v>
      </c>
    </row>
    <row r="26" spans="1:5" ht="15.6" x14ac:dyDescent="0.25">
      <c r="A26" s="31" t="s">
        <v>718</v>
      </c>
      <c r="B26" s="29" t="s">
        <v>919</v>
      </c>
      <c r="C26" s="99">
        <v>0</v>
      </c>
      <c r="D26" s="99">
        <v>0</v>
      </c>
      <c r="E26" s="99">
        <v>0</v>
      </c>
    </row>
    <row r="27" spans="1:5" ht="15.6" x14ac:dyDescent="0.25">
      <c r="A27" s="31" t="s">
        <v>699</v>
      </c>
      <c r="B27" s="29" t="s">
        <v>920</v>
      </c>
      <c r="C27" s="99">
        <v>0</v>
      </c>
      <c r="D27" s="99">
        <v>0</v>
      </c>
      <c r="E27" s="99">
        <v>0</v>
      </c>
    </row>
    <row r="28" spans="1:5" ht="15.6" x14ac:dyDescent="0.25">
      <c r="A28" s="31" t="s">
        <v>719</v>
      </c>
      <c r="B28" s="29" t="s">
        <v>921</v>
      </c>
      <c r="C28" s="99">
        <v>0</v>
      </c>
      <c r="D28" s="99">
        <v>0</v>
      </c>
      <c r="E28" s="99">
        <v>0</v>
      </c>
    </row>
    <row r="29" spans="1:5" ht="15.6" x14ac:dyDescent="0.25">
      <c r="A29" s="47" t="s">
        <v>720</v>
      </c>
      <c r="B29" s="49" t="s">
        <v>400</v>
      </c>
      <c r="C29" s="100">
        <v>750000</v>
      </c>
      <c r="D29" s="100">
        <v>0</v>
      </c>
      <c r="E29" s="100">
        <v>750000</v>
      </c>
    </row>
    <row r="30" spans="1:5" ht="15.6" x14ac:dyDescent="0.25">
      <c r="A30" s="58" t="s">
        <v>721</v>
      </c>
      <c r="B30" s="48" t="s">
        <v>401</v>
      </c>
      <c r="C30" s="101">
        <v>8633227</v>
      </c>
      <c r="D30" s="101">
        <v>0</v>
      </c>
      <c r="E30" s="101">
        <v>8509608</v>
      </c>
    </row>
    <row r="31" spans="1:5" ht="15.6" x14ac:dyDescent="0.25">
      <c r="A31" s="58" t="s">
        <v>722</v>
      </c>
      <c r="B31" s="48" t="s">
        <v>922</v>
      </c>
      <c r="C31" s="101">
        <v>0</v>
      </c>
      <c r="D31" s="101">
        <v>0</v>
      </c>
      <c r="E31" s="101">
        <v>0</v>
      </c>
    </row>
    <row r="32" spans="1:5" ht="15.6" x14ac:dyDescent="0.25">
      <c r="A32" s="58" t="s">
        <v>723</v>
      </c>
      <c r="B32" s="48" t="s">
        <v>402</v>
      </c>
      <c r="C32" s="101">
        <v>8633227</v>
      </c>
      <c r="D32" s="101">
        <v>0</v>
      </c>
      <c r="E32" s="101">
        <v>8509608</v>
      </c>
    </row>
    <row r="33" spans="1:5" ht="15.6" x14ac:dyDescent="0.25">
      <c r="A33" s="58" t="s">
        <v>878</v>
      </c>
      <c r="B33" s="48" t="s">
        <v>923</v>
      </c>
      <c r="C33" s="101">
        <v>0</v>
      </c>
      <c r="D33" s="101">
        <v>0</v>
      </c>
      <c r="E33" s="101">
        <v>0</v>
      </c>
    </row>
    <row r="34" spans="1:5" ht="15.6" x14ac:dyDescent="0.25">
      <c r="A34" s="58" t="s">
        <v>880</v>
      </c>
      <c r="B34" s="48" t="s">
        <v>924</v>
      </c>
      <c r="C34" s="101">
        <v>0</v>
      </c>
      <c r="D34" s="101">
        <v>0</v>
      </c>
      <c r="E34" s="101">
        <v>0</v>
      </c>
    </row>
    <row r="35" spans="1:5" ht="15.6" x14ac:dyDescent="0.25">
      <c r="A35" s="32" t="s">
        <v>724</v>
      </c>
      <c r="B35" s="33" t="s">
        <v>403</v>
      </c>
      <c r="C35" s="59">
        <v>8633227</v>
      </c>
      <c r="D35" s="59">
        <v>0</v>
      </c>
      <c r="E35" s="59">
        <v>8509608</v>
      </c>
    </row>
    <row r="36" spans="1:5" ht="31.2" x14ac:dyDescent="0.25">
      <c r="A36" s="32" t="s">
        <v>725</v>
      </c>
      <c r="B36" s="33" t="s">
        <v>404</v>
      </c>
      <c r="C36" s="59">
        <v>97557031</v>
      </c>
      <c r="D36" s="59">
        <v>0</v>
      </c>
      <c r="E36" s="59">
        <v>103703422</v>
      </c>
    </row>
    <row r="37" spans="1:5" ht="15.6" x14ac:dyDescent="0.25">
      <c r="A37" s="31" t="s">
        <v>882</v>
      </c>
      <c r="B37" s="29" t="s">
        <v>925</v>
      </c>
      <c r="C37" s="99">
        <v>0</v>
      </c>
      <c r="D37" s="99">
        <v>0</v>
      </c>
      <c r="E37" s="99">
        <v>0</v>
      </c>
    </row>
    <row r="38" spans="1:5" ht="15.6" x14ac:dyDescent="0.25">
      <c r="A38" s="31" t="s">
        <v>884</v>
      </c>
      <c r="B38" s="29" t="s">
        <v>926</v>
      </c>
      <c r="C38" s="99">
        <v>0</v>
      </c>
      <c r="D38" s="99">
        <v>0</v>
      </c>
      <c r="E38" s="99">
        <v>0</v>
      </c>
    </row>
    <row r="39" spans="1:5" ht="15.6" x14ac:dyDescent="0.25">
      <c r="A39" s="31" t="s">
        <v>886</v>
      </c>
      <c r="B39" s="29" t="s">
        <v>927</v>
      </c>
      <c r="C39" s="99">
        <v>0</v>
      </c>
      <c r="D39" s="99">
        <v>0</v>
      </c>
      <c r="E39" s="99">
        <v>0</v>
      </c>
    </row>
    <row r="40" spans="1:5" ht="15.6" x14ac:dyDescent="0.25">
      <c r="A40" s="31" t="s">
        <v>726</v>
      </c>
      <c r="B40" s="29" t="s">
        <v>928</v>
      </c>
      <c r="C40" s="99">
        <v>0</v>
      </c>
      <c r="D40" s="99">
        <v>0</v>
      </c>
      <c r="E40" s="99">
        <v>0</v>
      </c>
    </row>
    <row r="41" spans="1:5" ht="15.6" x14ac:dyDescent="0.25">
      <c r="A41" s="31" t="s">
        <v>888</v>
      </c>
      <c r="B41" s="29" t="s">
        <v>929</v>
      </c>
      <c r="C41" s="99">
        <v>0</v>
      </c>
      <c r="D41" s="99">
        <v>0</v>
      </c>
      <c r="E41" s="99">
        <v>0</v>
      </c>
    </row>
    <row r="42" spans="1:5" ht="15.6" x14ac:dyDescent="0.25">
      <c r="A42" s="47" t="s">
        <v>890</v>
      </c>
      <c r="B42" s="49" t="s">
        <v>930</v>
      </c>
      <c r="C42" s="100">
        <v>0</v>
      </c>
      <c r="D42" s="100">
        <v>0</v>
      </c>
      <c r="E42" s="100">
        <v>0</v>
      </c>
    </row>
    <row r="43" spans="1:5" ht="15.6" x14ac:dyDescent="0.25">
      <c r="A43" s="58" t="s">
        <v>892</v>
      </c>
      <c r="B43" s="48" t="s">
        <v>931</v>
      </c>
      <c r="C43" s="101">
        <v>0</v>
      </c>
      <c r="D43" s="101">
        <v>0</v>
      </c>
      <c r="E43" s="101">
        <v>0</v>
      </c>
    </row>
    <row r="44" spans="1:5" ht="15.6" x14ac:dyDescent="0.25">
      <c r="A44" s="58" t="s">
        <v>894</v>
      </c>
      <c r="B44" s="48" t="s">
        <v>932</v>
      </c>
      <c r="C44" s="101">
        <v>0</v>
      </c>
      <c r="D44" s="101">
        <v>0</v>
      </c>
      <c r="E44" s="101">
        <v>0</v>
      </c>
    </row>
    <row r="45" spans="1:5" ht="15.6" x14ac:dyDescent="0.25">
      <c r="A45" s="58" t="s">
        <v>896</v>
      </c>
      <c r="B45" s="48" t="s">
        <v>934</v>
      </c>
      <c r="C45" s="101">
        <v>0</v>
      </c>
      <c r="D45" s="101">
        <v>0</v>
      </c>
      <c r="E45" s="101">
        <v>0</v>
      </c>
    </row>
    <row r="46" spans="1:5" ht="15.6" x14ac:dyDescent="0.25">
      <c r="A46" s="58" t="s">
        <v>898</v>
      </c>
      <c r="B46" s="48" t="s">
        <v>935</v>
      </c>
      <c r="C46" s="101">
        <v>0</v>
      </c>
      <c r="D46" s="101">
        <v>0</v>
      </c>
      <c r="E46" s="101">
        <v>0</v>
      </c>
    </row>
    <row r="47" spans="1:5" ht="15.6" x14ac:dyDescent="0.25">
      <c r="A47" s="58" t="s">
        <v>900</v>
      </c>
      <c r="B47" s="48" t="s">
        <v>936</v>
      </c>
      <c r="C47" s="101">
        <v>0</v>
      </c>
      <c r="D47" s="101">
        <v>0</v>
      </c>
      <c r="E47" s="101">
        <v>0</v>
      </c>
    </row>
    <row r="48" spans="1:5" ht="15.6" x14ac:dyDescent="0.25">
      <c r="A48" s="58" t="s">
        <v>902</v>
      </c>
      <c r="B48" s="48" t="s">
        <v>937</v>
      </c>
      <c r="C48" s="101">
        <v>0</v>
      </c>
      <c r="D48" s="101">
        <v>0</v>
      </c>
      <c r="E48" s="101">
        <v>0</v>
      </c>
    </row>
    <row r="49" spans="1:5" ht="15.6" x14ac:dyDescent="0.25">
      <c r="A49" s="58" t="s">
        <v>904</v>
      </c>
      <c r="B49" s="48" t="s">
        <v>938</v>
      </c>
      <c r="C49" s="101">
        <v>0</v>
      </c>
      <c r="D49" s="101">
        <v>0</v>
      </c>
      <c r="E49" s="101">
        <v>0</v>
      </c>
    </row>
    <row r="50" spans="1:5" ht="15.6" x14ac:dyDescent="0.25">
      <c r="A50" s="32" t="s">
        <v>905</v>
      </c>
      <c r="B50" s="33" t="s">
        <v>939</v>
      </c>
      <c r="C50" s="59">
        <v>0</v>
      </c>
      <c r="D50" s="59">
        <v>0</v>
      </c>
      <c r="E50" s="59">
        <v>0</v>
      </c>
    </row>
    <row r="51" spans="1:5" ht="15.6" x14ac:dyDescent="0.25">
      <c r="A51" s="32" t="s">
        <v>501</v>
      </c>
      <c r="B51" s="33" t="s">
        <v>940</v>
      </c>
      <c r="C51" s="59">
        <v>0</v>
      </c>
      <c r="D51" s="59">
        <v>0</v>
      </c>
      <c r="E51" s="59">
        <v>0</v>
      </c>
    </row>
    <row r="52" spans="1:5" ht="15.6" x14ac:dyDescent="0.25">
      <c r="A52" s="31" t="s">
        <v>502</v>
      </c>
      <c r="B52" s="29" t="s">
        <v>941</v>
      </c>
      <c r="C52" s="99">
        <v>0</v>
      </c>
      <c r="D52" s="99">
        <v>0</v>
      </c>
      <c r="E52" s="99">
        <v>0</v>
      </c>
    </row>
    <row r="53" spans="1:5" ht="15.6" x14ac:dyDescent="0.25">
      <c r="A53" s="31" t="s">
        <v>942</v>
      </c>
      <c r="B53" s="29" t="s">
        <v>943</v>
      </c>
      <c r="C53" s="99">
        <v>0</v>
      </c>
      <c r="D53" s="99">
        <v>0</v>
      </c>
      <c r="E53" s="99">
        <v>0</v>
      </c>
    </row>
    <row r="54" spans="1:5" ht="15.6" x14ac:dyDescent="0.25">
      <c r="A54" s="47" t="s">
        <v>944</v>
      </c>
      <c r="B54" s="49" t="s">
        <v>945</v>
      </c>
      <c r="C54" s="100">
        <v>0</v>
      </c>
      <c r="D54" s="100">
        <v>0</v>
      </c>
      <c r="E54" s="100">
        <v>0</v>
      </c>
    </row>
    <row r="55" spans="1:5" ht="15.6" x14ac:dyDescent="0.25">
      <c r="A55" s="58" t="s">
        <v>405</v>
      </c>
      <c r="B55" s="48" t="s">
        <v>406</v>
      </c>
      <c r="C55" s="101">
        <v>107605</v>
      </c>
      <c r="D55" s="101">
        <v>0</v>
      </c>
      <c r="E55" s="101">
        <v>46125</v>
      </c>
    </row>
    <row r="56" spans="1:5" ht="15.6" x14ac:dyDescent="0.25">
      <c r="A56" s="58" t="s">
        <v>946</v>
      </c>
      <c r="B56" s="48" t="s">
        <v>947</v>
      </c>
      <c r="C56" s="101">
        <v>0</v>
      </c>
      <c r="D56" s="101">
        <v>0</v>
      </c>
      <c r="E56" s="101">
        <v>0</v>
      </c>
    </row>
    <row r="57" spans="1:5" ht="15.6" x14ac:dyDescent="0.25">
      <c r="A57" s="58" t="s">
        <v>948</v>
      </c>
      <c r="B57" s="48" t="s">
        <v>949</v>
      </c>
      <c r="C57" s="101">
        <v>0</v>
      </c>
      <c r="D57" s="101">
        <v>0</v>
      </c>
      <c r="E57" s="101">
        <v>0</v>
      </c>
    </row>
    <row r="58" spans="1:5" ht="15.6" x14ac:dyDescent="0.25">
      <c r="A58" s="32" t="s">
        <v>407</v>
      </c>
      <c r="B58" s="33" t="s">
        <v>408</v>
      </c>
      <c r="C58" s="59">
        <v>107605</v>
      </c>
      <c r="D58" s="59">
        <v>0</v>
      </c>
      <c r="E58" s="59">
        <v>46125</v>
      </c>
    </row>
    <row r="59" spans="1:5" ht="15.6" x14ac:dyDescent="0.25">
      <c r="A59" s="31" t="s">
        <v>409</v>
      </c>
      <c r="B59" s="29" t="s">
        <v>455</v>
      </c>
      <c r="C59" s="99">
        <v>2785136</v>
      </c>
      <c r="D59" s="99">
        <v>0</v>
      </c>
      <c r="E59" s="99">
        <v>1975895</v>
      </c>
    </row>
    <row r="60" spans="1:5" ht="15.6" x14ac:dyDescent="0.25">
      <c r="A60" s="31" t="s">
        <v>950</v>
      </c>
      <c r="B60" s="29" t="s">
        <v>951</v>
      </c>
      <c r="C60" s="99">
        <v>0</v>
      </c>
      <c r="D60" s="99">
        <v>0</v>
      </c>
      <c r="E60" s="99">
        <v>0</v>
      </c>
    </row>
    <row r="61" spans="1:5" ht="15.6" x14ac:dyDescent="0.25">
      <c r="A61" s="47" t="s">
        <v>456</v>
      </c>
      <c r="B61" s="49" t="s">
        <v>457</v>
      </c>
      <c r="C61" s="100">
        <v>2785136</v>
      </c>
      <c r="D61" s="100">
        <v>0</v>
      </c>
      <c r="E61" s="100">
        <v>1975895</v>
      </c>
    </row>
    <row r="62" spans="1:5" ht="15.6" x14ac:dyDescent="0.25">
      <c r="A62" s="58" t="s">
        <v>952</v>
      </c>
      <c r="B62" s="48" t="s">
        <v>953</v>
      </c>
      <c r="C62" s="101">
        <v>0</v>
      </c>
      <c r="D62" s="101">
        <v>0</v>
      </c>
      <c r="E62" s="101">
        <v>0</v>
      </c>
    </row>
    <row r="63" spans="1:5" ht="15.6" x14ac:dyDescent="0.25">
      <c r="A63" s="58" t="s">
        <v>954</v>
      </c>
      <c r="B63" s="48" t="s">
        <v>955</v>
      </c>
      <c r="C63" s="101">
        <v>0</v>
      </c>
      <c r="D63" s="101">
        <v>0</v>
      </c>
      <c r="E63" s="101">
        <v>0</v>
      </c>
    </row>
    <row r="64" spans="1:5" ht="15.6" x14ac:dyDescent="0.25">
      <c r="A64" s="32" t="s">
        <v>956</v>
      </c>
      <c r="B64" s="33" t="s">
        <v>957</v>
      </c>
      <c r="C64" s="59">
        <v>0</v>
      </c>
      <c r="D64" s="59">
        <v>0</v>
      </c>
      <c r="E64" s="59">
        <v>0</v>
      </c>
    </row>
    <row r="65" spans="1:5" ht="15.6" x14ac:dyDescent="0.25">
      <c r="A65" s="32" t="s">
        <v>458</v>
      </c>
      <c r="B65" s="33" t="s">
        <v>459</v>
      </c>
      <c r="C65" s="59">
        <v>2892741</v>
      </c>
      <c r="D65" s="59">
        <v>0</v>
      </c>
      <c r="E65" s="59">
        <v>2022020</v>
      </c>
    </row>
    <row r="66" spans="1:5" ht="31.2" x14ac:dyDescent="0.25">
      <c r="A66" s="31" t="s">
        <v>958</v>
      </c>
      <c r="B66" s="29" t="s">
        <v>959</v>
      </c>
      <c r="C66" s="99">
        <v>0</v>
      </c>
      <c r="D66" s="99">
        <v>0</v>
      </c>
      <c r="E66" s="99">
        <v>0</v>
      </c>
    </row>
    <row r="67" spans="1:5" ht="31.2" x14ac:dyDescent="0.25">
      <c r="A67" s="31" t="s">
        <v>503</v>
      </c>
      <c r="B67" s="29" t="s">
        <v>960</v>
      </c>
      <c r="C67" s="99">
        <v>0</v>
      </c>
      <c r="D67" s="99">
        <v>0</v>
      </c>
      <c r="E67" s="99">
        <v>0</v>
      </c>
    </row>
    <row r="68" spans="1:5" ht="31.2" x14ac:dyDescent="0.25">
      <c r="A68" s="31" t="s">
        <v>961</v>
      </c>
      <c r="B68" s="29" t="s">
        <v>962</v>
      </c>
      <c r="C68" s="99">
        <v>0</v>
      </c>
      <c r="D68" s="99">
        <v>0</v>
      </c>
      <c r="E68" s="99">
        <v>0</v>
      </c>
    </row>
    <row r="69" spans="1:5" ht="31.2" x14ac:dyDescent="0.25">
      <c r="A69" s="31" t="s">
        <v>963</v>
      </c>
      <c r="B69" s="29" t="s">
        <v>964</v>
      </c>
      <c r="C69" s="99">
        <v>0</v>
      </c>
      <c r="D69" s="99">
        <v>0</v>
      </c>
      <c r="E69" s="99">
        <v>0</v>
      </c>
    </row>
    <row r="70" spans="1:5" ht="31.2" x14ac:dyDescent="0.25">
      <c r="A70" s="31" t="s">
        <v>377</v>
      </c>
      <c r="B70" s="29" t="s">
        <v>460</v>
      </c>
      <c r="C70" s="99">
        <v>2755845</v>
      </c>
      <c r="D70" s="99">
        <v>0</v>
      </c>
      <c r="E70" s="99">
        <v>2906246</v>
      </c>
    </row>
    <row r="71" spans="1:5" ht="15.6" x14ac:dyDescent="0.25">
      <c r="A71" s="31" t="s">
        <v>965</v>
      </c>
      <c r="B71" s="29" t="s">
        <v>966</v>
      </c>
      <c r="C71" s="99">
        <v>0</v>
      </c>
      <c r="D71" s="99">
        <v>0</v>
      </c>
      <c r="E71" s="99">
        <v>0</v>
      </c>
    </row>
    <row r="72" spans="1:5" ht="31.2" x14ac:dyDescent="0.25">
      <c r="A72" s="31" t="s">
        <v>967</v>
      </c>
      <c r="B72" s="29" t="s">
        <v>968</v>
      </c>
      <c r="C72" s="99">
        <v>0</v>
      </c>
      <c r="D72" s="99">
        <v>0</v>
      </c>
      <c r="E72" s="99">
        <v>0</v>
      </c>
    </row>
    <row r="73" spans="1:5" ht="31.2" x14ac:dyDescent="0.25">
      <c r="A73" s="31" t="s">
        <v>969</v>
      </c>
      <c r="B73" s="29" t="s">
        <v>970</v>
      </c>
      <c r="C73" s="99">
        <v>0</v>
      </c>
      <c r="D73" s="99">
        <v>0</v>
      </c>
      <c r="E73" s="99">
        <v>0</v>
      </c>
    </row>
    <row r="74" spans="1:5" ht="15.6" x14ac:dyDescent="0.25">
      <c r="A74" s="31" t="s">
        <v>971</v>
      </c>
      <c r="B74" s="29" t="s">
        <v>972</v>
      </c>
      <c r="C74" s="99">
        <v>0</v>
      </c>
      <c r="D74" s="99">
        <v>0</v>
      </c>
      <c r="E74" s="99">
        <v>0</v>
      </c>
    </row>
    <row r="75" spans="1:5" ht="31.2" x14ac:dyDescent="0.25">
      <c r="A75" s="31" t="s">
        <v>461</v>
      </c>
      <c r="B75" s="29" t="s">
        <v>462</v>
      </c>
      <c r="C75" s="99">
        <v>2588689</v>
      </c>
      <c r="D75" s="99">
        <v>0</v>
      </c>
      <c r="E75" s="99">
        <v>2744725</v>
      </c>
    </row>
    <row r="76" spans="1:5" ht="15.6" x14ac:dyDescent="0.25">
      <c r="A76" s="31" t="s">
        <v>463</v>
      </c>
      <c r="B76" s="29" t="s">
        <v>465</v>
      </c>
      <c r="C76" s="99">
        <v>167156</v>
      </c>
      <c r="D76" s="99">
        <v>0</v>
      </c>
      <c r="E76" s="99">
        <v>161521</v>
      </c>
    </row>
    <row r="77" spans="1:5" ht="15.6" x14ac:dyDescent="0.25">
      <c r="A77" s="31" t="s">
        <v>973</v>
      </c>
      <c r="B77" s="29" t="s">
        <v>974</v>
      </c>
      <c r="C77" s="99">
        <v>79553</v>
      </c>
      <c r="D77" s="99">
        <v>0</v>
      </c>
      <c r="E77" s="99">
        <v>99371</v>
      </c>
    </row>
    <row r="78" spans="1:5" ht="31.2" x14ac:dyDescent="0.25">
      <c r="A78" s="31" t="s">
        <v>975</v>
      </c>
      <c r="B78" s="29" t="s">
        <v>976</v>
      </c>
      <c r="C78" s="99">
        <v>0</v>
      </c>
      <c r="D78" s="99">
        <v>0</v>
      </c>
      <c r="E78" s="99">
        <v>27470</v>
      </c>
    </row>
    <row r="79" spans="1:5" ht="15.6" x14ac:dyDescent="0.25">
      <c r="A79" s="31" t="s">
        <v>977</v>
      </c>
      <c r="B79" s="29" t="s">
        <v>0</v>
      </c>
      <c r="C79" s="99">
        <v>77153</v>
      </c>
      <c r="D79" s="99">
        <v>0</v>
      </c>
      <c r="E79" s="99">
        <v>71901</v>
      </c>
    </row>
    <row r="80" spans="1:5" ht="15.6" x14ac:dyDescent="0.25">
      <c r="A80" s="31" t="s">
        <v>1</v>
      </c>
      <c r="B80" s="29" t="s">
        <v>2</v>
      </c>
      <c r="C80" s="99">
        <v>2400</v>
      </c>
      <c r="D80" s="99">
        <v>0</v>
      </c>
      <c r="E80" s="99">
        <v>0</v>
      </c>
    </row>
    <row r="81" spans="1:5" ht="31.2" x14ac:dyDescent="0.25">
      <c r="A81" s="31" t="s">
        <v>3</v>
      </c>
      <c r="B81" s="29" t="s">
        <v>4</v>
      </c>
      <c r="C81" s="99">
        <v>0</v>
      </c>
      <c r="D81" s="99">
        <v>0</v>
      </c>
      <c r="E81" s="99">
        <v>0</v>
      </c>
    </row>
    <row r="82" spans="1:5" ht="31.2" x14ac:dyDescent="0.25">
      <c r="A82" s="31" t="s">
        <v>5</v>
      </c>
      <c r="B82" s="29" t="s">
        <v>6</v>
      </c>
      <c r="C82" s="99">
        <v>0</v>
      </c>
      <c r="D82" s="99">
        <v>0</v>
      </c>
      <c r="E82" s="99">
        <v>0</v>
      </c>
    </row>
    <row r="83" spans="1:5" ht="31.2" x14ac:dyDescent="0.25">
      <c r="A83" s="31" t="s">
        <v>7</v>
      </c>
      <c r="B83" s="29" t="s">
        <v>8</v>
      </c>
      <c r="C83" s="99">
        <v>0</v>
      </c>
      <c r="D83" s="99">
        <v>0</v>
      </c>
      <c r="E83" s="99">
        <v>0</v>
      </c>
    </row>
    <row r="84" spans="1:5" ht="31.2" x14ac:dyDescent="0.25">
      <c r="A84" s="31" t="s">
        <v>9</v>
      </c>
      <c r="B84" s="29" t="s">
        <v>10</v>
      </c>
      <c r="C84" s="99">
        <v>0</v>
      </c>
      <c r="D84" s="99">
        <v>0</v>
      </c>
      <c r="E84" s="99">
        <v>0</v>
      </c>
    </row>
    <row r="85" spans="1:5" ht="31.2" x14ac:dyDescent="0.25">
      <c r="A85" s="31" t="s">
        <v>11</v>
      </c>
      <c r="B85" s="29" t="s">
        <v>12</v>
      </c>
      <c r="C85" s="99">
        <v>0</v>
      </c>
      <c r="D85" s="99">
        <v>0</v>
      </c>
      <c r="E85" s="99">
        <v>0</v>
      </c>
    </row>
    <row r="86" spans="1:5" ht="15.6" x14ac:dyDescent="0.25">
      <c r="A86" s="31" t="s">
        <v>13</v>
      </c>
      <c r="B86" s="29" t="s">
        <v>14</v>
      </c>
      <c r="C86" s="99">
        <v>0</v>
      </c>
      <c r="D86" s="99">
        <v>0</v>
      </c>
      <c r="E86" s="99">
        <v>0</v>
      </c>
    </row>
    <row r="87" spans="1:5" ht="31.2" x14ac:dyDescent="0.25">
      <c r="A87" s="31" t="s">
        <v>15</v>
      </c>
      <c r="B87" s="29" t="s">
        <v>16</v>
      </c>
      <c r="C87" s="99">
        <v>0</v>
      </c>
      <c r="D87" s="99">
        <v>0</v>
      </c>
      <c r="E87" s="99">
        <v>0</v>
      </c>
    </row>
    <row r="88" spans="1:5" ht="31.2" x14ac:dyDescent="0.25">
      <c r="A88" s="31" t="s">
        <v>17</v>
      </c>
      <c r="B88" s="29" t="s">
        <v>18</v>
      </c>
      <c r="C88" s="99">
        <v>0</v>
      </c>
      <c r="D88" s="99">
        <v>0</v>
      </c>
      <c r="E88" s="99">
        <v>0</v>
      </c>
    </row>
    <row r="89" spans="1:5" ht="15.6" x14ac:dyDescent="0.25">
      <c r="A89" s="31" t="s">
        <v>19</v>
      </c>
      <c r="B89" s="29" t="s">
        <v>20</v>
      </c>
      <c r="C89" s="99">
        <v>0</v>
      </c>
      <c r="D89" s="99">
        <v>0</v>
      </c>
      <c r="E89" s="99">
        <v>0</v>
      </c>
    </row>
    <row r="90" spans="1:5" ht="31.2" x14ac:dyDescent="0.25">
      <c r="A90" s="31" t="s">
        <v>21</v>
      </c>
      <c r="B90" s="29" t="s">
        <v>22</v>
      </c>
      <c r="C90" s="99">
        <v>0</v>
      </c>
      <c r="D90" s="99">
        <v>0</v>
      </c>
      <c r="E90" s="99">
        <v>0</v>
      </c>
    </row>
    <row r="91" spans="1:5" ht="15.6" x14ac:dyDescent="0.25">
      <c r="A91" s="31" t="s">
        <v>23</v>
      </c>
      <c r="B91" s="29" t="s">
        <v>24</v>
      </c>
      <c r="C91" s="99">
        <v>0</v>
      </c>
      <c r="D91" s="99">
        <v>0</v>
      </c>
      <c r="E91" s="99">
        <v>0</v>
      </c>
    </row>
    <row r="92" spans="1:5" ht="31.2" x14ac:dyDescent="0.25">
      <c r="A92" s="31" t="s">
        <v>25</v>
      </c>
      <c r="B92" s="29" t="s">
        <v>26</v>
      </c>
      <c r="C92" s="99">
        <v>0</v>
      </c>
      <c r="D92" s="99">
        <v>0</v>
      </c>
      <c r="E92" s="99">
        <v>0</v>
      </c>
    </row>
    <row r="93" spans="1:5" ht="31.2" x14ac:dyDescent="0.25">
      <c r="A93" s="31" t="s">
        <v>27</v>
      </c>
      <c r="B93" s="29" t="s">
        <v>28</v>
      </c>
      <c r="C93" s="99">
        <v>0</v>
      </c>
      <c r="D93" s="99">
        <v>0</v>
      </c>
      <c r="E93" s="99">
        <v>0</v>
      </c>
    </row>
    <row r="94" spans="1:5" ht="31.2" x14ac:dyDescent="0.25">
      <c r="A94" s="31" t="s">
        <v>29</v>
      </c>
      <c r="B94" s="29" t="s">
        <v>30</v>
      </c>
      <c r="C94" s="99">
        <v>0</v>
      </c>
      <c r="D94" s="99">
        <v>0</v>
      </c>
      <c r="E94" s="99">
        <v>0</v>
      </c>
    </row>
    <row r="95" spans="1:5" ht="31.2" x14ac:dyDescent="0.25">
      <c r="A95" s="31" t="s">
        <v>31</v>
      </c>
      <c r="B95" s="29" t="s">
        <v>32</v>
      </c>
      <c r="C95" s="99">
        <v>0</v>
      </c>
      <c r="D95" s="99">
        <v>0</v>
      </c>
      <c r="E95" s="99">
        <v>0</v>
      </c>
    </row>
    <row r="96" spans="1:5" ht="31.2" x14ac:dyDescent="0.25">
      <c r="A96" s="31" t="s">
        <v>33</v>
      </c>
      <c r="B96" s="29" t="s">
        <v>34</v>
      </c>
      <c r="C96" s="99">
        <v>0</v>
      </c>
      <c r="D96" s="99">
        <v>0</v>
      </c>
      <c r="E96" s="99">
        <v>0</v>
      </c>
    </row>
    <row r="97" spans="1:5" ht="31.2" x14ac:dyDescent="0.25">
      <c r="A97" s="31" t="s">
        <v>35</v>
      </c>
      <c r="B97" s="29" t="s">
        <v>36</v>
      </c>
      <c r="C97" s="99">
        <v>0</v>
      </c>
      <c r="D97" s="99">
        <v>0</v>
      </c>
      <c r="E97" s="99">
        <v>0</v>
      </c>
    </row>
    <row r="98" spans="1:5" ht="31.2" x14ac:dyDescent="0.25">
      <c r="A98" s="31" t="s">
        <v>37</v>
      </c>
      <c r="B98" s="29" t="s">
        <v>38</v>
      </c>
      <c r="C98" s="99">
        <v>0</v>
      </c>
      <c r="D98" s="99">
        <v>0</v>
      </c>
      <c r="E98" s="99">
        <v>0</v>
      </c>
    </row>
    <row r="99" spans="1:5" ht="46.8" x14ac:dyDescent="0.25">
      <c r="A99" s="31" t="s">
        <v>39</v>
      </c>
      <c r="B99" s="29" t="s">
        <v>40</v>
      </c>
      <c r="C99" s="99">
        <v>0</v>
      </c>
      <c r="D99" s="99">
        <v>0</v>
      </c>
      <c r="E99" s="99">
        <v>0</v>
      </c>
    </row>
    <row r="100" spans="1:5" ht="31.2" x14ac:dyDescent="0.25">
      <c r="A100" s="31" t="s">
        <v>41</v>
      </c>
      <c r="B100" s="29" t="s">
        <v>42</v>
      </c>
      <c r="C100" s="99">
        <v>0</v>
      </c>
      <c r="D100" s="99">
        <v>0</v>
      </c>
      <c r="E100" s="99">
        <v>0</v>
      </c>
    </row>
    <row r="101" spans="1:5" ht="31.2" x14ac:dyDescent="0.25">
      <c r="A101" s="31" t="s">
        <v>43</v>
      </c>
      <c r="B101" s="29" t="s">
        <v>44</v>
      </c>
      <c r="C101" s="99">
        <v>0</v>
      </c>
      <c r="D101" s="99">
        <v>0</v>
      </c>
      <c r="E101" s="99">
        <v>0</v>
      </c>
    </row>
    <row r="102" spans="1:5" ht="31.2" x14ac:dyDescent="0.25">
      <c r="A102" s="31" t="s">
        <v>45</v>
      </c>
      <c r="B102" s="29" t="s">
        <v>46</v>
      </c>
      <c r="C102" s="99">
        <v>0</v>
      </c>
      <c r="D102" s="99">
        <v>0</v>
      </c>
      <c r="E102" s="99">
        <v>0</v>
      </c>
    </row>
    <row r="103" spans="1:5" ht="31.2" x14ac:dyDescent="0.25">
      <c r="A103" s="31" t="s">
        <v>47</v>
      </c>
      <c r="B103" s="29" t="s">
        <v>48</v>
      </c>
      <c r="C103" s="99">
        <v>0</v>
      </c>
      <c r="D103" s="99">
        <v>0</v>
      </c>
      <c r="E103" s="99">
        <v>0</v>
      </c>
    </row>
    <row r="104" spans="1:5" ht="31.2" x14ac:dyDescent="0.25">
      <c r="A104" s="31" t="s">
        <v>49</v>
      </c>
      <c r="B104" s="29" t="s">
        <v>50</v>
      </c>
      <c r="C104" s="99">
        <v>0</v>
      </c>
      <c r="D104" s="99">
        <v>0</v>
      </c>
      <c r="E104" s="99">
        <v>0</v>
      </c>
    </row>
    <row r="105" spans="1:5" ht="31.2" x14ac:dyDescent="0.25">
      <c r="A105" s="31" t="s">
        <v>51</v>
      </c>
      <c r="B105" s="29" t="s">
        <v>52</v>
      </c>
      <c r="C105" s="99">
        <v>0</v>
      </c>
      <c r="D105" s="99">
        <v>0</v>
      </c>
      <c r="E105" s="99">
        <v>0</v>
      </c>
    </row>
    <row r="106" spans="1:5" ht="31.2" x14ac:dyDescent="0.25">
      <c r="A106" s="31" t="s">
        <v>53</v>
      </c>
      <c r="B106" s="29" t="s">
        <v>54</v>
      </c>
      <c r="C106" s="99">
        <v>0</v>
      </c>
      <c r="D106" s="99">
        <v>0</v>
      </c>
      <c r="E106" s="99">
        <v>0</v>
      </c>
    </row>
    <row r="107" spans="1:5" ht="31.2" x14ac:dyDescent="0.25">
      <c r="A107" s="31" t="s">
        <v>55</v>
      </c>
      <c r="B107" s="29" t="s">
        <v>56</v>
      </c>
      <c r="C107" s="99">
        <v>0</v>
      </c>
      <c r="D107" s="99">
        <v>0</v>
      </c>
      <c r="E107" s="99">
        <v>0</v>
      </c>
    </row>
    <row r="108" spans="1:5" ht="31.2" x14ac:dyDescent="0.25">
      <c r="A108" s="31" t="s">
        <v>57</v>
      </c>
      <c r="B108" s="29" t="s">
        <v>58</v>
      </c>
      <c r="C108" s="99">
        <v>0</v>
      </c>
      <c r="D108" s="99">
        <v>0</v>
      </c>
      <c r="E108" s="99">
        <v>0</v>
      </c>
    </row>
    <row r="109" spans="1:5" ht="15.6" x14ac:dyDescent="0.25">
      <c r="A109" s="47" t="s">
        <v>466</v>
      </c>
      <c r="B109" s="49" t="s">
        <v>467</v>
      </c>
      <c r="C109" s="100">
        <v>2835398</v>
      </c>
      <c r="D109" s="100">
        <v>0</v>
      </c>
      <c r="E109" s="100">
        <v>3005617</v>
      </c>
    </row>
    <row r="110" spans="1:5" ht="31.2" x14ac:dyDescent="0.25">
      <c r="A110" s="58" t="s">
        <v>59</v>
      </c>
      <c r="B110" s="48" t="s">
        <v>60</v>
      </c>
      <c r="C110" s="101">
        <v>0</v>
      </c>
      <c r="D110" s="101">
        <v>0</v>
      </c>
      <c r="E110" s="101">
        <v>0</v>
      </c>
    </row>
    <row r="111" spans="1:5" ht="31.2" x14ac:dyDescent="0.25">
      <c r="A111" s="58" t="s">
        <v>61</v>
      </c>
      <c r="B111" s="48" t="s">
        <v>62</v>
      </c>
      <c r="C111" s="101">
        <v>0</v>
      </c>
      <c r="D111" s="101">
        <v>0</v>
      </c>
      <c r="E111" s="101">
        <v>0</v>
      </c>
    </row>
    <row r="112" spans="1:5" ht="31.2" x14ac:dyDescent="0.25">
      <c r="A112" s="58" t="s">
        <v>63</v>
      </c>
      <c r="B112" s="48" t="s">
        <v>64</v>
      </c>
      <c r="C112" s="101">
        <v>0</v>
      </c>
      <c r="D112" s="101">
        <v>0</v>
      </c>
      <c r="E112" s="101">
        <v>0</v>
      </c>
    </row>
    <row r="113" spans="1:5" ht="31.2" x14ac:dyDescent="0.25">
      <c r="A113" s="58" t="s">
        <v>65</v>
      </c>
      <c r="B113" s="48" t="s">
        <v>71</v>
      </c>
      <c r="C113" s="101">
        <v>0</v>
      </c>
      <c r="D113" s="101">
        <v>0</v>
      </c>
      <c r="E113" s="101">
        <v>0</v>
      </c>
    </row>
    <row r="114" spans="1:5" ht="31.2" x14ac:dyDescent="0.25">
      <c r="A114" s="58" t="s">
        <v>72</v>
      </c>
      <c r="B114" s="48" t="s">
        <v>73</v>
      </c>
      <c r="C114" s="101">
        <v>184381</v>
      </c>
      <c r="D114" s="101">
        <v>0</v>
      </c>
      <c r="E114" s="101">
        <v>149002</v>
      </c>
    </row>
    <row r="115" spans="1:5" ht="15.6" x14ac:dyDescent="0.25">
      <c r="A115" s="58" t="s">
        <v>74</v>
      </c>
      <c r="B115" s="48" t="s">
        <v>75</v>
      </c>
      <c r="C115" s="101">
        <v>0</v>
      </c>
      <c r="D115" s="101">
        <v>0</v>
      </c>
      <c r="E115" s="101">
        <v>0</v>
      </c>
    </row>
    <row r="116" spans="1:5" ht="31.2" x14ac:dyDescent="0.25">
      <c r="A116" s="58" t="s">
        <v>76</v>
      </c>
      <c r="B116" s="48" t="s">
        <v>77</v>
      </c>
      <c r="C116" s="101">
        <v>0</v>
      </c>
      <c r="D116" s="101">
        <v>0</v>
      </c>
      <c r="E116" s="101">
        <v>0</v>
      </c>
    </row>
    <row r="117" spans="1:5" ht="31.2" x14ac:dyDescent="0.25">
      <c r="A117" s="58" t="s">
        <v>78</v>
      </c>
      <c r="B117" s="48" t="s">
        <v>84</v>
      </c>
      <c r="C117" s="101">
        <v>0</v>
      </c>
      <c r="D117" s="101">
        <v>0</v>
      </c>
      <c r="E117" s="101">
        <v>0</v>
      </c>
    </row>
    <row r="118" spans="1:5" ht="15.6" x14ac:dyDescent="0.25">
      <c r="A118" s="58" t="s">
        <v>85</v>
      </c>
      <c r="B118" s="48" t="s">
        <v>86</v>
      </c>
      <c r="C118" s="101">
        <v>0</v>
      </c>
      <c r="D118" s="101">
        <v>0</v>
      </c>
      <c r="E118" s="101">
        <v>0</v>
      </c>
    </row>
    <row r="119" spans="1:5" ht="31.2" x14ac:dyDescent="0.25">
      <c r="A119" s="58" t="s">
        <v>87</v>
      </c>
      <c r="B119" s="48" t="s">
        <v>88</v>
      </c>
      <c r="C119" s="101">
        <v>184381</v>
      </c>
      <c r="D119" s="101">
        <v>0</v>
      </c>
      <c r="E119" s="101">
        <v>149002</v>
      </c>
    </row>
    <row r="120" spans="1:5" ht="31.2" x14ac:dyDescent="0.25">
      <c r="A120" s="58" t="s">
        <v>89</v>
      </c>
      <c r="B120" s="48" t="s">
        <v>90</v>
      </c>
      <c r="C120" s="101">
        <v>0</v>
      </c>
      <c r="D120" s="101">
        <v>0</v>
      </c>
      <c r="E120" s="101">
        <v>0</v>
      </c>
    </row>
    <row r="121" spans="1:5" ht="31.2" x14ac:dyDescent="0.25">
      <c r="A121" s="58" t="s">
        <v>91</v>
      </c>
      <c r="B121" s="48" t="s">
        <v>92</v>
      </c>
      <c r="C121" s="101">
        <v>18444</v>
      </c>
      <c r="D121" s="101">
        <v>0</v>
      </c>
      <c r="E121" s="101">
        <v>0</v>
      </c>
    </row>
    <row r="122" spans="1:5" ht="31.2" x14ac:dyDescent="0.25">
      <c r="A122" s="58" t="s">
        <v>93</v>
      </c>
      <c r="B122" s="48" t="s">
        <v>94</v>
      </c>
      <c r="C122" s="101">
        <v>0</v>
      </c>
      <c r="D122" s="101">
        <v>0</v>
      </c>
      <c r="E122" s="101">
        <v>0</v>
      </c>
    </row>
    <row r="123" spans="1:5" ht="15.6" x14ac:dyDescent="0.25">
      <c r="A123" s="58" t="s">
        <v>95</v>
      </c>
      <c r="B123" s="48" t="s">
        <v>96</v>
      </c>
      <c r="C123" s="101">
        <v>18444</v>
      </c>
      <c r="D123" s="101">
        <v>0</v>
      </c>
      <c r="E123" s="101">
        <v>0</v>
      </c>
    </row>
    <row r="124" spans="1:5" ht="15.6" x14ac:dyDescent="0.25">
      <c r="A124" s="58" t="s">
        <v>97</v>
      </c>
      <c r="B124" s="48" t="s">
        <v>98</v>
      </c>
      <c r="C124" s="101">
        <v>0</v>
      </c>
      <c r="D124" s="101">
        <v>0</v>
      </c>
      <c r="E124" s="101">
        <v>0</v>
      </c>
    </row>
    <row r="125" spans="1:5" ht="31.2" x14ac:dyDescent="0.25">
      <c r="A125" s="58" t="s">
        <v>99</v>
      </c>
      <c r="B125" s="48" t="s">
        <v>100</v>
      </c>
      <c r="C125" s="101">
        <v>0</v>
      </c>
      <c r="D125" s="101">
        <v>0</v>
      </c>
      <c r="E125" s="101">
        <v>0</v>
      </c>
    </row>
    <row r="126" spans="1:5" ht="31.2" x14ac:dyDescent="0.25">
      <c r="A126" s="58" t="s">
        <v>101</v>
      </c>
      <c r="B126" s="48" t="s">
        <v>102</v>
      </c>
      <c r="C126" s="101">
        <v>0</v>
      </c>
      <c r="D126" s="101">
        <v>0</v>
      </c>
      <c r="E126" s="101">
        <v>0</v>
      </c>
    </row>
    <row r="127" spans="1:5" ht="31.2" x14ac:dyDescent="0.25">
      <c r="A127" s="58" t="s">
        <v>103</v>
      </c>
      <c r="B127" s="48" t="s">
        <v>104</v>
      </c>
      <c r="C127" s="101">
        <v>0</v>
      </c>
      <c r="D127" s="101">
        <v>0</v>
      </c>
      <c r="E127" s="101">
        <v>0</v>
      </c>
    </row>
    <row r="128" spans="1:5" ht="31.2" x14ac:dyDescent="0.25">
      <c r="A128" s="58" t="s">
        <v>105</v>
      </c>
      <c r="B128" s="48" t="s">
        <v>106</v>
      </c>
      <c r="C128" s="101">
        <v>0</v>
      </c>
      <c r="D128" s="101">
        <v>0</v>
      </c>
      <c r="E128" s="101">
        <v>0</v>
      </c>
    </row>
    <row r="129" spans="1:5" ht="31.2" x14ac:dyDescent="0.25">
      <c r="A129" s="58" t="s">
        <v>107</v>
      </c>
      <c r="B129" s="48" t="s">
        <v>108</v>
      </c>
      <c r="C129" s="101">
        <v>0</v>
      </c>
      <c r="D129" s="101">
        <v>0</v>
      </c>
      <c r="E129" s="101">
        <v>0</v>
      </c>
    </row>
    <row r="130" spans="1:5" ht="31.2" x14ac:dyDescent="0.25">
      <c r="A130" s="58" t="s">
        <v>109</v>
      </c>
      <c r="B130" s="48" t="s">
        <v>110</v>
      </c>
      <c r="C130" s="101">
        <v>0</v>
      </c>
      <c r="D130" s="101">
        <v>0</v>
      </c>
      <c r="E130" s="101">
        <v>0</v>
      </c>
    </row>
    <row r="131" spans="1:5" ht="31.2" x14ac:dyDescent="0.25">
      <c r="A131" s="58" t="s">
        <v>111</v>
      </c>
      <c r="B131" s="48" t="s">
        <v>112</v>
      </c>
      <c r="C131" s="101">
        <v>0</v>
      </c>
      <c r="D131" s="101">
        <v>0</v>
      </c>
      <c r="E131" s="101">
        <v>0</v>
      </c>
    </row>
    <row r="132" spans="1:5" ht="31.2" x14ac:dyDescent="0.25">
      <c r="A132" s="58" t="s">
        <v>113</v>
      </c>
      <c r="B132" s="48" t="s">
        <v>114</v>
      </c>
      <c r="C132" s="101">
        <v>0</v>
      </c>
      <c r="D132" s="101">
        <v>0</v>
      </c>
      <c r="E132" s="101">
        <v>0</v>
      </c>
    </row>
    <row r="133" spans="1:5" ht="31.2" x14ac:dyDescent="0.25">
      <c r="A133" s="58" t="s">
        <v>115</v>
      </c>
      <c r="B133" s="48" t="s">
        <v>116</v>
      </c>
      <c r="C133" s="101">
        <v>0</v>
      </c>
      <c r="D133" s="101">
        <v>0</v>
      </c>
      <c r="E133" s="101">
        <v>0</v>
      </c>
    </row>
    <row r="134" spans="1:5" ht="31.2" x14ac:dyDescent="0.25">
      <c r="A134" s="58" t="s">
        <v>117</v>
      </c>
      <c r="B134" s="48" t="s">
        <v>118</v>
      </c>
      <c r="C134" s="101">
        <v>0</v>
      </c>
      <c r="D134" s="101">
        <v>0</v>
      </c>
      <c r="E134" s="101">
        <v>0</v>
      </c>
    </row>
    <row r="135" spans="1:5" ht="31.2" x14ac:dyDescent="0.25">
      <c r="A135" s="58" t="s">
        <v>119</v>
      </c>
      <c r="B135" s="48" t="s">
        <v>120</v>
      </c>
      <c r="C135" s="101">
        <v>0</v>
      </c>
      <c r="D135" s="101">
        <v>0</v>
      </c>
      <c r="E135" s="101">
        <v>0</v>
      </c>
    </row>
    <row r="136" spans="1:5" ht="31.2" x14ac:dyDescent="0.25">
      <c r="A136" s="58" t="s">
        <v>121</v>
      </c>
      <c r="B136" s="48" t="s">
        <v>122</v>
      </c>
      <c r="C136" s="101">
        <v>0</v>
      </c>
      <c r="D136" s="101">
        <v>0</v>
      </c>
      <c r="E136" s="101">
        <v>0</v>
      </c>
    </row>
    <row r="137" spans="1:5" ht="31.2" x14ac:dyDescent="0.25">
      <c r="A137" s="58" t="s">
        <v>123</v>
      </c>
      <c r="B137" s="48" t="s">
        <v>124</v>
      </c>
      <c r="C137" s="101">
        <v>0</v>
      </c>
      <c r="D137" s="101">
        <v>0</v>
      </c>
      <c r="E137" s="101">
        <v>0</v>
      </c>
    </row>
    <row r="138" spans="1:5" ht="31.2" x14ac:dyDescent="0.25">
      <c r="A138" s="58" t="s">
        <v>125</v>
      </c>
      <c r="B138" s="48" t="s">
        <v>126</v>
      </c>
      <c r="C138" s="101">
        <v>0</v>
      </c>
      <c r="D138" s="101">
        <v>0</v>
      </c>
      <c r="E138" s="101">
        <v>0</v>
      </c>
    </row>
    <row r="139" spans="1:5" ht="46.8" x14ac:dyDescent="0.25">
      <c r="A139" s="58" t="s">
        <v>127</v>
      </c>
      <c r="B139" s="48" t="s">
        <v>128</v>
      </c>
      <c r="C139" s="101">
        <v>0</v>
      </c>
      <c r="D139" s="101">
        <v>0</v>
      </c>
      <c r="E139" s="101">
        <v>0</v>
      </c>
    </row>
    <row r="140" spans="1:5" ht="31.2" x14ac:dyDescent="0.25">
      <c r="A140" s="58" t="s">
        <v>129</v>
      </c>
      <c r="B140" s="48" t="s">
        <v>130</v>
      </c>
      <c r="C140" s="101">
        <v>0</v>
      </c>
      <c r="D140" s="101">
        <v>0</v>
      </c>
      <c r="E140" s="101">
        <v>0</v>
      </c>
    </row>
    <row r="141" spans="1:5" ht="31.2" x14ac:dyDescent="0.25">
      <c r="A141" s="58" t="s">
        <v>131</v>
      </c>
      <c r="B141" s="48" t="s">
        <v>132</v>
      </c>
      <c r="C141" s="101">
        <v>0</v>
      </c>
      <c r="D141" s="101">
        <v>0</v>
      </c>
      <c r="E141" s="101">
        <v>0</v>
      </c>
    </row>
    <row r="142" spans="1:5" ht="31.2" x14ac:dyDescent="0.25">
      <c r="A142" s="58" t="s">
        <v>133</v>
      </c>
      <c r="B142" s="48" t="s">
        <v>134</v>
      </c>
      <c r="C142" s="101">
        <v>0</v>
      </c>
      <c r="D142" s="101">
        <v>0</v>
      </c>
      <c r="E142" s="101">
        <v>0</v>
      </c>
    </row>
    <row r="143" spans="1:5" ht="46.8" x14ac:dyDescent="0.25">
      <c r="A143" s="58" t="s">
        <v>135</v>
      </c>
      <c r="B143" s="48" t="s">
        <v>136</v>
      </c>
      <c r="C143" s="101">
        <v>0</v>
      </c>
      <c r="D143" s="101">
        <v>0</v>
      </c>
      <c r="E143" s="101">
        <v>0</v>
      </c>
    </row>
    <row r="144" spans="1:5" ht="31.2" x14ac:dyDescent="0.25">
      <c r="A144" s="58" t="s">
        <v>137</v>
      </c>
      <c r="B144" s="48" t="s">
        <v>138</v>
      </c>
      <c r="C144" s="101">
        <v>0</v>
      </c>
      <c r="D144" s="101">
        <v>0</v>
      </c>
      <c r="E144" s="101">
        <v>0</v>
      </c>
    </row>
    <row r="145" spans="1:5" ht="31.2" x14ac:dyDescent="0.25">
      <c r="A145" s="58" t="s">
        <v>139</v>
      </c>
      <c r="B145" s="48" t="s">
        <v>151</v>
      </c>
      <c r="C145" s="101">
        <v>0</v>
      </c>
      <c r="D145" s="101">
        <v>0</v>
      </c>
      <c r="E145" s="101">
        <v>0</v>
      </c>
    </row>
    <row r="146" spans="1:5" ht="31.2" x14ac:dyDescent="0.25">
      <c r="A146" s="58" t="s">
        <v>152</v>
      </c>
      <c r="B146" s="48" t="s">
        <v>153</v>
      </c>
      <c r="C146" s="101">
        <v>0</v>
      </c>
      <c r="D146" s="101">
        <v>0</v>
      </c>
      <c r="E146" s="101">
        <v>0</v>
      </c>
    </row>
    <row r="147" spans="1:5" ht="31.2" x14ac:dyDescent="0.25">
      <c r="A147" s="58" t="s">
        <v>154</v>
      </c>
      <c r="B147" s="48" t="s">
        <v>155</v>
      </c>
      <c r="C147" s="101">
        <v>0</v>
      </c>
      <c r="D147" s="101">
        <v>0</v>
      </c>
      <c r="E147" s="101">
        <v>0</v>
      </c>
    </row>
    <row r="148" spans="1:5" ht="31.2" x14ac:dyDescent="0.25">
      <c r="A148" s="58" t="s">
        <v>156</v>
      </c>
      <c r="B148" s="48" t="s">
        <v>157</v>
      </c>
      <c r="C148" s="101">
        <v>0</v>
      </c>
      <c r="D148" s="101">
        <v>0</v>
      </c>
      <c r="E148" s="101">
        <v>0</v>
      </c>
    </row>
    <row r="149" spans="1:5" ht="31.2" x14ac:dyDescent="0.25">
      <c r="A149" s="58" t="s">
        <v>158</v>
      </c>
      <c r="B149" s="48" t="s">
        <v>159</v>
      </c>
      <c r="C149" s="101">
        <v>0</v>
      </c>
      <c r="D149" s="101">
        <v>0</v>
      </c>
      <c r="E149" s="101">
        <v>0</v>
      </c>
    </row>
    <row r="150" spans="1:5" ht="15.6" x14ac:dyDescent="0.25">
      <c r="A150" s="32" t="s">
        <v>160</v>
      </c>
      <c r="B150" s="33" t="s">
        <v>161</v>
      </c>
      <c r="C150" s="59">
        <v>202825</v>
      </c>
      <c r="D150" s="59">
        <v>0</v>
      </c>
      <c r="E150" s="59">
        <v>149002</v>
      </c>
    </row>
    <row r="151" spans="1:5" ht="15.6" x14ac:dyDescent="0.25">
      <c r="A151" s="31" t="s">
        <v>468</v>
      </c>
      <c r="B151" s="29" t="s">
        <v>469</v>
      </c>
      <c r="C151" s="99">
        <v>96834</v>
      </c>
      <c r="D151" s="99">
        <v>0</v>
      </c>
      <c r="E151" s="99">
        <v>93877</v>
      </c>
    </row>
    <row r="152" spans="1:5" ht="15.6" x14ac:dyDescent="0.25">
      <c r="A152" s="31" t="s">
        <v>162</v>
      </c>
      <c r="B152" s="29" t="s">
        <v>163</v>
      </c>
      <c r="C152" s="99">
        <v>0</v>
      </c>
      <c r="D152" s="99">
        <v>0</v>
      </c>
      <c r="E152" s="99">
        <v>0</v>
      </c>
    </row>
    <row r="153" spans="1:5" ht="15.6" x14ac:dyDescent="0.25">
      <c r="A153" s="31" t="s">
        <v>164</v>
      </c>
      <c r="B153" s="29" t="s">
        <v>165</v>
      </c>
      <c r="C153" s="99">
        <v>0</v>
      </c>
      <c r="D153" s="99">
        <v>0</v>
      </c>
      <c r="E153" s="99">
        <v>0</v>
      </c>
    </row>
    <row r="154" spans="1:5" ht="15.6" x14ac:dyDescent="0.25">
      <c r="A154" s="31" t="s">
        <v>166</v>
      </c>
      <c r="B154" s="29" t="s">
        <v>167</v>
      </c>
      <c r="C154" s="99">
        <v>0</v>
      </c>
      <c r="D154" s="99">
        <v>0</v>
      </c>
      <c r="E154" s="99">
        <v>0</v>
      </c>
    </row>
    <row r="155" spans="1:5" ht="15.6" x14ac:dyDescent="0.25">
      <c r="A155" s="31" t="s">
        <v>168</v>
      </c>
      <c r="B155" s="29" t="s">
        <v>169</v>
      </c>
      <c r="C155" s="99">
        <v>0</v>
      </c>
      <c r="D155" s="99">
        <v>0</v>
      </c>
      <c r="E155" s="99">
        <v>0</v>
      </c>
    </row>
    <row r="156" spans="1:5" ht="15.6" x14ac:dyDescent="0.25">
      <c r="A156" s="31" t="s">
        <v>170</v>
      </c>
      <c r="B156" s="29" t="s">
        <v>171</v>
      </c>
      <c r="C156" s="99">
        <v>2957</v>
      </c>
      <c r="D156" s="99">
        <v>0</v>
      </c>
      <c r="E156" s="99">
        <v>0</v>
      </c>
    </row>
    <row r="157" spans="1:5" ht="15.6" x14ac:dyDescent="0.25">
      <c r="A157" s="31" t="s">
        <v>470</v>
      </c>
      <c r="B157" s="29" t="s">
        <v>471</v>
      </c>
      <c r="C157" s="99">
        <v>93877</v>
      </c>
      <c r="D157" s="99">
        <v>0</v>
      </c>
      <c r="E157" s="99">
        <v>93877</v>
      </c>
    </row>
    <row r="158" spans="1:5" ht="15.6" x14ac:dyDescent="0.25">
      <c r="A158" s="31" t="s">
        <v>172</v>
      </c>
      <c r="B158" s="29" t="s">
        <v>173</v>
      </c>
      <c r="C158" s="99">
        <v>0</v>
      </c>
      <c r="D158" s="99">
        <v>0</v>
      </c>
      <c r="E158" s="99">
        <v>0</v>
      </c>
    </row>
    <row r="159" spans="1:5" ht="15.6" x14ac:dyDescent="0.25">
      <c r="A159" s="31" t="s">
        <v>174</v>
      </c>
      <c r="B159" s="29" t="s">
        <v>175</v>
      </c>
      <c r="C159" s="99">
        <v>0</v>
      </c>
      <c r="D159" s="99">
        <v>0</v>
      </c>
      <c r="E159" s="99">
        <v>0</v>
      </c>
    </row>
    <row r="160" spans="1:5" ht="15.6" x14ac:dyDescent="0.25">
      <c r="A160" s="31" t="s">
        <v>472</v>
      </c>
      <c r="B160" s="29" t="s">
        <v>473</v>
      </c>
      <c r="C160" s="99">
        <v>100000</v>
      </c>
      <c r="D160" s="99">
        <v>0</v>
      </c>
      <c r="E160" s="99">
        <v>60000</v>
      </c>
    </row>
    <row r="161" spans="1:5" ht="31.2" x14ac:dyDescent="0.25">
      <c r="A161" s="31" t="s">
        <v>176</v>
      </c>
      <c r="B161" s="29" t="s">
        <v>177</v>
      </c>
      <c r="C161" s="99">
        <v>1324343</v>
      </c>
      <c r="D161" s="99">
        <v>0</v>
      </c>
      <c r="E161" s="99">
        <v>1447962</v>
      </c>
    </row>
    <row r="162" spans="1:5" ht="31.2" x14ac:dyDescent="0.25">
      <c r="A162" s="31" t="s">
        <v>178</v>
      </c>
      <c r="B162" s="29" t="s">
        <v>179</v>
      </c>
      <c r="C162" s="99">
        <v>0</v>
      </c>
      <c r="D162" s="99">
        <v>0</v>
      </c>
      <c r="E162" s="99">
        <v>0</v>
      </c>
    </row>
    <row r="163" spans="1:5" ht="31.2" x14ac:dyDescent="0.25">
      <c r="A163" s="31" t="s">
        <v>180</v>
      </c>
      <c r="B163" s="29" t="s">
        <v>181</v>
      </c>
      <c r="C163" s="99">
        <v>0</v>
      </c>
      <c r="D163" s="99">
        <v>0</v>
      </c>
      <c r="E163" s="99">
        <v>0</v>
      </c>
    </row>
    <row r="164" spans="1:5" ht="15.6" x14ac:dyDescent="0.25">
      <c r="A164" s="31" t="s">
        <v>182</v>
      </c>
      <c r="B164" s="29" t="s">
        <v>183</v>
      </c>
      <c r="C164" s="99">
        <v>0</v>
      </c>
      <c r="D164" s="99">
        <v>0</v>
      </c>
      <c r="E164" s="99">
        <v>0</v>
      </c>
    </row>
    <row r="165" spans="1:5" ht="15.6" x14ac:dyDescent="0.25">
      <c r="A165" s="31" t="s">
        <v>184</v>
      </c>
      <c r="B165" s="29" t="s">
        <v>185</v>
      </c>
      <c r="C165" s="99">
        <v>0</v>
      </c>
      <c r="D165" s="99">
        <v>0</v>
      </c>
      <c r="E165" s="99">
        <v>0</v>
      </c>
    </row>
    <row r="166" spans="1:5" ht="15.6" x14ac:dyDescent="0.25">
      <c r="A166" s="47" t="s">
        <v>474</v>
      </c>
      <c r="B166" s="49" t="s">
        <v>475</v>
      </c>
      <c r="C166" s="100">
        <v>1521177</v>
      </c>
      <c r="D166" s="100">
        <v>0</v>
      </c>
      <c r="E166" s="100">
        <v>1601839</v>
      </c>
    </row>
    <row r="167" spans="1:5" ht="15.6" x14ac:dyDescent="0.25">
      <c r="A167" s="47" t="s">
        <v>476</v>
      </c>
      <c r="B167" s="49" t="s">
        <v>477</v>
      </c>
      <c r="C167" s="100">
        <v>4559400</v>
      </c>
      <c r="D167" s="100">
        <v>0</v>
      </c>
      <c r="E167" s="100">
        <v>4756458</v>
      </c>
    </row>
    <row r="168" spans="1:5" ht="15.6" x14ac:dyDescent="0.25">
      <c r="A168" s="58" t="s">
        <v>186</v>
      </c>
      <c r="B168" s="48" t="s">
        <v>187</v>
      </c>
      <c r="C168" s="101">
        <v>0</v>
      </c>
      <c r="D168" s="101">
        <v>0</v>
      </c>
      <c r="E168" s="101">
        <v>0</v>
      </c>
    </row>
    <row r="169" spans="1:5" ht="15.6" x14ac:dyDescent="0.25">
      <c r="A169" s="58" t="s">
        <v>188</v>
      </c>
      <c r="B169" s="48" t="s">
        <v>189</v>
      </c>
      <c r="C169" s="101">
        <v>0</v>
      </c>
      <c r="D169" s="101">
        <v>0</v>
      </c>
      <c r="E169" s="101">
        <v>0</v>
      </c>
    </row>
    <row r="170" spans="1:5" ht="31.2" x14ac:dyDescent="0.25">
      <c r="A170" s="58" t="s">
        <v>190</v>
      </c>
      <c r="B170" s="48" t="s">
        <v>191</v>
      </c>
      <c r="C170" s="101">
        <v>0</v>
      </c>
      <c r="D170" s="101">
        <v>0</v>
      </c>
      <c r="E170" s="101">
        <v>0</v>
      </c>
    </row>
    <row r="171" spans="1:5" ht="15.6" x14ac:dyDescent="0.25">
      <c r="A171" s="58" t="s">
        <v>192</v>
      </c>
      <c r="B171" s="48" t="s">
        <v>193</v>
      </c>
      <c r="C171" s="101">
        <v>0</v>
      </c>
      <c r="D171" s="101">
        <v>0</v>
      </c>
      <c r="E171" s="101">
        <v>0</v>
      </c>
    </row>
    <row r="172" spans="1:5" ht="15.6" x14ac:dyDescent="0.25">
      <c r="A172" s="32" t="s">
        <v>194</v>
      </c>
      <c r="B172" s="33" t="s">
        <v>195</v>
      </c>
      <c r="C172" s="59">
        <v>0</v>
      </c>
      <c r="D172" s="59">
        <v>0</v>
      </c>
      <c r="E172" s="59">
        <v>0</v>
      </c>
    </row>
    <row r="173" spans="1:5" ht="15.6" x14ac:dyDescent="0.25">
      <c r="A173" s="31" t="s">
        <v>196</v>
      </c>
      <c r="B173" s="29" t="s">
        <v>197</v>
      </c>
      <c r="C173" s="99">
        <v>0</v>
      </c>
      <c r="D173" s="99">
        <v>0</v>
      </c>
      <c r="E173" s="99">
        <v>0</v>
      </c>
    </row>
    <row r="174" spans="1:5" ht="15.6" x14ac:dyDescent="0.25">
      <c r="A174" s="31" t="s">
        <v>198</v>
      </c>
      <c r="B174" s="29" t="s">
        <v>199</v>
      </c>
      <c r="C174" s="99">
        <v>0</v>
      </c>
      <c r="D174" s="99">
        <v>0</v>
      </c>
      <c r="E174" s="99">
        <v>0</v>
      </c>
    </row>
    <row r="175" spans="1:5" ht="15.6" x14ac:dyDescent="0.25">
      <c r="A175" s="47" t="s">
        <v>200</v>
      </c>
      <c r="B175" s="49" t="s">
        <v>201</v>
      </c>
      <c r="C175" s="100">
        <v>0</v>
      </c>
      <c r="D175" s="100">
        <v>0</v>
      </c>
      <c r="E175" s="100">
        <v>0</v>
      </c>
    </row>
    <row r="176" spans="1:5" ht="15.6" x14ac:dyDescent="0.25">
      <c r="A176" s="58" t="s">
        <v>478</v>
      </c>
      <c r="B176" s="48" t="s">
        <v>504</v>
      </c>
      <c r="C176" s="101">
        <v>0</v>
      </c>
      <c r="D176" s="101">
        <v>0</v>
      </c>
      <c r="E176" s="101">
        <v>0</v>
      </c>
    </row>
    <row r="177" spans="1:5" ht="31.2" x14ac:dyDescent="0.25">
      <c r="A177" s="58" t="s">
        <v>202</v>
      </c>
      <c r="B177" s="48" t="s">
        <v>203</v>
      </c>
      <c r="C177" s="101">
        <v>0</v>
      </c>
      <c r="D177" s="101">
        <v>0</v>
      </c>
      <c r="E177" s="101">
        <v>0</v>
      </c>
    </row>
    <row r="178" spans="1:5" ht="15.6" x14ac:dyDescent="0.25">
      <c r="A178" s="32" t="s">
        <v>479</v>
      </c>
      <c r="B178" s="33" t="s">
        <v>505</v>
      </c>
      <c r="C178" s="59">
        <v>0</v>
      </c>
      <c r="D178" s="59">
        <v>0</v>
      </c>
      <c r="E178" s="59">
        <v>0</v>
      </c>
    </row>
    <row r="179" spans="1:5" ht="15.6" x14ac:dyDescent="0.25">
      <c r="A179" s="32" t="s">
        <v>480</v>
      </c>
      <c r="B179" s="33" t="s">
        <v>506</v>
      </c>
      <c r="C179" s="59">
        <v>0</v>
      </c>
      <c r="D179" s="59">
        <v>0</v>
      </c>
      <c r="E179" s="59">
        <v>0</v>
      </c>
    </row>
    <row r="180" spans="1:5" ht="15.6" x14ac:dyDescent="0.25">
      <c r="A180" s="31" t="s">
        <v>204</v>
      </c>
      <c r="B180" s="29" t="s">
        <v>205</v>
      </c>
      <c r="C180" s="99">
        <v>0</v>
      </c>
      <c r="D180" s="99">
        <v>0</v>
      </c>
      <c r="E180" s="99">
        <v>0</v>
      </c>
    </row>
    <row r="181" spans="1:5" ht="15.6" x14ac:dyDescent="0.25">
      <c r="A181" s="31" t="s">
        <v>206</v>
      </c>
      <c r="B181" s="29" t="s">
        <v>207</v>
      </c>
      <c r="C181" s="99">
        <v>9114</v>
      </c>
      <c r="D181" s="99">
        <v>0</v>
      </c>
      <c r="E181" s="99">
        <v>0</v>
      </c>
    </row>
    <row r="182" spans="1:5" ht="15.6" x14ac:dyDescent="0.25">
      <c r="A182" s="31" t="s">
        <v>208</v>
      </c>
      <c r="B182" s="29" t="s">
        <v>209</v>
      </c>
      <c r="C182" s="99">
        <v>0</v>
      </c>
      <c r="D182" s="99">
        <v>0</v>
      </c>
      <c r="E182" s="99">
        <v>0</v>
      </c>
    </row>
    <row r="183" spans="1:5" ht="15.6" x14ac:dyDescent="0.25">
      <c r="A183" s="47" t="s">
        <v>210</v>
      </c>
      <c r="B183" s="49" t="s">
        <v>211</v>
      </c>
      <c r="C183" s="100">
        <v>9114</v>
      </c>
      <c r="D183" s="100">
        <v>0</v>
      </c>
      <c r="E183" s="100">
        <v>0</v>
      </c>
    </row>
    <row r="184" spans="1:5" ht="15.6" x14ac:dyDescent="0.25">
      <c r="A184" s="47" t="s">
        <v>481</v>
      </c>
      <c r="B184" s="49" t="s">
        <v>482</v>
      </c>
      <c r="C184" s="100">
        <v>105018286</v>
      </c>
      <c r="D184" s="100">
        <v>0</v>
      </c>
      <c r="E184" s="100">
        <v>110481900</v>
      </c>
    </row>
    <row r="185" spans="1:5" ht="15.6" x14ac:dyDescent="0.25">
      <c r="A185" s="58" t="s">
        <v>483</v>
      </c>
      <c r="B185" s="48" t="s">
        <v>484</v>
      </c>
      <c r="C185" s="101">
        <v>75858244</v>
      </c>
      <c r="D185" s="101">
        <v>0</v>
      </c>
      <c r="E185" s="101">
        <v>75858244</v>
      </c>
    </row>
    <row r="186" spans="1:5" ht="15.6" x14ac:dyDescent="0.25">
      <c r="A186" s="58" t="s">
        <v>212</v>
      </c>
      <c r="B186" s="48" t="s">
        <v>213</v>
      </c>
      <c r="C186" s="101">
        <v>2271104</v>
      </c>
      <c r="D186" s="101">
        <v>0</v>
      </c>
      <c r="E186" s="101">
        <v>2271104</v>
      </c>
    </row>
    <row r="187" spans="1:5" ht="15.6" x14ac:dyDescent="0.25">
      <c r="A187" s="58" t="s">
        <v>214</v>
      </c>
      <c r="B187" s="48" t="s">
        <v>215</v>
      </c>
      <c r="C187" s="101">
        <v>6382362</v>
      </c>
      <c r="D187" s="101">
        <v>0</v>
      </c>
      <c r="E187" s="101">
        <v>6382362</v>
      </c>
    </row>
    <row r="188" spans="1:5" ht="15.6" x14ac:dyDescent="0.25">
      <c r="A188" s="58" t="s">
        <v>244</v>
      </c>
      <c r="B188" s="48" t="s">
        <v>488</v>
      </c>
      <c r="C188" s="101">
        <v>-3233465</v>
      </c>
      <c r="D188" s="101">
        <v>0</v>
      </c>
      <c r="E188" s="101">
        <v>-15429368</v>
      </c>
    </row>
    <row r="189" spans="1:5" ht="15.6" x14ac:dyDescent="0.25">
      <c r="A189" s="58" t="s">
        <v>485</v>
      </c>
      <c r="B189" s="48" t="s">
        <v>246</v>
      </c>
      <c r="C189" s="101">
        <v>0</v>
      </c>
      <c r="D189" s="101">
        <v>0</v>
      </c>
      <c r="E189" s="101">
        <v>0</v>
      </c>
    </row>
    <row r="190" spans="1:5" ht="15.6" x14ac:dyDescent="0.25">
      <c r="A190" s="58" t="s">
        <v>486</v>
      </c>
      <c r="B190" s="48" t="s">
        <v>490</v>
      </c>
      <c r="C190" s="101">
        <v>-12195903</v>
      </c>
      <c r="D190" s="101">
        <v>0</v>
      </c>
      <c r="E190" s="101">
        <v>5788092</v>
      </c>
    </row>
    <row r="191" spans="1:5" ht="15.6" x14ac:dyDescent="0.25">
      <c r="A191" s="32" t="s">
        <v>487</v>
      </c>
      <c r="B191" s="33" t="s">
        <v>492</v>
      </c>
      <c r="C191" s="59">
        <v>69082342</v>
      </c>
      <c r="D191" s="59">
        <v>0</v>
      </c>
      <c r="E191" s="59">
        <v>74870434</v>
      </c>
    </row>
    <row r="192" spans="1:5" ht="15.6" x14ac:dyDescent="0.25">
      <c r="A192" s="31" t="s">
        <v>245</v>
      </c>
      <c r="B192" s="29" t="s">
        <v>248</v>
      </c>
      <c r="C192" s="99">
        <v>0</v>
      </c>
      <c r="D192" s="99">
        <v>0</v>
      </c>
      <c r="E192" s="99">
        <v>0</v>
      </c>
    </row>
    <row r="193" spans="1:5" ht="31.2" x14ac:dyDescent="0.25">
      <c r="A193" s="31" t="s">
        <v>489</v>
      </c>
      <c r="B193" s="29" t="s">
        <v>250</v>
      </c>
      <c r="C193" s="99">
        <v>0</v>
      </c>
      <c r="D193" s="99">
        <v>0</v>
      </c>
      <c r="E193" s="99">
        <v>0</v>
      </c>
    </row>
    <row r="194" spans="1:5" ht="15.6" x14ac:dyDescent="0.25">
      <c r="A194" s="31" t="s">
        <v>491</v>
      </c>
      <c r="B194" s="29" t="s">
        <v>252</v>
      </c>
      <c r="C194" s="99">
        <v>0</v>
      </c>
      <c r="D194" s="99">
        <v>0</v>
      </c>
      <c r="E194" s="99">
        <v>0</v>
      </c>
    </row>
    <row r="195" spans="1:5" ht="15.6" x14ac:dyDescent="0.25">
      <c r="A195" s="31" t="s">
        <v>247</v>
      </c>
      <c r="B195" s="29" t="s">
        <v>254</v>
      </c>
      <c r="C195" s="99">
        <v>0</v>
      </c>
      <c r="D195" s="99">
        <v>0</v>
      </c>
      <c r="E195" s="99">
        <v>0</v>
      </c>
    </row>
    <row r="196" spans="1:5" ht="31.2" x14ac:dyDescent="0.25">
      <c r="A196" s="31" t="s">
        <v>249</v>
      </c>
      <c r="B196" s="29" t="s">
        <v>256</v>
      </c>
      <c r="C196" s="99">
        <v>0</v>
      </c>
      <c r="D196" s="99">
        <v>0</v>
      </c>
      <c r="E196" s="99">
        <v>0</v>
      </c>
    </row>
    <row r="197" spans="1:5" ht="31.2" x14ac:dyDescent="0.25">
      <c r="A197" s="31" t="s">
        <v>251</v>
      </c>
      <c r="B197" s="29" t="s">
        <v>258</v>
      </c>
      <c r="C197" s="99">
        <v>0</v>
      </c>
      <c r="D197" s="99">
        <v>0</v>
      </c>
      <c r="E197" s="99">
        <v>0</v>
      </c>
    </row>
    <row r="198" spans="1:5" ht="31.2" x14ac:dyDescent="0.25">
      <c r="A198" s="31" t="s">
        <v>253</v>
      </c>
      <c r="B198" s="29" t="s">
        <v>260</v>
      </c>
      <c r="C198" s="99">
        <v>0</v>
      </c>
      <c r="D198" s="99">
        <v>0</v>
      </c>
      <c r="E198" s="99">
        <v>0</v>
      </c>
    </row>
    <row r="199" spans="1:5" ht="15.6" x14ac:dyDescent="0.25">
      <c r="A199" s="31" t="s">
        <v>255</v>
      </c>
      <c r="B199" s="29" t="s">
        <v>262</v>
      </c>
      <c r="C199" s="99">
        <v>0</v>
      </c>
      <c r="D199" s="99">
        <v>0</v>
      </c>
      <c r="E199" s="99">
        <v>0</v>
      </c>
    </row>
    <row r="200" spans="1:5" ht="15.6" x14ac:dyDescent="0.25">
      <c r="A200" s="31" t="s">
        <v>257</v>
      </c>
      <c r="B200" s="29" t="s">
        <v>264</v>
      </c>
      <c r="C200" s="99">
        <v>0</v>
      </c>
      <c r="D200" s="99">
        <v>0</v>
      </c>
      <c r="E200" s="99">
        <v>0</v>
      </c>
    </row>
    <row r="201" spans="1:5" ht="31.2" x14ac:dyDescent="0.25">
      <c r="A201" s="31" t="s">
        <v>259</v>
      </c>
      <c r="B201" s="29" t="s">
        <v>266</v>
      </c>
      <c r="C201" s="99">
        <v>0</v>
      </c>
      <c r="D201" s="99">
        <v>0</v>
      </c>
      <c r="E201" s="99">
        <v>0</v>
      </c>
    </row>
    <row r="202" spans="1:5" ht="31.2" x14ac:dyDescent="0.25">
      <c r="A202" s="31" t="s">
        <v>261</v>
      </c>
      <c r="B202" s="29" t="s">
        <v>268</v>
      </c>
      <c r="C202" s="99">
        <v>0</v>
      </c>
      <c r="D202" s="99">
        <v>0</v>
      </c>
      <c r="E202" s="99">
        <v>0</v>
      </c>
    </row>
    <row r="203" spans="1:5" ht="31.2" x14ac:dyDescent="0.25">
      <c r="A203" s="31" t="s">
        <v>263</v>
      </c>
      <c r="B203" s="29" t="s">
        <v>270</v>
      </c>
      <c r="C203" s="99">
        <v>0</v>
      </c>
      <c r="D203" s="99">
        <v>0</v>
      </c>
      <c r="E203" s="99">
        <v>0</v>
      </c>
    </row>
    <row r="204" spans="1:5" ht="31.2" x14ac:dyDescent="0.25">
      <c r="A204" s="31" t="s">
        <v>265</v>
      </c>
      <c r="B204" s="29" t="s">
        <v>272</v>
      </c>
      <c r="C204" s="99">
        <v>0</v>
      </c>
      <c r="D204" s="99">
        <v>0</v>
      </c>
      <c r="E204" s="99">
        <v>0</v>
      </c>
    </row>
    <row r="205" spans="1:5" ht="31.2" x14ac:dyDescent="0.25">
      <c r="A205" s="31" t="s">
        <v>267</v>
      </c>
      <c r="B205" s="29" t="s">
        <v>274</v>
      </c>
      <c r="C205" s="99">
        <v>0</v>
      </c>
      <c r="D205" s="99">
        <v>0</v>
      </c>
      <c r="E205" s="99">
        <v>0</v>
      </c>
    </row>
    <row r="206" spans="1:5" ht="31.2" x14ac:dyDescent="0.25">
      <c r="A206" s="31" t="s">
        <v>269</v>
      </c>
      <c r="B206" s="29" t="s">
        <v>276</v>
      </c>
      <c r="C206" s="99">
        <v>0</v>
      </c>
      <c r="D206" s="99">
        <v>0</v>
      </c>
      <c r="E206" s="99">
        <v>0</v>
      </c>
    </row>
    <row r="207" spans="1:5" ht="15.6" x14ac:dyDescent="0.25">
      <c r="A207" s="31" t="s">
        <v>271</v>
      </c>
      <c r="B207" s="29" t="s">
        <v>278</v>
      </c>
      <c r="C207" s="99">
        <v>0</v>
      </c>
      <c r="D207" s="99">
        <v>0</v>
      </c>
      <c r="E207" s="99">
        <v>0</v>
      </c>
    </row>
    <row r="208" spans="1:5" ht="31.2" x14ac:dyDescent="0.25">
      <c r="A208" s="31" t="s">
        <v>273</v>
      </c>
      <c r="B208" s="29" t="s">
        <v>280</v>
      </c>
      <c r="C208" s="99">
        <v>0</v>
      </c>
      <c r="D208" s="99">
        <v>0</v>
      </c>
      <c r="E208" s="99">
        <v>0</v>
      </c>
    </row>
    <row r="209" spans="1:5" ht="31.2" x14ac:dyDescent="0.25">
      <c r="A209" s="31" t="s">
        <v>275</v>
      </c>
      <c r="B209" s="29" t="s">
        <v>282</v>
      </c>
      <c r="C209" s="99">
        <v>0</v>
      </c>
      <c r="D209" s="99">
        <v>0</v>
      </c>
      <c r="E209" s="99">
        <v>0</v>
      </c>
    </row>
    <row r="210" spans="1:5" ht="31.2" x14ac:dyDescent="0.25">
      <c r="A210" s="31" t="s">
        <v>277</v>
      </c>
      <c r="B210" s="29" t="s">
        <v>284</v>
      </c>
      <c r="C210" s="99">
        <v>0</v>
      </c>
      <c r="D210" s="99">
        <v>0</v>
      </c>
      <c r="E210" s="99">
        <v>0</v>
      </c>
    </row>
    <row r="211" spans="1:5" ht="31.2" x14ac:dyDescent="0.25">
      <c r="A211" s="31" t="s">
        <v>279</v>
      </c>
      <c r="B211" s="29" t="s">
        <v>286</v>
      </c>
      <c r="C211" s="99">
        <v>0</v>
      </c>
      <c r="D211" s="99">
        <v>0</v>
      </c>
      <c r="E211" s="99">
        <v>0</v>
      </c>
    </row>
    <row r="212" spans="1:5" ht="15.6" x14ac:dyDescent="0.25">
      <c r="A212" s="31" t="s">
        <v>281</v>
      </c>
      <c r="B212" s="29" t="s">
        <v>288</v>
      </c>
      <c r="C212" s="99">
        <v>0</v>
      </c>
      <c r="D212" s="99">
        <v>0</v>
      </c>
      <c r="E212" s="99">
        <v>0</v>
      </c>
    </row>
    <row r="213" spans="1:5" ht="31.2" x14ac:dyDescent="0.25">
      <c r="A213" s="31" t="s">
        <v>283</v>
      </c>
      <c r="B213" s="29" t="s">
        <v>290</v>
      </c>
      <c r="C213" s="99">
        <v>0</v>
      </c>
      <c r="D213" s="99">
        <v>0</v>
      </c>
      <c r="E213" s="99">
        <v>0</v>
      </c>
    </row>
    <row r="214" spans="1:5" ht="31.2" x14ac:dyDescent="0.25">
      <c r="A214" s="31" t="s">
        <v>285</v>
      </c>
      <c r="B214" s="29" t="s">
        <v>292</v>
      </c>
      <c r="C214" s="99">
        <v>0</v>
      </c>
      <c r="D214" s="99">
        <v>0</v>
      </c>
      <c r="E214" s="99">
        <v>0</v>
      </c>
    </row>
    <row r="215" spans="1:5" ht="31.2" x14ac:dyDescent="0.25">
      <c r="A215" s="31" t="s">
        <v>287</v>
      </c>
      <c r="B215" s="29" t="s">
        <v>294</v>
      </c>
      <c r="C215" s="99">
        <v>0</v>
      </c>
      <c r="D215" s="99">
        <v>0</v>
      </c>
      <c r="E215" s="99">
        <v>0</v>
      </c>
    </row>
    <row r="216" spans="1:5" ht="15.6" x14ac:dyDescent="0.25">
      <c r="A216" s="31" t="s">
        <v>289</v>
      </c>
      <c r="B216" s="29" t="s">
        <v>296</v>
      </c>
      <c r="C216" s="99">
        <v>0</v>
      </c>
      <c r="D216" s="99">
        <v>0</v>
      </c>
      <c r="E216" s="99">
        <v>0</v>
      </c>
    </row>
    <row r="217" spans="1:5" ht="15.6" x14ac:dyDescent="0.25">
      <c r="A217" s="47" t="s">
        <v>291</v>
      </c>
      <c r="B217" s="49" t="s">
        <v>298</v>
      </c>
      <c r="C217" s="100">
        <v>0</v>
      </c>
      <c r="D217" s="100">
        <v>0</v>
      </c>
      <c r="E217" s="100">
        <v>0</v>
      </c>
    </row>
    <row r="218" spans="1:5" ht="15.6" x14ac:dyDescent="0.25">
      <c r="A218" s="58" t="s">
        <v>293</v>
      </c>
      <c r="B218" s="48" t="s">
        <v>300</v>
      </c>
      <c r="C218" s="101">
        <v>0</v>
      </c>
      <c r="D218" s="101">
        <v>0</v>
      </c>
      <c r="E218" s="101">
        <v>0</v>
      </c>
    </row>
    <row r="219" spans="1:5" ht="31.2" x14ac:dyDescent="0.25">
      <c r="A219" s="58" t="s">
        <v>295</v>
      </c>
      <c r="B219" s="48" t="s">
        <v>302</v>
      </c>
      <c r="C219" s="101">
        <v>0</v>
      </c>
      <c r="D219" s="101">
        <v>0</v>
      </c>
      <c r="E219" s="101">
        <v>0</v>
      </c>
    </row>
    <row r="220" spans="1:5" ht="15.6" x14ac:dyDescent="0.25">
      <c r="A220" s="58" t="s">
        <v>297</v>
      </c>
      <c r="B220" s="48" t="s">
        <v>304</v>
      </c>
      <c r="C220" s="101">
        <v>0</v>
      </c>
      <c r="D220" s="101">
        <v>0</v>
      </c>
      <c r="E220" s="101">
        <v>0</v>
      </c>
    </row>
    <row r="221" spans="1:5" ht="31.2" x14ac:dyDescent="0.25">
      <c r="A221" s="58" t="s">
        <v>299</v>
      </c>
      <c r="B221" s="48" t="s">
        <v>306</v>
      </c>
      <c r="C221" s="101">
        <v>0</v>
      </c>
      <c r="D221" s="101">
        <v>0</v>
      </c>
      <c r="E221" s="101">
        <v>0</v>
      </c>
    </row>
    <row r="222" spans="1:5" ht="31.2" x14ac:dyDescent="0.25">
      <c r="A222" s="58" t="s">
        <v>301</v>
      </c>
      <c r="B222" s="48" t="s">
        <v>308</v>
      </c>
      <c r="C222" s="101">
        <v>0</v>
      </c>
      <c r="D222" s="101">
        <v>0</v>
      </c>
      <c r="E222" s="101">
        <v>0</v>
      </c>
    </row>
    <row r="223" spans="1:5" ht="31.2" x14ac:dyDescent="0.25">
      <c r="A223" s="58" t="s">
        <v>303</v>
      </c>
      <c r="B223" s="48" t="s">
        <v>310</v>
      </c>
      <c r="C223" s="101">
        <v>0</v>
      </c>
      <c r="D223" s="101">
        <v>0</v>
      </c>
      <c r="E223" s="101">
        <v>0</v>
      </c>
    </row>
    <row r="224" spans="1:5" ht="31.2" x14ac:dyDescent="0.25">
      <c r="A224" s="58" t="s">
        <v>305</v>
      </c>
      <c r="B224" s="48" t="s">
        <v>312</v>
      </c>
      <c r="C224" s="101">
        <v>0</v>
      </c>
      <c r="D224" s="101">
        <v>0</v>
      </c>
      <c r="E224" s="101">
        <v>0</v>
      </c>
    </row>
    <row r="225" spans="1:5" ht="15.6" x14ac:dyDescent="0.25">
      <c r="A225" s="58" t="s">
        <v>307</v>
      </c>
      <c r="B225" s="48" t="s">
        <v>314</v>
      </c>
      <c r="C225" s="101">
        <v>0</v>
      </c>
      <c r="D225" s="101">
        <v>0</v>
      </c>
      <c r="E225" s="101">
        <v>0</v>
      </c>
    </row>
    <row r="226" spans="1:5" ht="15.6" x14ac:dyDescent="0.25">
      <c r="A226" s="58" t="s">
        <v>309</v>
      </c>
      <c r="B226" s="48" t="s">
        <v>316</v>
      </c>
      <c r="C226" s="101">
        <v>0</v>
      </c>
      <c r="D226" s="101">
        <v>0</v>
      </c>
      <c r="E226" s="101">
        <v>0</v>
      </c>
    </row>
    <row r="227" spans="1:5" ht="31.2" x14ac:dyDescent="0.25">
      <c r="A227" s="58" t="s">
        <v>311</v>
      </c>
      <c r="B227" s="48" t="s">
        <v>318</v>
      </c>
      <c r="C227" s="101">
        <v>0</v>
      </c>
      <c r="D227" s="101">
        <v>0</v>
      </c>
      <c r="E227" s="101">
        <v>0</v>
      </c>
    </row>
    <row r="228" spans="1:5" ht="31.2" x14ac:dyDescent="0.25">
      <c r="A228" s="58" t="s">
        <v>313</v>
      </c>
      <c r="B228" s="48" t="s">
        <v>320</v>
      </c>
      <c r="C228" s="101">
        <v>0</v>
      </c>
      <c r="D228" s="101">
        <v>0</v>
      </c>
      <c r="E228" s="101">
        <v>0</v>
      </c>
    </row>
    <row r="229" spans="1:5" ht="31.2" x14ac:dyDescent="0.25">
      <c r="A229" s="58" t="s">
        <v>315</v>
      </c>
      <c r="B229" s="48" t="s">
        <v>322</v>
      </c>
      <c r="C229" s="101">
        <v>0</v>
      </c>
      <c r="D229" s="101">
        <v>0</v>
      </c>
      <c r="E229" s="101">
        <v>0</v>
      </c>
    </row>
    <row r="230" spans="1:5" ht="31.2" x14ac:dyDescent="0.25">
      <c r="A230" s="58" t="s">
        <v>317</v>
      </c>
      <c r="B230" s="48" t="s">
        <v>507</v>
      </c>
      <c r="C230" s="101">
        <v>642986</v>
      </c>
      <c r="D230" s="101">
        <v>0</v>
      </c>
      <c r="E230" s="101">
        <v>718814</v>
      </c>
    </row>
    <row r="231" spans="1:5" ht="31.2" x14ac:dyDescent="0.25">
      <c r="A231" s="58" t="s">
        <v>319</v>
      </c>
      <c r="B231" s="48" t="s">
        <v>324</v>
      </c>
      <c r="C231" s="101">
        <v>0</v>
      </c>
      <c r="D231" s="101">
        <v>0</v>
      </c>
      <c r="E231" s="101">
        <v>0</v>
      </c>
    </row>
    <row r="232" spans="1:5" ht="31.2" x14ac:dyDescent="0.25">
      <c r="A232" s="58" t="s">
        <v>321</v>
      </c>
      <c r="B232" s="48" t="s">
        <v>326</v>
      </c>
      <c r="C232" s="101">
        <v>0</v>
      </c>
      <c r="D232" s="101">
        <v>0</v>
      </c>
      <c r="E232" s="101">
        <v>0</v>
      </c>
    </row>
    <row r="233" spans="1:5" ht="31.2" x14ac:dyDescent="0.25">
      <c r="A233" s="58" t="s">
        <v>493</v>
      </c>
      <c r="B233" s="48" t="s">
        <v>328</v>
      </c>
      <c r="C233" s="101">
        <v>0</v>
      </c>
      <c r="D233" s="101">
        <v>0</v>
      </c>
      <c r="E233" s="101">
        <v>0</v>
      </c>
    </row>
    <row r="234" spans="1:5" ht="31.2" x14ac:dyDescent="0.25">
      <c r="A234" s="58" t="s">
        <v>323</v>
      </c>
      <c r="B234" s="48" t="s">
        <v>330</v>
      </c>
      <c r="C234" s="101">
        <v>0</v>
      </c>
      <c r="D234" s="101">
        <v>0</v>
      </c>
      <c r="E234" s="101">
        <v>0</v>
      </c>
    </row>
    <row r="235" spans="1:5" ht="31.2" x14ac:dyDescent="0.25">
      <c r="A235" s="58" t="s">
        <v>325</v>
      </c>
      <c r="B235" s="48" t="s">
        <v>508</v>
      </c>
      <c r="C235" s="101">
        <v>642986</v>
      </c>
      <c r="D235" s="101">
        <v>0</v>
      </c>
      <c r="E235" s="101">
        <v>718814</v>
      </c>
    </row>
    <row r="236" spans="1:5" ht="31.2" x14ac:dyDescent="0.25">
      <c r="A236" s="58" t="s">
        <v>327</v>
      </c>
      <c r="B236" s="48" t="s">
        <v>332</v>
      </c>
      <c r="C236" s="101">
        <v>0</v>
      </c>
      <c r="D236" s="101">
        <v>0</v>
      </c>
      <c r="E236" s="101">
        <v>0</v>
      </c>
    </row>
    <row r="237" spans="1:5" ht="31.2" x14ac:dyDescent="0.25">
      <c r="A237" s="58" t="s">
        <v>329</v>
      </c>
      <c r="B237" s="48" t="s">
        <v>334</v>
      </c>
      <c r="C237" s="101">
        <v>0</v>
      </c>
      <c r="D237" s="101">
        <v>0</v>
      </c>
      <c r="E237" s="101">
        <v>0</v>
      </c>
    </row>
    <row r="238" spans="1:5" ht="31.2" x14ac:dyDescent="0.25">
      <c r="A238" s="58" t="s">
        <v>494</v>
      </c>
      <c r="B238" s="48" t="s">
        <v>336</v>
      </c>
      <c r="C238" s="101">
        <v>0</v>
      </c>
      <c r="D238" s="101">
        <v>0</v>
      </c>
      <c r="E238" s="101">
        <v>0</v>
      </c>
    </row>
    <row r="239" spans="1:5" ht="31.2" x14ac:dyDescent="0.25">
      <c r="A239" s="58" t="s">
        <v>331</v>
      </c>
      <c r="B239" s="48" t="s">
        <v>338</v>
      </c>
      <c r="C239" s="101">
        <v>0</v>
      </c>
      <c r="D239" s="101">
        <v>0</v>
      </c>
      <c r="E239" s="101">
        <v>0</v>
      </c>
    </row>
    <row r="240" spans="1:5" ht="15.6" x14ac:dyDescent="0.25">
      <c r="A240" s="58" t="s">
        <v>333</v>
      </c>
      <c r="B240" s="48" t="s">
        <v>340</v>
      </c>
      <c r="C240" s="101">
        <v>0</v>
      </c>
      <c r="D240" s="101">
        <v>0</v>
      </c>
      <c r="E240" s="101">
        <v>0</v>
      </c>
    </row>
    <row r="241" spans="1:5" ht="15.6" x14ac:dyDescent="0.25">
      <c r="A241" s="32" t="s">
        <v>335</v>
      </c>
      <c r="B241" s="33" t="s">
        <v>496</v>
      </c>
      <c r="C241" s="59">
        <v>642986</v>
      </c>
      <c r="D241" s="59">
        <v>0</v>
      </c>
      <c r="E241" s="59">
        <v>718814</v>
      </c>
    </row>
    <row r="242" spans="1:5" ht="15.6" x14ac:dyDescent="0.25">
      <c r="A242" s="31" t="s">
        <v>337</v>
      </c>
      <c r="B242" s="29" t="s">
        <v>509</v>
      </c>
      <c r="C242" s="99">
        <v>617976</v>
      </c>
      <c r="D242" s="99">
        <v>0</v>
      </c>
      <c r="E242" s="99">
        <v>658579</v>
      </c>
    </row>
    <row r="243" spans="1:5" ht="15.6" x14ac:dyDescent="0.25">
      <c r="A243" s="31" t="s">
        <v>339</v>
      </c>
      <c r="B243" s="29" t="s">
        <v>342</v>
      </c>
      <c r="C243" s="99">
        <v>0</v>
      </c>
      <c r="D243" s="99">
        <v>0</v>
      </c>
      <c r="E243" s="99">
        <v>6500</v>
      </c>
    </row>
    <row r="244" spans="1:5" ht="15.6" x14ac:dyDescent="0.25">
      <c r="A244" s="31" t="s">
        <v>495</v>
      </c>
      <c r="B244" s="29" t="s">
        <v>344</v>
      </c>
      <c r="C244" s="99">
        <v>0</v>
      </c>
      <c r="D244" s="99">
        <v>0</v>
      </c>
      <c r="E244" s="99">
        <v>0</v>
      </c>
    </row>
    <row r="245" spans="1:5" ht="15.6" x14ac:dyDescent="0.25">
      <c r="A245" s="31" t="s">
        <v>497</v>
      </c>
      <c r="B245" s="29" t="s">
        <v>346</v>
      </c>
      <c r="C245" s="99">
        <v>0</v>
      </c>
      <c r="D245" s="99">
        <v>0</v>
      </c>
      <c r="E245" s="99">
        <v>0</v>
      </c>
    </row>
    <row r="246" spans="1:5" ht="31.2" x14ac:dyDescent="0.25">
      <c r="A246" s="31" t="s">
        <v>341</v>
      </c>
      <c r="B246" s="29" t="s">
        <v>348</v>
      </c>
      <c r="C246" s="99">
        <v>0</v>
      </c>
      <c r="D246" s="99">
        <v>0</v>
      </c>
      <c r="E246" s="99">
        <v>0</v>
      </c>
    </row>
    <row r="247" spans="1:5" ht="31.2" x14ac:dyDescent="0.25">
      <c r="A247" s="31" t="s">
        <v>343</v>
      </c>
      <c r="B247" s="29" t="s">
        <v>350</v>
      </c>
      <c r="C247" s="99">
        <v>0</v>
      </c>
      <c r="D247" s="99">
        <v>0</v>
      </c>
      <c r="E247" s="99">
        <v>0</v>
      </c>
    </row>
    <row r="248" spans="1:5" ht="15.6" x14ac:dyDescent="0.25">
      <c r="A248" s="31" t="s">
        <v>345</v>
      </c>
      <c r="B248" s="29" t="s">
        <v>353</v>
      </c>
      <c r="C248" s="99">
        <v>0</v>
      </c>
      <c r="D248" s="99">
        <v>0</v>
      </c>
      <c r="E248" s="99">
        <v>0</v>
      </c>
    </row>
    <row r="249" spans="1:5" ht="15.6" x14ac:dyDescent="0.25">
      <c r="A249" s="31" t="s">
        <v>347</v>
      </c>
      <c r="B249" s="29" t="s">
        <v>355</v>
      </c>
      <c r="C249" s="99">
        <v>0</v>
      </c>
      <c r="D249" s="99">
        <v>0</v>
      </c>
      <c r="E249" s="99">
        <v>0</v>
      </c>
    </row>
    <row r="250" spans="1:5" ht="15.6" x14ac:dyDescent="0.25">
      <c r="A250" s="31" t="s">
        <v>349</v>
      </c>
      <c r="B250" s="29" t="s">
        <v>357</v>
      </c>
      <c r="C250" s="99">
        <v>0</v>
      </c>
      <c r="D250" s="99">
        <v>0</v>
      </c>
      <c r="E250" s="99">
        <v>0</v>
      </c>
    </row>
    <row r="251" spans="1:5" ht="15.6" x14ac:dyDescent="0.25">
      <c r="A251" s="47" t="s">
        <v>351</v>
      </c>
      <c r="B251" s="49" t="s">
        <v>498</v>
      </c>
      <c r="C251" s="100">
        <v>617976</v>
      </c>
      <c r="D251" s="100">
        <v>0</v>
      </c>
      <c r="E251" s="100">
        <v>665079</v>
      </c>
    </row>
    <row r="252" spans="1:5" ht="15.6" x14ac:dyDescent="0.25">
      <c r="A252" s="47" t="s">
        <v>352</v>
      </c>
      <c r="B252" s="49" t="s">
        <v>499</v>
      </c>
      <c r="C252" s="100">
        <v>1260962</v>
      </c>
      <c r="D252" s="100">
        <v>0</v>
      </c>
      <c r="E252" s="100">
        <v>1383893</v>
      </c>
    </row>
    <row r="253" spans="1:5" ht="15.6" x14ac:dyDescent="0.25">
      <c r="A253" s="47" t="s">
        <v>354</v>
      </c>
      <c r="B253" s="49" t="s">
        <v>359</v>
      </c>
      <c r="C253" s="100">
        <v>0</v>
      </c>
      <c r="D253" s="100">
        <v>0</v>
      </c>
      <c r="E253" s="100">
        <v>0</v>
      </c>
    </row>
    <row r="254" spans="1:5" ht="15.6" x14ac:dyDescent="0.25">
      <c r="A254" s="58" t="s">
        <v>356</v>
      </c>
      <c r="B254" s="48" t="s">
        <v>361</v>
      </c>
      <c r="C254" s="101">
        <v>184381</v>
      </c>
      <c r="D254" s="101">
        <v>0</v>
      </c>
      <c r="E254" s="101">
        <v>184381</v>
      </c>
    </row>
    <row r="255" spans="1:5" ht="15.6" x14ac:dyDescent="0.25">
      <c r="A255" s="58" t="s">
        <v>510</v>
      </c>
      <c r="B255" s="48" t="s">
        <v>362</v>
      </c>
      <c r="C255" s="101">
        <v>648482</v>
      </c>
      <c r="D255" s="101">
        <v>0</v>
      </c>
      <c r="E255" s="101">
        <v>1003823</v>
      </c>
    </row>
    <row r="256" spans="1:5" ht="15.6" x14ac:dyDescent="0.25">
      <c r="A256" s="58" t="s">
        <v>511</v>
      </c>
      <c r="B256" s="48" t="s">
        <v>363</v>
      </c>
      <c r="C256" s="101">
        <v>33842119</v>
      </c>
      <c r="D256" s="101">
        <v>0</v>
      </c>
      <c r="E256" s="101">
        <v>33039369</v>
      </c>
    </row>
    <row r="257" spans="1:5" ht="15.6" x14ac:dyDescent="0.25">
      <c r="A257" s="32" t="s">
        <v>358</v>
      </c>
      <c r="B257" s="33" t="s">
        <v>364</v>
      </c>
      <c r="C257" s="59">
        <v>34674982</v>
      </c>
      <c r="D257" s="59">
        <v>0</v>
      </c>
      <c r="E257" s="59">
        <v>34227573</v>
      </c>
    </row>
    <row r="258" spans="1:5" ht="15.6" x14ac:dyDescent="0.25">
      <c r="A258" s="32" t="s">
        <v>360</v>
      </c>
      <c r="B258" s="33" t="s">
        <v>500</v>
      </c>
      <c r="C258" s="59">
        <v>105018286</v>
      </c>
      <c r="D258" s="59">
        <v>0</v>
      </c>
      <c r="E258" s="59">
        <v>110481900</v>
      </c>
    </row>
  </sheetData>
  <mergeCells count="3">
    <mergeCell ref="A1:E1"/>
    <mergeCell ref="A4:E4"/>
    <mergeCell ref="A6:E6"/>
  </mergeCells>
  <phoneticPr fontId="0" type="noConversion"/>
  <printOptions horizontalCentered="1"/>
  <pageMargins left="0.19685039370078741" right="0.19685039370078741" top="0.59055118110236227" bottom="0" header="0.51181102362204722" footer="0.51181102362204722"/>
  <pageSetup paperSize="9" scale="6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Normal="100" workbookViewId="0">
      <pane ySplit="8" topLeftCell="A9" activePane="bottomLeft" state="frozen"/>
      <selection pane="bottomLeft" sqref="A1:E1"/>
    </sheetView>
  </sheetViews>
  <sheetFormatPr defaultRowHeight="12.6" x14ac:dyDescent="0.25"/>
  <cols>
    <col min="1" max="1" width="12.109375" customWidth="1"/>
    <col min="2" max="2" width="81" customWidth="1"/>
    <col min="3" max="3" width="12.5546875" customWidth="1"/>
    <col min="4" max="4" width="16" customWidth="1"/>
    <col min="5" max="5" width="12.6640625" customWidth="1"/>
  </cols>
  <sheetData>
    <row r="1" spans="1:5" s="24" customFormat="1" ht="16.2" x14ac:dyDescent="0.35">
      <c r="A1" s="177" t="s">
        <v>984</v>
      </c>
      <c r="B1" s="177"/>
      <c r="C1" s="177"/>
      <c r="D1" s="177"/>
      <c r="E1" s="177"/>
    </row>
    <row r="2" spans="1:5" s="24" customFormat="1" ht="16.2" x14ac:dyDescent="0.35">
      <c r="A2" s="17"/>
      <c r="B2" s="17"/>
      <c r="C2" s="17"/>
      <c r="D2" s="17"/>
      <c r="E2" s="17"/>
    </row>
    <row r="3" spans="1:5" s="24" customFormat="1" ht="16.2" x14ac:dyDescent="0.35">
      <c r="A3" s="158" t="s">
        <v>413</v>
      </c>
      <c r="B3" s="158"/>
      <c r="C3" s="158"/>
      <c r="D3" s="158"/>
      <c r="E3" s="158"/>
    </row>
    <row r="4" spans="1:5" s="24" customFormat="1" ht="16.2" x14ac:dyDescent="0.35">
      <c r="A4" s="52"/>
      <c r="B4" s="52"/>
      <c r="C4" s="52"/>
      <c r="D4" s="52"/>
      <c r="E4" s="52"/>
    </row>
    <row r="5" spans="1:5" s="24" customFormat="1" ht="23.25" customHeight="1" x14ac:dyDescent="0.35">
      <c r="A5" s="183"/>
      <c r="B5" s="184"/>
      <c r="C5" s="184"/>
      <c r="D5" s="184"/>
      <c r="E5" s="184"/>
    </row>
    <row r="6" spans="1:5" s="24" customFormat="1" ht="16.2" x14ac:dyDescent="0.35">
      <c r="A6" s="75"/>
      <c r="B6" s="76"/>
      <c r="C6" s="76"/>
      <c r="D6" s="76"/>
      <c r="E6" s="76" t="s">
        <v>866</v>
      </c>
    </row>
    <row r="7" spans="1:5" s="24" customFormat="1" ht="16.2" x14ac:dyDescent="0.35">
      <c r="A7" s="34" t="s">
        <v>695</v>
      </c>
      <c r="B7" s="25" t="s">
        <v>692</v>
      </c>
      <c r="C7" s="25" t="s">
        <v>693</v>
      </c>
      <c r="D7" s="25" t="s">
        <v>694</v>
      </c>
      <c r="E7" s="25" t="s">
        <v>696</v>
      </c>
    </row>
    <row r="8" spans="1:5" s="24" customFormat="1" ht="39" customHeight="1" x14ac:dyDescent="0.35">
      <c r="A8" s="20" t="s">
        <v>547</v>
      </c>
      <c r="B8" s="20" t="s">
        <v>706</v>
      </c>
      <c r="C8" s="20" t="s">
        <v>617</v>
      </c>
      <c r="D8" s="20" t="s">
        <v>618</v>
      </c>
      <c r="E8" s="20" t="s">
        <v>619</v>
      </c>
    </row>
    <row r="9" spans="1:5" ht="15.6" x14ac:dyDescent="0.25">
      <c r="A9" s="31" t="s">
        <v>700</v>
      </c>
      <c r="B9" s="29" t="s">
        <v>512</v>
      </c>
      <c r="C9" s="99">
        <v>300947</v>
      </c>
      <c r="D9" s="99">
        <v>0</v>
      </c>
      <c r="E9" s="99">
        <v>328830</v>
      </c>
    </row>
    <row r="10" spans="1:5" ht="15.6" x14ac:dyDescent="0.25">
      <c r="A10" s="31" t="s">
        <v>701</v>
      </c>
      <c r="B10" s="29" t="s">
        <v>513</v>
      </c>
      <c r="C10" s="99">
        <v>464100</v>
      </c>
      <c r="D10" s="99">
        <v>0</v>
      </c>
      <c r="E10" s="99">
        <v>932681</v>
      </c>
    </row>
    <row r="11" spans="1:5" ht="15.6" x14ac:dyDescent="0.25">
      <c r="A11" s="31" t="s">
        <v>702</v>
      </c>
      <c r="B11" s="29" t="s">
        <v>517</v>
      </c>
      <c r="C11" s="99">
        <v>299671</v>
      </c>
      <c r="D11" s="99">
        <v>0</v>
      </c>
      <c r="E11" s="99">
        <v>19416</v>
      </c>
    </row>
    <row r="12" spans="1:5" ht="15.6" x14ac:dyDescent="0.25">
      <c r="A12" s="47" t="s">
        <v>703</v>
      </c>
      <c r="B12" s="49" t="s">
        <v>518</v>
      </c>
      <c r="C12" s="100">
        <v>1064718</v>
      </c>
      <c r="D12" s="100">
        <v>0</v>
      </c>
      <c r="E12" s="100">
        <v>1280927</v>
      </c>
    </row>
    <row r="13" spans="1:5" ht="15.6" x14ac:dyDescent="0.25">
      <c r="A13" s="58" t="s">
        <v>707</v>
      </c>
      <c r="B13" s="48" t="s">
        <v>873</v>
      </c>
      <c r="C13" s="101">
        <v>0</v>
      </c>
      <c r="D13" s="101">
        <v>0</v>
      </c>
      <c r="E13" s="101">
        <v>0</v>
      </c>
    </row>
    <row r="14" spans="1:5" ht="15.6" x14ac:dyDescent="0.25">
      <c r="A14" s="58" t="s">
        <v>708</v>
      </c>
      <c r="B14" s="48" t="s">
        <v>874</v>
      </c>
      <c r="C14" s="101">
        <v>0</v>
      </c>
      <c r="D14" s="101">
        <v>0</v>
      </c>
      <c r="E14" s="101">
        <v>0</v>
      </c>
    </row>
    <row r="15" spans="1:5" ht="15.6" x14ac:dyDescent="0.25">
      <c r="A15" s="32" t="s">
        <v>709</v>
      </c>
      <c r="B15" s="33" t="s">
        <v>875</v>
      </c>
      <c r="C15" s="59">
        <v>0</v>
      </c>
      <c r="D15" s="59">
        <v>0</v>
      </c>
      <c r="E15" s="59">
        <v>0</v>
      </c>
    </row>
    <row r="16" spans="1:5" ht="15.6" x14ac:dyDescent="0.25">
      <c r="A16" s="31" t="s">
        <v>704</v>
      </c>
      <c r="B16" s="29" t="s">
        <v>519</v>
      </c>
      <c r="C16" s="99">
        <v>11288272</v>
      </c>
      <c r="D16" s="99">
        <v>0</v>
      </c>
      <c r="E16" s="99">
        <v>16571043</v>
      </c>
    </row>
    <row r="17" spans="1:5" ht="15.6" x14ac:dyDescent="0.25">
      <c r="A17" s="31" t="s">
        <v>710</v>
      </c>
      <c r="B17" s="29" t="s">
        <v>520</v>
      </c>
      <c r="C17" s="99">
        <v>3001195</v>
      </c>
      <c r="D17" s="99">
        <v>0</v>
      </c>
      <c r="E17" s="99">
        <v>2568645</v>
      </c>
    </row>
    <row r="18" spans="1:5" ht="15.6" x14ac:dyDescent="0.25">
      <c r="A18" s="31" t="s">
        <v>711</v>
      </c>
      <c r="B18" s="29" t="s">
        <v>876</v>
      </c>
      <c r="C18" s="99">
        <v>0</v>
      </c>
      <c r="D18" s="99">
        <v>0</v>
      </c>
      <c r="E18" s="99">
        <v>14232632</v>
      </c>
    </row>
    <row r="19" spans="1:5" ht="15.6" x14ac:dyDescent="0.25">
      <c r="A19" s="31" t="s">
        <v>712</v>
      </c>
      <c r="B19" s="29" t="s">
        <v>521</v>
      </c>
      <c r="C19" s="99">
        <v>96809</v>
      </c>
      <c r="D19" s="99">
        <v>0</v>
      </c>
      <c r="E19" s="99">
        <v>1931037</v>
      </c>
    </row>
    <row r="20" spans="1:5" ht="15.6" x14ac:dyDescent="0.25">
      <c r="A20" s="47" t="s">
        <v>713</v>
      </c>
      <c r="B20" s="49" t="s">
        <v>522</v>
      </c>
      <c r="C20" s="100">
        <v>14386276</v>
      </c>
      <c r="D20" s="100">
        <v>0</v>
      </c>
      <c r="E20" s="100">
        <v>35303357</v>
      </c>
    </row>
    <row r="21" spans="1:5" ht="15.6" x14ac:dyDescent="0.25">
      <c r="A21" s="58" t="s">
        <v>714</v>
      </c>
      <c r="B21" s="48" t="s">
        <v>523</v>
      </c>
      <c r="C21" s="101">
        <v>1380469</v>
      </c>
      <c r="D21" s="101">
        <v>0</v>
      </c>
      <c r="E21" s="101">
        <v>773710</v>
      </c>
    </row>
    <row r="22" spans="1:5" ht="15.6" x14ac:dyDescent="0.25">
      <c r="A22" s="58" t="s">
        <v>715</v>
      </c>
      <c r="B22" s="48" t="s">
        <v>524</v>
      </c>
      <c r="C22" s="101">
        <v>3362897</v>
      </c>
      <c r="D22" s="101">
        <v>0</v>
      </c>
      <c r="E22" s="101">
        <v>3475390</v>
      </c>
    </row>
    <row r="23" spans="1:5" ht="15.6" x14ac:dyDescent="0.25">
      <c r="A23" s="58" t="s">
        <v>716</v>
      </c>
      <c r="B23" s="48" t="s">
        <v>877</v>
      </c>
      <c r="C23" s="101">
        <v>0</v>
      </c>
      <c r="D23" s="101">
        <v>0</v>
      </c>
      <c r="E23" s="101">
        <v>0</v>
      </c>
    </row>
    <row r="24" spans="1:5" ht="15.6" x14ac:dyDescent="0.25">
      <c r="A24" s="58" t="s">
        <v>871</v>
      </c>
      <c r="B24" s="48" t="s">
        <v>872</v>
      </c>
      <c r="C24" s="101">
        <v>15309</v>
      </c>
      <c r="D24" s="101">
        <v>0</v>
      </c>
      <c r="E24" s="101">
        <v>16589</v>
      </c>
    </row>
    <row r="25" spans="1:5" ht="15.6" x14ac:dyDescent="0.25">
      <c r="A25" s="32" t="s">
        <v>717</v>
      </c>
      <c r="B25" s="33" t="s">
        <v>525</v>
      </c>
      <c r="C25" s="59">
        <v>4758675</v>
      </c>
      <c r="D25" s="59">
        <v>0</v>
      </c>
      <c r="E25" s="59">
        <v>4265689</v>
      </c>
    </row>
    <row r="26" spans="1:5" ht="15.6" x14ac:dyDescent="0.25">
      <c r="A26" s="31" t="s">
        <v>718</v>
      </c>
      <c r="B26" s="29" t="s">
        <v>526</v>
      </c>
      <c r="C26" s="99">
        <v>3014535</v>
      </c>
      <c r="D26" s="99">
        <v>0</v>
      </c>
      <c r="E26" s="99">
        <v>1854319</v>
      </c>
    </row>
    <row r="27" spans="1:5" ht="15.6" x14ac:dyDescent="0.25">
      <c r="A27" s="31" t="s">
        <v>699</v>
      </c>
      <c r="B27" s="29" t="s">
        <v>527</v>
      </c>
      <c r="C27" s="99">
        <v>5772554</v>
      </c>
      <c r="D27" s="99">
        <v>0</v>
      </c>
      <c r="E27" s="99">
        <v>7295754</v>
      </c>
    </row>
    <row r="28" spans="1:5" ht="15.6" x14ac:dyDescent="0.25">
      <c r="A28" s="31" t="s">
        <v>719</v>
      </c>
      <c r="B28" s="29" t="s">
        <v>528</v>
      </c>
      <c r="C28" s="99">
        <v>1338785</v>
      </c>
      <c r="D28" s="99">
        <v>0</v>
      </c>
      <c r="E28" s="99">
        <v>1318837</v>
      </c>
    </row>
    <row r="29" spans="1:5" ht="15.6" x14ac:dyDescent="0.25">
      <c r="A29" s="47" t="s">
        <v>720</v>
      </c>
      <c r="B29" s="49" t="s">
        <v>529</v>
      </c>
      <c r="C29" s="100">
        <v>10125874</v>
      </c>
      <c r="D29" s="100">
        <v>0</v>
      </c>
      <c r="E29" s="100">
        <v>10468910</v>
      </c>
    </row>
    <row r="30" spans="1:5" ht="15.6" x14ac:dyDescent="0.25">
      <c r="A30" s="47" t="s">
        <v>721</v>
      </c>
      <c r="B30" s="49" t="s">
        <v>530</v>
      </c>
      <c r="C30" s="100">
        <v>3771413</v>
      </c>
      <c r="D30" s="100">
        <v>0</v>
      </c>
      <c r="E30" s="100">
        <v>5274421</v>
      </c>
    </row>
    <row r="31" spans="1:5" ht="15.6" x14ac:dyDescent="0.25">
      <c r="A31" s="47" t="s">
        <v>722</v>
      </c>
      <c r="B31" s="49" t="s">
        <v>531</v>
      </c>
      <c r="C31" s="100">
        <v>8990935</v>
      </c>
      <c r="D31" s="100">
        <v>0</v>
      </c>
      <c r="E31" s="100">
        <v>10787172</v>
      </c>
    </row>
    <row r="32" spans="1:5" ht="15.6" x14ac:dyDescent="0.25">
      <c r="A32" s="47" t="s">
        <v>723</v>
      </c>
      <c r="B32" s="49" t="s">
        <v>532</v>
      </c>
      <c r="C32" s="100">
        <v>-12195903</v>
      </c>
      <c r="D32" s="100">
        <v>0</v>
      </c>
      <c r="E32" s="100">
        <v>5788092</v>
      </c>
    </row>
    <row r="33" spans="1:5" ht="15.6" x14ac:dyDescent="0.25">
      <c r="A33" s="58" t="s">
        <v>878</v>
      </c>
      <c r="B33" s="48" t="s">
        <v>879</v>
      </c>
      <c r="C33" s="101">
        <v>0</v>
      </c>
      <c r="D33" s="101">
        <v>0</v>
      </c>
      <c r="E33" s="101">
        <v>0</v>
      </c>
    </row>
    <row r="34" spans="1:5" ht="15.6" x14ac:dyDescent="0.25">
      <c r="A34" s="58" t="s">
        <v>880</v>
      </c>
      <c r="B34" s="48" t="s">
        <v>881</v>
      </c>
      <c r="C34" s="101">
        <v>0</v>
      </c>
      <c r="D34" s="101">
        <v>0</v>
      </c>
      <c r="E34" s="101">
        <v>0</v>
      </c>
    </row>
    <row r="35" spans="1:5" ht="31.2" x14ac:dyDescent="0.25">
      <c r="A35" s="58" t="s">
        <v>724</v>
      </c>
      <c r="B35" s="48" t="s">
        <v>533</v>
      </c>
      <c r="C35" s="101">
        <v>0</v>
      </c>
      <c r="D35" s="101">
        <v>0</v>
      </c>
      <c r="E35" s="101">
        <v>0</v>
      </c>
    </row>
    <row r="36" spans="1:5" ht="15.6" x14ac:dyDescent="0.25">
      <c r="A36" s="58" t="s">
        <v>725</v>
      </c>
      <c r="B36" s="48" t="s">
        <v>534</v>
      </c>
      <c r="C36" s="101">
        <v>0</v>
      </c>
      <c r="D36" s="101">
        <v>0</v>
      </c>
      <c r="E36" s="101">
        <v>0</v>
      </c>
    </row>
    <row r="37" spans="1:5" ht="15.6" x14ac:dyDescent="0.25">
      <c r="A37" s="58" t="s">
        <v>882</v>
      </c>
      <c r="B37" s="48" t="s">
        <v>883</v>
      </c>
      <c r="C37" s="101">
        <v>0</v>
      </c>
      <c r="D37" s="101">
        <v>0</v>
      </c>
      <c r="E37" s="101">
        <v>0</v>
      </c>
    </row>
    <row r="38" spans="1:5" ht="31.2" x14ac:dyDescent="0.25">
      <c r="A38" s="58" t="s">
        <v>884</v>
      </c>
      <c r="B38" s="48" t="s">
        <v>885</v>
      </c>
      <c r="C38" s="101">
        <v>0</v>
      </c>
      <c r="D38" s="101">
        <v>0</v>
      </c>
      <c r="E38" s="101">
        <v>0</v>
      </c>
    </row>
    <row r="39" spans="1:5" ht="31.2" x14ac:dyDescent="0.25">
      <c r="A39" s="58" t="s">
        <v>886</v>
      </c>
      <c r="B39" s="48" t="s">
        <v>887</v>
      </c>
      <c r="C39" s="101">
        <v>0</v>
      </c>
      <c r="D39" s="101">
        <v>0</v>
      </c>
      <c r="E39" s="101">
        <v>0</v>
      </c>
    </row>
    <row r="40" spans="1:5" ht="15.6" x14ac:dyDescent="0.25">
      <c r="A40" s="32" t="s">
        <v>726</v>
      </c>
      <c r="B40" s="33" t="s">
        <v>535</v>
      </c>
      <c r="C40" s="59">
        <v>0</v>
      </c>
      <c r="D40" s="59">
        <v>0</v>
      </c>
      <c r="E40" s="59">
        <v>0</v>
      </c>
    </row>
    <row r="41" spans="1:5" ht="15.6" x14ac:dyDescent="0.25">
      <c r="A41" s="31" t="s">
        <v>888</v>
      </c>
      <c r="B41" s="29" t="s">
        <v>889</v>
      </c>
      <c r="C41" s="99">
        <v>0</v>
      </c>
      <c r="D41" s="99">
        <v>0</v>
      </c>
      <c r="E41" s="99">
        <v>0</v>
      </c>
    </row>
    <row r="42" spans="1:5" ht="31.2" x14ac:dyDescent="0.25">
      <c r="A42" s="31" t="s">
        <v>890</v>
      </c>
      <c r="B42" s="29" t="s">
        <v>891</v>
      </c>
      <c r="C42" s="99">
        <v>0</v>
      </c>
      <c r="D42" s="99">
        <v>0</v>
      </c>
      <c r="E42" s="99">
        <v>0</v>
      </c>
    </row>
    <row r="43" spans="1:5" ht="15.6" x14ac:dyDescent="0.25">
      <c r="A43" s="31" t="s">
        <v>892</v>
      </c>
      <c r="B43" s="29" t="s">
        <v>893</v>
      </c>
      <c r="C43" s="99">
        <v>0</v>
      </c>
      <c r="D43" s="99">
        <v>0</v>
      </c>
      <c r="E43" s="99">
        <v>0</v>
      </c>
    </row>
    <row r="44" spans="1:5" ht="15.6" x14ac:dyDescent="0.25">
      <c r="A44" s="31" t="s">
        <v>894</v>
      </c>
      <c r="B44" s="29" t="s">
        <v>895</v>
      </c>
      <c r="C44" s="99">
        <v>0</v>
      </c>
      <c r="D44" s="99">
        <v>0</v>
      </c>
      <c r="E44" s="99">
        <v>0</v>
      </c>
    </row>
    <row r="45" spans="1:5" ht="15.6" x14ac:dyDescent="0.25">
      <c r="A45" s="31" t="s">
        <v>896</v>
      </c>
      <c r="B45" s="29" t="s">
        <v>897</v>
      </c>
      <c r="C45" s="99">
        <v>0</v>
      </c>
      <c r="D45" s="99">
        <v>0</v>
      </c>
      <c r="E45" s="99">
        <v>0</v>
      </c>
    </row>
    <row r="46" spans="1:5" ht="15.6" x14ac:dyDescent="0.25">
      <c r="A46" s="31" t="s">
        <v>898</v>
      </c>
      <c r="B46" s="29" t="s">
        <v>899</v>
      </c>
      <c r="C46" s="99">
        <v>0</v>
      </c>
      <c r="D46" s="99">
        <v>0</v>
      </c>
      <c r="E46" s="99">
        <v>0</v>
      </c>
    </row>
    <row r="47" spans="1:5" ht="15.6" x14ac:dyDescent="0.25">
      <c r="A47" s="31" t="s">
        <v>900</v>
      </c>
      <c r="B47" s="29" t="s">
        <v>901</v>
      </c>
      <c r="C47" s="99">
        <v>0</v>
      </c>
      <c r="D47" s="99">
        <v>0</v>
      </c>
      <c r="E47" s="99">
        <v>0</v>
      </c>
    </row>
    <row r="48" spans="1:5" ht="31.2" x14ac:dyDescent="0.25">
      <c r="A48" s="31" t="s">
        <v>902</v>
      </c>
      <c r="B48" s="29" t="s">
        <v>903</v>
      </c>
      <c r="C48" s="99">
        <v>0</v>
      </c>
      <c r="D48" s="99">
        <v>0</v>
      </c>
      <c r="E48" s="99">
        <v>0</v>
      </c>
    </row>
    <row r="49" spans="1:5" ht="31.2" x14ac:dyDescent="0.25">
      <c r="A49" s="31" t="s">
        <v>904</v>
      </c>
      <c r="B49" s="29" t="s">
        <v>216</v>
      </c>
      <c r="C49" s="99">
        <v>0</v>
      </c>
      <c r="D49" s="99">
        <v>0</v>
      </c>
      <c r="E49" s="99">
        <v>0</v>
      </c>
    </row>
    <row r="50" spans="1:5" ht="15.6" x14ac:dyDescent="0.25">
      <c r="A50" s="47" t="s">
        <v>905</v>
      </c>
      <c r="B50" s="49" t="s">
        <v>906</v>
      </c>
      <c r="C50" s="100">
        <v>0</v>
      </c>
      <c r="D50" s="100">
        <v>0</v>
      </c>
      <c r="E50" s="100">
        <v>0</v>
      </c>
    </row>
    <row r="51" spans="1:5" ht="15.6" x14ac:dyDescent="0.25">
      <c r="A51" s="47" t="s">
        <v>501</v>
      </c>
      <c r="B51" s="49" t="s">
        <v>536</v>
      </c>
      <c r="C51" s="100">
        <v>0</v>
      </c>
      <c r="D51" s="100">
        <v>0</v>
      </c>
      <c r="E51" s="100">
        <v>0</v>
      </c>
    </row>
    <row r="52" spans="1:5" ht="15.6" x14ac:dyDescent="0.25">
      <c r="A52" s="47" t="s">
        <v>502</v>
      </c>
      <c r="B52" s="49" t="s">
        <v>537</v>
      </c>
      <c r="C52" s="100">
        <v>-12195903</v>
      </c>
      <c r="D52" s="100">
        <v>0</v>
      </c>
      <c r="E52" s="100">
        <v>5788092</v>
      </c>
    </row>
  </sheetData>
  <mergeCells count="3">
    <mergeCell ref="A5:E5"/>
    <mergeCell ref="A1:E1"/>
    <mergeCell ref="A3:E3"/>
  </mergeCells>
  <phoneticPr fontId="0" type="noConversion"/>
  <printOptions horizontalCentered="1"/>
  <pageMargins left="0.15748031496062992" right="0.15748031496062992" top="0.59055118110236227" bottom="0.59055118110236227" header="0.51181102362204722" footer="0.51181102362204722"/>
  <pageSetup scale="7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pane ySplit="7" topLeftCell="A8" activePane="bottomLeft" state="frozen"/>
      <selection pane="bottomLeft" activeCell="A2" sqref="A2:I2"/>
    </sheetView>
  </sheetViews>
  <sheetFormatPr defaultRowHeight="12.6" x14ac:dyDescent="0.25"/>
  <cols>
    <col min="1" max="1" width="8.88671875" customWidth="1"/>
    <col min="2" max="2" width="74.88671875" customWidth="1"/>
    <col min="3" max="5" width="19.109375" customWidth="1"/>
    <col min="6" max="6" width="18.109375" customWidth="1"/>
    <col min="7" max="7" width="18" customWidth="1"/>
    <col min="8" max="8" width="19.109375" customWidth="1"/>
    <col min="9" max="9" width="18.44140625" customWidth="1"/>
  </cols>
  <sheetData>
    <row r="1" spans="1:9" s="21" customFormat="1" ht="15.6" x14ac:dyDescent="0.3"/>
    <row r="2" spans="1:9" s="21" customFormat="1" ht="15.6" x14ac:dyDescent="0.3">
      <c r="A2" s="158" t="s">
        <v>985</v>
      </c>
      <c r="B2" s="187"/>
      <c r="C2" s="187"/>
      <c r="D2" s="187"/>
      <c r="E2" s="187"/>
      <c r="F2" s="187"/>
      <c r="G2" s="187"/>
      <c r="H2" s="187"/>
      <c r="I2" s="187"/>
    </row>
    <row r="3" spans="1:9" s="21" customFormat="1" ht="15.6" x14ac:dyDescent="0.3">
      <c r="A3" s="46"/>
      <c r="B3" s="46"/>
      <c r="C3" s="46"/>
      <c r="D3" s="46"/>
      <c r="E3" s="46"/>
      <c r="F3" s="46"/>
      <c r="G3" s="46"/>
      <c r="H3" s="46"/>
      <c r="I3" s="46"/>
    </row>
    <row r="4" spans="1:9" s="28" customFormat="1" ht="20.25" customHeight="1" x14ac:dyDescent="0.3">
      <c r="A4" s="185" t="s">
        <v>412</v>
      </c>
      <c r="B4" s="186"/>
      <c r="C4" s="186"/>
      <c r="D4" s="186"/>
      <c r="E4" s="186"/>
      <c r="F4" s="186"/>
      <c r="G4" s="186"/>
      <c r="H4" s="186"/>
      <c r="I4" s="186"/>
    </row>
    <row r="5" spans="1:9" s="28" customFormat="1" ht="15.6" x14ac:dyDescent="0.3">
      <c r="A5" s="26"/>
      <c r="B5" s="27"/>
      <c r="C5" s="27"/>
      <c r="D5" s="27"/>
      <c r="E5" s="27"/>
      <c r="F5" s="27"/>
      <c r="G5" s="27"/>
      <c r="H5" s="27"/>
      <c r="I5" s="103" t="s">
        <v>866</v>
      </c>
    </row>
    <row r="6" spans="1:9" s="28" customFormat="1" ht="15.6" x14ac:dyDescent="0.3">
      <c r="A6" s="20" t="s">
        <v>695</v>
      </c>
      <c r="B6" s="25" t="s">
        <v>692</v>
      </c>
      <c r="C6" s="25" t="s">
        <v>693</v>
      </c>
      <c r="D6" s="25" t="s">
        <v>694</v>
      </c>
      <c r="E6" s="25" t="s">
        <v>696</v>
      </c>
      <c r="F6" s="25" t="s">
        <v>697</v>
      </c>
      <c r="G6" s="25" t="s">
        <v>544</v>
      </c>
      <c r="H6" s="25" t="s">
        <v>545</v>
      </c>
      <c r="I6" s="25" t="s">
        <v>546</v>
      </c>
    </row>
    <row r="7" spans="1:9" s="28" customFormat="1" ht="62.4" x14ac:dyDescent="0.3">
      <c r="A7" s="20" t="s">
        <v>547</v>
      </c>
      <c r="B7" s="20" t="s">
        <v>706</v>
      </c>
      <c r="C7" s="20" t="s">
        <v>660</v>
      </c>
      <c r="D7" s="20" t="s">
        <v>661</v>
      </c>
      <c r="E7" s="20" t="s">
        <v>662</v>
      </c>
      <c r="F7" s="20" t="s">
        <v>663</v>
      </c>
      <c r="G7" s="20" t="s">
        <v>664</v>
      </c>
      <c r="H7" s="20" t="s">
        <v>665</v>
      </c>
      <c r="I7" s="20" t="s">
        <v>666</v>
      </c>
    </row>
    <row r="8" spans="1:9" ht="15.6" x14ac:dyDescent="0.25">
      <c r="A8" s="32" t="s">
        <v>700</v>
      </c>
      <c r="B8" s="33" t="s">
        <v>667</v>
      </c>
      <c r="C8" s="59">
        <v>3052816</v>
      </c>
      <c r="D8" s="59">
        <v>105705763</v>
      </c>
      <c r="E8" s="59">
        <v>10797357</v>
      </c>
      <c r="F8" s="59">
        <v>0</v>
      </c>
      <c r="G8" s="59">
        <v>0</v>
      </c>
      <c r="H8" s="59">
        <v>10011577</v>
      </c>
      <c r="I8" s="59">
        <v>129567513</v>
      </c>
    </row>
    <row r="9" spans="1:9" ht="15.6" x14ac:dyDescent="0.25">
      <c r="A9" s="31" t="s">
        <v>701</v>
      </c>
      <c r="B9" s="29" t="s">
        <v>869</v>
      </c>
      <c r="C9" s="99">
        <v>135000</v>
      </c>
      <c r="D9" s="99">
        <v>0</v>
      </c>
      <c r="E9" s="99">
        <v>0</v>
      </c>
      <c r="F9" s="99">
        <v>0</v>
      </c>
      <c r="G9" s="99">
        <v>10381137</v>
      </c>
      <c r="H9" s="99">
        <v>0</v>
      </c>
      <c r="I9" s="99">
        <v>10516137</v>
      </c>
    </row>
    <row r="10" spans="1:9" ht="15.6" x14ac:dyDescent="0.25">
      <c r="A10" s="31" t="s">
        <v>702</v>
      </c>
      <c r="B10" s="29" t="s">
        <v>870</v>
      </c>
      <c r="C10" s="99">
        <v>0</v>
      </c>
      <c r="D10" s="99">
        <v>0</v>
      </c>
      <c r="E10" s="99">
        <v>0</v>
      </c>
      <c r="F10" s="99">
        <v>0</v>
      </c>
      <c r="G10" s="99">
        <v>1861294</v>
      </c>
      <c r="H10" s="99">
        <v>0</v>
      </c>
      <c r="I10" s="99">
        <v>1861294</v>
      </c>
    </row>
    <row r="11" spans="1:9" ht="15.6" x14ac:dyDescent="0.25">
      <c r="A11" s="31" t="s">
        <v>703</v>
      </c>
      <c r="B11" s="29" t="s">
        <v>668</v>
      </c>
      <c r="C11" s="99">
        <v>0</v>
      </c>
      <c r="D11" s="99">
        <v>0</v>
      </c>
      <c r="E11" s="99">
        <v>10381137</v>
      </c>
      <c r="F11" s="99">
        <v>0</v>
      </c>
      <c r="G11" s="99">
        <v>0</v>
      </c>
      <c r="H11" s="99">
        <v>0</v>
      </c>
      <c r="I11" s="99">
        <v>10381137</v>
      </c>
    </row>
    <row r="12" spans="1:9" ht="15.6" x14ac:dyDescent="0.25">
      <c r="A12" s="31" t="s">
        <v>707</v>
      </c>
      <c r="B12" s="29" t="s">
        <v>217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</row>
    <row r="13" spans="1:9" ht="31.2" x14ac:dyDescent="0.25">
      <c r="A13" s="31" t="s">
        <v>708</v>
      </c>
      <c r="B13" s="29" t="s">
        <v>218</v>
      </c>
      <c r="C13" s="99">
        <v>0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</row>
    <row r="14" spans="1:9" ht="15.6" x14ac:dyDescent="0.25">
      <c r="A14" s="31" t="s">
        <v>709</v>
      </c>
      <c r="B14" s="29" t="s">
        <v>219</v>
      </c>
      <c r="C14" s="99">
        <v>0</v>
      </c>
      <c r="D14" s="99">
        <v>6394360</v>
      </c>
      <c r="E14" s="99">
        <v>0</v>
      </c>
      <c r="F14" s="99">
        <v>0</v>
      </c>
      <c r="G14" s="99">
        <v>0</v>
      </c>
      <c r="H14" s="99">
        <v>79264</v>
      </c>
      <c r="I14" s="99">
        <v>6473624</v>
      </c>
    </row>
    <row r="15" spans="1:9" ht="15.6" x14ac:dyDescent="0.25">
      <c r="A15" s="47" t="s">
        <v>704</v>
      </c>
      <c r="B15" s="49" t="s">
        <v>669</v>
      </c>
      <c r="C15" s="100">
        <v>135000</v>
      </c>
      <c r="D15" s="100">
        <v>6394360</v>
      </c>
      <c r="E15" s="100">
        <v>10381137</v>
      </c>
      <c r="F15" s="100">
        <v>0</v>
      </c>
      <c r="G15" s="100">
        <v>12242431</v>
      </c>
      <c r="H15" s="100">
        <v>79264</v>
      </c>
      <c r="I15" s="100">
        <v>29232192</v>
      </c>
    </row>
    <row r="16" spans="1:9" ht="15.6" x14ac:dyDescent="0.25">
      <c r="A16" s="58" t="s">
        <v>710</v>
      </c>
      <c r="B16" s="48" t="s">
        <v>220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</row>
    <row r="17" spans="1:9" ht="15.6" x14ac:dyDescent="0.25">
      <c r="A17" s="58" t="s">
        <v>711</v>
      </c>
      <c r="B17" s="48" t="s">
        <v>224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</row>
    <row r="18" spans="1:9" ht="15.6" x14ac:dyDescent="0.25">
      <c r="A18" s="58" t="s">
        <v>712</v>
      </c>
      <c r="B18" s="48" t="s">
        <v>225</v>
      </c>
      <c r="C18" s="101">
        <v>0</v>
      </c>
      <c r="D18" s="101">
        <v>133000</v>
      </c>
      <c r="E18" s="101">
        <v>0</v>
      </c>
      <c r="F18" s="101">
        <v>0</v>
      </c>
      <c r="G18" s="101">
        <v>0</v>
      </c>
      <c r="H18" s="101">
        <v>0</v>
      </c>
      <c r="I18" s="101">
        <v>133000</v>
      </c>
    </row>
    <row r="19" spans="1:9" ht="31.2" x14ac:dyDescent="0.25">
      <c r="A19" s="58" t="s">
        <v>713</v>
      </c>
      <c r="B19" s="48" t="s">
        <v>226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</row>
    <row r="20" spans="1:9" ht="15.6" x14ac:dyDescent="0.25">
      <c r="A20" s="58" t="s">
        <v>714</v>
      </c>
      <c r="B20" s="48" t="s">
        <v>670</v>
      </c>
      <c r="C20" s="101">
        <v>0</v>
      </c>
      <c r="D20" s="101">
        <v>7094360</v>
      </c>
      <c r="E20" s="101">
        <v>0</v>
      </c>
      <c r="F20" s="101">
        <v>0</v>
      </c>
      <c r="G20" s="101">
        <v>10381137</v>
      </c>
      <c r="H20" s="101">
        <v>0</v>
      </c>
      <c r="I20" s="101">
        <v>17475497</v>
      </c>
    </row>
    <row r="21" spans="1:9" ht="15.6" x14ac:dyDescent="0.25">
      <c r="A21" s="32" t="s">
        <v>715</v>
      </c>
      <c r="B21" s="33" t="s">
        <v>671</v>
      </c>
      <c r="C21" s="59">
        <v>0</v>
      </c>
      <c r="D21" s="59">
        <v>7227360</v>
      </c>
      <c r="E21" s="59">
        <v>0</v>
      </c>
      <c r="F21" s="59">
        <v>0</v>
      </c>
      <c r="G21" s="59">
        <v>10381137</v>
      </c>
      <c r="H21" s="59">
        <v>0</v>
      </c>
      <c r="I21" s="59">
        <v>17608497</v>
      </c>
    </row>
    <row r="22" spans="1:9" ht="15.6" x14ac:dyDescent="0.25">
      <c r="A22" s="32" t="s">
        <v>716</v>
      </c>
      <c r="B22" s="33" t="s">
        <v>672</v>
      </c>
      <c r="C22" s="59">
        <v>3187816</v>
      </c>
      <c r="D22" s="59">
        <v>104872763</v>
      </c>
      <c r="E22" s="59">
        <v>21178494</v>
      </c>
      <c r="F22" s="59">
        <v>0</v>
      </c>
      <c r="G22" s="59">
        <v>1861294</v>
      </c>
      <c r="H22" s="59">
        <v>10090841</v>
      </c>
      <c r="I22" s="59">
        <v>141191208</v>
      </c>
    </row>
    <row r="23" spans="1:9" ht="15.6" x14ac:dyDescent="0.25">
      <c r="A23" s="32" t="s">
        <v>871</v>
      </c>
      <c r="B23" s="33" t="s">
        <v>673</v>
      </c>
      <c r="C23" s="59">
        <v>2560100</v>
      </c>
      <c r="D23" s="59">
        <v>19337745</v>
      </c>
      <c r="E23" s="59">
        <v>9484287</v>
      </c>
      <c r="F23" s="59">
        <v>0</v>
      </c>
      <c r="G23" s="59">
        <v>0</v>
      </c>
      <c r="H23" s="59">
        <v>1378350</v>
      </c>
      <c r="I23" s="59">
        <v>32760482</v>
      </c>
    </row>
    <row r="24" spans="1:9" ht="15.6" x14ac:dyDescent="0.25">
      <c r="A24" s="31" t="s">
        <v>717</v>
      </c>
      <c r="B24" s="29" t="s">
        <v>674</v>
      </c>
      <c r="C24" s="99">
        <v>259842</v>
      </c>
      <c r="D24" s="99">
        <v>2341826</v>
      </c>
      <c r="E24" s="99">
        <v>2672753</v>
      </c>
      <c r="F24" s="99">
        <v>0</v>
      </c>
      <c r="G24" s="99">
        <v>0</v>
      </c>
      <c r="H24" s="99">
        <v>202883</v>
      </c>
      <c r="I24" s="99">
        <v>5477304</v>
      </c>
    </row>
    <row r="25" spans="1:9" ht="15.6" x14ac:dyDescent="0.25">
      <c r="A25" s="31" t="s">
        <v>718</v>
      </c>
      <c r="B25" s="29" t="s">
        <v>227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</row>
    <row r="26" spans="1:9" ht="15.6" x14ac:dyDescent="0.25">
      <c r="A26" s="47" t="s">
        <v>699</v>
      </c>
      <c r="B26" s="49" t="s">
        <v>675</v>
      </c>
      <c r="C26" s="100">
        <v>2819942</v>
      </c>
      <c r="D26" s="100">
        <v>21679571</v>
      </c>
      <c r="E26" s="100">
        <v>12157040</v>
      </c>
      <c r="F26" s="100">
        <v>0</v>
      </c>
      <c r="G26" s="100">
        <v>0</v>
      </c>
      <c r="H26" s="100">
        <v>1581233</v>
      </c>
      <c r="I26" s="100">
        <v>38237786</v>
      </c>
    </row>
    <row r="27" spans="1:9" ht="15.6" x14ac:dyDescent="0.25">
      <c r="A27" s="47" t="s">
        <v>719</v>
      </c>
      <c r="B27" s="49" t="s">
        <v>228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</row>
    <row r="28" spans="1:9" ht="15.6" x14ac:dyDescent="0.25">
      <c r="A28" s="58" t="s">
        <v>720</v>
      </c>
      <c r="B28" s="48" t="s">
        <v>229</v>
      </c>
      <c r="C28" s="101">
        <v>0</v>
      </c>
      <c r="D28" s="101">
        <v>700000</v>
      </c>
      <c r="E28" s="101">
        <v>0</v>
      </c>
      <c r="F28" s="101">
        <v>0</v>
      </c>
      <c r="G28" s="101">
        <v>0</v>
      </c>
      <c r="H28" s="101">
        <v>0</v>
      </c>
      <c r="I28" s="101">
        <v>700000</v>
      </c>
    </row>
    <row r="29" spans="1:9" ht="15.6" x14ac:dyDescent="0.25">
      <c r="A29" s="58" t="s">
        <v>721</v>
      </c>
      <c r="B29" s="48" t="s">
        <v>230</v>
      </c>
      <c r="C29" s="101">
        <v>0</v>
      </c>
      <c r="D29" s="101">
        <v>700000</v>
      </c>
      <c r="E29" s="101">
        <v>0</v>
      </c>
      <c r="F29" s="101">
        <v>0</v>
      </c>
      <c r="G29" s="101">
        <v>0</v>
      </c>
      <c r="H29" s="101">
        <v>0</v>
      </c>
      <c r="I29" s="101">
        <v>700000</v>
      </c>
    </row>
    <row r="30" spans="1:9" ht="15.6" x14ac:dyDescent="0.25">
      <c r="A30" s="32" t="s">
        <v>722</v>
      </c>
      <c r="B30" s="33" t="s">
        <v>231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</row>
    <row r="31" spans="1:9" ht="15.6" x14ac:dyDescent="0.25">
      <c r="A31" s="32" t="s">
        <v>723</v>
      </c>
      <c r="B31" s="33" t="s">
        <v>688</v>
      </c>
      <c r="C31" s="59">
        <v>2819942</v>
      </c>
      <c r="D31" s="59">
        <v>21679571</v>
      </c>
      <c r="E31" s="59">
        <v>12157040</v>
      </c>
      <c r="F31" s="59">
        <v>0</v>
      </c>
      <c r="G31" s="59">
        <v>0</v>
      </c>
      <c r="H31" s="59">
        <v>1581233</v>
      </c>
      <c r="I31" s="59">
        <v>38237786</v>
      </c>
    </row>
    <row r="32" spans="1:9" ht="15.6" x14ac:dyDescent="0.25">
      <c r="A32" s="32" t="s">
        <v>878</v>
      </c>
      <c r="B32" s="33" t="s">
        <v>689</v>
      </c>
      <c r="C32" s="59">
        <v>367874</v>
      </c>
      <c r="D32" s="59">
        <v>83193192</v>
      </c>
      <c r="E32" s="59">
        <v>9021454</v>
      </c>
      <c r="F32" s="59">
        <v>0</v>
      </c>
      <c r="G32" s="59">
        <v>1861294</v>
      </c>
      <c r="H32" s="59">
        <v>8509608</v>
      </c>
      <c r="I32" s="59">
        <v>102953422</v>
      </c>
    </row>
    <row r="33" spans="1:9" ht="15.6" x14ac:dyDescent="0.25">
      <c r="A33" s="31" t="s">
        <v>880</v>
      </c>
      <c r="B33" s="29" t="s">
        <v>690</v>
      </c>
      <c r="C33" s="99">
        <v>827825</v>
      </c>
      <c r="D33" s="99">
        <v>0</v>
      </c>
      <c r="E33" s="99">
        <v>9258758</v>
      </c>
      <c r="F33" s="99">
        <v>0</v>
      </c>
      <c r="G33" s="99">
        <v>0</v>
      </c>
      <c r="H33" s="99">
        <v>0</v>
      </c>
      <c r="I33" s="99">
        <v>10086583</v>
      </c>
    </row>
  </sheetData>
  <mergeCells count="2">
    <mergeCell ref="A4:I4"/>
    <mergeCell ref="A2:I2"/>
  </mergeCells>
  <phoneticPr fontId="0" type="noConversion"/>
  <printOptions horizontalCentered="1"/>
  <pageMargins left="0.15748031496062992" right="0.15748031496062992" top="0.78740157480314965" bottom="0.78740157480314965" header="0.51181102362204722" footer="0.51181102362204722"/>
  <pageSetup scale="5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6"/>
  <sheetViews>
    <sheetView tabSelected="1" topLeftCell="A7" workbookViewId="0">
      <selection activeCell="J13" sqref="J13"/>
    </sheetView>
  </sheetViews>
  <sheetFormatPr defaultRowHeight="12.6" x14ac:dyDescent="0.25"/>
  <cols>
    <col min="4" max="4" width="31" customWidth="1"/>
    <col min="5" max="5" width="12.5546875" customWidth="1"/>
    <col min="6" max="6" width="11.33203125" customWidth="1"/>
    <col min="7" max="7" width="15.44140625" customWidth="1"/>
    <col min="8" max="8" width="12.109375" customWidth="1"/>
  </cols>
  <sheetData>
    <row r="3" spans="1:8" ht="15.75" customHeight="1" x14ac:dyDescent="0.3">
      <c r="A3" s="166" t="s">
        <v>986</v>
      </c>
      <c r="B3" s="166"/>
      <c r="C3" s="166"/>
      <c r="D3" s="166"/>
      <c r="E3" s="166"/>
      <c r="F3" s="166"/>
      <c r="G3" s="166"/>
      <c r="H3" s="166"/>
    </row>
    <row r="5" spans="1:8" x14ac:dyDescent="0.25">
      <c r="A5" s="193" t="s">
        <v>411</v>
      </c>
      <c r="B5" s="193"/>
      <c r="C5" s="193"/>
      <c r="D5" s="193"/>
      <c r="E5" s="193"/>
      <c r="F5" s="193"/>
      <c r="G5" s="193"/>
      <c r="H5" s="193"/>
    </row>
    <row r="6" spans="1:8" x14ac:dyDescent="0.25">
      <c r="A6" s="193"/>
      <c r="B6" s="193"/>
      <c r="C6" s="193"/>
      <c r="D6" s="193"/>
      <c r="E6" s="193"/>
      <c r="F6" s="193"/>
      <c r="G6" s="193"/>
      <c r="H6" s="193"/>
    </row>
    <row r="7" spans="1:8" ht="15.6" x14ac:dyDescent="0.25">
      <c r="A7" s="129"/>
      <c r="B7" s="129"/>
      <c r="C7" s="129"/>
      <c r="D7" s="129"/>
      <c r="E7" s="129"/>
      <c r="F7" s="129"/>
      <c r="G7" s="130" t="s">
        <v>866</v>
      </c>
      <c r="H7" s="129"/>
    </row>
    <row r="8" spans="1:8" ht="15.6" x14ac:dyDescent="0.25">
      <c r="A8" s="129"/>
      <c r="B8" s="129"/>
      <c r="C8" s="129"/>
      <c r="D8" s="129"/>
      <c r="E8" s="129"/>
      <c r="F8" s="129"/>
      <c r="G8" s="129"/>
      <c r="H8" s="129"/>
    </row>
    <row r="9" spans="1:8" ht="15.6" x14ac:dyDescent="0.3">
      <c r="A9" s="38"/>
      <c r="B9" s="154" t="s">
        <v>695</v>
      </c>
      <c r="C9" s="154"/>
      <c r="D9" s="154"/>
      <c r="E9" s="38" t="s">
        <v>692</v>
      </c>
      <c r="F9" s="38" t="s">
        <v>693</v>
      </c>
      <c r="G9" s="38" t="s">
        <v>731</v>
      </c>
      <c r="H9" s="19"/>
    </row>
    <row r="10" spans="1:8" ht="31.2" x14ac:dyDescent="0.3">
      <c r="A10" s="38" t="s">
        <v>727</v>
      </c>
      <c r="B10" s="154" t="s">
        <v>706</v>
      </c>
      <c r="C10" s="154"/>
      <c r="D10" s="154"/>
      <c r="E10" s="38" t="s">
        <v>729</v>
      </c>
      <c r="F10" s="133" t="s">
        <v>728</v>
      </c>
      <c r="G10" s="133" t="s">
        <v>730</v>
      </c>
      <c r="H10" s="19"/>
    </row>
    <row r="11" spans="1:8" ht="15.6" x14ac:dyDescent="0.3">
      <c r="A11" s="38" t="s">
        <v>555</v>
      </c>
      <c r="B11" s="82" t="s">
        <v>799</v>
      </c>
      <c r="C11" s="82"/>
      <c r="D11" s="82"/>
      <c r="E11" s="40"/>
      <c r="F11" s="40"/>
      <c r="G11" s="40"/>
      <c r="H11" s="19"/>
    </row>
    <row r="12" spans="1:8" ht="45" customHeight="1" x14ac:dyDescent="0.3">
      <c r="A12" s="38" t="s">
        <v>556</v>
      </c>
      <c r="B12" s="196" t="s">
        <v>733</v>
      </c>
      <c r="C12" s="196"/>
      <c r="D12" s="196"/>
      <c r="E12" s="132"/>
      <c r="F12" s="132"/>
      <c r="G12" s="132"/>
      <c r="H12" s="19"/>
    </row>
    <row r="13" spans="1:8" ht="15.6" x14ac:dyDescent="0.3">
      <c r="A13" s="131" t="s">
        <v>557</v>
      </c>
      <c r="B13" s="195" t="s">
        <v>732</v>
      </c>
      <c r="C13" s="195"/>
      <c r="D13" s="195"/>
      <c r="E13" s="132"/>
      <c r="F13" s="132">
        <v>4032360</v>
      </c>
      <c r="G13" s="132">
        <v>4032360</v>
      </c>
      <c r="H13" s="19"/>
    </row>
    <row r="14" spans="1:8" ht="15.6" x14ac:dyDescent="0.3">
      <c r="A14" s="131" t="s">
        <v>558</v>
      </c>
      <c r="B14" s="195" t="s">
        <v>734</v>
      </c>
      <c r="C14" s="195"/>
      <c r="D14" s="195"/>
      <c r="E14" s="132"/>
      <c r="F14" s="132">
        <v>16930000</v>
      </c>
      <c r="G14" s="132">
        <v>8353200</v>
      </c>
      <c r="H14" s="19"/>
    </row>
    <row r="15" spans="1:8" ht="15.6" x14ac:dyDescent="0.3">
      <c r="A15" s="131" t="s">
        <v>559</v>
      </c>
      <c r="B15" s="195" t="s">
        <v>735</v>
      </c>
      <c r="C15" s="195"/>
      <c r="D15" s="195"/>
      <c r="E15" s="132"/>
      <c r="F15" s="132">
        <v>914440</v>
      </c>
      <c r="G15" s="132">
        <v>365775</v>
      </c>
      <c r="H15" s="19"/>
    </row>
    <row r="16" spans="1:8" ht="15.6" x14ac:dyDescent="0.3">
      <c r="A16" s="131" t="s">
        <v>560</v>
      </c>
      <c r="B16" s="195" t="s">
        <v>736</v>
      </c>
      <c r="C16" s="195"/>
      <c r="D16" s="195"/>
      <c r="E16" s="132"/>
      <c r="F16" s="132">
        <v>1000</v>
      </c>
      <c r="G16" s="132">
        <v>520</v>
      </c>
      <c r="H16" s="19"/>
    </row>
    <row r="17" spans="1:8" ht="15.6" x14ac:dyDescent="0.3">
      <c r="A17" s="131" t="s">
        <v>561</v>
      </c>
      <c r="B17" s="195" t="s">
        <v>737</v>
      </c>
      <c r="C17" s="195"/>
      <c r="D17" s="195"/>
      <c r="E17" s="132"/>
      <c r="F17" s="132">
        <v>13588930</v>
      </c>
      <c r="G17" s="132">
        <v>11916811</v>
      </c>
      <c r="H17" s="19"/>
    </row>
    <row r="18" spans="1:8" ht="15.6" x14ac:dyDescent="0.3">
      <c r="A18" s="131" t="s">
        <v>562</v>
      </c>
      <c r="B18" s="195" t="s">
        <v>738</v>
      </c>
      <c r="C18" s="195"/>
      <c r="D18" s="195"/>
      <c r="E18" s="131">
        <v>155</v>
      </c>
      <c r="F18" s="132">
        <v>11281078</v>
      </c>
      <c r="G18" s="132">
        <v>9701724</v>
      </c>
      <c r="H18" s="19"/>
    </row>
    <row r="19" spans="1:8" ht="15.6" x14ac:dyDescent="0.3">
      <c r="A19" s="131" t="s">
        <v>582</v>
      </c>
      <c r="B19" s="195" t="s">
        <v>740</v>
      </c>
      <c r="C19" s="195"/>
      <c r="D19" s="195"/>
      <c r="E19" s="131" t="s">
        <v>739</v>
      </c>
      <c r="F19" s="132">
        <v>1739937</v>
      </c>
      <c r="G19" s="132">
        <v>1374550</v>
      </c>
      <c r="H19" s="19"/>
    </row>
    <row r="20" spans="1:8" ht="15.6" x14ac:dyDescent="0.3">
      <c r="A20" s="131" t="s">
        <v>583</v>
      </c>
      <c r="B20" s="132" t="s">
        <v>800</v>
      </c>
      <c r="C20" s="132"/>
      <c r="D20" s="132"/>
      <c r="E20" s="132"/>
      <c r="F20" s="132">
        <f>SUM(F13:F19)</f>
        <v>48487745</v>
      </c>
      <c r="G20" s="132">
        <f>SUM(G13:G19)</f>
        <v>35744940</v>
      </c>
      <c r="H20" s="19"/>
    </row>
    <row r="21" spans="1:8" ht="54.9" customHeight="1" x14ac:dyDescent="0.3">
      <c r="A21" s="131" t="s">
        <v>592</v>
      </c>
      <c r="B21" s="192" t="s">
        <v>801</v>
      </c>
      <c r="C21" s="192"/>
      <c r="D21" s="192"/>
      <c r="E21" s="30"/>
      <c r="F21" s="134">
        <v>48487745</v>
      </c>
      <c r="G21" s="134">
        <v>35744940</v>
      </c>
    </row>
    <row r="22" spans="1:8" ht="15.6" x14ac:dyDescent="0.3">
      <c r="A22" s="131" t="s">
        <v>593</v>
      </c>
      <c r="B22" s="194" t="s">
        <v>741</v>
      </c>
      <c r="C22" s="194"/>
      <c r="D22" s="194"/>
      <c r="E22" s="132"/>
      <c r="F22" s="132"/>
      <c r="G22" s="132"/>
    </row>
    <row r="23" spans="1:8" ht="15.6" x14ac:dyDescent="0.3">
      <c r="A23" s="131" t="s">
        <v>596</v>
      </c>
      <c r="B23" s="189" t="s">
        <v>742</v>
      </c>
      <c r="C23" s="190"/>
      <c r="D23" s="191"/>
      <c r="E23" s="131">
        <v>76</v>
      </c>
      <c r="F23" s="132">
        <v>21713225</v>
      </c>
      <c r="G23" s="132">
        <v>16413999</v>
      </c>
    </row>
    <row r="24" spans="1:8" ht="15.6" x14ac:dyDescent="0.3">
      <c r="A24" s="131" t="s">
        <v>575</v>
      </c>
      <c r="B24" s="132" t="s">
        <v>743</v>
      </c>
      <c r="C24" s="132"/>
      <c r="D24" s="132"/>
      <c r="E24" s="131">
        <v>1</v>
      </c>
      <c r="F24" s="132">
        <v>667000</v>
      </c>
      <c r="G24" s="132">
        <v>453564</v>
      </c>
    </row>
    <row r="25" spans="1:8" ht="15.6" x14ac:dyDescent="0.3">
      <c r="A25" s="131" t="s">
        <v>604</v>
      </c>
      <c r="B25" s="132" t="s">
        <v>745</v>
      </c>
      <c r="C25" s="132"/>
      <c r="D25" s="132"/>
      <c r="E25" s="131">
        <v>19</v>
      </c>
      <c r="F25" s="132">
        <v>1004000</v>
      </c>
      <c r="G25" s="132">
        <v>682724</v>
      </c>
    </row>
    <row r="26" spans="1:8" ht="15.6" x14ac:dyDescent="0.3">
      <c r="A26" s="131" t="s">
        <v>605</v>
      </c>
      <c r="B26" s="132" t="s">
        <v>744</v>
      </c>
      <c r="C26" s="132"/>
      <c r="D26" s="132"/>
      <c r="E26" s="135">
        <v>28</v>
      </c>
      <c r="F26" s="132">
        <v>342501</v>
      </c>
      <c r="G26" s="132">
        <v>226265</v>
      </c>
    </row>
    <row r="27" spans="1:8" ht="30" customHeight="1" x14ac:dyDescent="0.3">
      <c r="A27" s="131" t="s">
        <v>606</v>
      </c>
      <c r="B27" s="188" t="s">
        <v>746</v>
      </c>
      <c r="C27" s="188"/>
      <c r="D27" s="188"/>
      <c r="E27" s="131">
        <v>69</v>
      </c>
      <c r="F27" s="132">
        <v>100000</v>
      </c>
      <c r="G27" s="132">
        <v>90500</v>
      </c>
    </row>
    <row r="28" spans="1:8" ht="15.6" x14ac:dyDescent="0.3">
      <c r="A28" s="131" t="s">
        <v>608</v>
      </c>
      <c r="B28" s="132" t="s">
        <v>747</v>
      </c>
      <c r="C28" s="132"/>
      <c r="D28" s="132"/>
      <c r="E28" s="131">
        <v>77</v>
      </c>
      <c r="F28" s="132">
        <v>25283885</v>
      </c>
      <c r="G28" s="132">
        <v>24249266</v>
      </c>
    </row>
    <row r="29" spans="1:8" ht="15.6" x14ac:dyDescent="0.3">
      <c r="A29" s="131" t="s">
        <v>612</v>
      </c>
      <c r="B29" s="132" t="s">
        <v>748</v>
      </c>
      <c r="C29" s="132"/>
      <c r="D29" s="132"/>
      <c r="E29" s="131">
        <v>158</v>
      </c>
      <c r="F29" s="132">
        <v>1652000</v>
      </c>
      <c r="G29" s="132">
        <v>1001720</v>
      </c>
    </row>
    <row r="30" spans="1:8" ht="15.6" x14ac:dyDescent="0.3">
      <c r="A30" s="131" t="s">
        <v>613</v>
      </c>
      <c r="B30" s="189" t="s">
        <v>749</v>
      </c>
      <c r="C30" s="190"/>
      <c r="D30" s="191"/>
      <c r="E30" s="136"/>
      <c r="F30" s="132">
        <v>1000</v>
      </c>
      <c r="G30" s="132">
        <v>520</v>
      </c>
    </row>
    <row r="31" spans="1:8" ht="15.6" x14ac:dyDescent="0.3">
      <c r="A31" s="131" t="s">
        <v>66</v>
      </c>
      <c r="B31" s="132" t="s">
        <v>750</v>
      </c>
      <c r="C31" s="132"/>
      <c r="D31" s="132"/>
      <c r="E31" s="132"/>
      <c r="F31" s="132">
        <v>1000</v>
      </c>
      <c r="G31" s="132">
        <v>520</v>
      </c>
    </row>
    <row r="32" spans="1:8" ht="15.6" x14ac:dyDescent="0.3">
      <c r="A32" s="131" t="s">
        <v>221</v>
      </c>
      <c r="B32" s="132" t="s">
        <v>751</v>
      </c>
      <c r="C32" s="132"/>
      <c r="D32" s="132"/>
      <c r="E32" s="132"/>
      <c r="F32" s="132">
        <v>1000</v>
      </c>
      <c r="G32" s="132">
        <v>520</v>
      </c>
    </row>
    <row r="33" spans="1:7" ht="15.6" x14ac:dyDescent="0.3">
      <c r="A33" s="131" t="s">
        <v>67</v>
      </c>
      <c r="B33" s="132" t="s">
        <v>752</v>
      </c>
      <c r="C33" s="132"/>
      <c r="D33" s="132"/>
      <c r="E33" s="131">
        <v>158</v>
      </c>
      <c r="F33" s="132">
        <v>996407</v>
      </c>
      <c r="G33" s="132">
        <v>771604</v>
      </c>
    </row>
    <row r="34" spans="1:7" ht="15.6" x14ac:dyDescent="0.3">
      <c r="A34" s="131" t="s">
        <v>222</v>
      </c>
      <c r="B34" s="132" t="s">
        <v>753</v>
      </c>
      <c r="C34" s="132"/>
      <c r="D34" s="132"/>
      <c r="E34" s="132"/>
      <c r="F34" s="132">
        <f>SUM(F23:F33)</f>
        <v>51762018</v>
      </c>
      <c r="G34" s="132">
        <f>SUM(G23:G33)</f>
        <v>43891202</v>
      </c>
    </row>
    <row r="35" spans="1:7" ht="15.6" x14ac:dyDescent="0.3">
      <c r="A35" s="131" t="s">
        <v>68</v>
      </c>
      <c r="B35" s="132" t="s">
        <v>754</v>
      </c>
      <c r="C35" s="132"/>
      <c r="D35" s="132"/>
      <c r="E35" s="132"/>
      <c r="F35" s="132">
        <v>10058986</v>
      </c>
      <c r="G35" s="132">
        <v>8502918</v>
      </c>
    </row>
    <row r="36" spans="1:7" ht="15.6" x14ac:dyDescent="0.3">
      <c r="A36" s="131" t="s">
        <v>69</v>
      </c>
      <c r="B36" s="132" t="s">
        <v>755</v>
      </c>
      <c r="C36" s="132"/>
      <c r="D36" s="132"/>
      <c r="E36" s="132"/>
      <c r="F36" s="132">
        <v>31855</v>
      </c>
      <c r="G36" s="132">
        <v>6690</v>
      </c>
    </row>
    <row r="37" spans="1:7" ht="15.6" x14ac:dyDescent="0.3">
      <c r="A37" s="131" t="s">
        <v>70</v>
      </c>
      <c r="B37" s="132" t="s">
        <v>756</v>
      </c>
      <c r="C37" s="132"/>
      <c r="D37" s="132"/>
      <c r="E37" s="132"/>
      <c r="F37" s="132">
        <f>SUM(F35:F36)</f>
        <v>10090841</v>
      </c>
      <c r="G37" s="132">
        <f>SUM(G35:G36)</f>
        <v>8509608</v>
      </c>
    </row>
    <row r="38" spans="1:7" ht="15.6" x14ac:dyDescent="0.3">
      <c r="A38" s="131" t="s">
        <v>757</v>
      </c>
      <c r="B38" s="132" t="s">
        <v>764</v>
      </c>
      <c r="C38" s="132"/>
      <c r="D38" s="132"/>
      <c r="E38" s="132"/>
      <c r="F38" s="132">
        <v>1147400</v>
      </c>
      <c r="G38" s="132">
        <v>367874</v>
      </c>
    </row>
    <row r="39" spans="1:7" ht="15.6" x14ac:dyDescent="0.3">
      <c r="A39" s="131" t="s">
        <v>758</v>
      </c>
      <c r="B39" s="132" t="s">
        <v>765</v>
      </c>
      <c r="C39" s="132"/>
      <c r="D39" s="132"/>
      <c r="E39" s="132"/>
      <c r="F39" s="132">
        <v>1861294</v>
      </c>
      <c r="G39" s="132">
        <v>1861294</v>
      </c>
    </row>
    <row r="40" spans="1:7" ht="30" customHeight="1" x14ac:dyDescent="0.3">
      <c r="A40" s="131" t="s">
        <v>759</v>
      </c>
      <c r="B40" s="188" t="s">
        <v>788</v>
      </c>
      <c r="C40" s="188"/>
      <c r="D40" s="188"/>
      <c r="E40" s="132"/>
      <c r="F40" s="132">
        <f>SUM(F38:F39)</f>
        <v>3008694</v>
      </c>
      <c r="G40" s="132">
        <f>SUM(G38:G39)</f>
        <v>2229168</v>
      </c>
    </row>
    <row r="41" spans="1:7" ht="35.1" customHeight="1" x14ac:dyDescent="0.3">
      <c r="A41" s="131" t="s">
        <v>760</v>
      </c>
      <c r="B41" s="192" t="s">
        <v>766</v>
      </c>
      <c r="C41" s="192"/>
      <c r="D41" s="192"/>
      <c r="E41" s="30"/>
      <c r="F41" s="134">
        <v>64861553</v>
      </c>
      <c r="G41" s="134">
        <f>SUM(G34+G37+G40)</f>
        <v>54629978</v>
      </c>
    </row>
    <row r="42" spans="1:7" ht="15.6" x14ac:dyDescent="0.3">
      <c r="A42" s="131" t="s">
        <v>761</v>
      </c>
      <c r="B42" s="82" t="s">
        <v>797</v>
      </c>
      <c r="C42" s="82"/>
      <c r="D42" s="82"/>
      <c r="E42" s="30"/>
      <c r="F42" s="134">
        <v>113349298</v>
      </c>
      <c r="G42" s="134">
        <f>SUM(G21+G41)</f>
        <v>90374918</v>
      </c>
    </row>
    <row r="43" spans="1:7" ht="15.6" x14ac:dyDescent="0.3">
      <c r="A43" s="131" t="s">
        <v>762</v>
      </c>
      <c r="B43" s="137" t="s">
        <v>798</v>
      </c>
      <c r="C43" s="137"/>
      <c r="D43" s="132"/>
      <c r="E43" s="132"/>
      <c r="F43" s="132"/>
      <c r="G43" s="132"/>
    </row>
    <row r="44" spans="1:7" ht="15.6" x14ac:dyDescent="0.3">
      <c r="A44" s="131" t="s">
        <v>763</v>
      </c>
      <c r="B44" s="189" t="s">
        <v>773</v>
      </c>
      <c r="C44" s="190"/>
      <c r="D44" s="191"/>
      <c r="E44" s="131">
        <v>66</v>
      </c>
      <c r="F44" s="132">
        <v>50000</v>
      </c>
      <c r="G44" s="132">
        <v>50000</v>
      </c>
    </row>
    <row r="45" spans="1:7" ht="15.6" x14ac:dyDescent="0.3">
      <c r="A45" s="131" t="s">
        <v>767</v>
      </c>
      <c r="B45" s="189" t="s">
        <v>774</v>
      </c>
      <c r="C45" s="190"/>
      <c r="D45" s="191"/>
      <c r="E45" s="132"/>
      <c r="F45" s="132">
        <v>1612000</v>
      </c>
      <c r="G45" s="132">
        <v>1612000</v>
      </c>
    </row>
    <row r="46" spans="1:7" ht="15.6" x14ac:dyDescent="0.3">
      <c r="A46" s="131" t="s">
        <v>768</v>
      </c>
      <c r="B46" s="132" t="s">
        <v>775</v>
      </c>
      <c r="C46" s="132"/>
      <c r="D46" s="132"/>
      <c r="E46" s="131">
        <v>159</v>
      </c>
      <c r="F46" s="132">
        <v>2961000</v>
      </c>
      <c r="G46" s="132">
        <v>1895050</v>
      </c>
    </row>
    <row r="47" spans="1:7" ht="15.6" x14ac:dyDescent="0.3">
      <c r="A47" s="131" t="s">
        <v>769</v>
      </c>
      <c r="B47" s="132" t="s">
        <v>776</v>
      </c>
      <c r="C47" s="132"/>
      <c r="D47" s="132"/>
      <c r="E47" s="132"/>
      <c r="F47" s="132">
        <f>SUM(F44:F46)</f>
        <v>4623000</v>
      </c>
      <c r="G47" s="132">
        <f>SUM(G44:G46)</f>
        <v>3557050</v>
      </c>
    </row>
    <row r="48" spans="1:7" ht="15.6" x14ac:dyDescent="0.3">
      <c r="A48" s="131" t="s">
        <v>770</v>
      </c>
      <c r="B48" s="132" t="s">
        <v>777</v>
      </c>
      <c r="C48" s="132"/>
      <c r="D48" s="132"/>
      <c r="E48" s="132"/>
      <c r="F48" s="132"/>
      <c r="G48" s="132">
        <v>750000</v>
      </c>
    </row>
    <row r="49" spans="1:7" ht="15.6" x14ac:dyDescent="0.3">
      <c r="A49" s="131" t="s">
        <v>771</v>
      </c>
      <c r="B49" s="189" t="s">
        <v>778</v>
      </c>
      <c r="C49" s="190"/>
      <c r="D49" s="191"/>
      <c r="E49" s="132"/>
      <c r="F49" s="132"/>
      <c r="G49" s="132">
        <v>750000</v>
      </c>
    </row>
    <row r="50" spans="1:7" ht="15.6" x14ac:dyDescent="0.3">
      <c r="A50" s="131" t="s">
        <v>772</v>
      </c>
      <c r="B50" s="132" t="s">
        <v>779</v>
      </c>
      <c r="C50" s="132"/>
      <c r="D50" s="132"/>
      <c r="E50" s="132"/>
      <c r="F50" s="132"/>
      <c r="G50" s="132">
        <v>750000</v>
      </c>
    </row>
    <row r="51" spans="1:7" ht="15.6" x14ac:dyDescent="0.3">
      <c r="A51" s="131" t="s">
        <v>783</v>
      </c>
      <c r="B51" s="132" t="s">
        <v>780</v>
      </c>
      <c r="C51" s="132"/>
      <c r="D51" s="132"/>
      <c r="E51" s="132"/>
      <c r="F51" s="132">
        <v>271654</v>
      </c>
      <c r="G51" s="132">
        <v>251235</v>
      </c>
    </row>
    <row r="52" spans="1:7" ht="15.6" x14ac:dyDescent="0.3">
      <c r="A52" s="131" t="s">
        <v>784</v>
      </c>
      <c r="B52" s="132" t="s">
        <v>781</v>
      </c>
      <c r="C52" s="132"/>
      <c r="D52" s="132"/>
      <c r="E52" s="132"/>
      <c r="F52" s="132">
        <v>11648083</v>
      </c>
      <c r="G52" s="132">
        <v>8770219</v>
      </c>
    </row>
    <row r="53" spans="1:7" ht="30" customHeight="1" x14ac:dyDescent="0.3">
      <c r="A53" s="131" t="s">
        <v>785</v>
      </c>
      <c r="B53" s="188" t="s">
        <v>782</v>
      </c>
      <c r="C53" s="188"/>
      <c r="D53" s="188"/>
      <c r="E53" s="132"/>
      <c r="F53" s="132">
        <f>SUM(F51:F52)</f>
        <v>11919737</v>
      </c>
      <c r="G53" s="132">
        <f>SUM(G51:G52)</f>
        <v>9021454</v>
      </c>
    </row>
    <row r="54" spans="1:7" ht="15.6" x14ac:dyDescent="0.3">
      <c r="A54" s="131" t="s">
        <v>786</v>
      </c>
      <c r="B54" s="189" t="s">
        <v>789</v>
      </c>
      <c r="C54" s="190"/>
      <c r="D54" s="191"/>
      <c r="E54" s="132"/>
      <c r="F54" s="132"/>
      <c r="G54" s="132">
        <v>2022020</v>
      </c>
    </row>
    <row r="55" spans="1:7" ht="15.6" x14ac:dyDescent="0.3">
      <c r="A55" s="131" t="s">
        <v>787</v>
      </c>
      <c r="B55" s="189" t="s">
        <v>790</v>
      </c>
      <c r="C55" s="190"/>
      <c r="D55" s="191"/>
      <c r="E55" s="132"/>
      <c r="F55" s="132"/>
      <c r="G55" s="132">
        <v>4756458</v>
      </c>
    </row>
    <row r="56" spans="1:7" ht="15.6" x14ac:dyDescent="0.3">
      <c r="A56" s="131" t="s">
        <v>792</v>
      </c>
      <c r="B56" s="30" t="s">
        <v>791</v>
      </c>
      <c r="C56" s="30"/>
      <c r="D56" s="30"/>
      <c r="E56" s="30"/>
      <c r="F56" s="30"/>
      <c r="G56" s="30">
        <f>SUM(G54:G55)</f>
        <v>6778478</v>
      </c>
    </row>
    <row r="57" spans="1:7" ht="15.6" x14ac:dyDescent="0.3">
      <c r="A57" s="131" t="s">
        <v>793</v>
      </c>
      <c r="B57" s="82" t="s">
        <v>794</v>
      </c>
      <c r="C57" s="82"/>
      <c r="D57" s="82"/>
      <c r="E57" s="82"/>
      <c r="F57" s="82"/>
      <c r="G57" s="82">
        <f>SUM(G47+G49+G53+G56)</f>
        <v>20106982</v>
      </c>
    </row>
    <row r="58" spans="1:7" ht="15.6" x14ac:dyDescent="0.3">
      <c r="A58" s="131" t="s">
        <v>795</v>
      </c>
      <c r="B58" s="82" t="s">
        <v>796</v>
      </c>
      <c r="C58" s="82"/>
      <c r="D58" s="82"/>
      <c r="E58" s="82"/>
      <c r="F58" s="82"/>
      <c r="G58" s="82">
        <f>SUM( G42+G57)</f>
        <v>110481900</v>
      </c>
    </row>
    <row r="59" spans="1:7" ht="15.6" x14ac:dyDescent="0.3">
      <c r="A59" s="131" t="s">
        <v>802</v>
      </c>
      <c r="B59" s="137" t="s">
        <v>805</v>
      </c>
      <c r="C59" s="137"/>
      <c r="D59" s="137"/>
      <c r="E59" s="132"/>
      <c r="F59" s="132"/>
      <c r="G59" s="132"/>
    </row>
    <row r="60" spans="1:7" ht="15.6" x14ac:dyDescent="0.3">
      <c r="A60" s="131" t="s">
        <v>803</v>
      </c>
      <c r="B60" s="137" t="s">
        <v>806</v>
      </c>
      <c r="C60" s="137"/>
      <c r="D60" s="137"/>
      <c r="E60" s="132"/>
      <c r="F60" s="132"/>
      <c r="G60" s="132"/>
    </row>
    <row r="61" spans="1:7" ht="30" customHeight="1" x14ac:dyDescent="0.3">
      <c r="A61" s="131" t="s">
        <v>804</v>
      </c>
      <c r="B61" s="188" t="s">
        <v>807</v>
      </c>
      <c r="C61" s="188"/>
      <c r="D61" s="188"/>
      <c r="E61" s="138"/>
      <c r="F61" s="132"/>
      <c r="G61" s="132">
        <v>718814</v>
      </c>
    </row>
    <row r="62" spans="1:7" ht="15.6" x14ac:dyDescent="0.3">
      <c r="A62" s="131" t="s">
        <v>808</v>
      </c>
      <c r="B62" s="189" t="s">
        <v>810</v>
      </c>
      <c r="C62" s="190"/>
      <c r="D62" s="191"/>
      <c r="E62" s="132"/>
      <c r="F62" s="132"/>
      <c r="G62" s="132">
        <v>511109</v>
      </c>
    </row>
    <row r="63" spans="1:7" ht="30" customHeight="1" x14ac:dyDescent="0.3">
      <c r="A63" s="131" t="s">
        <v>809</v>
      </c>
      <c r="B63" s="188" t="s">
        <v>811</v>
      </c>
      <c r="C63" s="188"/>
      <c r="D63" s="188"/>
      <c r="E63" s="138"/>
      <c r="F63" s="132"/>
      <c r="G63" s="132">
        <v>6500</v>
      </c>
    </row>
    <row r="64" spans="1:7" ht="30" customHeight="1" x14ac:dyDescent="0.3">
      <c r="A64" s="131" t="s">
        <v>812</v>
      </c>
      <c r="B64" s="188" t="s">
        <v>814</v>
      </c>
      <c r="C64" s="188"/>
      <c r="D64" s="188"/>
      <c r="E64" s="138"/>
      <c r="F64" s="138"/>
      <c r="G64" s="132">
        <v>147470</v>
      </c>
    </row>
    <row r="65" spans="1:7" ht="15.6" x14ac:dyDescent="0.3">
      <c r="A65" s="131" t="s">
        <v>813</v>
      </c>
      <c r="B65" s="82" t="s">
        <v>817</v>
      </c>
      <c r="C65" s="82"/>
      <c r="D65" s="82"/>
      <c r="E65" s="82"/>
      <c r="F65" s="82"/>
      <c r="G65" s="82">
        <f>SUM(G61:G64)</f>
        <v>1383893</v>
      </c>
    </row>
    <row r="66" spans="1:7" ht="15.6" x14ac:dyDescent="0.3">
      <c r="A66" s="139" t="s">
        <v>815</v>
      </c>
      <c r="B66" s="82" t="s">
        <v>816</v>
      </c>
      <c r="C66" s="82"/>
      <c r="D66" s="82"/>
      <c r="E66" s="82"/>
      <c r="F66" s="82"/>
      <c r="G66" s="82">
        <v>1383893</v>
      </c>
    </row>
  </sheetData>
  <mergeCells count="29">
    <mergeCell ref="B15:D15"/>
    <mergeCell ref="B21:D21"/>
    <mergeCell ref="B27:D27"/>
    <mergeCell ref="A3:H3"/>
    <mergeCell ref="A5:H6"/>
    <mergeCell ref="B63:D63"/>
    <mergeCell ref="B22:D22"/>
    <mergeCell ref="B23:D23"/>
    <mergeCell ref="B16:D16"/>
    <mergeCell ref="B17:D17"/>
    <mergeCell ref="B18:D18"/>
    <mergeCell ref="B44:D44"/>
    <mergeCell ref="B19:D19"/>
    <mergeCell ref="B10:D10"/>
    <mergeCell ref="B9:D9"/>
    <mergeCell ref="B12:D12"/>
    <mergeCell ref="B13:D13"/>
    <mergeCell ref="B55:D55"/>
    <mergeCell ref="B14:D14"/>
    <mergeCell ref="B64:D64"/>
    <mergeCell ref="B30:D30"/>
    <mergeCell ref="B62:D62"/>
    <mergeCell ref="B40:D40"/>
    <mergeCell ref="B41:D41"/>
    <mergeCell ref="B53:D53"/>
    <mergeCell ref="B61:D61"/>
    <mergeCell ref="B45:D45"/>
    <mergeCell ref="B49:D49"/>
    <mergeCell ref="B54:D54"/>
  </mergeCells>
  <phoneticPr fontId="18" type="noConversion"/>
  <printOptions horizontalCentered="1"/>
  <pageMargins left="0.39370078740157483" right="0.19685039370078741" top="0.19685039370078741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1.melléklet</vt:lpstr>
      <vt:lpstr>2.melléklet </vt:lpstr>
      <vt:lpstr>3.melléklet</vt:lpstr>
      <vt:lpstr>4.melléklet</vt:lpstr>
      <vt:lpstr>5. melléklet</vt:lpstr>
      <vt:lpstr>6.melléklet</vt:lpstr>
      <vt:lpstr>7.melléklet</vt:lpstr>
      <vt:lpstr>8.melléklet</vt:lpstr>
      <vt:lpstr>9.melléklet</vt:lpstr>
      <vt:lpstr>'2.melléklet '!Nyomtatási_terület</vt:lpstr>
      <vt:lpstr>'6.melléklet'!Nyomtatási_terület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2021-05-18T09:51:10Z</cp:lastPrinted>
  <dcterms:created xsi:type="dcterms:W3CDTF">2014-01-13T16:29:21Z</dcterms:created>
  <dcterms:modified xsi:type="dcterms:W3CDTF">2021-05-25T17:36:56Z</dcterms:modified>
</cp:coreProperties>
</file>