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-Kv-rend mód.-6\"/>
    </mc:Choice>
  </mc:AlternateContent>
  <bookViews>
    <workbookView xWindow="0" yWindow="0" windowWidth="19200" windowHeight="11595"/>
  </bookViews>
  <sheets>
    <sheet name="hivatal-5" sheetId="1" r:id="rId1"/>
  </sheets>
  <definedNames>
    <definedName name="_xlnm.Print_Titles" localSheetId="0">'hivatal-5'!$1:$7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D55" i="1" s="1"/>
  <c r="E54" i="1"/>
  <c r="D54" i="1" s="1"/>
  <c r="E53" i="1"/>
  <c r="D53" i="1" s="1"/>
  <c r="F52" i="1"/>
  <c r="E52" i="1" s="1"/>
  <c r="H51" i="1"/>
  <c r="G51" i="1"/>
  <c r="C51" i="1"/>
  <c r="C56" i="1" s="1"/>
  <c r="G50" i="1"/>
  <c r="E50" i="1"/>
  <c r="D50" i="1" s="1"/>
  <c r="F49" i="1"/>
  <c r="E49" i="1" s="1"/>
  <c r="D49" i="1" s="1"/>
  <c r="F48" i="1"/>
  <c r="E48" i="1"/>
  <c r="D48" i="1" s="1"/>
  <c r="E47" i="1"/>
  <c r="D47" i="1" s="1"/>
  <c r="E46" i="1"/>
  <c r="D46" i="1" s="1"/>
  <c r="H45" i="1"/>
  <c r="H56" i="1" s="1"/>
  <c r="G45" i="1"/>
  <c r="G56" i="1" s="1"/>
  <c r="F45" i="1"/>
  <c r="C45" i="1"/>
  <c r="G40" i="1"/>
  <c r="G37" i="1" s="1"/>
  <c r="F40" i="1"/>
  <c r="E40" i="1"/>
  <c r="D40" i="1" s="1"/>
  <c r="E38" i="1"/>
  <c r="D38" i="1" s="1"/>
  <c r="H37" i="1"/>
  <c r="F37" i="1"/>
  <c r="C37" i="1"/>
  <c r="H30" i="1"/>
  <c r="G30" i="1"/>
  <c r="F30" i="1"/>
  <c r="E30" i="1"/>
  <c r="D30" i="1"/>
  <c r="C30" i="1"/>
  <c r="H26" i="1"/>
  <c r="G26" i="1"/>
  <c r="F26" i="1"/>
  <c r="E26" i="1"/>
  <c r="D26" i="1"/>
  <c r="C26" i="1"/>
  <c r="G25" i="1"/>
  <c r="D25" i="1" s="1"/>
  <c r="H20" i="1"/>
  <c r="G20" i="1"/>
  <c r="E19" i="1"/>
  <c r="D19" i="1" s="1"/>
  <c r="D18" i="1"/>
  <c r="E17" i="1"/>
  <c r="D17" i="1"/>
  <c r="D16" i="1"/>
  <c r="E15" i="1"/>
  <c r="D15" i="1" s="1"/>
  <c r="D14" i="1"/>
  <c r="D13" i="1"/>
  <c r="E12" i="1"/>
  <c r="D12" i="1" s="1"/>
  <c r="E11" i="1"/>
  <c r="D11" i="1" s="1"/>
  <c r="H9" i="1"/>
  <c r="H36" i="1" s="1"/>
  <c r="H41" i="1" s="1"/>
  <c r="G9" i="1"/>
  <c r="G36" i="1" s="1"/>
  <c r="F9" i="1"/>
  <c r="F36" i="1" s="1"/>
  <c r="F41" i="1" s="1"/>
  <c r="C9" i="1"/>
  <c r="C36" i="1" s="1"/>
  <c r="C41" i="1" s="1"/>
  <c r="G41" i="1" l="1"/>
  <c r="D9" i="1"/>
  <c r="D36" i="1" s="1"/>
  <c r="D37" i="1"/>
  <c r="D45" i="1"/>
  <c r="D52" i="1"/>
  <c r="D51" i="1" s="1"/>
  <c r="D56" i="1" s="1"/>
  <c r="E51" i="1"/>
  <c r="E9" i="1"/>
  <c r="E36" i="1" s="1"/>
  <c r="E37" i="1"/>
  <c r="E45" i="1"/>
  <c r="E56" i="1" s="1"/>
  <c r="F51" i="1"/>
  <c r="F56" i="1" s="1"/>
  <c r="E41" i="1" l="1"/>
  <c r="D41" i="1"/>
</calcChain>
</file>

<file path=xl/sharedStrings.xml><?xml version="1.0" encoding="utf-8"?>
<sst xmlns="http://schemas.openxmlformats.org/spreadsheetml/2006/main" count="118" uniqueCount="104">
  <si>
    <t>5. melléklet az 5/2015. (II.27.) önkormányzati rendelethez</t>
  </si>
  <si>
    <t>5. melléklet az  2/2014. (II.27.) önkormányzati rendelethez</t>
  </si>
  <si>
    <t>Költségvetési szerv megnevezése</t>
  </si>
  <si>
    <t>Polgármesteri  hivatal</t>
  </si>
  <si>
    <t>02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</si>
  <si>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</si>
  <si>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</si>
  <si>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</si>
  <si>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</si>
  <si>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</si>
  <si>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</si>
  <si>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Előirányzat</t>
  </si>
  <si>
    <t>Módosított előirányzat</t>
  </si>
  <si>
    <t>Kötelező mód. feladatok</t>
  </si>
  <si>
    <t>Módosítás</t>
  </si>
  <si>
    <t>Államigazgatási mód.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</si>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</sst>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20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right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164" fontId="4" fillId="0" borderId="2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3" fontId="9" fillId="0" borderId="15" xfId="0" applyNumberFormat="1" applyFont="1" applyFill="1" applyBorder="1" applyAlignment="1" applyProtection="1">
      <alignment vertical="center" wrapText="1"/>
    </xf>
    <xf numFmtId="0" fontId="10" fillId="0" borderId="0" xfId="0" applyFont="1" applyFill="1" applyAlignment="1" applyProtection="1">
      <alignment vertical="center" wrapText="1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3" xfId="1" applyNumberFormat="1" applyFont="1" applyFill="1" applyBorder="1" applyAlignment="1" applyProtection="1">
      <alignment vertical="center" wrapText="1"/>
    </xf>
    <xf numFmtId="3" fontId="13" fillId="0" borderId="2" xfId="0" applyNumberFormat="1" applyFont="1" applyFill="1" applyBorder="1" applyAlignment="1" applyProtection="1">
      <alignment vertical="center" wrapText="1"/>
      <protection locked="0"/>
    </xf>
    <xf numFmtId="3" fontId="13" fillId="0" borderId="4" xfId="0" applyNumberFormat="1" applyFont="1" applyFill="1" applyBorder="1" applyAlignment="1" applyProtection="1">
      <alignment vertical="center" wrapText="1"/>
      <protection locked="0"/>
    </xf>
    <xf numFmtId="49" fontId="11" fillId="0" borderId="22" xfId="0" applyNumberFormat="1" applyFont="1" applyFill="1" applyBorder="1" applyAlignment="1" applyProtection="1">
      <alignment horizontal="center" vertical="center" wrapText="1"/>
    </xf>
    <xf numFmtId="0" fontId="13" fillId="0" borderId="23" xfId="1" applyFont="1" applyFill="1" applyBorder="1" applyAlignment="1" applyProtection="1">
      <alignment horizontal="left" vertical="center" wrapText="1" indent="1"/>
    </xf>
    <xf numFmtId="3" fontId="13" fillId="0" borderId="24" xfId="1" applyNumberFormat="1" applyFont="1" applyFill="1" applyBorder="1" applyAlignment="1" applyProtection="1">
      <alignment vertical="center" wrapText="1"/>
    </xf>
    <xf numFmtId="3" fontId="13" fillId="0" borderId="23" xfId="0" applyNumberFormat="1" applyFont="1" applyFill="1" applyBorder="1" applyAlignment="1" applyProtection="1">
      <alignment vertical="center" wrapText="1"/>
      <protection locked="0"/>
    </xf>
    <xf numFmtId="3" fontId="13" fillId="0" borderId="25" xfId="0" applyNumberFormat="1" applyFont="1" applyFill="1" applyBorder="1" applyAlignment="1" applyProtection="1">
      <alignment vertical="center" wrapText="1"/>
      <protection locked="0"/>
    </xf>
    <xf numFmtId="0" fontId="13" fillId="0" borderId="26" xfId="1" applyFont="1" applyFill="1" applyBorder="1" applyAlignment="1" applyProtection="1">
      <alignment horizontal="left" vertical="center" wrapText="1" indent="1"/>
    </xf>
    <xf numFmtId="3" fontId="13" fillId="0" borderId="23" xfId="1" applyNumberFormat="1" applyFont="1" applyFill="1" applyBorder="1" applyAlignment="1" applyProtection="1">
      <alignment vertical="center" wrapText="1"/>
    </xf>
    <xf numFmtId="3" fontId="13" fillId="0" borderId="27" xfId="1" applyNumberFormat="1" applyFont="1" applyFill="1" applyBorder="1" applyAlignment="1" applyProtection="1">
      <alignment vertical="center" wrapText="1"/>
    </xf>
    <xf numFmtId="3" fontId="13" fillId="0" borderId="26" xfId="0" applyNumberFormat="1" applyFont="1" applyFill="1" applyBorder="1" applyAlignment="1" applyProtection="1">
      <alignment vertical="center" wrapText="1"/>
      <protection locked="0"/>
    </xf>
    <xf numFmtId="3" fontId="13" fillId="0" borderId="28" xfId="0" applyNumberFormat="1" applyFont="1" applyFill="1" applyBorder="1" applyAlignment="1" applyProtection="1">
      <alignment vertical="center" wrapTex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6" xfId="0" applyNumberFormat="1" applyFont="1" applyFill="1" applyBorder="1" applyAlignment="1" applyProtection="1">
      <alignment vertical="center" wrapText="1"/>
      <protection locked="0"/>
    </xf>
    <xf numFmtId="3" fontId="13" fillId="0" borderId="20" xfId="0" applyNumberFormat="1" applyFont="1" applyFill="1" applyBorder="1" applyAlignment="1" applyProtection="1">
      <alignment vertical="center" wrapText="1"/>
      <protection locked="0"/>
    </xf>
    <xf numFmtId="3" fontId="9" fillId="0" borderId="14" xfId="0" applyNumberFormat="1" applyFont="1" applyFill="1" applyBorder="1" applyAlignment="1" applyProtection="1">
      <alignment vertical="center" wrapText="1"/>
    </xf>
    <xf numFmtId="3" fontId="9" fillId="0" borderId="29" xfId="0" applyNumberFormat="1" applyFont="1" applyFill="1" applyBorder="1" applyAlignment="1" applyProtection="1">
      <alignment vertical="center" wrapText="1"/>
    </xf>
    <xf numFmtId="0" fontId="13" fillId="0" borderId="30" xfId="1" applyFont="1" applyFill="1" applyBorder="1" applyAlignment="1" applyProtection="1">
      <alignment horizontal="left" vertical="center" wrapText="1" indent="1"/>
    </xf>
    <xf numFmtId="3" fontId="13" fillId="0" borderId="31" xfId="1" applyNumberFormat="1" applyFont="1" applyFill="1" applyBorder="1" applyAlignment="1" applyProtection="1">
      <alignment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vertical="center" wrapText="1"/>
    </xf>
    <xf numFmtId="3" fontId="9" fillId="0" borderId="14" xfId="0" applyNumberFormat="1" applyFont="1" applyFill="1" applyBorder="1" applyAlignment="1" applyProtection="1">
      <alignment vertical="center" wrapText="1"/>
      <protection locked="0"/>
    </xf>
    <xf numFmtId="3" fontId="9" fillId="0" borderId="29" xfId="0" applyNumberFormat="1" applyFont="1" applyFill="1" applyBorder="1" applyAlignment="1" applyProtection="1">
      <alignment vertical="center" wrapText="1"/>
      <protection locked="0"/>
    </xf>
    <xf numFmtId="49" fontId="11" fillId="0" borderId="32" xfId="0" applyNumberFormat="1" applyFont="1" applyFill="1" applyBorder="1" applyAlignment="1" applyProtection="1">
      <alignment horizontal="center" vertical="center" wrapText="1"/>
    </xf>
    <xf numFmtId="0" fontId="11" fillId="0" borderId="30" xfId="1" applyFont="1" applyFill="1" applyBorder="1" applyAlignment="1" applyProtection="1">
      <alignment horizontal="left" vertical="center" wrapText="1" indent="1"/>
    </xf>
    <xf numFmtId="3" fontId="11" fillId="0" borderId="31" xfId="1" applyNumberFormat="1" applyFont="1" applyFill="1" applyBorder="1" applyAlignment="1" applyProtection="1">
      <alignment vertical="center" wrapText="1"/>
    </xf>
    <xf numFmtId="3" fontId="11" fillId="0" borderId="2" xfId="0" applyNumberFormat="1" applyFont="1" applyFill="1" applyBorder="1" applyAlignment="1" applyProtection="1">
      <alignment vertical="center" wrapText="1"/>
      <protection locked="0"/>
    </xf>
    <xf numFmtId="3" fontId="11" fillId="0" borderId="33" xfId="0" applyNumberFormat="1" applyFont="1" applyFill="1" applyBorder="1" applyAlignment="1" applyProtection="1">
      <alignment vertical="center" wrapText="1"/>
      <protection locked="0"/>
    </xf>
    <xf numFmtId="0" fontId="11" fillId="0" borderId="23" xfId="1" applyFont="1" applyFill="1" applyBorder="1" applyAlignment="1" applyProtection="1">
      <alignment horizontal="left" vertical="center" wrapText="1" indent="1"/>
    </xf>
    <xf numFmtId="3" fontId="11" fillId="0" borderId="27" xfId="1" applyNumberFormat="1" applyFont="1" applyFill="1" applyBorder="1" applyAlignment="1" applyProtection="1">
      <alignment vertical="center" wrapText="1"/>
    </xf>
    <xf numFmtId="3" fontId="11" fillId="0" borderId="26" xfId="0" applyNumberFormat="1" applyFont="1" applyFill="1" applyBorder="1" applyAlignment="1" applyProtection="1">
      <alignment vertical="center" wrapText="1"/>
      <protection locked="0"/>
    </xf>
    <xf numFmtId="3" fontId="11" fillId="0" borderId="28" xfId="0" applyNumberFormat="1" applyFont="1" applyFill="1" applyBorder="1" applyAlignment="1" applyProtection="1">
      <alignment vertical="center" wrapText="1"/>
      <protection locked="0"/>
    </xf>
    <xf numFmtId="0" fontId="11" fillId="0" borderId="34" xfId="1" quotePrefix="1" applyFont="1" applyFill="1" applyBorder="1" applyAlignment="1" applyProtection="1">
      <alignment horizontal="left" vertical="center" wrapText="1" indent="1"/>
    </xf>
    <xf numFmtId="3" fontId="11" fillId="0" borderId="6" xfId="1" quotePrefix="1" applyNumberFormat="1" applyFont="1" applyFill="1" applyBorder="1" applyAlignment="1" applyProtection="1">
      <alignment vertical="center" wrapText="1"/>
    </xf>
    <xf numFmtId="3" fontId="11" fillId="0" borderId="35" xfId="1" quotePrefix="1" applyNumberFormat="1" applyFont="1" applyFill="1" applyBorder="1" applyAlignment="1" applyProtection="1">
      <alignment vertical="center" wrapText="1"/>
    </xf>
    <xf numFmtId="3" fontId="11" fillId="0" borderId="6" xfId="0" applyNumberFormat="1" applyFont="1" applyFill="1" applyBorder="1" applyAlignment="1" applyProtection="1">
      <alignment vertical="center" wrapText="1"/>
      <protection locked="0"/>
    </xf>
    <xf numFmtId="3" fontId="11" fillId="0" borderId="36" xfId="0" applyNumberFormat="1" applyFont="1" applyFill="1" applyBorder="1" applyAlignment="1" applyProtection="1">
      <alignment vertical="center" wrapText="1"/>
      <protection locked="0"/>
    </xf>
    <xf numFmtId="3" fontId="9" fillId="0" borderId="37" xfId="1" applyNumberFormat="1" applyFont="1" applyFill="1" applyBorder="1" applyAlignment="1" applyProtection="1">
      <alignment vertical="center" wrapText="1"/>
    </xf>
    <xf numFmtId="3" fontId="11" fillId="0" borderId="23" xfId="1" applyNumberFormat="1" applyFont="1" applyFill="1" applyBorder="1" applyAlignment="1" applyProtection="1">
      <alignment vertical="center" wrapText="1"/>
    </xf>
    <xf numFmtId="3" fontId="11" fillId="0" borderId="38" xfId="0" applyNumberFormat="1" applyFont="1" applyFill="1" applyBorder="1" applyAlignment="1" applyProtection="1">
      <alignment vertical="center" wrapText="1"/>
      <protection locked="0"/>
    </xf>
    <xf numFmtId="0" fontId="11" fillId="0" borderId="34" xfId="1" applyFont="1" applyFill="1" applyBorder="1" applyAlignment="1" applyProtection="1">
      <alignment horizontal="left" vertical="center" wrapText="1" indent="1"/>
    </xf>
    <xf numFmtId="3" fontId="11" fillId="0" borderId="37" xfId="1" applyNumberFormat="1" applyFont="1" applyFill="1" applyBorder="1" applyAlignment="1" applyProtection="1">
      <alignment vertical="center" wrapText="1"/>
    </xf>
    <xf numFmtId="3" fontId="9" fillId="0" borderId="14" xfId="1" applyNumberFormat="1" applyFont="1" applyFill="1" applyBorder="1" applyAlignment="1" applyProtection="1">
      <alignment vertical="center" wrapText="1"/>
    </xf>
    <xf numFmtId="3" fontId="9" fillId="0" borderId="39" xfId="1" applyNumberFormat="1" applyFont="1" applyFill="1" applyBorder="1" applyAlignment="1" applyProtection="1">
      <alignment vertical="center" wrapText="1"/>
    </xf>
    <xf numFmtId="3" fontId="9" fillId="0" borderId="40" xfId="1" applyNumberFormat="1" applyFont="1" applyFill="1" applyBorder="1" applyAlignment="1" applyProtection="1">
      <alignment vertical="center" wrapText="1"/>
    </xf>
    <xf numFmtId="3" fontId="9" fillId="0" borderId="29" xfId="1" applyNumberFormat="1" applyFont="1" applyFill="1" applyBorder="1" applyAlignment="1" applyProtection="1">
      <alignment vertical="center" wrapText="1"/>
    </xf>
    <xf numFmtId="0" fontId="9" fillId="0" borderId="15" xfId="1" applyFont="1" applyFill="1" applyBorder="1" applyAlignment="1" applyProtection="1">
      <alignment horizontal="left" vertical="center" wrapText="1" indent="1"/>
    </xf>
    <xf numFmtId="0" fontId="15" fillId="0" borderId="13" xfId="0" applyFont="1" applyBorder="1" applyAlignment="1" applyProtection="1">
      <alignment horizontal="center" vertical="center" wrapText="1"/>
    </xf>
    <xf numFmtId="3" fontId="9" fillId="0" borderId="40" xfId="0" applyNumberFormat="1" applyFont="1" applyFill="1" applyBorder="1" applyAlignment="1" applyProtection="1">
      <alignment vertical="center" wrapText="1"/>
    </xf>
    <xf numFmtId="3" fontId="11" fillId="0" borderId="23" xfId="0" applyNumberFormat="1" applyFont="1" applyFill="1" applyBorder="1" applyAlignment="1" applyProtection="1">
      <alignment vertical="center" wrapText="1"/>
      <protection locked="0"/>
    </xf>
    <xf numFmtId="3" fontId="9" fillId="0" borderId="6" xfId="0" applyNumberFormat="1" applyFont="1" applyFill="1" applyBorder="1" applyAlignment="1" applyProtection="1">
      <alignment vertical="center" wrapText="1"/>
      <protection locked="0"/>
    </xf>
    <xf numFmtId="3" fontId="9" fillId="0" borderId="36" xfId="0" applyNumberFormat="1" applyFont="1" applyFill="1" applyBorder="1" applyAlignment="1" applyProtection="1">
      <alignment vertical="center" wrapText="1"/>
      <protection locked="0"/>
    </xf>
    <xf numFmtId="0" fontId="16" fillId="0" borderId="39" xfId="0" applyFont="1" applyBorder="1" applyAlignment="1" applyProtection="1">
      <alignment horizontal="left" wrapText="1" indent="1"/>
    </xf>
    <xf numFmtId="3" fontId="16" fillId="0" borderId="40" xfId="0" applyNumberFormat="1" applyFont="1" applyBorder="1" applyAlignment="1" applyProtection="1">
      <alignment wrapText="1"/>
    </xf>
    <xf numFmtId="3" fontId="16" fillId="0" borderId="13" xfId="0" applyNumberFormat="1" applyFont="1" applyBorder="1" applyAlignment="1" applyProtection="1">
      <alignment wrapText="1"/>
    </xf>
    <xf numFmtId="3" fontId="16" fillId="0" borderId="29" xfId="0" applyNumberFormat="1" applyFont="1" applyBorder="1" applyAlignment="1" applyProtection="1">
      <alignment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vertical="center" wrapText="1"/>
    </xf>
    <xf numFmtId="3" fontId="8" fillId="0" borderId="0" xfId="0" applyNumberFormat="1" applyFont="1" applyFill="1" applyBorder="1" applyAlignment="1" applyProtection="1">
      <alignment vertical="center" wrapTex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3" fontId="13" fillId="0" borderId="0" xfId="0" applyNumberFormat="1" applyFont="1" applyFill="1" applyAlignment="1" applyProtection="1">
      <alignment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4" fillId="0" borderId="39" xfId="0" applyFont="1" applyFill="1" applyBorder="1" applyAlignment="1" applyProtection="1">
      <alignment horizontal="center" vertical="center" wrapText="1"/>
    </xf>
    <xf numFmtId="3" fontId="4" fillId="0" borderId="39" xfId="0" applyNumberFormat="1" applyFont="1" applyFill="1" applyBorder="1" applyAlignment="1" applyProtection="1">
      <alignment vertical="center" wrapText="1"/>
    </xf>
    <xf numFmtId="3" fontId="8" fillId="0" borderId="19" xfId="0" applyNumberFormat="1" applyFont="1" applyFill="1" applyBorder="1" applyAlignment="1" applyProtection="1">
      <alignment vertical="center" wrapText="1"/>
    </xf>
    <xf numFmtId="3" fontId="8" fillId="0" borderId="29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>
      <alignment vertical="center" wrapText="1"/>
    </xf>
    <xf numFmtId="3" fontId="11" fillId="0" borderId="25" xfId="0" applyNumberFormat="1" applyFont="1" applyFill="1" applyBorder="1" applyAlignment="1" applyProtection="1">
      <alignment vertical="center" wrapText="1"/>
      <protection locked="0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vertical="center" wrapText="1"/>
    </xf>
    <xf numFmtId="3" fontId="8" fillId="0" borderId="14" xfId="0" applyNumberFormat="1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19" xfId="0" applyFont="1" applyFill="1" applyBorder="1" applyAlignment="1" applyProtection="1">
      <alignment vertical="center" wrapText="1"/>
    </xf>
    <xf numFmtId="0" fontId="7" fillId="0" borderId="39" xfId="0" applyFont="1" applyFill="1" applyBorder="1" applyAlignment="1" applyProtection="1">
      <alignment vertical="center" wrapText="1"/>
    </xf>
    <xf numFmtId="0" fontId="7" fillId="0" borderId="14" xfId="0" applyFont="1" applyFill="1" applyBorder="1" applyAlignment="1" applyProtection="1">
      <alignment vertical="center" wrapText="1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59"/>
  <sheetViews>
    <sheetView tabSelected="1" zoomScaleNormal="100" workbookViewId="0">
      <selection activeCell="B2" sqref="B2"/>
    </sheetView>
  </sheetViews>
  <sheetFormatPr defaultRowHeight="12.75" x14ac:dyDescent="0.2"/>
  <cols>
    <col min="1" max="1" width="12.33203125" style="113" customWidth="1"/>
    <col min="2" max="2" width="59.5" style="23" customWidth="1"/>
    <col min="3" max="3" width="11.6640625" style="23" customWidth="1"/>
    <col min="4" max="4" width="13" style="23" customWidth="1"/>
    <col min="5" max="5" width="14.5" style="23" customWidth="1"/>
    <col min="6" max="6" width="10.6640625" style="23" customWidth="1"/>
    <col min="7" max="7" width="15.33203125" style="23" customWidth="1"/>
    <col min="8" max="8" width="11.6640625" style="23" customWidth="1"/>
    <col min="9" max="16384" width="9.33203125" style="23"/>
  </cols>
  <sheetData>
    <row r="1" spans="1:8" s="4" customFormat="1" ht="21" customHeight="1" x14ac:dyDescent="0.2">
      <c r="A1" s="1"/>
      <c r="B1" s="2"/>
      <c r="C1" s="2"/>
      <c r="D1" s="3" t="s">
        <v>0</v>
      </c>
      <c r="E1" s="3"/>
      <c r="F1" s="3"/>
      <c r="G1" s="3"/>
      <c r="H1" s="3"/>
    </row>
    <row r="2" spans="1:8" s="4" customFormat="1" ht="21" customHeight="1" thickBot="1" x14ac:dyDescent="0.25">
      <c r="A2" s="1"/>
      <c r="B2" s="2"/>
      <c r="C2" s="2"/>
      <c r="D2" s="3" t="s">
        <v>1</v>
      </c>
      <c r="E2" s="3"/>
      <c r="F2" s="3"/>
      <c r="G2" s="3"/>
      <c r="H2" s="3"/>
    </row>
    <row r="3" spans="1:8" s="10" customFormat="1" ht="25.5" customHeight="1" x14ac:dyDescent="0.2">
      <c r="A3" s="5" t="s">
        <v>2</v>
      </c>
      <c r="B3" s="6" t="s">
        <v>3</v>
      </c>
      <c r="C3" s="7"/>
      <c r="D3" s="7"/>
      <c r="E3" s="7"/>
      <c r="F3" s="7"/>
      <c r="G3" s="8"/>
      <c r="H3" s="9" t="s">
        <v>4</v>
      </c>
    </row>
    <row r="4" spans="1:8" s="10" customFormat="1" ht="30" customHeight="1" thickBot="1" x14ac:dyDescent="0.25">
      <c r="A4" s="11" t="s">
        <v>5</v>
      </c>
      <c r="B4" s="12" t="s">
        <v>6</v>
      </c>
      <c r="C4" s="13"/>
      <c r="D4" s="12"/>
      <c r="E4" s="12"/>
      <c r="F4" s="12"/>
      <c r="G4" s="14"/>
      <c r="H4" s="15" t="s">
        <v>7</v>
      </c>
    </row>
    <row r="5" spans="1:8" s="18" customFormat="1" ht="15" customHeight="1" thickBot="1" x14ac:dyDescent="0.3">
      <c r="A5" s="16"/>
      <c r="B5" s="16"/>
      <c r="C5" s="16"/>
      <c r="D5" s="16"/>
      <c r="E5" s="16"/>
      <c r="F5" s="16"/>
      <c r="G5" s="17"/>
      <c r="H5" s="17" t="s">
        <v>8</v>
      </c>
    </row>
    <row r="6" spans="1:8" ht="24.75" thickBot="1" x14ac:dyDescent="0.25">
      <c r="A6" s="19" t="s">
        <v>9</v>
      </c>
      <c r="B6" s="20" t="s">
        <v>10</v>
      </c>
      <c r="C6" s="21" t="s">
        <v>11</v>
      </c>
      <c r="D6" s="22" t="s">
        <v>12</v>
      </c>
      <c r="E6" s="21" t="s">
        <v>13</v>
      </c>
      <c r="F6" s="21" t="s">
        <v>14</v>
      </c>
      <c r="G6" s="22" t="s">
        <v>15</v>
      </c>
      <c r="H6" s="22" t="s">
        <v>14</v>
      </c>
    </row>
    <row r="7" spans="1:8" s="28" customFormat="1" ht="12.95" customHeight="1" thickBot="1" x14ac:dyDescent="0.25">
      <c r="A7" s="24"/>
      <c r="B7" s="25" t="s">
        <v>16</v>
      </c>
      <c r="C7" s="26" t="s">
        <v>17</v>
      </c>
      <c r="D7" s="26" t="s">
        <v>18</v>
      </c>
      <c r="E7" s="26" t="s">
        <v>19</v>
      </c>
      <c r="F7" s="27" t="s">
        <v>20</v>
      </c>
      <c r="G7" s="27" t="s">
        <v>21</v>
      </c>
      <c r="H7" s="27" t="s">
        <v>22</v>
      </c>
    </row>
    <row r="8" spans="1:8" s="28" customFormat="1" ht="15.95" customHeight="1" thickBot="1" x14ac:dyDescent="0.25">
      <c r="A8" s="29"/>
      <c r="B8" s="30" t="s">
        <v>23</v>
      </c>
      <c r="C8" s="30"/>
      <c r="D8" s="30"/>
      <c r="E8" s="30"/>
      <c r="F8" s="30"/>
      <c r="G8" s="31"/>
      <c r="H8" s="32"/>
    </row>
    <row r="9" spans="1:8" s="35" customFormat="1" ht="12" customHeight="1" thickBot="1" x14ac:dyDescent="0.25">
      <c r="A9" s="24" t="s">
        <v>24</v>
      </c>
      <c r="B9" s="33" t="s">
        <v>25</v>
      </c>
      <c r="C9" s="34">
        <f t="shared" ref="C9:H9" si="0">SUM(C10:C19)</f>
        <v>3713</v>
      </c>
      <c r="D9" s="34">
        <f t="shared" si="0"/>
        <v>3713</v>
      </c>
      <c r="E9" s="34">
        <f t="shared" si="0"/>
        <v>3713</v>
      </c>
      <c r="F9" s="34">
        <f t="shared" si="0"/>
        <v>0</v>
      </c>
      <c r="G9" s="34">
        <f t="shared" si="0"/>
        <v>0</v>
      </c>
      <c r="H9" s="34">
        <f t="shared" si="0"/>
        <v>0</v>
      </c>
    </row>
    <row r="10" spans="1:8" s="35" customFormat="1" ht="12" customHeight="1" x14ac:dyDescent="0.2">
      <c r="A10" s="36" t="s">
        <v>26</v>
      </c>
      <c r="B10" s="37" t="s">
        <v>27</v>
      </c>
      <c r="C10" s="38"/>
      <c r="D10" s="38"/>
      <c r="E10" s="38"/>
      <c r="F10" s="38"/>
      <c r="G10" s="39"/>
      <c r="H10" s="40"/>
    </row>
    <row r="11" spans="1:8" s="35" customFormat="1" ht="12" customHeight="1" x14ac:dyDescent="0.2">
      <c r="A11" s="41" t="s">
        <v>28</v>
      </c>
      <c r="B11" s="42" t="s">
        <v>29</v>
      </c>
      <c r="C11" s="43">
        <v>0</v>
      </c>
      <c r="D11" s="43">
        <f>+E11+G11</f>
        <v>0</v>
      </c>
      <c r="E11" s="43">
        <f>+F11</f>
        <v>0</v>
      </c>
      <c r="F11" s="43"/>
      <c r="G11" s="44">
        <v>0</v>
      </c>
      <c r="H11" s="45"/>
    </row>
    <row r="12" spans="1:8" s="35" customFormat="1" ht="12" customHeight="1" x14ac:dyDescent="0.2">
      <c r="A12" s="41" t="s">
        <v>30</v>
      </c>
      <c r="B12" s="42" t="s">
        <v>31</v>
      </c>
      <c r="C12" s="43">
        <v>752</v>
      </c>
      <c r="D12" s="43">
        <f t="shared" ref="D12:D19" si="1">+E12+G12</f>
        <v>752</v>
      </c>
      <c r="E12" s="43">
        <f>752+F12</f>
        <v>752</v>
      </c>
      <c r="F12" s="43"/>
      <c r="G12" s="44"/>
      <c r="H12" s="45"/>
    </row>
    <row r="13" spans="1:8" s="35" customFormat="1" ht="12" customHeight="1" x14ac:dyDescent="0.2">
      <c r="A13" s="41" t="s">
        <v>32</v>
      </c>
      <c r="B13" s="42" t="s">
        <v>33</v>
      </c>
      <c r="C13" s="43"/>
      <c r="D13" s="43">
        <f t="shared" si="1"/>
        <v>0</v>
      </c>
      <c r="E13" s="43"/>
      <c r="F13" s="43"/>
      <c r="G13" s="44"/>
      <c r="H13" s="45"/>
    </row>
    <row r="14" spans="1:8" s="35" customFormat="1" ht="12" customHeight="1" x14ac:dyDescent="0.2">
      <c r="A14" s="41" t="s">
        <v>34</v>
      </c>
      <c r="B14" s="42" t="s">
        <v>35</v>
      </c>
      <c r="C14" s="43"/>
      <c r="D14" s="43">
        <f t="shared" si="1"/>
        <v>0</v>
      </c>
      <c r="E14" s="43"/>
      <c r="F14" s="43"/>
      <c r="G14" s="44"/>
      <c r="H14" s="45"/>
    </row>
    <row r="15" spans="1:8" s="35" customFormat="1" ht="12" customHeight="1" x14ac:dyDescent="0.2">
      <c r="A15" s="41" t="s">
        <v>36</v>
      </c>
      <c r="B15" s="42" t="s">
        <v>37</v>
      </c>
      <c r="C15" s="43">
        <v>204</v>
      </c>
      <c r="D15" s="43">
        <f t="shared" si="1"/>
        <v>204</v>
      </c>
      <c r="E15" s="43">
        <f>204+F15</f>
        <v>204</v>
      </c>
      <c r="F15" s="43"/>
      <c r="G15" s="44"/>
      <c r="H15" s="45"/>
    </row>
    <row r="16" spans="1:8" s="35" customFormat="1" ht="12" customHeight="1" x14ac:dyDescent="0.2">
      <c r="A16" s="41" t="s">
        <v>38</v>
      </c>
      <c r="B16" s="46" t="s">
        <v>39</v>
      </c>
      <c r="C16" s="47"/>
      <c r="D16" s="43">
        <f t="shared" si="1"/>
        <v>0</v>
      </c>
      <c r="E16" s="47"/>
      <c r="F16" s="43"/>
      <c r="G16" s="44"/>
      <c r="H16" s="45"/>
    </row>
    <row r="17" spans="1:8" s="35" customFormat="1" ht="12" customHeight="1" x14ac:dyDescent="0.2">
      <c r="A17" s="41" t="s">
        <v>40</v>
      </c>
      <c r="B17" s="42" t="s">
        <v>41</v>
      </c>
      <c r="C17" s="48">
        <v>4</v>
      </c>
      <c r="D17" s="43">
        <f>+E17+G17</f>
        <v>4</v>
      </c>
      <c r="E17" s="48">
        <f>4+F17</f>
        <v>4</v>
      </c>
      <c r="F17" s="43"/>
      <c r="G17" s="49"/>
      <c r="H17" s="50"/>
    </row>
    <row r="18" spans="1:8" s="51" customFormat="1" ht="12" customHeight="1" x14ac:dyDescent="0.2">
      <c r="A18" s="41" t="s">
        <v>42</v>
      </c>
      <c r="B18" s="42" t="s">
        <v>43</v>
      </c>
      <c r="C18" s="43"/>
      <c r="D18" s="43">
        <f t="shared" si="1"/>
        <v>0</v>
      </c>
      <c r="E18" s="43"/>
      <c r="F18" s="43"/>
      <c r="G18" s="44"/>
      <c r="H18" s="45"/>
    </row>
    <row r="19" spans="1:8" s="51" customFormat="1" ht="12" customHeight="1" thickBot="1" x14ac:dyDescent="0.25">
      <c r="A19" s="41" t="s">
        <v>44</v>
      </c>
      <c r="B19" s="46" t="s">
        <v>45</v>
      </c>
      <c r="C19" s="48">
        <v>2753</v>
      </c>
      <c r="D19" s="43">
        <f t="shared" si="1"/>
        <v>2753</v>
      </c>
      <c r="E19" s="48">
        <f>2753+F19</f>
        <v>2753</v>
      </c>
      <c r="F19" s="48"/>
      <c r="G19" s="52"/>
      <c r="H19" s="53"/>
    </row>
    <row r="20" spans="1:8" s="35" customFormat="1" ht="21.75" customHeight="1" thickBot="1" x14ac:dyDescent="0.25">
      <c r="A20" s="24" t="s">
        <v>46</v>
      </c>
      <c r="B20" s="33" t="s">
        <v>47</v>
      </c>
      <c r="C20" s="34"/>
      <c r="D20" s="34"/>
      <c r="E20" s="34"/>
      <c r="F20" s="34"/>
      <c r="G20" s="54">
        <f>SUM(G21:G23)</f>
        <v>0</v>
      </c>
      <c r="H20" s="55">
        <f>SUM(H21:H23)</f>
        <v>0</v>
      </c>
    </row>
    <row r="21" spans="1:8" s="51" customFormat="1" ht="12" customHeight="1" x14ac:dyDescent="0.2">
      <c r="A21" s="41" t="s">
        <v>48</v>
      </c>
      <c r="B21" s="56" t="s">
        <v>49</v>
      </c>
      <c r="C21" s="57"/>
      <c r="D21" s="57"/>
      <c r="E21" s="57"/>
      <c r="F21" s="57"/>
      <c r="G21" s="39"/>
      <c r="H21" s="45"/>
    </row>
    <row r="22" spans="1:8" s="51" customFormat="1" ht="12" customHeight="1" x14ac:dyDescent="0.2">
      <c r="A22" s="41" t="s">
        <v>50</v>
      </c>
      <c r="B22" s="42" t="s">
        <v>51</v>
      </c>
      <c r="C22" s="43"/>
      <c r="D22" s="43"/>
      <c r="E22" s="43"/>
      <c r="F22" s="43"/>
      <c r="G22" s="44"/>
      <c r="H22" s="45"/>
    </row>
    <row r="23" spans="1:8" s="51" customFormat="1" ht="12" customHeight="1" x14ac:dyDescent="0.2">
      <c r="A23" s="41" t="s">
        <v>52</v>
      </c>
      <c r="B23" s="42" t="s">
        <v>53</v>
      </c>
      <c r="C23" s="43"/>
      <c r="D23" s="43"/>
      <c r="E23" s="43"/>
      <c r="F23" s="43"/>
      <c r="G23" s="44"/>
      <c r="H23" s="45"/>
    </row>
    <row r="24" spans="1:8" s="51" customFormat="1" ht="12" customHeight="1" thickBot="1" x14ac:dyDescent="0.25">
      <c r="A24" s="41" t="s">
        <v>54</v>
      </c>
      <c r="B24" s="42" t="s">
        <v>55</v>
      </c>
      <c r="C24" s="43"/>
      <c r="D24" s="43"/>
      <c r="E24" s="43"/>
      <c r="F24" s="43"/>
      <c r="G24" s="52"/>
      <c r="H24" s="45"/>
    </row>
    <row r="25" spans="1:8" s="51" customFormat="1" ht="12" customHeight="1" thickBot="1" x14ac:dyDescent="0.25">
      <c r="A25" s="58" t="s">
        <v>56</v>
      </c>
      <c r="B25" s="59" t="s">
        <v>57</v>
      </c>
      <c r="C25" s="60">
        <v>72</v>
      </c>
      <c r="D25" s="60">
        <f>+E25+G25</f>
        <v>72</v>
      </c>
      <c r="E25" s="60"/>
      <c r="F25" s="60"/>
      <c r="G25" s="61">
        <f>72+H25</f>
        <v>72</v>
      </c>
      <c r="H25" s="62"/>
    </row>
    <row r="26" spans="1:8" s="51" customFormat="1" ht="23.25" customHeight="1" thickBot="1" x14ac:dyDescent="0.25">
      <c r="A26" s="58" t="s">
        <v>58</v>
      </c>
      <c r="B26" s="59" t="s">
        <v>59</v>
      </c>
      <c r="C26" s="54">
        <f t="shared" ref="C26:H26" si="2">+C27+C28</f>
        <v>0</v>
      </c>
      <c r="D26" s="54">
        <f t="shared" si="2"/>
        <v>0</v>
      </c>
      <c r="E26" s="54">
        <f t="shared" si="2"/>
        <v>0</v>
      </c>
      <c r="F26" s="54">
        <f t="shared" si="2"/>
        <v>0</v>
      </c>
      <c r="G26" s="54">
        <f t="shared" si="2"/>
        <v>0</v>
      </c>
      <c r="H26" s="55">
        <f t="shared" si="2"/>
        <v>0</v>
      </c>
    </row>
    <row r="27" spans="1:8" s="51" customFormat="1" ht="12" customHeight="1" x14ac:dyDescent="0.2">
      <c r="A27" s="63" t="s">
        <v>60</v>
      </c>
      <c r="B27" s="64" t="s">
        <v>51</v>
      </c>
      <c r="C27" s="65"/>
      <c r="D27" s="65"/>
      <c r="E27" s="65"/>
      <c r="F27" s="65"/>
      <c r="G27" s="66"/>
      <c r="H27" s="67"/>
    </row>
    <row r="28" spans="1:8" s="51" customFormat="1" ht="12" customHeight="1" x14ac:dyDescent="0.2">
      <c r="A28" s="63" t="s">
        <v>61</v>
      </c>
      <c r="B28" s="68" t="s">
        <v>62</v>
      </c>
      <c r="C28" s="69"/>
      <c r="D28" s="69"/>
      <c r="E28" s="69"/>
      <c r="F28" s="69"/>
      <c r="G28" s="70"/>
      <c r="H28" s="71"/>
    </row>
    <row r="29" spans="1:8" s="51" customFormat="1" ht="12" customHeight="1" thickBot="1" x14ac:dyDescent="0.25">
      <c r="A29" s="41" t="s">
        <v>63</v>
      </c>
      <c r="B29" s="72" t="s">
        <v>64</v>
      </c>
      <c r="C29" s="73"/>
      <c r="D29" s="73"/>
      <c r="E29" s="73"/>
      <c r="F29" s="74"/>
      <c r="G29" s="75"/>
      <c r="H29" s="76"/>
    </row>
    <row r="30" spans="1:8" s="51" customFormat="1" ht="12" customHeight="1" thickBot="1" x14ac:dyDescent="0.25">
      <c r="A30" s="58" t="s">
        <v>65</v>
      </c>
      <c r="B30" s="59" t="s">
        <v>66</v>
      </c>
      <c r="C30" s="77">
        <f t="shared" ref="C30:H30" si="3">+C31+C32+C33</f>
        <v>0</v>
      </c>
      <c r="D30" s="77">
        <f t="shared" si="3"/>
        <v>0</v>
      </c>
      <c r="E30" s="77">
        <f t="shared" si="3"/>
        <v>0</v>
      </c>
      <c r="F30" s="77">
        <f t="shared" si="3"/>
        <v>0</v>
      </c>
      <c r="G30" s="54">
        <f t="shared" si="3"/>
        <v>0</v>
      </c>
      <c r="H30" s="55">
        <f t="shared" si="3"/>
        <v>0</v>
      </c>
    </row>
    <row r="31" spans="1:8" s="51" customFormat="1" ht="12" customHeight="1" x14ac:dyDescent="0.2">
      <c r="A31" s="63" t="s">
        <v>67</v>
      </c>
      <c r="B31" s="64" t="s">
        <v>68</v>
      </c>
      <c r="C31" s="65"/>
      <c r="D31" s="65"/>
      <c r="E31" s="65"/>
      <c r="F31" s="65"/>
      <c r="G31" s="66"/>
      <c r="H31" s="67"/>
    </row>
    <row r="32" spans="1:8" s="51" customFormat="1" ht="12" customHeight="1" x14ac:dyDescent="0.2">
      <c r="A32" s="63" t="s">
        <v>69</v>
      </c>
      <c r="B32" s="68" t="s">
        <v>70</v>
      </c>
      <c r="C32" s="78"/>
      <c r="D32" s="78"/>
      <c r="E32" s="78"/>
      <c r="F32" s="78"/>
      <c r="G32" s="79"/>
      <c r="H32" s="71"/>
    </row>
    <row r="33" spans="1:8" s="51" customFormat="1" ht="12" customHeight="1" thickBot="1" x14ac:dyDescent="0.25">
      <c r="A33" s="41" t="s">
        <v>71</v>
      </c>
      <c r="B33" s="80" t="s">
        <v>72</v>
      </c>
      <c r="C33" s="81"/>
      <c r="D33" s="81"/>
      <c r="E33" s="81"/>
      <c r="F33" s="81"/>
      <c r="G33" s="75"/>
      <c r="H33" s="76"/>
    </row>
    <row r="34" spans="1:8" s="35" customFormat="1" ht="12" customHeight="1" thickBot="1" x14ac:dyDescent="0.25">
      <c r="A34" s="58" t="s">
        <v>73</v>
      </c>
      <c r="B34" s="59" t="s">
        <v>74</v>
      </c>
      <c r="C34" s="60"/>
      <c r="D34" s="60"/>
      <c r="E34" s="60"/>
      <c r="F34" s="60"/>
      <c r="G34" s="61"/>
      <c r="H34" s="62"/>
    </row>
    <row r="35" spans="1:8" s="35" customFormat="1" ht="12" customHeight="1" thickBot="1" x14ac:dyDescent="0.25">
      <c r="A35" s="58" t="s">
        <v>75</v>
      </c>
      <c r="B35" s="59" t="s">
        <v>76</v>
      </c>
      <c r="C35" s="82"/>
      <c r="D35" s="83"/>
      <c r="E35" s="84"/>
      <c r="F35" s="85"/>
      <c r="G35" s="62"/>
      <c r="H35" s="62"/>
    </row>
    <row r="36" spans="1:8" s="35" customFormat="1" ht="12" customHeight="1" thickBot="1" x14ac:dyDescent="0.25">
      <c r="A36" s="24" t="s">
        <v>77</v>
      </c>
      <c r="B36" s="86" t="s">
        <v>78</v>
      </c>
      <c r="C36" s="84">
        <f>C9+C20+C25+C26+C30+C34+C35</f>
        <v>3785</v>
      </c>
      <c r="D36" s="84">
        <f>D9+D20+D25+D26+D30+D34+D35</f>
        <v>3785</v>
      </c>
      <c r="E36" s="84">
        <f>E9+E20+E25+E26+E30+E34+E35</f>
        <v>3713</v>
      </c>
      <c r="F36" s="84">
        <f>F9+F20+F25+F26+F30+F34+F35</f>
        <v>0</v>
      </c>
      <c r="G36" s="84">
        <f>G9+G20+G25+G26+G30+G34+G35</f>
        <v>72</v>
      </c>
      <c r="H36" s="55">
        <f>+H9+H20+H25+H26+H30+H34+H35</f>
        <v>0</v>
      </c>
    </row>
    <row r="37" spans="1:8" s="35" customFormat="1" ht="12" customHeight="1" thickBot="1" x14ac:dyDescent="0.25">
      <c r="A37" s="87" t="s">
        <v>79</v>
      </c>
      <c r="B37" s="86" t="s">
        <v>80</v>
      </c>
      <c r="C37" s="84">
        <f>SUM(C38:C40)</f>
        <v>300673</v>
      </c>
      <c r="D37" s="84">
        <f>SUM(D38:D40)</f>
        <v>269272</v>
      </c>
      <c r="E37" s="84">
        <f>SUM(E38:E40)</f>
        <v>237424</v>
      </c>
      <c r="F37" s="84">
        <f>SUM(F38:F40)</f>
        <v>-31401</v>
      </c>
      <c r="G37" s="88">
        <f>+G38+G39+G40</f>
        <v>31848</v>
      </c>
      <c r="H37" s="88">
        <f>+H38+H39+H40</f>
        <v>0</v>
      </c>
    </row>
    <row r="38" spans="1:8" s="35" customFormat="1" ht="12" customHeight="1" x14ac:dyDescent="0.2">
      <c r="A38" s="63" t="s">
        <v>81</v>
      </c>
      <c r="B38" s="64" t="s">
        <v>82</v>
      </c>
      <c r="C38" s="65"/>
      <c r="D38" s="65">
        <f>+E38+G38</f>
        <v>1361</v>
      </c>
      <c r="E38" s="65">
        <f>+F38</f>
        <v>1361</v>
      </c>
      <c r="F38" s="65">
        <v>1361</v>
      </c>
      <c r="G38" s="66"/>
      <c r="H38" s="67"/>
    </row>
    <row r="39" spans="1:8" s="35" customFormat="1" ht="12" customHeight="1" x14ac:dyDescent="0.2">
      <c r="A39" s="63" t="s">
        <v>83</v>
      </c>
      <c r="B39" s="68" t="s">
        <v>84</v>
      </c>
      <c r="C39" s="78"/>
      <c r="D39" s="78"/>
      <c r="E39" s="78"/>
      <c r="F39" s="78"/>
      <c r="G39" s="89"/>
      <c r="H39" s="71"/>
    </row>
    <row r="40" spans="1:8" s="51" customFormat="1" ht="12" customHeight="1" thickBot="1" x14ac:dyDescent="0.25">
      <c r="A40" s="41" t="s">
        <v>85</v>
      </c>
      <c r="B40" s="80" t="s">
        <v>86</v>
      </c>
      <c r="C40" s="77">
        <v>300673</v>
      </c>
      <c r="D40" s="77">
        <f>+E40+G40</f>
        <v>267911</v>
      </c>
      <c r="E40" s="77">
        <f>268825+F40</f>
        <v>236063</v>
      </c>
      <c r="F40" s="77">
        <f>30+2744-34277+102-1361</f>
        <v>-32762</v>
      </c>
      <c r="G40" s="90">
        <f>31848+H40</f>
        <v>31848</v>
      </c>
      <c r="H40" s="91"/>
    </row>
    <row r="41" spans="1:8" s="51" customFormat="1" ht="15" customHeight="1" thickBot="1" x14ac:dyDescent="0.25">
      <c r="A41" s="87" t="s">
        <v>87</v>
      </c>
      <c r="B41" s="92" t="s">
        <v>88</v>
      </c>
      <c r="C41" s="93">
        <f>C36+C40</f>
        <v>304458</v>
      </c>
      <c r="D41" s="93">
        <f>D36+D37</f>
        <v>273057</v>
      </c>
      <c r="E41" s="93">
        <f>E36+E37</f>
        <v>241137</v>
      </c>
      <c r="F41" s="93">
        <f>F36+F37</f>
        <v>-31401</v>
      </c>
      <c r="G41" s="94">
        <f>G36+G37</f>
        <v>31920</v>
      </c>
      <c r="H41" s="95">
        <f>H36+H37</f>
        <v>0</v>
      </c>
    </row>
    <row r="42" spans="1:8" s="51" customFormat="1" ht="15" customHeight="1" x14ac:dyDescent="0.2">
      <c r="A42" s="96"/>
      <c r="B42" s="97"/>
      <c r="C42" s="97"/>
      <c r="D42" s="98"/>
      <c r="E42" s="98"/>
      <c r="F42" s="98"/>
      <c r="G42" s="99"/>
      <c r="H42" s="99"/>
    </row>
    <row r="43" spans="1:8" ht="13.5" thickBot="1" x14ac:dyDescent="0.25">
      <c r="A43" s="100"/>
      <c r="B43" s="101"/>
      <c r="C43" s="101"/>
      <c r="D43" s="102"/>
      <c r="E43" s="102"/>
      <c r="F43" s="102"/>
      <c r="G43" s="102"/>
      <c r="H43" s="102"/>
    </row>
    <row r="44" spans="1:8" s="28" customFormat="1" ht="16.5" customHeight="1" thickBot="1" x14ac:dyDescent="0.25">
      <c r="A44" s="103"/>
      <c r="B44" s="104" t="s">
        <v>89</v>
      </c>
      <c r="C44" s="104"/>
      <c r="D44" s="105"/>
      <c r="E44" s="105"/>
      <c r="F44" s="105"/>
      <c r="G44" s="106"/>
      <c r="H44" s="107"/>
    </row>
    <row r="45" spans="1:8" s="108" customFormat="1" ht="12" customHeight="1" thickBot="1" x14ac:dyDescent="0.25">
      <c r="A45" s="58" t="s">
        <v>24</v>
      </c>
      <c r="B45" s="59" t="s">
        <v>90</v>
      </c>
      <c r="C45" s="60">
        <f t="shared" ref="C45:H45" si="4">SUM(C46:C50)</f>
        <v>302958</v>
      </c>
      <c r="D45" s="60">
        <f t="shared" si="4"/>
        <v>267322</v>
      </c>
      <c r="E45" s="60">
        <f t="shared" si="4"/>
        <v>235589</v>
      </c>
      <c r="F45" s="60">
        <f t="shared" si="4"/>
        <v>-35449</v>
      </c>
      <c r="G45" s="54">
        <f t="shared" si="4"/>
        <v>31733</v>
      </c>
      <c r="H45" s="55">
        <f t="shared" si="4"/>
        <v>-187</v>
      </c>
    </row>
    <row r="46" spans="1:8" ht="12" customHeight="1" x14ac:dyDescent="0.2">
      <c r="A46" s="41" t="s">
        <v>26</v>
      </c>
      <c r="B46" s="56" t="s">
        <v>91</v>
      </c>
      <c r="C46" s="57">
        <v>103397</v>
      </c>
      <c r="D46" s="57">
        <f>+E46+G46</f>
        <v>103477</v>
      </c>
      <c r="E46" s="57">
        <f>83441+F46</f>
        <v>83521</v>
      </c>
      <c r="F46" s="57">
        <v>80</v>
      </c>
      <c r="G46" s="66">
        <v>19956</v>
      </c>
      <c r="H46" s="67"/>
    </row>
    <row r="47" spans="1:8" ht="12" customHeight="1" x14ac:dyDescent="0.2">
      <c r="A47" s="41" t="s">
        <v>28</v>
      </c>
      <c r="B47" s="42" t="s">
        <v>92</v>
      </c>
      <c r="C47" s="43">
        <v>28688</v>
      </c>
      <c r="D47" s="57">
        <f>+E47+G47</f>
        <v>28710</v>
      </c>
      <c r="E47" s="43">
        <f>23549+F47</f>
        <v>23571</v>
      </c>
      <c r="F47" s="43">
        <v>22</v>
      </c>
      <c r="G47" s="89">
        <v>5139</v>
      </c>
      <c r="H47" s="109"/>
    </row>
    <row r="48" spans="1:8" ht="12" customHeight="1" x14ac:dyDescent="0.2">
      <c r="A48" s="41" t="s">
        <v>30</v>
      </c>
      <c r="B48" s="42" t="s">
        <v>93</v>
      </c>
      <c r="C48" s="43">
        <v>27207</v>
      </c>
      <c r="D48" s="57">
        <f>+E48+G48</f>
        <v>22972</v>
      </c>
      <c r="E48" s="43">
        <f>21281+F48</f>
        <v>17046</v>
      </c>
      <c r="F48" s="43">
        <f>-1200-3035</f>
        <v>-4235</v>
      </c>
      <c r="G48" s="89">
        <v>5926</v>
      </c>
      <c r="H48" s="109"/>
    </row>
    <row r="49" spans="1:8" ht="12" customHeight="1" x14ac:dyDescent="0.2">
      <c r="A49" s="41" t="s">
        <v>32</v>
      </c>
      <c r="B49" s="42" t="s">
        <v>94</v>
      </c>
      <c r="C49" s="43">
        <v>142954</v>
      </c>
      <c r="D49" s="57">
        <f>+E49+G49</f>
        <v>111451</v>
      </c>
      <c r="E49" s="43">
        <f>142954+F49</f>
        <v>111451</v>
      </c>
      <c r="F49" s="43">
        <f>30+2744-34277</f>
        <v>-31503</v>
      </c>
      <c r="G49" s="89"/>
      <c r="H49" s="109"/>
    </row>
    <row r="50" spans="1:8" ht="12" customHeight="1" thickBot="1" x14ac:dyDescent="0.25">
      <c r="A50" s="41" t="s">
        <v>34</v>
      </c>
      <c r="B50" s="42" t="s">
        <v>95</v>
      </c>
      <c r="C50" s="43">
        <v>712</v>
      </c>
      <c r="D50" s="57">
        <f>+E50+G50</f>
        <v>712</v>
      </c>
      <c r="E50" s="43">
        <f>-187+F50</f>
        <v>0</v>
      </c>
      <c r="F50" s="43">
        <v>187</v>
      </c>
      <c r="G50" s="75">
        <f>899+H50</f>
        <v>712</v>
      </c>
      <c r="H50" s="109">
        <v>-187</v>
      </c>
    </row>
    <row r="51" spans="1:8" ht="12" customHeight="1" thickBot="1" x14ac:dyDescent="0.25">
      <c r="A51" s="58" t="s">
        <v>46</v>
      </c>
      <c r="B51" s="59" t="s">
        <v>96</v>
      </c>
      <c r="C51" s="60">
        <f>SUM(C52:C54)</f>
        <v>1500</v>
      </c>
      <c r="D51" s="60">
        <f>SUM(D52:D54)</f>
        <v>5735</v>
      </c>
      <c r="E51" s="60">
        <f>SUM(E52:E55)</f>
        <v>5735</v>
      </c>
      <c r="F51" s="60">
        <f>SUM(F52:F55)</f>
        <v>4235</v>
      </c>
      <c r="G51" s="54">
        <f>SUM(G52:G54)</f>
        <v>0</v>
      </c>
      <c r="H51" s="55">
        <f>SUM(H52:H54)</f>
        <v>0</v>
      </c>
    </row>
    <row r="52" spans="1:8" s="108" customFormat="1" ht="12" customHeight="1" x14ac:dyDescent="0.2">
      <c r="A52" s="41" t="s">
        <v>48</v>
      </c>
      <c r="B52" s="56" t="s">
        <v>97</v>
      </c>
      <c r="C52" s="57">
        <v>1500</v>
      </c>
      <c r="D52" s="57">
        <f>+E52+G52</f>
        <v>5735</v>
      </c>
      <c r="E52" s="57">
        <f>1500+F52</f>
        <v>5735</v>
      </c>
      <c r="F52" s="57">
        <f>1200+3035</f>
        <v>4235</v>
      </c>
      <c r="G52" s="66"/>
      <c r="H52" s="67"/>
    </row>
    <row r="53" spans="1:8" ht="12" customHeight="1" x14ac:dyDescent="0.2">
      <c r="A53" s="41" t="s">
        <v>50</v>
      </c>
      <c r="B53" s="42" t="s">
        <v>98</v>
      </c>
      <c r="C53" s="43">
        <v>0</v>
      </c>
      <c r="D53" s="57">
        <f>+E53+G53</f>
        <v>0</v>
      </c>
      <c r="E53" s="43">
        <f>+F53</f>
        <v>0</v>
      </c>
      <c r="F53" s="43"/>
      <c r="G53" s="89"/>
      <c r="H53" s="109"/>
    </row>
    <row r="54" spans="1:8" ht="12" customHeight="1" x14ac:dyDescent="0.2">
      <c r="A54" s="41" t="s">
        <v>52</v>
      </c>
      <c r="B54" s="42" t="s">
        <v>99</v>
      </c>
      <c r="C54" s="43"/>
      <c r="D54" s="57">
        <f>+E54+G54</f>
        <v>0</v>
      </c>
      <c r="E54" s="43">
        <f>+F54</f>
        <v>0</v>
      </c>
      <c r="F54" s="43"/>
      <c r="G54" s="89"/>
      <c r="H54" s="109"/>
    </row>
    <row r="55" spans="1:8" ht="12" customHeight="1" thickBot="1" x14ac:dyDescent="0.25">
      <c r="A55" s="41" t="s">
        <v>54</v>
      </c>
      <c r="B55" s="42" t="s">
        <v>100</v>
      </c>
      <c r="C55" s="43"/>
      <c r="D55" s="57">
        <f>+E55+G55</f>
        <v>0</v>
      </c>
      <c r="E55" s="43">
        <f>+F55</f>
        <v>0</v>
      </c>
      <c r="F55" s="43"/>
      <c r="G55" s="75"/>
      <c r="H55" s="109"/>
    </row>
    <row r="56" spans="1:8" ht="15" customHeight="1" thickBot="1" x14ac:dyDescent="0.25">
      <c r="A56" s="58" t="s">
        <v>56</v>
      </c>
      <c r="B56" s="110" t="s">
        <v>101</v>
      </c>
      <c r="C56" s="111">
        <f>C51+C45</f>
        <v>304458</v>
      </c>
      <c r="D56" s="111">
        <f>D51+D45</f>
        <v>273057</v>
      </c>
      <c r="E56" s="111">
        <f>E45+E51</f>
        <v>241324</v>
      </c>
      <c r="F56" s="111">
        <f>F45+F51</f>
        <v>-31214</v>
      </c>
      <c r="G56" s="112">
        <f>+G45+G51</f>
        <v>31733</v>
      </c>
      <c r="H56" s="107">
        <f>+H45+H51</f>
        <v>-187</v>
      </c>
    </row>
    <row r="57" spans="1:8" ht="13.5" thickBot="1" x14ac:dyDescent="0.25">
      <c r="G57" s="114"/>
      <c r="H57" s="114"/>
    </row>
    <row r="58" spans="1:8" ht="15" customHeight="1" thickBot="1" x14ac:dyDescent="0.25">
      <c r="A58" s="115" t="s">
        <v>102</v>
      </c>
      <c r="B58" s="116"/>
      <c r="C58" s="117"/>
      <c r="D58" s="118">
        <v>24</v>
      </c>
      <c r="E58" s="118">
        <v>19</v>
      </c>
      <c r="F58" s="117"/>
      <c r="G58" s="119">
        <v>5</v>
      </c>
      <c r="H58" s="119">
        <v>5</v>
      </c>
    </row>
    <row r="59" spans="1:8" ht="14.25" customHeight="1" thickBot="1" x14ac:dyDescent="0.25">
      <c r="A59" s="115" t="s">
        <v>103</v>
      </c>
      <c r="B59" s="116"/>
      <c r="C59" s="118"/>
      <c r="D59" s="118">
        <v>4</v>
      </c>
      <c r="E59" s="118">
        <v>3</v>
      </c>
      <c r="F59" s="117"/>
      <c r="G59" s="119">
        <v>1</v>
      </c>
      <c r="H59" s="119">
        <v>1</v>
      </c>
    </row>
  </sheetData>
  <sheetProtection formatCells="0"/>
  <mergeCells count="2">
    <mergeCell ref="D1:H1"/>
    <mergeCell ref="D2:H2"/>
  </mergeCells>
  <printOptions horizontalCentered="1"/>
  <pageMargins left="0.3" right="0.18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hivatal-5</vt:lpstr>
      <vt:lpstr>'hivatal-5'!Nyomtatási_cím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2015-02-27T10:15:03Z</dcterms:created>
  <dcterms:modified xsi:type="dcterms:W3CDTF">2015-02-27T10:15:32Z</dcterms:modified>
</cp:coreProperties>
</file>