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JT\NK 2020\01.30\"/>
    </mc:Choice>
  </mc:AlternateContent>
  <xr:revisionPtr revIDLastSave="0" documentId="8_{611D2447-CF07-4AA3-AAE5-56C3A04B15D6}" xr6:coauthVersionLast="45" xr6:coauthVersionMax="45" xr10:uidLastSave="{00000000-0000-0000-0000-000000000000}"/>
  <bookViews>
    <workbookView xWindow="-120" yWindow="-120" windowWidth="29040" windowHeight="15840" tabRatio="855" xr2:uid="{00000000-000D-0000-FFFF-FFFF00000000}"/>
  </bookViews>
  <sheets>
    <sheet name="1. melléklet" sheetId="1" r:id="rId1"/>
    <sheet name="2. melléklet" sheetId="38" r:id="rId2"/>
    <sheet name="3. melléklet" sheetId="39" r:id="rId3"/>
    <sheet name="4. melléklet" sheetId="35" r:id="rId4"/>
    <sheet name="5. melléklet" sheetId="8" r:id="rId5"/>
    <sheet name="6. melléklet" sheetId="18" r:id="rId6"/>
    <sheet name="7. melléklet" sheetId="36" r:id="rId7"/>
    <sheet name="8. melléklet" sheetId="37" r:id="rId8"/>
    <sheet name="9. melléklet" sheetId="12" r:id="rId9"/>
    <sheet name="10. melléklet" sheetId="22" r:id="rId10"/>
    <sheet name="11. melléklet" sheetId="30" r:id="rId11"/>
    <sheet name="12. melléklet" sheetId="31" r:id="rId12"/>
    <sheet name="13. melléklet" sheetId="29" r:id="rId13"/>
    <sheet name="14. melléklet" sheetId="32" r:id="rId14"/>
    <sheet name="15. melléklet" sheetId="28" r:id="rId15"/>
  </sheets>
  <definedNames>
    <definedName name="_pr10" localSheetId="7">'8. melléklet'!#REF!</definedName>
    <definedName name="_pr12" localSheetId="7">'8. melléklet'!#REF!</definedName>
    <definedName name="_pr21" localSheetId="6">'7. melléklet'!$A$57</definedName>
    <definedName name="_pr232" localSheetId="9">'10. melléklet'!$A$13</definedName>
    <definedName name="_pr233" localSheetId="9">'10. melléklet'!$A$18</definedName>
    <definedName name="_pr234" localSheetId="9">'10. melléklet'!$A$26</definedName>
    <definedName name="_pr235" localSheetId="9">'10. melléklet'!$A$31</definedName>
    <definedName name="_pr236" localSheetId="9">'10. melléklet'!$A$36</definedName>
    <definedName name="_pr24" localSheetId="6">'7. melléklet'!$A$59</definedName>
    <definedName name="_pr25" localSheetId="6">'7. melléklet'!$A$60</definedName>
    <definedName name="_pr26" localSheetId="6">'7. melléklet'!$A$61</definedName>
    <definedName name="_pr27" localSheetId="6">'7. melléklet'!$A$62</definedName>
    <definedName name="_pr28" localSheetId="6">'7. melléklet'!$A$63</definedName>
    <definedName name="_pr312" localSheetId="9">'10. melléklet'!#REF!</definedName>
    <definedName name="_pr313" localSheetId="9">'10. melléklet'!#REF!</definedName>
    <definedName name="_pr314" localSheetId="9">'10. melléklet'!$A$5</definedName>
    <definedName name="_pr315" localSheetId="9">'10. melléklet'!#REF!</definedName>
    <definedName name="_pr7" localSheetId="7">'8. melléklet'!#REF!</definedName>
    <definedName name="_pr8" localSheetId="7">'8. melléklet'!#REF!</definedName>
    <definedName name="_pr9" localSheetId="7">'8. melléklet'!#REF!</definedName>
    <definedName name="foot_4_place" localSheetId="7">'8. melléklet'!$A$20</definedName>
    <definedName name="foot_5_place" localSheetId="7">'8. melléklet'!#REF!</definedName>
    <definedName name="foot_53_place" localSheetId="7">'8. melléklet'!#REF!</definedName>
    <definedName name="léé" localSheetId="7">'8. melléklet'!#REF!</definedName>
    <definedName name="mmm" localSheetId="6">'7. melléklet'!#REF!</definedName>
    <definedName name="_xlnm.Print_Area" localSheetId="9">'10. melléklet'!$A$1:$E$37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0" i="30" l="1"/>
  <c r="C96" i="39"/>
  <c r="C85" i="39"/>
  <c r="C91" i="39" s="1"/>
  <c r="C67" i="39"/>
  <c r="C63" i="39"/>
  <c r="C57" i="39"/>
  <c r="C50" i="39"/>
  <c r="C46" i="39"/>
  <c r="C32" i="39"/>
  <c r="C23" i="39"/>
  <c r="C14" i="39"/>
  <c r="C20" i="39" s="1"/>
  <c r="C51" i="38"/>
  <c r="C128" i="38"/>
  <c r="C112" i="38"/>
  <c r="C105" i="38"/>
  <c r="C99" i="38"/>
  <c r="C89" i="38"/>
  <c r="C84" i="38"/>
  <c r="C25" i="38"/>
  <c r="C21" i="38"/>
  <c r="C26" i="38" s="1"/>
  <c r="C31" i="38"/>
  <c r="C34" i="38"/>
  <c r="C42" i="38"/>
  <c r="C61" i="38"/>
  <c r="C75" i="38"/>
  <c r="C122" i="38" l="1"/>
  <c r="C131" i="38" s="1"/>
  <c r="C100" i="38"/>
  <c r="C98" i="39"/>
  <c r="C68" i="39"/>
  <c r="C34" i="39"/>
  <c r="C51" i="39" s="1"/>
  <c r="C52" i="38"/>
  <c r="C101" i="38" s="1"/>
  <c r="C73" i="31"/>
  <c r="C132" i="38" l="1"/>
  <c r="C71" i="39"/>
  <c r="C76" i="38"/>
  <c r="C69" i="39"/>
  <c r="D31" i="35"/>
  <c r="D30" i="35"/>
  <c r="E56" i="35"/>
  <c r="E57" i="35"/>
  <c r="C31" i="28" l="1"/>
  <c r="C34" i="32"/>
  <c r="C23" i="32"/>
  <c r="C11" i="32"/>
  <c r="C39" i="29"/>
  <c r="C40" i="29" s="1"/>
  <c r="F120" i="38" l="1"/>
  <c r="F119" i="38"/>
  <c r="F118" i="38"/>
  <c r="F110" i="38"/>
  <c r="F109" i="38"/>
  <c r="F8" i="38" l="1"/>
  <c r="F9" i="38"/>
  <c r="F10" i="38"/>
  <c r="F11" i="38"/>
  <c r="F12" i="38"/>
  <c r="F13" i="38"/>
  <c r="F14" i="38"/>
  <c r="F15" i="38"/>
  <c r="F16" i="38"/>
  <c r="F17" i="38"/>
  <c r="F18" i="38"/>
  <c r="F19" i="38"/>
  <c r="F20" i="38"/>
  <c r="D21" i="38"/>
  <c r="E21" i="38"/>
  <c r="F22" i="38"/>
  <c r="F23" i="38"/>
  <c r="F24" i="38"/>
  <c r="D25" i="38"/>
  <c r="E25" i="38"/>
  <c r="F27" i="38"/>
  <c r="F28" i="38"/>
  <c r="F29" i="38"/>
  <c r="F30" i="38"/>
  <c r="D31" i="38"/>
  <c r="E31" i="38"/>
  <c r="F32" i="38"/>
  <c r="F33" i="38"/>
  <c r="D34" i="38"/>
  <c r="E34" i="38"/>
  <c r="F35" i="38"/>
  <c r="F36" i="38"/>
  <c r="F37" i="38"/>
  <c r="F38" i="38"/>
  <c r="F39" i="38"/>
  <c r="F40" i="38"/>
  <c r="F41" i="38"/>
  <c r="D42" i="38"/>
  <c r="E42" i="38"/>
  <c r="F43" i="38"/>
  <c r="F44" i="38"/>
  <c r="D45" i="38"/>
  <c r="E45" i="38"/>
  <c r="F46" i="38"/>
  <c r="F47" i="38"/>
  <c r="F48" i="38"/>
  <c r="F49" i="38"/>
  <c r="F50" i="38"/>
  <c r="D51" i="38"/>
  <c r="E51" i="38"/>
  <c r="F53" i="38"/>
  <c r="F54" i="38"/>
  <c r="F55" i="38"/>
  <c r="F56" i="38"/>
  <c r="F57" i="38"/>
  <c r="F58" i="38"/>
  <c r="F59" i="38"/>
  <c r="F60" i="38"/>
  <c r="D61" i="38"/>
  <c r="E61" i="38"/>
  <c r="F62" i="38"/>
  <c r="F63" i="38"/>
  <c r="F64" i="38"/>
  <c r="F65" i="38"/>
  <c r="F66" i="38"/>
  <c r="F67" i="38"/>
  <c r="F68" i="38"/>
  <c r="F69" i="38"/>
  <c r="F70" i="38"/>
  <c r="F71" i="38"/>
  <c r="F72" i="38"/>
  <c r="F73" i="38"/>
  <c r="F74" i="38"/>
  <c r="D75" i="38"/>
  <c r="E75" i="38"/>
  <c r="F77" i="38"/>
  <c r="F78" i="38"/>
  <c r="F79" i="38"/>
  <c r="F80" i="38"/>
  <c r="F81" i="38"/>
  <c r="F82" i="38"/>
  <c r="F83" i="38"/>
  <c r="D84" i="38"/>
  <c r="D100" i="38" s="1"/>
  <c r="E84" i="38"/>
  <c r="F86" i="38"/>
  <c r="F89" i="38" s="1"/>
  <c r="F87" i="38"/>
  <c r="D89" i="38"/>
  <c r="E89" i="38"/>
  <c r="F90" i="38"/>
  <c r="F91" i="38"/>
  <c r="F92" i="38"/>
  <c r="F93" i="38"/>
  <c r="F94" i="38"/>
  <c r="F95" i="38"/>
  <c r="F96" i="38"/>
  <c r="F97" i="38"/>
  <c r="F98" i="38"/>
  <c r="D99" i="38"/>
  <c r="E99" i="38"/>
  <c r="E100" i="38" l="1"/>
  <c r="E52" i="38"/>
  <c r="F45" i="38"/>
  <c r="F75" i="38"/>
  <c r="F99" i="38"/>
  <c r="E26" i="38"/>
  <c r="E76" i="38" s="1"/>
  <c r="F42" i="38"/>
  <c r="D26" i="38"/>
  <c r="F21" i="38"/>
  <c r="F51" i="38"/>
  <c r="D52" i="38"/>
  <c r="F52" i="38" s="1"/>
  <c r="F31" i="38"/>
  <c r="F61" i="38"/>
  <c r="F34" i="38"/>
  <c r="F25" i="38"/>
  <c r="F100" i="38" l="1"/>
  <c r="D76" i="38"/>
  <c r="F76" i="38" s="1"/>
  <c r="C70" i="39" s="1"/>
  <c r="F26" i="38"/>
  <c r="C40" i="31"/>
  <c r="C62" i="30" l="1"/>
  <c r="E9" i="12" l="1"/>
  <c r="D38" i="37"/>
  <c r="E38" i="37"/>
  <c r="F38" i="37"/>
  <c r="C38" i="37"/>
  <c r="D63" i="35" l="1"/>
  <c r="C63" i="35"/>
  <c r="E62" i="35"/>
  <c r="E59" i="35"/>
  <c r="E55" i="35"/>
  <c r="D52" i="35"/>
  <c r="C52" i="35"/>
  <c r="E51" i="35"/>
  <c r="E48" i="35"/>
  <c r="E45" i="35"/>
  <c r="E43" i="35"/>
  <c r="C38" i="35"/>
  <c r="D38" i="35" s="1"/>
  <c r="D37" i="35"/>
  <c r="D36" i="35"/>
  <c r="D34" i="35"/>
  <c r="D29" i="35"/>
  <c r="D25" i="35"/>
  <c r="D24" i="35"/>
  <c r="D21" i="35"/>
  <c r="D18" i="35"/>
  <c r="D15" i="35"/>
  <c r="D12" i="35"/>
  <c r="D9" i="35"/>
  <c r="E52" i="35" l="1"/>
  <c r="E63" i="35"/>
  <c r="F102" i="38" l="1"/>
  <c r="F103" i="38"/>
  <c r="F104" i="38"/>
  <c r="F106" i="38"/>
  <c r="F107" i="38"/>
  <c r="F108" i="38"/>
  <c r="F111" i="38"/>
  <c r="F113" i="38"/>
  <c r="F114" i="38"/>
  <c r="F116" i="38"/>
  <c r="F117" i="38"/>
  <c r="F121" i="38"/>
  <c r="F123" i="38"/>
  <c r="F124" i="38"/>
  <c r="F125" i="38"/>
  <c r="F127" i="38"/>
  <c r="F130" i="38"/>
  <c r="D105" i="38"/>
  <c r="E105" i="38"/>
  <c r="D112" i="38"/>
  <c r="E112" i="38"/>
  <c r="D115" i="38"/>
  <c r="E115" i="38"/>
  <c r="D128" i="38"/>
  <c r="E128" i="38"/>
  <c r="D122" i="38" l="1"/>
  <c r="F128" i="38"/>
  <c r="F112" i="38"/>
  <c r="F105" i="38"/>
  <c r="E122" i="38"/>
  <c r="E131" i="38" s="1"/>
  <c r="D101" i="38"/>
  <c r="F101" i="38" s="1"/>
  <c r="F115" i="38"/>
  <c r="D131" i="38"/>
  <c r="F131" i="38" s="1"/>
  <c r="E101" i="38"/>
  <c r="C26" i="35"/>
  <c r="D26" i="35" s="1"/>
  <c r="F122" i="38" l="1"/>
  <c r="D132" i="38"/>
  <c r="E132" i="38"/>
  <c r="D85" i="39"/>
  <c r="F85" i="39" s="1"/>
  <c r="E85" i="39"/>
  <c r="D80" i="39"/>
  <c r="E80" i="39"/>
  <c r="D75" i="39"/>
  <c r="E75" i="39"/>
  <c r="D67" i="39"/>
  <c r="E67" i="39"/>
  <c r="D63" i="39"/>
  <c r="E63" i="39"/>
  <c r="D57" i="39"/>
  <c r="E57" i="39"/>
  <c r="D50" i="39"/>
  <c r="E50" i="39"/>
  <c r="D46" i="39"/>
  <c r="E46" i="39"/>
  <c r="F9" i="39"/>
  <c r="F10" i="39"/>
  <c r="F11" i="39"/>
  <c r="F12" i="39"/>
  <c r="F13" i="39"/>
  <c r="F15" i="39"/>
  <c r="F16" i="39"/>
  <c r="F17" i="39"/>
  <c r="F18" i="39"/>
  <c r="F19" i="39"/>
  <c r="F21" i="39"/>
  <c r="F22" i="39"/>
  <c r="F24" i="39"/>
  <c r="F25" i="39"/>
  <c r="F26" i="39"/>
  <c r="F27" i="39"/>
  <c r="F28" i="39"/>
  <c r="F29" i="39"/>
  <c r="F30" i="39"/>
  <c r="F31" i="39"/>
  <c r="F33" i="39"/>
  <c r="F35" i="39"/>
  <c r="F36" i="39"/>
  <c r="F37" i="39"/>
  <c r="F38" i="39"/>
  <c r="F39" i="39"/>
  <c r="F40" i="39"/>
  <c r="F41" i="39"/>
  <c r="F42" i="39"/>
  <c r="F43" i="39"/>
  <c r="F45" i="39"/>
  <c r="F47" i="39"/>
  <c r="F48" i="39"/>
  <c r="F49" i="39"/>
  <c r="F52" i="39"/>
  <c r="F53" i="39"/>
  <c r="F54" i="39"/>
  <c r="F55" i="39"/>
  <c r="F56" i="39"/>
  <c r="F58" i="39"/>
  <c r="F59" i="39"/>
  <c r="F60" i="39"/>
  <c r="F61" i="39"/>
  <c r="F62" i="39"/>
  <c r="F64" i="39"/>
  <c r="F65" i="39"/>
  <c r="F66" i="39"/>
  <c r="F72" i="39"/>
  <c r="F73" i="39"/>
  <c r="F74" i="39"/>
  <c r="F76" i="39"/>
  <c r="F77" i="39"/>
  <c r="F78" i="39"/>
  <c r="F79" i="39"/>
  <c r="F81" i="39"/>
  <c r="F82" i="39"/>
  <c r="F83" i="39"/>
  <c r="F84" i="39"/>
  <c r="F86" i="39"/>
  <c r="F87" i="39"/>
  <c r="F88" i="39"/>
  <c r="F89" i="39"/>
  <c r="F90" i="39"/>
  <c r="F92" i="39"/>
  <c r="F93" i="39"/>
  <c r="F94" i="39"/>
  <c r="F95" i="39"/>
  <c r="F96" i="39"/>
  <c r="F8" i="39"/>
  <c r="D32" i="39"/>
  <c r="F32" i="39" s="1"/>
  <c r="E32" i="39"/>
  <c r="D23" i="39"/>
  <c r="E23" i="39"/>
  <c r="D14" i="39"/>
  <c r="F14" i="39" s="1"/>
  <c r="E14" i="39"/>
  <c r="E20" i="39" s="1"/>
  <c r="E91" i="39" l="1"/>
  <c r="E98" i="39" s="1"/>
  <c r="F132" i="38"/>
  <c r="F63" i="39"/>
  <c r="F57" i="39"/>
  <c r="D34" i="39"/>
  <c r="D20" i="39"/>
  <c r="F20" i="39" s="1"/>
  <c r="F80" i="39"/>
  <c r="E34" i="39"/>
  <c r="E69" i="39" s="1"/>
  <c r="E99" i="39" s="1"/>
  <c r="E68" i="39"/>
  <c r="E71" i="39" s="1"/>
  <c r="F23" i="39"/>
  <c r="D91" i="39"/>
  <c r="D98" i="39" s="1"/>
  <c r="D68" i="39"/>
  <c r="F46" i="39"/>
  <c r="F50" i="39"/>
  <c r="F67" i="39"/>
  <c r="F75" i="39"/>
  <c r="J49" i="36"/>
  <c r="I49" i="36"/>
  <c r="H49" i="36"/>
  <c r="G49" i="36"/>
  <c r="F49" i="36"/>
  <c r="E49" i="36"/>
  <c r="D49" i="36"/>
  <c r="C49" i="36"/>
  <c r="J32" i="36"/>
  <c r="I32" i="36"/>
  <c r="H32" i="36"/>
  <c r="G32" i="36"/>
  <c r="F32" i="36"/>
  <c r="E32" i="36"/>
  <c r="D32" i="36"/>
  <c r="C32" i="36"/>
  <c r="E51" i="39" l="1"/>
  <c r="E70" i="39" s="1"/>
  <c r="D69" i="39"/>
  <c r="F34" i="39"/>
  <c r="D51" i="39"/>
  <c r="D70" i="39" s="1"/>
  <c r="F70" i="39" s="1"/>
  <c r="D99" i="39"/>
  <c r="D71" i="39"/>
  <c r="F71" i="39" s="1"/>
  <c r="F68" i="39"/>
  <c r="F91" i="39"/>
  <c r="F69" i="39"/>
  <c r="D31" i="22"/>
  <c r="E31" i="22"/>
  <c r="C31" i="22"/>
  <c r="D26" i="22"/>
  <c r="E26" i="22"/>
  <c r="C26" i="22"/>
  <c r="D13" i="22"/>
  <c r="E13" i="22"/>
  <c r="C13" i="22"/>
  <c r="B44" i="18"/>
  <c r="B36" i="18"/>
  <c r="B34" i="8"/>
  <c r="B28" i="8"/>
  <c r="C28" i="8" s="1"/>
  <c r="B24" i="8"/>
  <c r="B20" i="8"/>
  <c r="B12" i="8"/>
  <c r="C9" i="8"/>
  <c r="C10" i="8"/>
  <c r="C11" i="8"/>
  <c r="C13" i="8"/>
  <c r="C14" i="8"/>
  <c r="C15" i="8"/>
  <c r="C16" i="8"/>
  <c r="C17" i="8"/>
  <c r="C18" i="8"/>
  <c r="C19" i="8"/>
  <c r="C21" i="8"/>
  <c r="C22" i="8"/>
  <c r="C23" i="8"/>
  <c r="C25" i="8"/>
  <c r="C26" i="8"/>
  <c r="C27" i="8"/>
  <c r="C30" i="8"/>
  <c r="C31" i="8"/>
  <c r="C32" i="8"/>
  <c r="C33" i="8"/>
  <c r="C8" i="8"/>
  <c r="F51" i="39" l="1"/>
  <c r="C12" i="8"/>
  <c r="C24" i="8"/>
  <c r="C20" i="8"/>
  <c r="C34" i="8"/>
  <c r="B29" i="8"/>
  <c r="C29" i="8" l="1"/>
  <c r="F84" i="38" l="1"/>
  <c r="C99" i="39"/>
  <c r="F99" i="39" s="1"/>
  <c r="F98" i="39"/>
  <c r="F97" i="39"/>
</calcChain>
</file>

<file path=xl/sharedStrings.xml><?xml version="1.0" encoding="utf-8"?>
<sst xmlns="http://schemas.openxmlformats.org/spreadsheetml/2006/main" count="1494" uniqueCount="723">
  <si>
    <t xml:space="preserve">Központi költségvetés sajátos finanszírozási bevételei </t>
  </si>
  <si>
    <t>ÖNKORMÁNYZATI ELŐIRÁNYZATOK</t>
  </si>
  <si>
    <t>KÖLTSÉGVETÉSI SZERV</t>
  </si>
  <si>
    <t>MINDÖSSZESEN</t>
  </si>
  <si>
    <t>Projekt megnevezése</t>
  </si>
  <si>
    <t>B16 Működési célú támogatások fejezeti kezelésű előirányzatok EU-s programokra és azok hazai társfinanszírozásától</t>
  </si>
  <si>
    <t>B25 Felhalmozási célú támogatásokfejezeti kezelésű előirányzatok EU-s programokra és azok hazai társfinanszírozásától</t>
  </si>
  <si>
    <t>B63 Működési célú átvett pénzeszközök Európai Uniótól</t>
  </si>
  <si>
    <t>B73 Felhalmozási célú átvett pénzeszközök Európai Uniótól</t>
  </si>
  <si>
    <t xml:space="preserve">B1-B7 Költségvetési bevételek </t>
  </si>
  <si>
    <t>Eredeti ei.</t>
  </si>
  <si>
    <t>B1-7 A helyi önkormányzat projekthez történő hozzájárulása</t>
  </si>
  <si>
    <t>B8 Finanszírozási bevételek- önkormányzat projekthez történő hozzájárulása</t>
  </si>
  <si>
    <t>K1-K8. Költségvetési kiadások ÖSSZESEN</t>
  </si>
  <si>
    <t>az ellátottak térítési díjának, kártérítésének méltányossági alapon történő elengedésének összege</t>
  </si>
  <si>
    <t>a lakosság részére lakásépítéshez, lakásfelújításhoz nyújtott kölcsönök elengedésének összege</t>
  </si>
  <si>
    <t>a helyi adónál, gépjárműadónál biztosított kedvezmény, mentesség összege adónemenként</t>
  </si>
  <si>
    <t>a helyiségek, eszközök hasznosításából származó bevételből nyújtott kedvezmény, mentesség összege</t>
  </si>
  <si>
    <t>az egyéb nyújtott kedvezmény vagy kölcsön elengedésének összege</t>
  </si>
  <si>
    <t>B3, B7</t>
  </si>
  <si>
    <t>B4, B5</t>
  </si>
  <si>
    <t>tervezett elvárt bevétel</t>
  </si>
  <si>
    <t>közvetett támogatás</t>
  </si>
  <si>
    <t>várható bevétel</t>
  </si>
  <si>
    <t>ÖSSZESEN</t>
  </si>
  <si>
    <t>ÖSSZESEN:</t>
  </si>
  <si>
    <t>eredeti ei.</t>
  </si>
  <si>
    <t>eredeti ei. Működési célú</t>
  </si>
  <si>
    <t>eredeti ei. Felhalmozási célú</t>
  </si>
  <si>
    <t xml:space="preserve">Intézményi ellátottak pénzbeli juttatásai </t>
  </si>
  <si>
    <t xml:space="preserve">Lakhatással kapcsolatos ellátások </t>
  </si>
  <si>
    <t xml:space="preserve">Foglalkoztatással, munkanélküliséggel kapcsolatos ellátások </t>
  </si>
  <si>
    <t xml:space="preserve">Betegséggel kapcsolatos (nem társadalombiztosítási) ellátások </t>
  </si>
  <si>
    <t>Rovat-
szám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</si>
  <si>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</si>
  <si>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</si>
  <si>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</si>
  <si>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353/2011. (XII. 30.) Korm. Rendelet értelmében az önkormányzat saját bevételének minősül</t>
  </si>
  <si>
    <t>Működési kiadások összesen</t>
  </si>
  <si>
    <t>Felhalmozási kiadások összesen</t>
  </si>
  <si>
    <t xml:space="preserve">államigazgatási feladatok </t>
  </si>
  <si>
    <t>Működési bevételek összesen</t>
  </si>
  <si>
    <t>Felhalmozási bevételek összesen</t>
  </si>
  <si>
    <t xml:space="preserve">Működési bevételek és működési kiadások egyenlege </t>
  </si>
  <si>
    <t xml:space="preserve">Felhalmozási bevételek és a felhalmozási kiadások egyenlege </t>
  </si>
  <si>
    <t>KÖLTSÉGVETÉSI ENGEDÉLYEZETT LÉTSZÁMKERETBE NEM TARTOZÓ FOGLALKOZTATOTTAK LÉTSZÁMA AZ IDŐSZAK VÉGÉN ÖSSZESEN</t>
  </si>
  <si>
    <t>A költségvetési év azon fejlesztési céljai, amelyek megvalósításához a Gst. 3. § (1) bekezdése szerinti adósságot keletkeztető ügylet megkötése válik vagy válhat szükségessé (E Ft)</t>
  </si>
  <si>
    <r>
      <t xml:space="preserve">b) </t>
    </r>
    <r>
      <rPr>
        <sz val="10"/>
        <color indexed="8"/>
        <rFont val="Times New Roman"/>
        <family val="1"/>
        <charset val="238"/>
      </rPr>
      <t>a számvitelről szóló törvény (a továbbiakban: Szt.) szerinti hitelviszonyt megtestesítő értékpapír forgalomba hozatala a forgalomba hozatal napjától a beváltás napjáig, kamatozó értékpapír esetén annak névértéke, egyéb értékpapír esetén annak vételára,</t>
    </r>
  </si>
  <si>
    <r>
      <t xml:space="preserve">c) </t>
    </r>
    <r>
      <rPr>
        <sz val="10"/>
        <color indexed="8"/>
        <rFont val="Times New Roman"/>
        <family val="1"/>
        <charset val="238"/>
      </rPr>
      <t>váltó kibocsátása a kibocsátás napjától a beváltás napjáig, és annak a váltóval kiváltott kötelezettséggel megegyező, kamatot nem tartalmazó értéke,</t>
    </r>
  </si>
  <si>
    <r>
      <t xml:space="preserve">d) </t>
    </r>
    <r>
      <rPr>
        <sz val="10"/>
        <color indexed="8"/>
        <rFont val="Times New Roman"/>
        <family val="1"/>
        <charset val="238"/>
      </rPr>
      <t>az Szt. szerint pénzügyi lízing lízingbevevői félként történő megkötése a lízing futamideje alatt, és a lízingszerződésben kikötött tőkerész hátralévő összege,</t>
    </r>
  </si>
  <si>
    <r>
      <t>e)</t>
    </r>
    <r>
      <rPr>
        <sz val="10"/>
        <color indexed="8"/>
        <rFont val="Times New Roman"/>
        <family val="1"/>
        <charset val="238"/>
      </rPr>
      <t xml:space="preserve"> a visszavásárlási kötelezettség kikötésével megkötött adásvételi szerződés eladói félként történő megkötése - ideértve az Szt. szerinti valódi penziós és óvadéki repóügyleteket is - a visszavásárlásig, és a kikötött visszavásárlási ár,</t>
    </r>
  </si>
  <si>
    <r>
      <t xml:space="preserve">f) </t>
    </r>
    <r>
      <rPr>
        <sz val="10"/>
        <color indexed="8"/>
        <rFont val="Times New Roman"/>
        <family val="1"/>
        <charset val="238"/>
      </rPr>
      <t>a szerződésben kapott, legalább háromszázhatvanöt nap időtartamú halasztott fizetés, részletfizetés, és a még ki nem fizetett ellenérték,</t>
    </r>
  </si>
  <si>
    <t>Adósságot keletkeztető ügylet és annak értéke:</t>
  </si>
  <si>
    <t>Az önkormányzati garanciákból és önkormányzati kezességekből fennálló kötelezettségek az adósságot keletkeztető ügyletek futamidejének végéig, illetve a garancia, kezesség érvényesíthetőségéig</t>
  </si>
  <si>
    <t>ebből:</t>
  </si>
  <si>
    <t>Az önkormányzat adósságot keletkeztető ügyletből származó tárgyévi összes fizetési kötelezettsége az adósságot keletkeztető ügylet futamidejének végéig egyik évben sem haladhatja meg az önkormányzat adott évi saját bevételeinek 50%-át.</t>
  </si>
  <si>
    <t>6. a kezesség-, illetve garanciavállalással kapcsolatos megtérülés.</t>
  </si>
  <si>
    <t>1.a helyi adóból és a települési adóból származó bevétel,</t>
  </si>
  <si>
    <t>5. bírság-, pótlék- és díjbevétel,</t>
  </si>
  <si>
    <r>
      <t>a)</t>
    </r>
    <r>
      <rPr>
        <sz val="10"/>
        <color indexed="8"/>
        <rFont val="Times New Roman"/>
        <family val="1"/>
        <charset val="238"/>
      </rPr>
      <t xml:space="preserve"> hitel, kölcsön felvétele, átvállalása a folyósítás, átvállalás napjától a végtörlesztés napjáig, és annak aktuális tőketartozása,</t>
    </r>
  </si>
  <si>
    <r>
      <t xml:space="preserve">g) </t>
    </r>
    <r>
      <rPr>
        <sz val="10"/>
        <color indexed="8"/>
        <rFont val="Times New Roman"/>
        <family val="1"/>
        <charset val="238"/>
      </rPr>
      <t>hitelintézetek által, származékos műveletek különbözeteként az Államadósság Kezelő Központ Zrt.-nél (a továbbiakban: ÁKK Zrt.) elhelyezett fedezeti betétek, és azok összege.</t>
    </r>
  </si>
  <si>
    <t>(2) Az (1) bekezdés szerinti adósságot keletkeztető ügyletként nem kell figyelembe venni a költségvetési év első hat hónapjában lejáró adósság előző költségvetési évben történő előfinanszírozását, amelynek összege nem haladja meg a költségvetési év első hat hónapja során várható törlesztések összegét.</t>
  </si>
  <si>
    <t>K1-8. Költségvetési kiadások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</si>
  <si>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</si>
  <si>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</si>
  <si>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</si>
  <si>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</si>
  <si>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</si>
  <si>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</si>
  <si>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</si>
  <si>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</si>
  <si>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K9. Finanszírozási kiadások</t>
  </si>
  <si>
    <t>B1-7. Költségvetési bevételek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</si>
  <si>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</si>
  <si>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</si>
  <si>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</si>
  <si>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</si>
  <si>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</si>
  <si>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</si>
  <si>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</si>
  <si>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B8. Finanszírozási bevételek</t>
  </si>
  <si>
    <t>Rovat megnevezése</t>
  </si>
  <si>
    <t>Rovat-szám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</si>
  <si>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</si>
  <si>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</si>
  <si>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</si>
  <si>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</si>
  <si>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</si>
  <si>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</si>
  <si>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</si>
  <si>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</si>
  <si>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</si>
  <si>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</si>
  <si>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</si>
  <si>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</si>
  <si>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</si>
  <si>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</si>
  <si>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</si>
  <si>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</si>
  <si>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</si>
  <si>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</si>
  <si>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</si>
  <si>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</si>
  <si>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</si>
  <si>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</si>
  <si>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</si>
  <si>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</si>
  <si>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K1113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</si>
  <si>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</si>
  <si>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</si>
  <si>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</si>
  <si>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</si>
  <si>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</si>
  <si>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</si>
  <si>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</si>
  <si>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K12</t>
  </si>
  <si>
    <t>K1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</si>
  <si>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</si>
  <si>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</si>
  <si>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</si>
  <si>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</si>
  <si>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</si>
  <si>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</si>
  <si>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</si>
  <si>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K31</t>
  </si>
  <si>
    <t>Informatikai szolgáltatások igénybevétele</t>
  </si>
  <si>
    <t>K321</t>
  </si>
  <si>
    <t>Egyéb kommunikációs szolgáltatások</t>
  </si>
  <si>
    <t>K322</t>
  </si>
  <si>
    <t>K32</t>
  </si>
  <si>
    <t>Közüzemi díjak</t>
  </si>
  <si>
    <t>K331</t>
  </si>
  <si>
    <t>Vásárolt élelmezés</t>
  </si>
  <si>
    <t>K332</t>
  </si>
  <si>
    <t>K333</t>
  </si>
  <si>
    <t>Karbantartási, kisjavítási szolgáltatások</t>
  </si>
  <si>
    <t>K334</t>
  </si>
  <si>
    <t>K335</t>
  </si>
  <si>
    <t xml:space="preserve">Szakmai tevékenységet segítő szolgáltatások </t>
  </si>
  <si>
    <t>K336</t>
  </si>
  <si>
    <t>K337</t>
  </si>
  <si>
    <t>K33</t>
  </si>
  <si>
    <t>Kiküldetések kiadásai</t>
  </si>
  <si>
    <t>K341</t>
  </si>
  <si>
    <t>Reklám- és propagandakiadások</t>
  </si>
  <si>
    <t>K342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</si>
  <si>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</si>
  <si>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</si>
  <si>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</si>
  <si>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</si>
  <si>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</si>
  <si>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K353</t>
  </si>
  <si>
    <t>K354</t>
  </si>
  <si>
    <t>Egyéb dologi kiadások</t>
  </si>
  <si>
    <t>K355</t>
  </si>
  <si>
    <t>K35</t>
  </si>
  <si>
    <t>K3</t>
  </si>
  <si>
    <t>Társadalombiztosítási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</si>
  <si>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</si>
  <si>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</si>
  <si>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</si>
  <si>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</si>
  <si>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</si>
  <si>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</si>
  <si>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</si>
  <si>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</si>
  <si>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K4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</si>
  <si>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</si>
  <si>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</si>
  <si>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</si>
  <si>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</si>
  <si>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</si>
  <si>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K504</t>
  </si>
  <si>
    <t>K505</t>
  </si>
  <si>
    <t>K506</t>
  </si>
  <si>
    <t>K507</t>
  </si>
  <si>
    <t>K508</t>
  </si>
  <si>
    <t>Árkiegészítések, ártámogatások</t>
  </si>
  <si>
    <t>K509</t>
  </si>
  <si>
    <t>Kamattámogatások</t>
  </si>
  <si>
    <t>K510</t>
  </si>
  <si>
    <t>K511</t>
  </si>
  <si>
    <t>K512</t>
  </si>
  <si>
    <t>K5</t>
  </si>
  <si>
    <t>Immateriális javak beszerzése, létesítése</t>
  </si>
  <si>
    <t>K61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</si>
  <si>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</si>
  <si>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</si>
  <si>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</si>
  <si>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</si>
  <si>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</si>
  <si>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</si>
  <si>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</si>
  <si>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</si>
  <si>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</si>
  <si>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</si>
  <si>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</si>
  <si>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</si>
  <si>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</si>
  <si>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</si>
  <si>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</si>
  <si>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</si>
  <si>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</si>
  <si>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</si>
  <si>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</si>
  <si>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</si>
  <si>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</si>
  <si>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</si>
  <si>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</si>
  <si>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K82</t>
  </si>
  <si>
    <t>K83</t>
  </si>
  <si>
    <t>K84</t>
  </si>
  <si>
    <t>K85</t>
  </si>
  <si>
    <t>K86</t>
  </si>
  <si>
    <t>Lakástámogatás</t>
  </si>
  <si>
    <t>K87</t>
  </si>
  <si>
    <t>K88</t>
  </si>
  <si>
    <t>K8</t>
  </si>
  <si>
    <t>K1-K8</t>
  </si>
  <si>
    <t>K9111</t>
  </si>
  <si>
    <t>ebből: pénzügyi vállalkozás</t>
  </si>
  <si>
    <t>ebből: fedezeti ügyletek nettó kiadásai</t>
  </si>
  <si>
    <t>Likviditási célú hitelek, kölcsönök törlesztése pénzügyi vállalkozásnak</t>
  </si>
  <si>
    <t>K9112</t>
  </si>
  <si>
    <t>K9113</t>
  </si>
  <si>
    <t xml:space="preserve"> K9113</t>
  </si>
  <si>
    <t>K911</t>
  </si>
  <si>
    <t>K9121</t>
  </si>
  <si>
    <t>ebből: befektetési jegyek</t>
  </si>
  <si>
    <t>ebből: kárpótlási jegyek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</si>
  <si>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</si>
  <si>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</si>
  <si>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</si>
  <si>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</si>
  <si>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</si>
  <si>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</si>
  <si>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</si>
  <si>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</si>
  <si>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</si>
  <si>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</si>
  <si>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</si>
  <si>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</si>
  <si>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</si>
  <si>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</si>
  <si>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</si>
  <si>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</si>
  <si>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</si>
  <si>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</si>
  <si>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</si>
  <si>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</si>
  <si>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</si>
  <si>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</si>
  <si>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K923</t>
  </si>
  <si>
    <t>K924</t>
  </si>
  <si>
    <t>ebből: nemzetközi fejlesztési szervezetek</t>
  </si>
  <si>
    <t>ebből: más kormányok</t>
  </si>
  <si>
    <t>ebből: külföldi pénzintézetek</t>
  </si>
  <si>
    <t>K92</t>
  </si>
  <si>
    <t>Adóssághoz nem kapcsolódó származékos ügyletek kiadásai</t>
  </si>
  <si>
    <t>K93</t>
  </si>
  <si>
    <t>K9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</si>
  <si>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</si>
  <si>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</si>
  <si>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</si>
  <si>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</si>
  <si>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</si>
  <si>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</si>
  <si>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</si>
  <si>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</si>
  <si>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</si>
  <si>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</si>
  <si>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</si>
  <si>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</si>
  <si>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</si>
  <si>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</si>
  <si>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</si>
  <si>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</si>
  <si>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B14</t>
  </si>
  <si>
    <t>B15</t>
  </si>
  <si>
    <t>B16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</si>
  <si>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</si>
  <si>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</si>
  <si>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</si>
  <si>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</si>
  <si>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</si>
  <si>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B23</t>
  </si>
  <si>
    <t>B24</t>
  </si>
  <si>
    <t>B25</t>
  </si>
  <si>
    <t>B2</t>
  </si>
  <si>
    <t>B311</t>
  </si>
  <si>
    <t>B312</t>
  </si>
  <si>
    <t>B31</t>
  </si>
  <si>
    <t>B32</t>
  </si>
  <si>
    <t>B33</t>
  </si>
  <si>
    <t>B34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</si>
  <si>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</si>
  <si>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</si>
  <si>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</si>
  <si>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B352</t>
  </si>
  <si>
    <t xml:space="preserve">Pénzügyi monopóliumok nyereségét terhelő adók </t>
  </si>
  <si>
    <t>B353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</si>
  <si>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</si>
  <si>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</si>
  <si>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</si>
  <si>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</si>
  <si>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</si>
  <si>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B355</t>
  </si>
  <si>
    <t xml:space="preserve">ebből: tartózkodás után fizetett idegenforgalmi adó </t>
  </si>
  <si>
    <t>ebből: talajterhelési díj</t>
  </si>
  <si>
    <t>B35</t>
  </si>
  <si>
    <t>B36</t>
  </si>
  <si>
    <t>B3</t>
  </si>
  <si>
    <t>Áru- és készletértékesítés ellenértéke</t>
  </si>
  <si>
    <t>B401</t>
  </si>
  <si>
    <t>B402</t>
  </si>
  <si>
    <t>B403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</si>
  <si>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</si>
  <si>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</si>
  <si>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</si>
  <si>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</si>
  <si>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</si>
  <si>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</si>
  <si>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</si>
  <si>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B408</t>
  </si>
  <si>
    <t>B409</t>
  </si>
  <si>
    <t>B410</t>
  </si>
  <si>
    <t>B4</t>
  </si>
  <si>
    <t>B51</t>
  </si>
  <si>
    <t>B52</t>
  </si>
  <si>
    <t>Egyéb tárgyi eszközök értékesítése</t>
  </si>
  <si>
    <t>B53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</si>
  <si>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</si>
  <si>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</si>
  <si>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</si>
  <si>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</si>
  <si>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</si>
  <si>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</si>
  <si>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B62</t>
  </si>
  <si>
    <t>B6</t>
  </si>
  <si>
    <t>Felhalmozási célú garancia- és kezességvállalásból származó megtérülések államháztartáson kívülről</t>
  </si>
  <si>
    <t>B71</t>
  </si>
  <si>
    <t>B72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</si>
  <si>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</si>
  <si>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</si>
  <si>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</si>
  <si>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</si>
  <si>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</si>
  <si>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</si>
  <si>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</si>
  <si>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</si>
  <si>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B8121</t>
  </si>
  <si>
    <t>Forgatási célú belföldi értékpapírok kibocsátása</t>
  </si>
  <si>
    <t>B8122</t>
  </si>
  <si>
    <t>B8123</t>
  </si>
  <si>
    <t>Befektetési célú belföldi értékpapírok kibocsátása</t>
  </si>
  <si>
    <t>B8124</t>
  </si>
  <si>
    <t>B812</t>
  </si>
  <si>
    <t>B8131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</si>
  <si>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</si>
  <si>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</si>
  <si>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</si>
  <si>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</si>
  <si>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</si>
  <si>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</si>
  <si>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</si>
  <si>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</si>
  <si>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</si>
  <si>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</si>
  <si>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B818</t>
  </si>
  <si>
    <t>ebből: tulajdonosi kölcsönök visszatérülése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</si>
  <si>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</si>
  <si>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</si>
  <si>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</si>
  <si>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</si>
  <si>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</si>
  <si>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</si>
  <si>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</si>
  <si>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</si>
  <si>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</si>
  <si>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</si>
  <si>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</si>
  <si>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</si>
  <si>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 xml:space="preserve">Foglalkoztatottak személyi juttatásai </t>
  </si>
  <si>
    <t xml:space="preserve">Külső személyi juttatások </t>
  </si>
  <si>
    <t xml:space="preserve">Készletbeszerzés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</si>
  <si>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</si>
  <si>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</si>
  <si>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</si>
  <si>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 xml:space="preserve">Dologi kiadások </t>
  </si>
  <si>
    <t>Családi támogatások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</si>
  <si>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</si>
  <si>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</si>
  <si>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</si>
  <si>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</si>
  <si>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</si>
  <si>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</si>
  <si>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>foglalkoztatást helyettesítő támogatás [Szoctv. 35. § (1) bek.]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</si>
  <si>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</si>
  <si>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</si>
  <si>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</si>
  <si>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</si>
  <si>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</si>
  <si>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</si>
  <si>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>állami gondozottak pénzbeli juttatásai</t>
  </si>
  <si>
    <t>oktatásban résztvevők pénzbeli juttatásai</t>
  </si>
  <si>
    <t>időskorúak járadéka [Szoctv. 32/B. § (1) bek.]</t>
  </si>
  <si>
    <t>rendszeres szociális segély [Szoctv. 37. § (1) bek. a) - d) pontok]</t>
  </si>
  <si>
    <t>átmeneti segély [Szoctv. 45.§]</t>
  </si>
  <si>
    <t>temetési segély [Szoctv. 46.§]</t>
  </si>
  <si>
    <t>egyéb, az önkormányzat rendeletében megállapított juttatás</t>
  </si>
  <si>
    <t>természetben nyújtott rendszeres szociális segély [Szoctv. 47.§ (1) bek. a) pont]</t>
  </si>
  <si>
    <t>temetési segély [Szoctv. 47.§ (1) bek. d) pont}</t>
  </si>
  <si>
    <t>köztemetés [Szoctv. 48.§]</t>
  </si>
  <si>
    <t>rászorultságtól függõ normatív kedvezmények [Gyvt. 151. § (5) bek.]</t>
  </si>
  <si>
    <t>önkormányzat által saját hatáskörben (nem szociális és gyermekvédelmi előírások alapján) adott pénzügyi ellátás</t>
  </si>
  <si>
    <t>önkormányzat által saját hatáskörben (nem szociális és gyermekvédelmi előírások alapján) adott természetbeni ellátás</t>
  </si>
  <si>
    <t xml:space="preserve">Egyéb nem intézményi ellátások </t>
  </si>
  <si>
    <t xml:space="preserve">Ellátottak pénzbeli juttatásai </t>
  </si>
  <si>
    <t>Működési célú visszatérítendő támogatások, kölcsönök nyújtása államháztartáson belülre</t>
  </si>
  <si>
    <t xml:space="preserve">Működési célú visszatérítendő támogatások, kölcsönök törlesztése államháztartáson belülre </t>
  </si>
  <si>
    <t>Egyéb működési célú támogatások államháztartáson belülre</t>
  </si>
  <si>
    <t xml:space="preserve">Működési célú visszatérítendő támogatások, kölcsönök nyújtása államháztartáson kívülre </t>
  </si>
  <si>
    <t xml:space="preserve">Egyéb működési célú támogatások államháztartáson kívülre </t>
  </si>
  <si>
    <t xml:space="preserve">Egyéb működési célú kiadások </t>
  </si>
  <si>
    <t xml:space="preserve">Ingatlanok beszerzése, létesítése </t>
  </si>
  <si>
    <t xml:space="preserve">Beruházások </t>
  </si>
  <si>
    <t xml:space="preserve">Felújítások </t>
  </si>
  <si>
    <t xml:space="preserve">Egyéb felhalmozási célú kiadások </t>
  </si>
  <si>
    <t xml:space="preserve">Felhalmozási célú visszatérítendő támogatások, kölcsönök nyújtása államháztartáson kívülre </t>
  </si>
  <si>
    <t xml:space="preserve">Egyéb felhalmozási célú támogatások államháztartáson belülre </t>
  </si>
  <si>
    <t xml:space="preserve">Felhalmozási célú visszatérítendő támogatások, kölcsönök törlesztése államháztartáson belülre </t>
  </si>
  <si>
    <t xml:space="preserve">Felhalmozási célú visszatérítendő támogatások, kölcsönök nyújtása államháztartáson belülre </t>
  </si>
  <si>
    <t xml:space="preserve">Hitel-, kölcsöntörlesztés államháztartáson kívülre </t>
  </si>
  <si>
    <t xml:space="preserve">Rövid lejáratú hitelek, kölcsönök törlesztése  </t>
  </si>
  <si>
    <t xml:space="preserve">Hosszú lejáratú hitelek, kölcsönök törlesztése  </t>
  </si>
  <si>
    <t xml:space="preserve">Belföldi értékpapírok kiadásai </t>
  </si>
  <si>
    <t xml:space="preserve">Belföldi finanszírozás kiadásai </t>
  </si>
  <si>
    <t xml:space="preserve">Forgatási célú belföldi értékpapírok vásárlása </t>
  </si>
  <si>
    <t>Forgatási célú belföldi értékpapírok beváltása</t>
  </si>
  <si>
    <t xml:space="preserve">Befektetési célú belföldi értékpapírok beváltása </t>
  </si>
  <si>
    <t xml:space="preserve">Külföldi értékpapírok beváltása </t>
  </si>
  <si>
    <t>Külföldi hitelek, kölcsönök törlesztése</t>
  </si>
  <si>
    <t xml:space="preserve">Külföldi finanszírozás kiadásai </t>
  </si>
  <si>
    <t>Foglalkoztatottak egyéb személyi juttatásai</t>
  </si>
  <si>
    <t xml:space="preserve">Munkaadókat terhelő járulékok és szociális hozzájárulási adó                                                                            </t>
  </si>
  <si>
    <t>Bérleti és lízing díjak</t>
  </si>
  <si>
    <t>Közvetített szolgáltatások</t>
  </si>
  <si>
    <t>Egyéb szolgáltatások</t>
  </si>
  <si>
    <t xml:space="preserve">Kamatkiadások </t>
  </si>
  <si>
    <t>Egyéb pénzügyi műveletek kiadásai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</si>
  <si>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</si>
  <si>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</si>
  <si>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</si>
  <si>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</si>
  <si>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</si>
  <si>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</si>
  <si>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</si>
  <si>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Működési célú visszatérítendő támogatások, kölcsönök törlesztése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</si>
  <si>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</si>
  <si>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</si>
  <si>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Egyéb működési célú támogatások államháztartáson kívülre</t>
  </si>
  <si>
    <t>Ingatlanok beszerzése, létesítése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</si>
  <si>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</si>
  <si>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</si>
  <si>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</si>
  <si>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</si>
  <si>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</si>
  <si>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 xml:space="preserve">Egyéb felhalmozási célú támogatások államháztartáson kívülre </t>
  </si>
  <si>
    <t>Forgatási célú belföldi értékpapírok vásárlása</t>
  </si>
  <si>
    <t>Külföldi értékpapírok beváltása</t>
  </si>
  <si>
    <t xml:space="preserve">Személyi juttatások </t>
  </si>
  <si>
    <t xml:space="preserve">Kommunikációs szolgáltatások </t>
  </si>
  <si>
    <t xml:space="preserve">Költségvetési kiadások </t>
  </si>
  <si>
    <t xml:space="preserve">Finanszírozási kiadások 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</si>
  <si>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</si>
  <si>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</si>
  <si>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</si>
  <si>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</si>
  <si>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</si>
  <si>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</si>
  <si>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Magánszemélyek jövedelemadói</t>
  </si>
  <si>
    <t xml:space="preserve">Társaságok jövedelemadói 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</si>
  <si>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</si>
  <si>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</si>
  <si>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</si>
  <si>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</si>
  <si>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</si>
  <si>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</si>
  <si>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áruhasználati és szolgáltatási adók </t>
  </si>
  <si>
    <t xml:space="preserve">Egyéb közhatalmi bevételek </t>
  </si>
  <si>
    <t>Szolgáltatások ellenértéke</t>
  </si>
  <si>
    <t>Közvetített szolgáltatások értéke</t>
  </si>
  <si>
    <t>Tulajdonosi bevételek</t>
  </si>
  <si>
    <t>Kamatbevételek</t>
  </si>
  <si>
    <t>Egyéb pénzügyi műveletek bevételei</t>
  </si>
  <si>
    <t>Egyéb működési bevételek</t>
  </si>
  <si>
    <t>Immateriális javak értékesítése</t>
  </si>
  <si>
    <t>Ingatlanok értékesítése</t>
  </si>
  <si>
    <t>Részesedések értékesítése</t>
  </si>
  <si>
    <t>Működési célú visszatérítendő támogatások, kölcsönök visszatérülése államháztartáson kívülről</t>
  </si>
  <si>
    <t>Egyéb működési célú átvett pénzeszközök</t>
  </si>
  <si>
    <t>Felhalmozási célú visszatérítendő támogatások, kölcsönök visszatérülése államháztartáson kívülről</t>
  </si>
  <si>
    <t>Egyéb felhalmozási célú átvett pénzeszközök</t>
  </si>
  <si>
    <t xml:space="preserve">Hosszú lejáratú hitelek, kölcsönök felvétele </t>
  </si>
  <si>
    <t xml:space="preserve">Rövid lejáratú hitelek, kölcsönök felvétele  </t>
  </si>
  <si>
    <t>Forgatási célú belföldi értékpapírok beváltása, értékesítése</t>
  </si>
  <si>
    <t>Befektetési célú belföldi értékpapírok beváltása,  értékesítése</t>
  </si>
  <si>
    <t>Központi költségvetés sajátos finanszírozási bevételei</t>
  </si>
  <si>
    <t xml:space="preserve">Külföldi hitelek, kölcsönök felvétele </t>
  </si>
  <si>
    <t>KIADÁSOK ÖSSZESEN (K1-9)</t>
  </si>
  <si>
    <t>BEVÉTELEK ÖSSZESEN (B1-8)</t>
  </si>
  <si>
    <t>Az egységes rovatrend szerint a kiemelt kiadási és bevételi jogcímek</t>
  </si>
  <si>
    <t xml:space="preserve">Önkormányzatok működési támogatásai </t>
  </si>
  <si>
    <t>Működési célú támogatások államháztartáson belülről</t>
  </si>
  <si>
    <t xml:space="preserve">Felhalmozási célú támogatások államháztartáson belülről </t>
  </si>
  <si>
    <t xml:space="preserve">Jövedelemadók </t>
  </si>
  <si>
    <t xml:space="preserve">Termékek és szolgáltatások adói </t>
  </si>
  <si>
    <t xml:space="preserve">Közhatalmi bevételek </t>
  </si>
  <si>
    <t xml:space="preserve">Működési bevételek </t>
  </si>
  <si>
    <t xml:space="preserve">Felhalmozási bevételek </t>
  </si>
  <si>
    <t xml:space="preserve">Működési célú átvett pénzeszközök </t>
  </si>
  <si>
    <t xml:space="preserve">Költségvetési bevételek </t>
  </si>
  <si>
    <t xml:space="preserve">Felhalmozási célú átvett pénzeszközök </t>
  </si>
  <si>
    <t xml:space="preserve">Hitel-, kölcsönfelvétel államháztartáson kívülről </t>
  </si>
  <si>
    <t xml:space="preserve">Belföldi értékpapírok bevételei </t>
  </si>
  <si>
    <t xml:space="preserve">Maradvány igénybevétele </t>
  </si>
  <si>
    <t xml:space="preserve">Belföldi finanszírozás bevételei </t>
  </si>
  <si>
    <t xml:space="preserve">Külföldi finanszírozás bevételei </t>
  </si>
  <si>
    <t xml:space="preserve">Finanszírozási bevételek </t>
  </si>
  <si>
    <t xml:space="preserve">Felhalmozási célú visszatérítendő támogatások, kölcsönök visszatérülése államháztartáson belülről </t>
  </si>
  <si>
    <t xml:space="preserve">Egyéb működési célú támogatások bevételei államháztartáson belülről </t>
  </si>
  <si>
    <t xml:space="preserve">Működési célú visszatérítendő támogatások, kölcsönök igénybevétele államháztartáson belülről </t>
  </si>
  <si>
    <t xml:space="preserve">Felhalmozási célú visszatérítendő támogatások, kölcsönök igénybevétele államháztartáson belülről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</si>
  <si>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</si>
  <si>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</si>
  <si>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</si>
  <si>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</si>
  <si>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 xml:space="preserve">Egyéb áruhasználati és szolgáltatási adók  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</si>
  <si>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</si>
  <si>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</si>
  <si>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</si>
  <si>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</si>
  <si>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</si>
  <si>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</si>
  <si>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</si>
  <si>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</si>
  <si>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</si>
  <si>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 xml:space="preserve">Működési célú visszatérítendő támogatások, kölcsönök visszatérülése államháztartáson kívülről 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</si>
  <si>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</si>
  <si>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</si>
  <si>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</si>
  <si>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Rövid lejáratú hitelek, kölcsönök felvétele</t>
  </si>
  <si>
    <t xml:space="preserve">Forgatási célú belföldi értékpapírok beváltása, értékesítése </t>
  </si>
  <si>
    <t xml:space="preserve">Befektetési célú belföldi értékpapírok beváltása, értékesítése </t>
  </si>
  <si>
    <t xml:space="preserve">BEVÉTELEK ÖSSZESEN 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</si>
  <si>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</si>
  <si>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</si>
  <si>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</si>
  <si>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</si>
  <si>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</si>
  <si>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</si>
  <si>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</si>
  <si>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</si>
  <si>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</si>
  <si>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</si>
  <si>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</si>
  <si>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>fizikai alkalmazott,
a költségvetési szerveknél foglalkoztatott egyéb munkavállaló  (fizikai alkalmazott)</t>
  </si>
  <si>
    <t>ösztöndíjas foglalkoztatott</t>
  </si>
  <si>
    <t>közfoglalkoztatott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</si>
  <si>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</si>
  <si>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</si>
  <si>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</si>
  <si>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</si>
  <si>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</si>
  <si>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</si>
  <si>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</si>
  <si>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KÖZTISZTVISELŐK, KORMÁNYTISZTVISELŐK ÖSSZESEN</t>
  </si>
  <si>
    <t xml:space="preserve">KÖZALKALMAZOTTAK ÖSSZESEN </t>
  </si>
  <si>
    <t xml:space="preserve">EGYÉB BÉRRENDSZER ÖSSZESEN </t>
  </si>
  <si>
    <t xml:space="preserve">VÁLASZTOTT TISZTSÉGVISELŐK ÖSSZESEN </t>
  </si>
  <si>
    <t xml:space="preserve">KÖLTSÉGVETÉSI ENGEDÉLYEZETT LÉTSZÁMKERETBE TARTOZÓ FOGLALKOZTATOTTAK LÉTSZÁMA MINDÖSSZESEN </t>
  </si>
  <si>
    <t>MEGNEVEZÉS</t>
  </si>
  <si>
    <t>Foglalkoztatottak létszáma (fő)</t>
  </si>
  <si>
    <t>kötelező feladatok</t>
  </si>
  <si>
    <t>önként vállalt feladatok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</si>
  <si>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</si>
  <si>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</si>
  <si>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</si>
  <si>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</si>
  <si>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</si>
  <si>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</si>
  <si>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</si>
  <si>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</si>
  <si>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</si>
  <si>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</si>
  <si>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</si>
  <si>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</si>
  <si>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</si>
  <si>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</si>
  <si>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</si>
  <si>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</si>
  <si>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</si>
  <si>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</si>
  <si>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</si>
  <si>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</si>
  <si>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>Európai Unió  részére</t>
  </si>
  <si>
    <t>központi költségvetési szervektől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</si>
  <si>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</si>
  <si>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</si>
  <si>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</si>
  <si>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</si>
  <si>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 központi költségvetési szervektől</t>
  </si>
  <si>
    <t>elkülönített állami pénzalapoktól</t>
  </si>
  <si>
    <t>társadalombiztosítás pénzügyi alapjaitól</t>
  </si>
  <si>
    <t>egyéb fejezeti kezelésű előirányzatoktól</t>
  </si>
  <si>
    <t>központi kezelésű előirányzatoktól</t>
  </si>
  <si>
    <t>fejezeti kezelésű előirányzatok EU-s programokra és azok hazai társfinanszírozásától</t>
  </si>
  <si>
    <t>egyházi jogi személyektől</t>
  </si>
  <si>
    <t>egyéb civil szervezetektől</t>
  </si>
  <si>
    <t>kormányok és nemzetközi szervezetektől</t>
  </si>
  <si>
    <t>egyéb külföldiektől</t>
  </si>
  <si>
    <t>Európai Uniótól</t>
  </si>
  <si>
    <t>egyéb vállalkozásoktól</t>
  </si>
  <si>
    <t>önkormányzati többségi tulajdonú nem pénzügyi vállalkozásoktól</t>
  </si>
  <si>
    <t>állami többségi tulajdonú nem pénzügyi vállalkozásoktól</t>
  </si>
  <si>
    <t>pénzügyi vállalkozásoktól</t>
  </si>
  <si>
    <t>háztartásoktól</t>
  </si>
  <si>
    <t xml:space="preserve">Európai Uniótól </t>
  </si>
  <si>
    <t xml:space="preserve">Költségvetési engedélyezett létszámkeret (álláshely) (fő) ÖNKORMÁNYZAT </t>
  </si>
  <si>
    <t>Előző év vállalkozási maradványának igénybevétele MŰKÖDÉSRE</t>
  </si>
  <si>
    <t>Előző év vállalkozási maradványának igénybevétele FELHALMOZÁSRA</t>
  </si>
  <si>
    <t>Előző év költségvetési maradványának igénybevétele MŰKÖDÉSRE</t>
  </si>
  <si>
    <t>Előző év költségvetési maradványának igénybevétele FELHALMOZÁSRA</t>
  </si>
  <si>
    <t>Általános tartalékok</t>
  </si>
  <si>
    <t>Megnevezés</t>
  </si>
  <si>
    <t>nettó</t>
  </si>
  <si>
    <t>áfa</t>
  </si>
  <si>
    <t>bruttó</t>
  </si>
  <si>
    <t xml:space="preserve">kiadási eredeti előirányzat </t>
  </si>
  <si>
    <t>adósságot keletkeztető ügylet kezdő időpontja</t>
  </si>
  <si>
    <t>adósságot keletkeztető ügylet lejárati időpontja</t>
  </si>
  <si>
    <t>ebből kiadási előirányzat fedezete-saját forrás</t>
  </si>
  <si>
    <t>ebből kiadási előirányzat fedezete-adósságot keletkeztető ügylet</t>
  </si>
  <si>
    <t>adósságot keletkeztető ügylet fajtája</t>
  </si>
  <si>
    <t>adósságot keletkeztető ügylet- várható visszatérítendő összege (kamattal) leáratig mindösszesen</t>
  </si>
  <si>
    <t xml:space="preserve">adósságot keletkeztető ügyletekből és kezességvállalásokból fennálló kötelezettségek </t>
  </si>
  <si>
    <t>adósságot keletkeztető ügylet rovatszáma (B8)</t>
  </si>
  <si>
    <t>hitel/lízing/kölcsön/értékpapír</t>
  </si>
  <si>
    <t>EREDETI ELŐIRÁNYZAT</t>
  </si>
  <si>
    <t>Rovat</t>
  </si>
  <si>
    <t>SAJÁT BEVÉTELEK</t>
  </si>
  <si>
    <t>önkormányzatok és költségvetési szervei</t>
  </si>
  <si>
    <t>települési támogatás</t>
  </si>
  <si>
    <t>Működési célú támogatások az Európai Uniónak</t>
  </si>
  <si>
    <t>K513</t>
  </si>
  <si>
    <t>Tartalékok</t>
  </si>
  <si>
    <t>Felhalmozási célú támogatások az Európai Uniónak</t>
  </si>
  <si>
    <t>Egyéb felhalmozási célú támogatások államháztartáson kívülre</t>
  </si>
  <si>
    <t>K89</t>
  </si>
  <si>
    <t>Hosszú lejáratú hitelek, kölcsönök törlesztése pénzügyi vállalkozásnak</t>
  </si>
  <si>
    <t>Elszámolásból származó bevételek</t>
  </si>
  <si>
    <t>B65</t>
  </si>
  <si>
    <t>Kiadások (Ft)</t>
  </si>
  <si>
    <t>Bevételek (Ft)</t>
  </si>
  <si>
    <t>Beruházások és felújítások (Ft)</t>
  </si>
  <si>
    <t>Az európai uniós forrásból finanszírozott támogatással megvalósuló programok, projektek kiadásai, bevételei, valamint a helyi önkormányzat ilyen projektekhez történő hozzájárulásai (Ft)</t>
  </si>
  <si>
    <t>A Gst. 3. § (1) bekezdése szerinti adósságot keletkeztető ügyletekből és kezességvállalásokból fennálló kötelezettségek az adósságot keletkeztető ügyletek futamidejének végéig, illetve a kezesség érvényesíthetőségéig, és a Gst. 45. § (1) bekezdés a) pontja felhatalmazása alapján kiadott jogszabályban meghatározottak szerinti saját bevételek (Ft)</t>
  </si>
  <si>
    <t>Általános- és céltartalékok (Ft)</t>
  </si>
  <si>
    <t>A közvetett támogatások (Ft)</t>
  </si>
  <si>
    <t>Támogatások, kölcsönök nyújtása és törlesztése (Ft)</t>
  </si>
  <si>
    <t>Támogatások, kölcsönök bevételei (Ft)</t>
  </si>
  <si>
    <t>Lakosságnak juttatott támogatások, szociális, rászorultsági jellegű ellátások (Ft)</t>
  </si>
  <si>
    <t>Helyi adó és egyéb közhatalmi bevételek (Ft)</t>
  </si>
  <si>
    <t>A költségvetési hiány külső finanszírozására vagy a költségvetési többlet felhasználására szolgáló finanszírozási bevételek és kiadások működési és felhalmozási cél szerinti tagolásban (Ft)</t>
  </si>
  <si>
    <t>(Közművelődés eszközbeszerzés)</t>
  </si>
  <si>
    <t>Rövid lejáratú hitelek, kölcsönök törlesztése pénzügyi vállalkozásnak</t>
  </si>
  <si>
    <t xml:space="preserve">Befektetési célú belföldi értékpapírok vásárlása </t>
  </si>
  <si>
    <t xml:space="preserve">Kincstárjegyek beváltása </t>
  </si>
  <si>
    <t>Éven belüli lejáratú belföldi értékpapírok beváltása</t>
  </si>
  <si>
    <t>K9125</t>
  </si>
  <si>
    <t>K9126</t>
  </si>
  <si>
    <t xml:space="preserve">Belföldi kötvények beváltása </t>
  </si>
  <si>
    <t xml:space="preserve">Éven túli lejáratú belföldi értékpapírok beváltása </t>
  </si>
  <si>
    <t>Pénzeszközök lekötött bankbetétként elhelyezése</t>
  </si>
  <si>
    <t>K9191</t>
  </si>
  <si>
    <t>K9192</t>
  </si>
  <si>
    <t>K919</t>
  </si>
  <si>
    <t xml:space="preserve">Hosszú lejáratú tulajdonosi kölcsönök kiadásai </t>
  </si>
  <si>
    <t>Rövid lejáratú tulajdonosi kölcsönök kiadásai</t>
  </si>
  <si>
    <t xml:space="preserve">Tulajdonosi kölcsönök kiadásai </t>
  </si>
  <si>
    <t>Hitelek, kölcsönök törlesztése külföldi kormányoknak és nemzetközi szervezeteknek</t>
  </si>
  <si>
    <t>K925</t>
  </si>
  <si>
    <t>Hitelek, kölcsönök törlesztése külföldi pénzintézeteknek</t>
  </si>
  <si>
    <t>K94</t>
  </si>
  <si>
    <t>Váltókiadások</t>
  </si>
  <si>
    <t>B411</t>
  </si>
  <si>
    <t>Biztosító által fizetett kártérítés</t>
  </si>
  <si>
    <t>saját bevételek 2020</t>
  </si>
  <si>
    <t>saját bevételek 2021</t>
  </si>
  <si>
    <t>saját bevételek 2019</t>
  </si>
  <si>
    <t>késedelmi pótlék, talajterhelési díj</t>
  </si>
  <si>
    <t>Nemeskolta ÖNKORMÁNYZATI ELŐIRÁNYZATOK</t>
  </si>
  <si>
    <t>Nemeskolta Önkormányzat 2020. évi költségvetése</t>
  </si>
  <si>
    <t>Árok, hidak felújítás, karbantartás</t>
  </si>
  <si>
    <t>TOP sportcsarnok</t>
  </si>
  <si>
    <t>Árok, hidak felújítása, karbantartása</t>
  </si>
  <si>
    <t>TOP Sportcsarnok felújítása</t>
  </si>
  <si>
    <t>saját bevételek 2022</t>
  </si>
  <si>
    <t>1. melléklet 1/2020. (I.31.) önkormányzati rendelethez</t>
  </si>
  <si>
    <t>2. melléklet 1/2020. (I.31.) önkormányzati rendelethez</t>
  </si>
  <si>
    <t>3. melléklet 1/2020. (I.31.) önkormányzati rendelethez</t>
  </si>
  <si>
    <t>4. melléklet 1/2020. (I.31.) önkormányzati rendelethez</t>
  </si>
  <si>
    <t>5. melléklet 1/2020 (I.31.) önkormányzati rendelethez</t>
  </si>
  <si>
    <t>6. melléklet 1/2020. (I.31.) önkormányzati rendelethez</t>
  </si>
  <si>
    <t>7. melléklet 1/2020. (I.31.) önkormányzati rendelethez</t>
  </si>
  <si>
    <t>8. melléklet 1/2020. (I.31.) önkormányzati rendelethez</t>
  </si>
  <si>
    <t>9. melléklet 1/2020. (I.31.) önkormányzati rendelethez</t>
  </si>
  <si>
    <t>10. melléklet 1/2020. (I.31.) önkormányzati rendelethez</t>
  </si>
  <si>
    <t>11. melléklet 1/2020. (I.31.) önkormányzati rendelethez</t>
  </si>
  <si>
    <t>12. melléklet 1/2020. (I.31.) önkormányzati rendelethez</t>
  </si>
  <si>
    <t>13. melléklet 1/2020. (I.31.) önkormányzati rendelethez</t>
  </si>
  <si>
    <t>14. melléklet 1/2020. (I.31.) önkormányzati rendelethez</t>
  </si>
  <si>
    <t>15. melléklet 1/2020. (I.31.)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</si>
</sst>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_"/>
    <numFmt numFmtId="165" formatCode="\ ##########"/>
  </numFmts>
  <fonts count="6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i/>
      <sz val="14"/>
      <name val="Bookman Old Style"/>
      <family val="1"/>
      <charset val="238"/>
    </font>
    <font>
      <sz val="10"/>
      <color indexed="8"/>
      <name val="Times New Roman"/>
      <family val="1"/>
      <charset val="238"/>
    </font>
    <font>
      <sz val="11"/>
      <color indexed="8"/>
      <name val="Bookman Old Style"/>
      <family val="1"/>
      <charset val="238"/>
    </font>
    <font>
      <i/>
      <sz val="10"/>
      <color indexed="30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4"/>
      <color indexed="8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9"/>
      <color indexed="8"/>
      <name val="Bookman Old Style"/>
      <family val="1"/>
      <charset val="238"/>
    </font>
    <font>
      <b/>
      <i/>
      <sz val="12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b/>
      <i/>
      <sz val="11"/>
      <color indexed="8"/>
      <name val="Bookman Old Style"/>
      <family val="1"/>
      <charset val="238"/>
    </font>
    <font>
      <i/>
      <sz val="11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u/>
      <sz val="10"/>
      <color indexed="12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7030A0"/>
      <name val="Bookman Old Style"/>
      <family val="1"/>
      <charset val="238"/>
    </font>
    <font>
      <sz val="11"/>
      <color rgb="FF7030A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7" tint="-0.249977111117893"/>
      <name val="Bookman Old Style"/>
      <family val="1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.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0"/>
      <name val="Bookman Old Style"/>
      <family val="1"/>
      <charset val="238"/>
    </font>
    <font>
      <i/>
      <sz val="10"/>
      <color indexed="8"/>
      <name val="Bookman Old Style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i/>
      <sz val="11"/>
      <color theme="1"/>
      <name val="Bookman Old Style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9"/>
      <color indexed="8"/>
      <name val="Bookman Old Style"/>
      <family val="1"/>
      <charset val="238"/>
    </font>
    <font>
      <i/>
      <sz val="11"/>
      <color indexed="8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8" fillId="0" borderId="0"/>
    <xf numFmtId="0" fontId="11" fillId="0" borderId="0"/>
  </cellStyleXfs>
  <cellXfs count="216">
    <xf numFmtId="0" fontId="0" fillId="0" borderId="0" xfId="0"/>
    <xf numFmtId="0" fontId="0" fillId="0" borderId="0" xfId="0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1" xfId="0" applyBorder="1"/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6" fillId="0" borderId="1" xfId="0" applyFont="1" applyBorder="1"/>
    <xf numFmtId="0" fontId="18" fillId="0" borderId="1" xfId="0" applyFont="1" applyBorder="1"/>
    <xf numFmtId="0" fontId="19" fillId="0" borderId="1" xfId="0" applyFont="1" applyBorder="1"/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21" fillId="0" borderId="0" xfId="0" applyFont="1"/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5" fillId="0" borderId="1" xfId="6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left" vertical="center" wrapText="1"/>
    </xf>
    <xf numFmtId="0" fontId="25" fillId="0" borderId="1" xfId="0" applyFont="1" applyBorder="1" applyAlignment="1">
      <alignment wrapText="1"/>
    </xf>
    <xf numFmtId="0" fontId="26" fillId="0" borderId="1" xfId="0" applyFont="1" applyBorder="1"/>
    <xf numFmtId="0" fontId="26" fillId="0" borderId="1" xfId="0" applyFont="1" applyBorder="1" applyAlignment="1">
      <alignment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8" fillId="0" borderId="1" xfId="0" applyFont="1" applyBorder="1" applyAlignment="1">
      <alignment wrapText="1"/>
    </xf>
    <xf numFmtId="0" fontId="18" fillId="4" borderId="1" xfId="0" applyFont="1" applyFill="1" applyBorder="1"/>
    <xf numFmtId="0" fontId="21" fillId="0" borderId="0" xfId="0" applyFont="1" applyAlignment="1">
      <alignment horizontal="center"/>
    </xf>
    <xf numFmtId="0" fontId="16" fillId="0" borderId="1" xfId="0" applyFont="1" applyBorder="1" applyAlignment="1">
      <alignment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1" fillId="0" borderId="0" xfId="0" applyFont="1" applyAlignment="1">
      <alignment horizontal="justify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justify"/>
    </xf>
    <xf numFmtId="0" fontId="18" fillId="0" borderId="1" xfId="0" applyFont="1" applyBorder="1" applyAlignment="1">
      <alignment horizontal="justify"/>
    </xf>
    <xf numFmtId="0" fontId="30" fillId="0" borderId="1" xfId="0" applyFont="1" applyBorder="1" applyAlignment="1">
      <alignment horizontal="justify"/>
    </xf>
    <xf numFmtId="0" fontId="13" fillId="0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31" fillId="0" borderId="0" xfId="0" applyFont="1"/>
    <xf numFmtId="0" fontId="19" fillId="0" borderId="0" xfId="0" applyFont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32" fillId="0" borderId="0" xfId="0" applyFont="1" applyAlignment="1">
      <alignment horizontal="center" wrapText="1"/>
    </xf>
    <xf numFmtId="0" fontId="0" fillId="0" borderId="0" xfId="0" applyFill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justify" vertical="center"/>
    </xf>
    <xf numFmtId="0" fontId="34" fillId="0" borderId="0" xfId="0" applyFont="1" applyAlignment="1">
      <alignment horizontal="justify" vertical="center"/>
    </xf>
    <xf numFmtId="0" fontId="35" fillId="0" borderId="0" xfId="2" applyFont="1" applyAlignment="1" applyProtection="1">
      <alignment horizontal="justify" vertical="center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horizontal="justify"/>
    </xf>
    <xf numFmtId="3" fontId="0" fillId="0" borderId="1" xfId="0" applyNumberFormat="1" applyBorder="1"/>
    <xf numFmtId="0" fontId="13" fillId="0" borderId="0" xfId="0" applyFont="1"/>
    <xf numFmtId="0" fontId="42" fillId="0" borderId="0" xfId="0" applyFont="1"/>
    <xf numFmtId="3" fontId="42" fillId="0" borderId="1" xfId="0" applyNumberFormat="1" applyFont="1" applyBorder="1"/>
    <xf numFmtId="0" fontId="4" fillId="4" borderId="1" xfId="0" applyFont="1" applyFill="1" applyBorder="1"/>
    <xf numFmtId="0" fontId="9" fillId="0" borderId="1" xfId="0" applyFont="1" applyBorder="1"/>
    <xf numFmtId="0" fontId="42" fillId="0" borderId="1" xfId="0" applyFont="1" applyBorder="1"/>
    <xf numFmtId="0" fontId="9" fillId="4" borderId="1" xfId="0" applyFont="1" applyFill="1" applyBorder="1"/>
    <xf numFmtId="0" fontId="4" fillId="2" borderId="1" xfId="0" applyFont="1" applyFill="1" applyBorder="1" applyAlignment="1">
      <alignment wrapText="1"/>
    </xf>
    <xf numFmtId="0" fontId="18" fillId="0" borderId="0" xfId="0" applyFont="1" applyFill="1"/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14" fontId="13" fillId="0" borderId="1" xfId="0" applyNumberFormat="1" applyFont="1" applyBorder="1"/>
    <xf numFmtId="0" fontId="15" fillId="0" borderId="0" xfId="0" applyFont="1" applyAlignment="1">
      <alignment horizontal="justify" vertical="center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3" fontId="45" fillId="0" borderId="1" xfId="0" applyNumberFormat="1" applyFont="1" applyBorder="1"/>
    <xf numFmtId="3" fontId="46" fillId="0" borderId="1" xfId="0" applyNumberFormat="1" applyFont="1" applyBorder="1"/>
    <xf numFmtId="0" fontId="48" fillId="0" borderId="1" xfId="0" applyFont="1" applyBorder="1"/>
    <xf numFmtId="0" fontId="45" fillId="0" borderId="0" xfId="0" applyFont="1"/>
    <xf numFmtId="0" fontId="44" fillId="0" borderId="1" xfId="0" applyFont="1" applyBorder="1"/>
    <xf numFmtId="3" fontId="49" fillId="0" borderId="1" xfId="0" applyNumberFormat="1" applyFont="1" applyBorder="1"/>
    <xf numFmtId="3" fontId="0" fillId="0" borderId="1" xfId="0" applyNumberFormat="1" applyFont="1" applyBorder="1"/>
    <xf numFmtId="3" fontId="50" fillId="0" borderId="1" xfId="0" applyNumberFormat="1" applyFont="1" applyBorder="1"/>
    <xf numFmtId="3" fontId="51" fillId="0" borderId="1" xfId="0" applyNumberFormat="1" applyFont="1" applyBorder="1"/>
    <xf numFmtId="3" fontId="52" fillId="0" borderId="1" xfId="0" applyNumberFormat="1" applyFont="1" applyBorder="1"/>
    <xf numFmtId="0" fontId="0" fillId="0" borderId="0" xfId="0" applyFont="1"/>
    <xf numFmtId="0" fontId="50" fillId="0" borderId="1" xfId="0" applyFont="1" applyBorder="1"/>
    <xf numFmtId="0" fontId="0" fillId="0" borderId="0" xfId="0" applyAlignment="1">
      <alignment horizontal="right"/>
    </xf>
    <xf numFmtId="3" fontId="47" fillId="0" borderId="1" xfId="0" applyNumberFormat="1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5" borderId="1" xfId="0" applyFont="1" applyFill="1" applyBorder="1" applyAlignment="1">
      <alignment horizontal="left" vertical="center"/>
    </xf>
    <xf numFmtId="165" fontId="4" fillId="5" borderId="1" xfId="0" applyNumberFormat="1" applyFont="1" applyFill="1" applyBorder="1" applyAlignment="1">
      <alignment vertical="center"/>
    </xf>
    <xf numFmtId="3" fontId="52" fillId="5" borderId="1" xfId="0" applyNumberFormat="1" applyFont="1" applyFill="1" applyBorder="1"/>
    <xf numFmtId="0" fontId="7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/>
    <xf numFmtId="0" fontId="7" fillId="5" borderId="1" xfId="0" applyFont="1" applyFill="1" applyBorder="1" applyAlignment="1">
      <alignment horizontal="left" vertical="center" wrapText="1"/>
    </xf>
    <xf numFmtId="3" fontId="53" fillId="6" borderId="1" xfId="0" applyNumberFormat="1" applyFont="1" applyFill="1" applyBorder="1"/>
    <xf numFmtId="3" fontId="54" fillId="6" borderId="1" xfId="0" applyNumberFormat="1" applyFont="1" applyFill="1" applyBorder="1"/>
    <xf numFmtId="0" fontId="55" fillId="0" borderId="1" xfId="0" applyFont="1" applyFill="1" applyBorder="1" applyAlignment="1">
      <alignment horizontal="left" vertical="center" wrapText="1"/>
    </xf>
    <xf numFmtId="3" fontId="43" fillId="0" borderId="1" xfId="0" applyNumberFormat="1" applyFont="1" applyBorder="1"/>
    <xf numFmtId="0" fontId="56" fillId="0" borderId="1" xfId="0" applyFont="1" applyFill="1" applyBorder="1" applyAlignment="1">
      <alignment horizontal="left" vertical="center"/>
    </xf>
    <xf numFmtId="3" fontId="57" fillId="0" borderId="1" xfId="0" applyNumberFormat="1" applyFont="1" applyBorder="1"/>
    <xf numFmtId="3" fontId="58" fillId="0" borderId="1" xfId="0" applyNumberFormat="1" applyFont="1" applyBorder="1"/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6" xfId="0" applyBorder="1"/>
    <xf numFmtId="3" fontId="42" fillId="0" borderId="6" xfId="0" applyNumberFormat="1" applyFont="1" applyBorder="1"/>
    <xf numFmtId="3" fontId="42" fillId="0" borderId="0" xfId="0" applyNumberFormat="1" applyFont="1" applyBorder="1"/>
    <xf numFmtId="3" fontId="0" fillId="0" borderId="6" xfId="0" applyNumberFormat="1" applyBorder="1"/>
    <xf numFmtId="3" fontId="0" fillId="0" borderId="0" xfId="0" applyNumberFormat="1" applyBorder="1"/>
    <xf numFmtId="0" fontId="2" fillId="7" borderId="1" xfId="0" applyFont="1" applyFill="1" applyBorder="1" applyAlignment="1">
      <alignment wrapText="1"/>
    </xf>
    <xf numFmtId="0" fontId="9" fillId="7" borderId="1" xfId="0" applyFont="1" applyFill="1" applyBorder="1" applyAlignment="1">
      <alignment horizontal="left" vertical="center" wrapText="1"/>
    </xf>
    <xf numFmtId="3" fontId="42" fillId="7" borderId="1" xfId="0" applyNumberFormat="1" applyFont="1" applyFill="1" applyBorder="1"/>
    <xf numFmtId="3" fontId="0" fillId="0" borderId="1" xfId="0" applyNumberFormat="1" applyBorder="1" applyAlignment="1">
      <alignment horizontal="right" vertical="center"/>
    </xf>
    <xf numFmtId="3" fontId="42" fillId="0" borderId="1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0" fillId="0" borderId="0" xfId="0" applyFill="1" applyAlignment="1"/>
    <xf numFmtId="0" fontId="12" fillId="0" borderId="1" xfId="0" applyFont="1" applyFill="1" applyBorder="1" applyAlignment="1">
      <alignment horizontal="center" vertical="center"/>
    </xf>
    <xf numFmtId="3" fontId="60" fillId="0" borderId="1" xfId="0" applyNumberFormat="1" applyFont="1" applyBorder="1"/>
    <xf numFmtId="3" fontId="9" fillId="0" borderId="1" xfId="0" applyNumberFormat="1" applyFont="1" applyBorder="1"/>
    <xf numFmtId="3" fontId="59" fillId="0" borderId="1" xfId="0" applyNumberFormat="1" applyFont="1" applyBorder="1"/>
    <xf numFmtId="3" fontId="13" fillId="0" borderId="1" xfId="0" applyNumberFormat="1" applyFont="1" applyBorder="1"/>
    <xf numFmtId="3" fontId="8" fillId="0" borderId="1" xfId="0" applyNumberFormat="1" applyFont="1" applyBorder="1"/>
    <xf numFmtId="0" fontId="59" fillId="0" borderId="0" xfId="0" applyFont="1"/>
    <xf numFmtId="0" fontId="59" fillId="0" borderId="0" xfId="0" applyFont="1" applyBorder="1"/>
    <xf numFmtId="3" fontId="12" fillId="0" borderId="1" xfId="0" applyNumberFormat="1" applyFont="1" applyBorder="1"/>
    <xf numFmtId="3" fontId="60" fillId="5" borderId="1" xfId="0" applyNumberFormat="1" applyFont="1" applyFill="1" applyBorder="1"/>
    <xf numFmtId="3" fontId="9" fillId="5" borderId="1" xfId="0" applyNumberFormat="1" applyFont="1" applyFill="1" applyBorder="1"/>
    <xf numFmtId="3" fontId="60" fillId="6" borderId="1" xfId="0" applyNumberFormat="1" applyFont="1" applyFill="1" applyBorder="1"/>
    <xf numFmtId="3" fontId="9" fillId="6" borderId="1" xfId="0" applyNumberFormat="1" applyFont="1" applyFill="1" applyBorder="1"/>
    <xf numFmtId="0" fontId="24" fillId="8" borderId="1" xfId="0" applyFont="1" applyFill="1" applyBorder="1"/>
    <xf numFmtId="165" fontId="9" fillId="8" borderId="1" xfId="0" applyNumberFormat="1" applyFont="1" applyFill="1" applyBorder="1" applyAlignment="1">
      <alignment vertical="center"/>
    </xf>
    <xf numFmtId="3" fontId="59" fillId="8" borderId="1" xfId="0" applyNumberFormat="1" applyFont="1" applyFill="1" applyBorder="1"/>
    <xf numFmtId="3" fontId="61" fillId="8" borderId="1" xfId="0" applyNumberFormat="1" applyFont="1" applyFill="1" applyBorder="1"/>
    <xf numFmtId="0" fontId="9" fillId="8" borderId="1" xfId="0" applyFont="1" applyFill="1" applyBorder="1" applyAlignment="1">
      <alignment horizontal="left" vertical="center"/>
    </xf>
    <xf numFmtId="3" fontId="0" fillId="8" borderId="1" xfId="0" applyNumberFormat="1" applyFill="1" applyBorder="1"/>
    <xf numFmtId="3" fontId="62" fillId="8" borderId="1" xfId="0" applyNumberFormat="1" applyFont="1" applyFill="1" applyBorder="1"/>
    <xf numFmtId="0" fontId="4" fillId="9" borderId="1" xfId="0" applyFont="1" applyFill="1" applyBorder="1"/>
    <xf numFmtId="0" fontId="4" fillId="9" borderId="1" xfId="0" applyFont="1" applyFill="1" applyBorder="1" applyAlignment="1">
      <alignment horizontal="left" vertical="center"/>
    </xf>
    <xf numFmtId="3" fontId="42" fillId="9" borderId="1" xfId="0" applyNumberFormat="1" applyFont="1" applyFill="1" applyBorder="1"/>
    <xf numFmtId="0" fontId="6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46" fillId="0" borderId="1" xfId="0" applyFont="1" applyBorder="1"/>
    <xf numFmtId="0" fontId="47" fillId="0" borderId="1" xfId="0" applyFont="1" applyBorder="1"/>
    <xf numFmtId="3" fontId="64" fillId="0" borderId="1" xfId="0" applyNumberFormat="1" applyFont="1" applyBorder="1"/>
    <xf numFmtId="3" fontId="62" fillId="0" borderId="1" xfId="0" applyNumberFormat="1" applyFont="1" applyBorder="1"/>
    <xf numFmtId="0" fontId="7" fillId="10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 wrapText="1"/>
    </xf>
    <xf numFmtId="3" fontId="8" fillId="10" borderId="1" xfId="0" applyNumberFormat="1" applyFont="1" applyFill="1" applyBorder="1"/>
    <xf numFmtId="3" fontId="60" fillId="10" borderId="1" xfId="0" applyNumberFormat="1" applyFont="1" applyFill="1" applyBorder="1"/>
    <xf numFmtId="3" fontId="16" fillId="0" borderId="1" xfId="0" applyNumberFormat="1" applyFont="1" applyBorder="1"/>
    <xf numFmtId="3" fontId="8" fillId="4" borderId="1" xfId="0" applyNumberFormat="1" applyFont="1" applyFill="1" applyBorder="1"/>
    <xf numFmtId="3" fontId="4" fillId="0" borderId="1" xfId="0" applyNumberFormat="1" applyFont="1" applyFill="1" applyBorder="1" applyAlignment="1">
      <alignment horizontal="left" vertical="center" wrapText="1"/>
    </xf>
    <xf numFmtId="3" fontId="4" fillId="4" borderId="1" xfId="0" applyNumberFormat="1" applyFont="1" applyFill="1" applyBorder="1"/>
    <xf numFmtId="3" fontId="46" fillId="0" borderId="1" xfId="0" applyNumberFormat="1" applyFont="1" applyBorder="1" applyAlignment="1">
      <alignment horizontal="right" vertical="center"/>
    </xf>
    <xf numFmtId="3" fontId="47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center" wrapText="1"/>
    </xf>
    <xf numFmtId="0" fontId="36" fillId="0" borderId="0" xfId="0" applyFont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0" fillId="0" borderId="0" xfId="0" applyFont="1" applyAlignment="1">
      <alignment wrapText="1"/>
    </xf>
    <xf numFmtId="0" fontId="0" fillId="0" borderId="0" xfId="0" applyFill="1" applyAlignment="1">
      <alignment horizontal="center"/>
    </xf>
  </cellXfs>
  <cellStyles count="7">
    <cellStyle name="Hiperhivatkozás" xfId="1" xr:uid="{00000000-0005-0000-0000-000000000000}"/>
    <cellStyle name="Hivatkozás" xfId="2" builtinId="8"/>
    <cellStyle name="Már látott hiperhivatkozás" xfId="3" xr:uid="{00000000-0005-0000-0000-000002000000}"/>
    <cellStyle name="Normál" xfId="0" builtinId="0"/>
    <cellStyle name="Normál 2" xfId="4" xr:uid="{00000000-0005-0000-0000-000004000000}"/>
    <cellStyle name="Normál 3" xfId="5" xr:uid="{00000000-0005-0000-0000-000005000000}"/>
    <cellStyle name="Normal_KTRSZJ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njt.hu/cgi_bin/njt_doc.cgi?docid=142896.245143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34"/>
  <sheetViews>
    <sheetView tabSelected="1" workbookViewId="0"/>
  </sheetViews>
  <sheetFormatPr defaultRowHeight="15" x14ac:dyDescent="0.25"/>
  <cols>
    <col min="1" max="1" width="85.5703125" customWidth="1"/>
  </cols>
  <sheetData>
    <row r="1" spans="1:9" x14ac:dyDescent="0.25">
      <c r="A1" s="119" t="s">
        <v>708</v>
      </c>
    </row>
    <row r="3" spans="1:9" ht="18" x14ac:dyDescent="0.25">
      <c r="A3" s="75" t="s">
        <v>702</v>
      </c>
    </row>
    <row r="4" spans="1:9" ht="50.25" customHeight="1" x14ac:dyDescent="0.25">
      <c r="A4" s="56" t="s">
        <v>511</v>
      </c>
    </row>
    <row r="6" spans="1:9" x14ac:dyDescent="0.25">
      <c r="B6" s="4"/>
      <c r="C6" s="4"/>
      <c r="D6" s="4"/>
      <c r="E6" s="4"/>
      <c r="F6" s="4"/>
      <c r="G6" s="4"/>
      <c r="H6" s="4"/>
      <c r="I6" s="4"/>
    </row>
    <row r="7" spans="1:9" x14ac:dyDescent="0.25">
      <c r="A7" s="37" t="s">
        <v>63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37" t="s">
        <v>64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37" t="s">
        <v>65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37" t="s">
        <v>66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37" t="s">
        <v>67</v>
      </c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37" t="s">
        <v>68</v>
      </c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37" t="s">
        <v>69</v>
      </c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37" t="s">
        <v>70</v>
      </c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38" t="s">
        <v>62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38" t="s">
        <v>71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59" t="s">
        <v>509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7" t="s">
        <v>73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7" t="s">
        <v>74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7" t="s">
        <v>75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7" t="s">
        <v>76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7" t="s">
        <v>77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7" t="s">
        <v>78</v>
      </c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37" t="s">
        <v>79</v>
      </c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38" t="s">
        <v>72</v>
      </c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38" t="s">
        <v>80</v>
      </c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59" t="s">
        <v>510</v>
      </c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4"/>
      <c r="B34" s="4"/>
      <c r="C34" s="4"/>
      <c r="D34" s="4"/>
      <c r="E34" s="4"/>
      <c r="F34" s="4"/>
      <c r="G34" s="4"/>
      <c r="H34" s="4"/>
      <c r="I34" s="4"/>
    </row>
  </sheetData>
  <phoneticPr fontId="37" type="noConversion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188"/>
  <sheetViews>
    <sheetView zoomScaleNormal="100" workbookViewId="0">
      <selection activeCell="C1" sqref="C1:K1"/>
    </sheetView>
  </sheetViews>
  <sheetFormatPr defaultRowHeight="15" x14ac:dyDescent="0.25"/>
  <cols>
    <col min="1" max="1" width="105.140625" customWidth="1"/>
    <col min="3" max="3" width="17.140625" customWidth="1"/>
    <col min="4" max="4" width="20.140625" customWidth="1"/>
    <col min="5" max="5" width="18.85546875" customWidth="1"/>
    <col min="6" max="6" width="15.5703125" customWidth="1"/>
    <col min="10" max="10" width="6.7109375" customWidth="1"/>
    <col min="11" max="11" width="6" customWidth="1"/>
    <col min="237" max="237" width="105.140625" customWidth="1"/>
    <col min="239" max="239" width="17.140625" customWidth="1"/>
    <col min="240" max="240" width="20.140625" customWidth="1"/>
    <col min="241" max="241" width="18.85546875" customWidth="1"/>
    <col min="242" max="242" width="15.5703125" customWidth="1"/>
    <col min="493" max="493" width="105.140625" customWidth="1"/>
    <col min="495" max="495" width="17.140625" customWidth="1"/>
    <col min="496" max="496" width="20.140625" customWidth="1"/>
    <col min="497" max="497" width="18.85546875" customWidth="1"/>
    <col min="498" max="498" width="15.5703125" customWidth="1"/>
    <col min="749" max="749" width="105.140625" customWidth="1"/>
    <col min="751" max="751" width="17.140625" customWidth="1"/>
    <col min="752" max="752" width="20.140625" customWidth="1"/>
    <col min="753" max="753" width="18.85546875" customWidth="1"/>
    <col min="754" max="754" width="15.5703125" customWidth="1"/>
    <col min="1005" max="1005" width="105.140625" customWidth="1"/>
    <col min="1007" max="1007" width="17.140625" customWidth="1"/>
    <col min="1008" max="1008" width="20.140625" customWidth="1"/>
    <col min="1009" max="1009" width="18.85546875" customWidth="1"/>
    <col min="1010" max="1010" width="15.5703125" customWidth="1"/>
    <col min="1261" max="1261" width="105.140625" customWidth="1"/>
    <col min="1263" max="1263" width="17.140625" customWidth="1"/>
    <col min="1264" max="1264" width="20.140625" customWidth="1"/>
    <col min="1265" max="1265" width="18.85546875" customWidth="1"/>
    <col min="1266" max="1266" width="15.5703125" customWidth="1"/>
    <col min="1517" max="1517" width="105.140625" customWidth="1"/>
    <col min="1519" max="1519" width="17.140625" customWidth="1"/>
    <col min="1520" max="1520" width="20.140625" customWidth="1"/>
    <col min="1521" max="1521" width="18.85546875" customWidth="1"/>
    <col min="1522" max="1522" width="15.5703125" customWidth="1"/>
    <col min="1773" max="1773" width="105.140625" customWidth="1"/>
    <col min="1775" max="1775" width="17.140625" customWidth="1"/>
    <col min="1776" max="1776" width="20.140625" customWidth="1"/>
    <col min="1777" max="1777" width="18.85546875" customWidth="1"/>
    <col min="1778" max="1778" width="15.5703125" customWidth="1"/>
    <col min="2029" max="2029" width="105.140625" customWidth="1"/>
    <col min="2031" max="2031" width="17.140625" customWidth="1"/>
    <col min="2032" max="2032" width="20.140625" customWidth="1"/>
    <col min="2033" max="2033" width="18.85546875" customWidth="1"/>
    <col min="2034" max="2034" width="15.5703125" customWidth="1"/>
    <col min="2285" max="2285" width="105.140625" customWidth="1"/>
    <col min="2287" max="2287" width="17.140625" customWidth="1"/>
    <col min="2288" max="2288" width="20.140625" customWidth="1"/>
    <col min="2289" max="2289" width="18.85546875" customWidth="1"/>
    <col min="2290" max="2290" width="15.5703125" customWidth="1"/>
    <col min="2541" max="2541" width="105.140625" customWidth="1"/>
    <col min="2543" max="2543" width="17.140625" customWidth="1"/>
    <col min="2544" max="2544" width="20.140625" customWidth="1"/>
    <col min="2545" max="2545" width="18.85546875" customWidth="1"/>
    <col min="2546" max="2546" width="15.5703125" customWidth="1"/>
    <col min="2797" max="2797" width="105.140625" customWidth="1"/>
    <col min="2799" max="2799" width="17.140625" customWidth="1"/>
    <col min="2800" max="2800" width="20.140625" customWidth="1"/>
    <col min="2801" max="2801" width="18.85546875" customWidth="1"/>
    <col min="2802" max="2802" width="15.5703125" customWidth="1"/>
    <col min="3053" max="3053" width="105.140625" customWidth="1"/>
    <col min="3055" max="3055" width="17.140625" customWidth="1"/>
    <col min="3056" max="3056" width="20.140625" customWidth="1"/>
    <col min="3057" max="3057" width="18.85546875" customWidth="1"/>
    <col min="3058" max="3058" width="15.5703125" customWidth="1"/>
    <col min="3309" max="3309" width="105.140625" customWidth="1"/>
    <col min="3311" max="3311" width="17.140625" customWidth="1"/>
    <col min="3312" max="3312" width="20.140625" customWidth="1"/>
    <col min="3313" max="3313" width="18.85546875" customWidth="1"/>
    <col min="3314" max="3314" width="15.5703125" customWidth="1"/>
    <col min="3565" max="3565" width="105.140625" customWidth="1"/>
    <col min="3567" max="3567" width="17.140625" customWidth="1"/>
    <col min="3568" max="3568" width="20.140625" customWidth="1"/>
    <col min="3569" max="3569" width="18.85546875" customWidth="1"/>
    <col min="3570" max="3570" width="15.5703125" customWidth="1"/>
    <col min="3821" max="3821" width="105.140625" customWidth="1"/>
    <col min="3823" max="3823" width="17.140625" customWidth="1"/>
    <col min="3824" max="3824" width="20.140625" customWidth="1"/>
    <col min="3825" max="3825" width="18.85546875" customWidth="1"/>
    <col min="3826" max="3826" width="15.5703125" customWidth="1"/>
    <col min="4077" max="4077" width="105.140625" customWidth="1"/>
    <col min="4079" max="4079" width="17.140625" customWidth="1"/>
    <col min="4080" max="4080" width="20.140625" customWidth="1"/>
    <col min="4081" max="4081" width="18.85546875" customWidth="1"/>
    <col min="4082" max="4082" width="15.5703125" customWidth="1"/>
    <col min="4333" max="4333" width="105.140625" customWidth="1"/>
    <col min="4335" max="4335" width="17.140625" customWidth="1"/>
    <col min="4336" max="4336" width="20.140625" customWidth="1"/>
    <col min="4337" max="4337" width="18.85546875" customWidth="1"/>
    <col min="4338" max="4338" width="15.5703125" customWidth="1"/>
    <col min="4589" max="4589" width="105.140625" customWidth="1"/>
    <col min="4591" max="4591" width="17.140625" customWidth="1"/>
    <col min="4592" max="4592" width="20.140625" customWidth="1"/>
    <col min="4593" max="4593" width="18.85546875" customWidth="1"/>
    <col min="4594" max="4594" width="15.5703125" customWidth="1"/>
    <col min="4845" max="4845" width="105.140625" customWidth="1"/>
    <col min="4847" max="4847" width="17.140625" customWidth="1"/>
    <col min="4848" max="4848" width="20.140625" customWidth="1"/>
    <col min="4849" max="4849" width="18.85546875" customWidth="1"/>
    <col min="4850" max="4850" width="15.5703125" customWidth="1"/>
    <col min="5101" max="5101" width="105.140625" customWidth="1"/>
    <col min="5103" max="5103" width="17.140625" customWidth="1"/>
    <col min="5104" max="5104" width="20.140625" customWidth="1"/>
    <col min="5105" max="5105" width="18.85546875" customWidth="1"/>
    <col min="5106" max="5106" width="15.5703125" customWidth="1"/>
    <col min="5357" max="5357" width="105.140625" customWidth="1"/>
    <col min="5359" max="5359" width="17.140625" customWidth="1"/>
    <col min="5360" max="5360" width="20.140625" customWidth="1"/>
    <col min="5361" max="5361" width="18.85546875" customWidth="1"/>
    <col min="5362" max="5362" width="15.5703125" customWidth="1"/>
    <col min="5613" max="5613" width="105.140625" customWidth="1"/>
    <col min="5615" max="5615" width="17.140625" customWidth="1"/>
    <col min="5616" max="5616" width="20.140625" customWidth="1"/>
    <col min="5617" max="5617" width="18.85546875" customWidth="1"/>
    <col min="5618" max="5618" width="15.5703125" customWidth="1"/>
    <col min="5869" max="5869" width="105.140625" customWidth="1"/>
    <col min="5871" max="5871" width="17.140625" customWidth="1"/>
    <col min="5872" max="5872" width="20.140625" customWidth="1"/>
    <col min="5873" max="5873" width="18.85546875" customWidth="1"/>
    <col min="5874" max="5874" width="15.5703125" customWidth="1"/>
    <col min="6125" max="6125" width="105.140625" customWidth="1"/>
    <col min="6127" max="6127" width="17.140625" customWidth="1"/>
    <col min="6128" max="6128" width="20.140625" customWidth="1"/>
    <col min="6129" max="6129" width="18.85546875" customWidth="1"/>
    <col min="6130" max="6130" width="15.5703125" customWidth="1"/>
    <col min="6381" max="6381" width="105.140625" customWidth="1"/>
    <col min="6383" max="6383" width="17.140625" customWidth="1"/>
    <col min="6384" max="6384" width="20.140625" customWidth="1"/>
    <col min="6385" max="6385" width="18.85546875" customWidth="1"/>
    <col min="6386" max="6386" width="15.5703125" customWidth="1"/>
    <col min="6637" max="6637" width="105.140625" customWidth="1"/>
    <col min="6639" max="6639" width="17.140625" customWidth="1"/>
    <col min="6640" max="6640" width="20.140625" customWidth="1"/>
    <col min="6641" max="6641" width="18.85546875" customWidth="1"/>
    <col min="6642" max="6642" width="15.5703125" customWidth="1"/>
    <col min="6893" max="6893" width="105.140625" customWidth="1"/>
    <col min="6895" max="6895" width="17.140625" customWidth="1"/>
    <col min="6896" max="6896" width="20.140625" customWidth="1"/>
    <col min="6897" max="6897" width="18.85546875" customWidth="1"/>
    <col min="6898" max="6898" width="15.5703125" customWidth="1"/>
    <col min="7149" max="7149" width="105.140625" customWidth="1"/>
    <col min="7151" max="7151" width="17.140625" customWidth="1"/>
    <col min="7152" max="7152" width="20.140625" customWidth="1"/>
    <col min="7153" max="7153" width="18.85546875" customWidth="1"/>
    <col min="7154" max="7154" width="15.5703125" customWidth="1"/>
    <col min="7405" max="7405" width="105.140625" customWidth="1"/>
    <col min="7407" max="7407" width="17.140625" customWidth="1"/>
    <col min="7408" max="7408" width="20.140625" customWidth="1"/>
    <col min="7409" max="7409" width="18.85546875" customWidth="1"/>
    <col min="7410" max="7410" width="15.5703125" customWidth="1"/>
    <col min="7661" max="7661" width="105.140625" customWidth="1"/>
    <col min="7663" max="7663" width="17.140625" customWidth="1"/>
    <col min="7664" max="7664" width="20.140625" customWidth="1"/>
    <col min="7665" max="7665" width="18.85546875" customWidth="1"/>
    <col min="7666" max="7666" width="15.5703125" customWidth="1"/>
    <col min="7917" max="7917" width="105.140625" customWidth="1"/>
    <col min="7919" max="7919" width="17.140625" customWidth="1"/>
    <col min="7920" max="7920" width="20.140625" customWidth="1"/>
    <col min="7921" max="7921" width="18.85546875" customWidth="1"/>
    <col min="7922" max="7922" width="15.5703125" customWidth="1"/>
    <col min="8173" max="8173" width="105.140625" customWidth="1"/>
    <col min="8175" max="8175" width="17.140625" customWidth="1"/>
    <col min="8176" max="8176" width="20.140625" customWidth="1"/>
    <col min="8177" max="8177" width="18.85546875" customWidth="1"/>
    <col min="8178" max="8178" width="15.5703125" customWidth="1"/>
    <col min="8429" max="8429" width="105.140625" customWidth="1"/>
    <col min="8431" max="8431" width="17.140625" customWidth="1"/>
    <col min="8432" max="8432" width="20.140625" customWidth="1"/>
    <col min="8433" max="8433" width="18.85546875" customWidth="1"/>
    <col min="8434" max="8434" width="15.5703125" customWidth="1"/>
    <col min="8685" max="8685" width="105.140625" customWidth="1"/>
    <col min="8687" max="8687" width="17.140625" customWidth="1"/>
    <col min="8688" max="8688" width="20.140625" customWidth="1"/>
    <col min="8689" max="8689" width="18.85546875" customWidth="1"/>
    <col min="8690" max="8690" width="15.5703125" customWidth="1"/>
    <col min="8941" max="8941" width="105.140625" customWidth="1"/>
    <col min="8943" max="8943" width="17.140625" customWidth="1"/>
    <col min="8944" max="8944" width="20.140625" customWidth="1"/>
    <col min="8945" max="8945" width="18.85546875" customWidth="1"/>
    <col min="8946" max="8946" width="15.5703125" customWidth="1"/>
    <col min="9197" max="9197" width="105.140625" customWidth="1"/>
    <col min="9199" max="9199" width="17.140625" customWidth="1"/>
    <col min="9200" max="9200" width="20.140625" customWidth="1"/>
    <col min="9201" max="9201" width="18.85546875" customWidth="1"/>
    <col min="9202" max="9202" width="15.5703125" customWidth="1"/>
    <col min="9453" max="9453" width="105.140625" customWidth="1"/>
    <col min="9455" max="9455" width="17.140625" customWidth="1"/>
    <col min="9456" max="9456" width="20.140625" customWidth="1"/>
    <col min="9457" max="9457" width="18.85546875" customWidth="1"/>
    <col min="9458" max="9458" width="15.5703125" customWidth="1"/>
    <col min="9709" max="9709" width="105.140625" customWidth="1"/>
    <col min="9711" max="9711" width="17.140625" customWidth="1"/>
    <col min="9712" max="9712" width="20.140625" customWidth="1"/>
    <col min="9713" max="9713" width="18.85546875" customWidth="1"/>
    <col min="9714" max="9714" width="15.5703125" customWidth="1"/>
    <col min="9965" max="9965" width="105.140625" customWidth="1"/>
    <col min="9967" max="9967" width="17.140625" customWidth="1"/>
    <col min="9968" max="9968" width="20.140625" customWidth="1"/>
    <col min="9969" max="9969" width="18.85546875" customWidth="1"/>
    <col min="9970" max="9970" width="15.5703125" customWidth="1"/>
    <col min="10221" max="10221" width="105.140625" customWidth="1"/>
    <col min="10223" max="10223" width="17.140625" customWidth="1"/>
    <col min="10224" max="10224" width="20.140625" customWidth="1"/>
    <col min="10225" max="10225" width="18.85546875" customWidth="1"/>
    <col min="10226" max="10226" width="15.5703125" customWidth="1"/>
    <col min="10477" max="10477" width="105.140625" customWidth="1"/>
    <col min="10479" max="10479" width="17.140625" customWidth="1"/>
    <col min="10480" max="10480" width="20.140625" customWidth="1"/>
    <col min="10481" max="10481" width="18.85546875" customWidth="1"/>
    <col min="10482" max="10482" width="15.5703125" customWidth="1"/>
    <col min="10733" max="10733" width="105.140625" customWidth="1"/>
    <col min="10735" max="10735" width="17.140625" customWidth="1"/>
    <col min="10736" max="10736" width="20.140625" customWidth="1"/>
    <col min="10737" max="10737" width="18.85546875" customWidth="1"/>
    <col min="10738" max="10738" width="15.5703125" customWidth="1"/>
    <col min="10989" max="10989" width="105.140625" customWidth="1"/>
    <col min="10991" max="10991" width="17.140625" customWidth="1"/>
    <col min="10992" max="10992" width="20.140625" customWidth="1"/>
    <col min="10993" max="10993" width="18.85546875" customWidth="1"/>
    <col min="10994" max="10994" width="15.5703125" customWidth="1"/>
    <col min="11245" max="11245" width="105.140625" customWidth="1"/>
    <col min="11247" max="11247" width="17.140625" customWidth="1"/>
    <col min="11248" max="11248" width="20.140625" customWidth="1"/>
    <col min="11249" max="11249" width="18.85546875" customWidth="1"/>
    <col min="11250" max="11250" width="15.5703125" customWidth="1"/>
    <col min="11501" max="11501" width="105.140625" customWidth="1"/>
    <col min="11503" max="11503" width="17.140625" customWidth="1"/>
    <col min="11504" max="11504" width="20.140625" customWidth="1"/>
    <col min="11505" max="11505" width="18.85546875" customWidth="1"/>
    <col min="11506" max="11506" width="15.5703125" customWidth="1"/>
    <col min="11757" max="11757" width="105.140625" customWidth="1"/>
    <col min="11759" max="11759" width="17.140625" customWidth="1"/>
    <col min="11760" max="11760" width="20.140625" customWidth="1"/>
    <col min="11761" max="11761" width="18.85546875" customWidth="1"/>
    <col min="11762" max="11762" width="15.5703125" customWidth="1"/>
    <col min="12013" max="12013" width="105.140625" customWidth="1"/>
    <col min="12015" max="12015" width="17.140625" customWidth="1"/>
    <col min="12016" max="12016" width="20.140625" customWidth="1"/>
    <col min="12017" max="12017" width="18.85546875" customWidth="1"/>
    <col min="12018" max="12018" width="15.5703125" customWidth="1"/>
    <col min="12269" max="12269" width="105.140625" customWidth="1"/>
    <col min="12271" max="12271" width="17.140625" customWidth="1"/>
    <col min="12272" max="12272" width="20.140625" customWidth="1"/>
    <col min="12273" max="12273" width="18.85546875" customWidth="1"/>
    <col min="12274" max="12274" width="15.5703125" customWidth="1"/>
    <col min="12525" max="12525" width="105.140625" customWidth="1"/>
    <col min="12527" max="12527" width="17.140625" customWidth="1"/>
    <col min="12528" max="12528" width="20.140625" customWidth="1"/>
    <col min="12529" max="12529" width="18.85546875" customWidth="1"/>
    <col min="12530" max="12530" width="15.5703125" customWidth="1"/>
    <col min="12781" max="12781" width="105.140625" customWidth="1"/>
    <col min="12783" max="12783" width="17.140625" customWidth="1"/>
    <col min="12784" max="12784" width="20.140625" customWidth="1"/>
    <col min="12785" max="12785" width="18.85546875" customWidth="1"/>
    <col min="12786" max="12786" width="15.5703125" customWidth="1"/>
    <col min="13037" max="13037" width="105.140625" customWidth="1"/>
    <col min="13039" max="13039" width="17.140625" customWidth="1"/>
    <col min="13040" max="13040" width="20.140625" customWidth="1"/>
    <col min="13041" max="13041" width="18.85546875" customWidth="1"/>
    <col min="13042" max="13042" width="15.5703125" customWidth="1"/>
    <col min="13293" max="13293" width="105.140625" customWidth="1"/>
    <col min="13295" max="13295" width="17.140625" customWidth="1"/>
    <col min="13296" max="13296" width="20.140625" customWidth="1"/>
    <col min="13297" max="13297" width="18.85546875" customWidth="1"/>
    <col min="13298" max="13298" width="15.5703125" customWidth="1"/>
    <col min="13549" max="13549" width="105.140625" customWidth="1"/>
    <col min="13551" max="13551" width="17.140625" customWidth="1"/>
    <col min="13552" max="13552" width="20.140625" customWidth="1"/>
    <col min="13553" max="13553" width="18.85546875" customWidth="1"/>
    <col min="13554" max="13554" width="15.5703125" customWidth="1"/>
    <col min="13805" max="13805" width="105.140625" customWidth="1"/>
    <col min="13807" max="13807" width="17.140625" customWidth="1"/>
    <col min="13808" max="13808" width="20.140625" customWidth="1"/>
    <col min="13809" max="13809" width="18.85546875" customWidth="1"/>
    <col min="13810" max="13810" width="15.5703125" customWidth="1"/>
    <col min="14061" max="14061" width="105.140625" customWidth="1"/>
    <col min="14063" max="14063" width="17.140625" customWidth="1"/>
    <col min="14064" max="14064" width="20.140625" customWidth="1"/>
    <col min="14065" max="14065" width="18.85546875" customWidth="1"/>
    <col min="14066" max="14066" width="15.5703125" customWidth="1"/>
    <col min="14317" max="14317" width="105.140625" customWidth="1"/>
    <col min="14319" max="14319" width="17.140625" customWidth="1"/>
    <col min="14320" max="14320" width="20.140625" customWidth="1"/>
    <col min="14321" max="14321" width="18.85546875" customWidth="1"/>
    <col min="14322" max="14322" width="15.5703125" customWidth="1"/>
    <col min="14573" max="14573" width="105.140625" customWidth="1"/>
    <col min="14575" max="14575" width="17.140625" customWidth="1"/>
    <col min="14576" max="14576" width="20.140625" customWidth="1"/>
    <col min="14577" max="14577" width="18.85546875" customWidth="1"/>
    <col min="14578" max="14578" width="15.5703125" customWidth="1"/>
    <col min="14829" max="14829" width="105.140625" customWidth="1"/>
    <col min="14831" max="14831" width="17.140625" customWidth="1"/>
    <col min="14832" max="14832" width="20.140625" customWidth="1"/>
    <col min="14833" max="14833" width="18.85546875" customWidth="1"/>
    <col min="14834" max="14834" width="15.5703125" customWidth="1"/>
    <col min="15085" max="15085" width="105.140625" customWidth="1"/>
    <col min="15087" max="15087" width="17.140625" customWidth="1"/>
    <col min="15088" max="15088" width="20.140625" customWidth="1"/>
    <col min="15089" max="15089" width="18.85546875" customWidth="1"/>
    <col min="15090" max="15090" width="15.5703125" customWidth="1"/>
    <col min="15341" max="15341" width="105.140625" customWidth="1"/>
    <col min="15343" max="15343" width="17.140625" customWidth="1"/>
    <col min="15344" max="15344" width="20.140625" customWidth="1"/>
    <col min="15345" max="15345" width="18.85546875" customWidth="1"/>
    <col min="15346" max="15346" width="15.5703125" customWidth="1"/>
    <col min="15597" max="15597" width="105.140625" customWidth="1"/>
    <col min="15599" max="15599" width="17.140625" customWidth="1"/>
    <col min="15600" max="15600" width="20.140625" customWidth="1"/>
    <col min="15601" max="15601" width="18.85546875" customWidth="1"/>
    <col min="15602" max="15602" width="15.5703125" customWidth="1"/>
    <col min="15853" max="15853" width="105.140625" customWidth="1"/>
    <col min="15855" max="15855" width="17.140625" customWidth="1"/>
    <col min="15856" max="15856" width="20.140625" customWidth="1"/>
    <col min="15857" max="15857" width="18.85546875" customWidth="1"/>
    <col min="15858" max="15858" width="15.5703125" customWidth="1"/>
    <col min="16109" max="16109" width="105.140625" customWidth="1"/>
    <col min="16111" max="16111" width="17.140625" customWidth="1"/>
    <col min="16112" max="16112" width="20.140625" customWidth="1"/>
    <col min="16113" max="16113" width="18.85546875" customWidth="1"/>
    <col min="16114" max="16114" width="15.5703125" customWidth="1"/>
  </cols>
  <sheetData>
    <row r="1" spans="1:11" x14ac:dyDescent="0.25">
      <c r="C1" s="203" t="s">
        <v>709</v>
      </c>
      <c r="D1" s="203"/>
      <c r="E1" s="203"/>
      <c r="F1" s="203"/>
      <c r="G1" s="203"/>
      <c r="H1" s="203"/>
      <c r="I1" s="203"/>
      <c r="J1" s="203"/>
      <c r="K1" s="203"/>
    </row>
    <row r="3" spans="1:11" ht="21" customHeight="1" x14ac:dyDescent="0.25">
      <c r="A3" s="199" t="s">
        <v>702</v>
      </c>
      <c r="B3" s="200"/>
      <c r="C3" s="200"/>
      <c r="D3" s="200"/>
      <c r="E3" s="200"/>
      <c r="F3" s="201"/>
    </row>
    <row r="4" spans="1:11" ht="18.75" customHeight="1" x14ac:dyDescent="0.25">
      <c r="A4" s="202" t="s">
        <v>662</v>
      </c>
      <c r="B4" s="200"/>
      <c r="C4" s="200"/>
      <c r="D4" s="200"/>
      <c r="E4" s="200"/>
      <c r="F4" s="201"/>
    </row>
    <row r="5" spans="1:11" ht="18" x14ac:dyDescent="0.25">
      <c r="A5" s="98"/>
    </row>
    <row r="6" spans="1:11" x14ac:dyDescent="0.25">
      <c r="A6" s="87" t="s">
        <v>701</v>
      </c>
      <c r="C6" s="198" t="s">
        <v>648</v>
      </c>
      <c r="D6" s="198"/>
      <c r="E6" s="198"/>
      <c r="F6" s="198"/>
    </row>
    <row r="7" spans="1:11" ht="30" x14ac:dyDescent="0.3">
      <c r="A7" s="2" t="s">
        <v>81</v>
      </c>
      <c r="B7" s="3" t="s">
        <v>82</v>
      </c>
      <c r="C7" s="99" t="s">
        <v>583</v>
      </c>
      <c r="D7" s="99" t="s">
        <v>584</v>
      </c>
      <c r="E7" s="99" t="s">
        <v>40</v>
      </c>
      <c r="F7" s="100" t="s">
        <v>24</v>
      </c>
    </row>
    <row r="8" spans="1:11" ht="15.75" customHeight="1" x14ac:dyDescent="0.25">
      <c r="A8" s="27" t="s">
        <v>83</v>
      </c>
      <c r="B8" s="28" t="s">
        <v>84</v>
      </c>
      <c r="C8" s="162">
        <v>6991000</v>
      </c>
      <c r="D8" s="163">
        <v>0</v>
      </c>
      <c r="E8" s="163">
        <v>0</v>
      </c>
      <c r="F8" s="162">
        <f>SUM(C8:E8)</f>
        <v>6991000</v>
      </c>
    </row>
    <row r="9" spans="1:11" ht="15.75" customHeight="1" x14ac:dyDescent="0.25">
      <c r="A9" s="27" t="s">
        <v>85</v>
      </c>
      <c r="B9" s="29" t="s">
        <v>86</v>
      </c>
      <c r="C9" s="162">
        <v>100000</v>
      </c>
      <c r="D9" s="163">
        <v>0</v>
      </c>
      <c r="E9" s="163">
        <v>0</v>
      </c>
      <c r="F9" s="162">
        <f t="shared" ref="F9:F72" si="0">SUM(C9:E9)</f>
        <v>100000</v>
      </c>
    </row>
    <row r="10" spans="1:11" ht="15.75" customHeight="1" x14ac:dyDescent="0.25">
      <c r="A10" s="27" t="s">
        <v>87</v>
      </c>
      <c r="B10" s="29" t="s">
        <v>88</v>
      </c>
      <c r="C10" s="162">
        <v>0</v>
      </c>
      <c r="D10" s="163">
        <v>0</v>
      </c>
      <c r="E10" s="163">
        <v>0</v>
      </c>
      <c r="F10" s="162">
        <f t="shared" si="0"/>
        <v>0</v>
      </c>
    </row>
    <row r="11" spans="1:11" ht="15.75" customHeight="1" x14ac:dyDescent="0.25">
      <c r="A11" s="30" t="s">
        <v>89</v>
      </c>
      <c r="B11" s="29" t="s">
        <v>90</v>
      </c>
      <c r="C11" s="162">
        <v>0</v>
      </c>
      <c r="D11" s="163">
        <v>0</v>
      </c>
      <c r="E11" s="163">
        <v>0</v>
      </c>
      <c r="F11" s="162">
        <f t="shared" si="0"/>
        <v>0</v>
      </c>
    </row>
    <row r="12" spans="1:11" ht="15.75" customHeight="1" x14ac:dyDescent="0.25">
      <c r="A12" s="30" t="s">
        <v>91</v>
      </c>
      <c r="B12" s="29" t="s">
        <v>92</v>
      </c>
      <c r="C12" s="162">
        <v>0</v>
      </c>
      <c r="D12" s="163">
        <v>0</v>
      </c>
      <c r="E12" s="163">
        <v>0</v>
      </c>
      <c r="F12" s="162">
        <f t="shared" si="0"/>
        <v>0</v>
      </c>
    </row>
    <row r="13" spans="1:11" ht="15.75" customHeight="1" x14ac:dyDescent="0.25">
      <c r="A13" s="30" t="s">
        <v>93</v>
      </c>
      <c r="B13" s="29" t="s">
        <v>94</v>
      </c>
      <c r="C13" s="162">
        <v>0</v>
      </c>
      <c r="D13" s="163">
        <v>0</v>
      </c>
      <c r="E13" s="163">
        <v>0</v>
      </c>
      <c r="F13" s="162">
        <f t="shared" si="0"/>
        <v>0</v>
      </c>
    </row>
    <row r="14" spans="1:11" ht="15.75" customHeight="1" x14ac:dyDescent="0.25">
      <c r="A14" s="30" t="s">
        <v>95</v>
      </c>
      <c r="B14" s="29" t="s">
        <v>96</v>
      </c>
      <c r="C14" s="162">
        <v>0</v>
      </c>
      <c r="D14" s="163">
        <v>0</v>
      </c>
      <c r="E14" s="163">
        <v>0</v>
      </c>
      <c r="F14" s="162">
        <f t="shared" si="0"/>
        <v>0</v>
      </c>
    </row>
    <row r="15" spans="1:11" ht="15.75" customHeight="1" x14ac:dyDescent="0.25">
      <c r="A15" s="30" t="s">
        <v>97</v>
      </c>
      <c r="B15" s="29" t="s">
        <v>98</v>
      </c>
      <c r="C15" s="162">
        <v>0</v>
      </c>
      <c r="D15" s="163">
        <v>0</v>
      </c>
      <c r="E15" s="163">
        <v>0</v>
      </c>
      <c r="F15" s="162">
        <f t="shared" si="0"/>
        <v>0</v>
      </c>
    </row>
    <row r="16" spans="1:11" ht="15.75" customHeight="1" x14ac:dyDescent="0.25">
      <c r="A16" s="5" t="s">
        <v>99</v>
      </c>
      <c r="B16" s="29" t="s">
        <v>100</v>
      </c>
      <c r="C16" s="162">
        <v>0</v>
      </c>
      <c r="D16" s="163">
        <v>0</v>
      </c>
      <c r="E16" s="163">
        <v>0</v>
      </c>
      <c r="F16" s="162">
        <f t="shared" si="0"/>
        <v>0</v>
      </c>
    </row>
    <row r="17" spans="1:6" ht="15.75" customHeight="1" x14ac:dyDescent="0.25">
      <c r="A17" s="5" t="s">
        <v>101</v>
      </c>
      <c r="B17" s="29" t="s">
        <v>102</v>
      </c>
      <c r="C17" s="162">
        <v>0</v>
      </c>
      <c r="D17" s="163">
        <v>0</v>
      </c>
      <c r="E17" s="163">
        <v>0</v>
      </c>
      <c r="F17" s="162">
        <f t="shared" si="0"/>
        <v>0</v>
      </c>
    </row>
    <row r="18" spans="1:6" ht="15.75" customHeight="1" x14ac:dyDescent="0.25">
      <c r="A18" s="5" t="s">
        <v>103</v>
      </c>
      <c r="B18" s="29" t="s">
        <v>104</v>
      </c>
      <c r="C18" s="162">
        <v>0</v>
      </c>
      <c r="D18" s="163">
        <v>0</v>
      </c>
      <c r="E18" s="163">
        <v>0</v>
      </c>
      <c r="F18" s="162">
        <f t="shared" si="0"/>
        <v>0</v>
      </c>
    </row>
    <row r="19" spans="1:6" ht="15.75" customHeight="1" x14ac:dyDescent="0.25">
      <c r="A19" s="5" t="s">
        <v>105</v>
      </c>
      <c r="B19" s="29" t="s">
        <v>106</v>
      </c>
      <c r="C19" s="162">
        <v>0</v>
      </c>
      <c r="D19" s="163">
        <v>0</v>
      </c>
      <c r="E19" s="163">
        <v>0</v>
      </c>
      <c r="F19" s="162">
        <f t="shared" si="0"/>
        <v>0</v>
      </c>
    </row>
    <row r="20" spans="1:6" ht="15.75" customHeight="1" x14ac:dyDescent="0.25">
      <c r="A20" s="5" t="s">
        <v>443</v>
      </c>
      <c r="B20" s="29" t="s">
        <v>107</v>
      </c>
      <c r="C20" s="162">
        <v>90000</v>
      </c>
      <c r="D20" s="163">
        <v>0</v>
      </c>
      <c r="E20" s="163">
        <v>0</v>
      </c>
      <c r="F20" s="162">
        <f t="shared" si="0"/>
        <v>90000</v>
      </c>
    </row>
    <row r="21" spans="1:6" s="88" customFormat="1" ht="15.75" customHeight="1" x14ac:dyDescent="0.25">
      <c r="A21" s="31" t="s">
        <v>382</v>
      </c>
      <c r="B21" s="32" t="s">
        <v>108</v>
      </c>
      <c r="C21" s="160">
        <f>SUM(C8:C20)</f>
        <v>7181000</v>
      </c>
      <c r="D21" s="160">
        <f t="shared" ref="D21:E21" si="1">SUM(D8:D20)</f>
        <v>0</v>
      </c>
      <c r="E21" s="160">
        <f t="shared" si="1"/>
        <v>0</v>
      </c>
      <c r="F21" s="162">
        <f t="shared" si="0"/>
        <v>7181000</v>
      </c>
    </row>
    <row r="22" spans="1:6" ht="15.75" customHeight="1" x14ac:dyDescent="0.25">
      <c r="A22" s="5" t="s">
        <v>109</v>
      </c>
      <c r="B22" s="29" t="s">
        <v>110</v>
      </c>
      <c r="C22" s="162">
        <v>2065000</v>
      </c>
      <c r="D22" s="163">
        <v>0</v>
      </c>
      <c r="E22" s="163">
        <v>0</v>
      </c>
      <c r="F22" s="162">
        <f t="shared" si="0"/>
        <v>2065000</v>
      </c>
    </row>
    <row r="23" spans="1:6" ht="15.75" customHeight="1" x14ac:dyDescent="0.25">
      <c r="A23" s="5" t="s">
        <v>111</v>
      </c>
      <c r="B23" s="29" t="s">
        <v>112</v>
      </c>
      <c r="C23" s="162">
        <v>360000</v>
      </c>
      <c r="D23" s="163">
        <v>0</v>
      </c>
      <c r="E23" s="163">
        <v>0</v>
      </c>
      <c r="F23" s="162">
        <f t="shared" si="0"/>
        <v>360000</v>
      </c>
    </row>
    <row r="24" spans="1:6" ht="15.75" customHeight="1" x14ac:dyDescent="0.25">
      <c r="A24" s="6" t="s">
        <v>113</v>
      </c>
      <c r="B24" s="29" t="s">
        <v>114</v>
      </c>
      <c r="C24" s="162">
        <v>500000</v>
      </c>
      <c r="D24" s="163">
        <v>0</v>
      </c>
      <c r="E24" s="163">
        <v>0</v>
      </c>
      <c r="F24" s="162">
        <f t="shared" si="0"/>
        <v>500000</v>
      </c>
    </row>
    <row r="25" spans="1:6" s="88" customFormat="1" ht="15.75" customHeight="1" x14ac:dyDescent="0.25">
      <c r="A25" s="7" t="s">
        <v>383</v>
      </c>
      <c r="B25" s="32" t="s">
        <v>115</v>
      </c>
      <c r="C25" s="160">
        <f>SUM(C22:C24)</f>
        <v>2925000</v>
      </c>
      <c r="D25" s="160">
        <f t="shared" ref="D25:E25" si="2">SUM(D22:D24)</f>
        <v>0</v>
      </c>
      <c r="E25" s="160">
        <f t="shared" si="2"/>
        <v>0</v>
      </c>
      <c r="F25" s="160">
        <f t="shared" si="0"/>
        <v>2925000</v>
      </c>
    </row>
    <row r="26" spans="1:6" s="88" customFormat="1" ht="15.75" customHeight="1" x14ac:dyDescent="0.25">
      <c r="A26" s="45" t="s">
        <v>470</v>
      </c>
      <c r="B26" s="46" t="s">
        <v>116</v>
      </c>
      <c r="C26" s="160">
        <f>C21+C25</f>
        <v>10106000</v>
      </c>
      <c r="D26" s="160">
        <f t="shared" ref="D26:E26" si="3">D21+D25</f>
        <v>0</v>
      </c>
      <c r="E26" s="160">
        <f t="shared" si="3"/>
        <v>0</v>
      </c>
      <c r="F26" s="160">
        <f t="shared" si="0"/>
        <v>10106000</v>
      </c>
    </row>
    <row r="27" spans="1:6" s="88" customFormat="1" ht="15.75" customHeight="1" x14ac:dyDescent="0.25">
      <c r="A27" s="36" t="s">
        <v>444</v>
      </c>
      <c r="B27" s="46" t="s">
        <v>117</v>
      </c>
      <c r="C27" s="160">
        <v>1873000</v>
      </c>
      <c r="D27" s="161">
        <v>0</v>
      </c>
      <c r="E27" s="161">
        <v>0</v>
      </c>
      <c r="F27" s="160">
        <f t="shared" si="0"/>
        <v>1873000</v>
      </c>
    </row>
    <row r="28" spans="1:6" ht="15.75" customHeight="1" x14ac:dyDescent="0.25">
      <c r="A28" s="5" t="s">
        <v>118</v>
      </c>
      <c r="B28" s="29" t="s">
        <v>119</v>
      </c>
      <c r="C28" s="162">
        <v>40000</v>
      </c>
      <c r="D28" s="163">
        <v>0</v>
      </c>
      <c r="E28" s="163">
        <v>0</v>
      </c>
      <c r="F28" s="162">
        <f t="shared" si="0"/>
        <v>40000</v>
      </c>
    </row>
    <row r="29" spans="1:6" ht="15.75" customHeight="1" x14ac:dyDescent="0.25">
      <c r="A29" s="5" t="s">
        <v>120</v>
      </c>
      <c r="B29" s="29" t="s">
        <v>121</v>
      </c>
      <c r="C29" s="162">
        <v>2940000</v>
      </c>
      <c r="D29" s="163">
        <v>0</v>
      </c>
      <c r="E29" s="163">
        <v>9000</v>
      </c>
      <c r="F29" s="162">
        <f t="shared" si="0"/>
        <v>2949000</v>
      </c>
    </row>
    <row r="30" spans="1:6" ht="15.75" customHeight="1" x14ac:dyDescent="0.25">
      <c r="A30" s="5" t="s">
        <v>122</v>
      </c>
      <c r="B30" s="29" t="s">
        <v>123</v>
      </c>
      <c r="C30" s="162">
        <v>0</v>
      </c>
      <c r="D30" s="163">
        <v>0</v>
      </c>
      <c r="E30" s="163">
        <v>0</v>
      </c>
      <c r="F30" s="162">
        <f t="shared" si="0"/>
        <v>0</v>
      </c>
    </row>
    <row r="31" spans="1:6" s="88" customFormat="1" ht="15.75" customHeight="1" x14ac:dyDescent="0.25">
      <c r="A31" s="7" t="s">
        <v>384</v>
      </c>
      <c r="B31" s="32" t="s">
        <v>124</v>
      </c>
      <c r="C31" s="160">
        <f>SUM(C28:C30)</f>
        <v>2980000</v>
      </c>
      <c r="D31" s="160">
        <f t="shared" ref="D31:E31" si="4">SUM(D28:D30)</f>
        <v>0</v>
      </c>
      <c r="E31" s="160">
        <f t="shared" si="4"/>
        <v>9000</v>
      </c>
      <c r="F31" s="160">
        <f t="shared" si="0"/>
        <v>2989000</v>
      </c>
    </row>
    <row r="32" spans="1:6" ht="15.75" customHeight="1" x14ac:dyDescent="0.25">
      <c r="A32" s="5" t="s">
        <v>125</v>
      </c>
      <c r="B32" s="29" t="s">
        <v>126</v>
      </c>
      <c r="C32" s="162">
        <v>65000</v>
      </c>
      <c r="D32" s="163">
        <v>0</v>
      </c>
      <c r="E32" s="163">
        <v>0</v>
      </c>
      <c r="F32" s="162">
        <f t="shared" si="0"/>
        <v>65000</v>
      </c>
    </row>
    <row r="33" spans="1:6" ht="15.75" customHeight="1" x14ac:dyDescent="0.25">
      <c r="A33" s="5" t="s">
        <v>127</v>
      </c>
      <c r="B33" s="29" t="s">
        <v>128</v>
      </c>
      <c r="C33" s="162">
        <v>205000</v>
      </c>
      <c r="D33" s="163">
        <v>0</v>
      </c>
      <c r="E33" s="163">
        <v>0</v>
      </c>
      <c r="F33" s="162">
        <f t="shared" si="0"/>
        <v>205000</v>
      </c>
    </row>
    <row r="34" spans="1:6" s="88" customFormat="1" ht="15" customHeight="1" x14ac:dyDescent="0.25">
      <c r="A34" s="7" t="s">
        <v>471</v>
      </c>
      <c r="B34" s="32" t="s">
        <v>129</v>
      </c>
      <c r="C34" s="160">
        <f>SUM(C32:C33)</f>
        <v>270000</v>
      </c>
      <c r="D34" s="160">
        <f t="shared" ref="D34:E34" si="5">SUM(D32:D33)</f>
        <v>0</v>
      </c>
      <c r="E34" s="160">
        <f t="shared" si="5"/>
        <v>0</v>
      </c>
      <c r="F34" s="160">
        <f t="shared" si="0"/>
        <v>270000</v>
      </c>
    </row>
    <row r="35" spans="1:6" ht="15.75" customHeight="1" x14ac:dyDescent="0.25">
      <c r="A35" s="5" t="s">
        <v>130</v>
      </c>
      <c r="B35" s="29" t="s">
        <v>131</v>
      </c>
      <c r="C35" s="162">
        <v>1850000</v>
      </c>
      <c r="D35" s="163">
        <v>0</v>
      </c>
      <c r="E35" s="163">
        <v>0</v>
      </c>
      <c r="F35" s="162">
        <f t="shared" si="0"/>
        <v>1850000</v>
      </c>
    </row>
    <row r="36" spans="1:6" ht="15.75" customHeight="1" x14ac:dyDescent="0.25">
      <c r="A36" s="5" t="s">
        <v>132</v>
      </c>
      <c r="B36" s="29" t="s">
        <v>133</v>
      </c>
      <c r="C36" s="162">
        <v>0</v>
      </c>
      <c r="D36" s="163">
        <v>0</v>
      </c>
      <c r="E36" s="163">
        <v>0</v>
      </c>
      <c r="F36" s="162">
        <f t="shared" si="0"/>
        <v>0</v>
      </c>
    </row>
    <row r="37" spans="1:6" ht="15.75" customHeight="1" x14ac:dyDescent="0.25">
      <c r="A37" s="5" t="s">
        <v>445</v>
      </c>
      <c r="B37" s="29" t="s">
        <v>134</v>
      </c>
      <c r="C37" s="162">
        <v>0</v>
      </c>
      <c r="D37" s="163">
        <v>0</v>
      </c>
      <c r="E37" s="163">
        <v>0</v>
      </c>
      <c r="F37" s="162">
        <f t="shared" si="0"/>
        <v>0</v>
      </c>
    </row>
    <row r="38" spans="1:6" ht="15.75" customHeight="1" x14ac:dyDescent="0.25">
      <c r="A38" s="5" t="s">
        <v>135</v>
      </c>
      <c r="B38" s="29" t="s">
        <v>136</v>
      </c>
      <c r="C38" s="162">
        <v>550000</v>
      </c>
      <c r="D38" s="163">
        <v>0</v>
      </c>
      <c r="E38" s="163">
        <v>0</v>
      </c>
      <c r="F38" s="162">
        <f t="shared" si="0"/>
        <v>550000</v>
      </c>
    </row>
    <row r="39" spans="1:6" ht="15.75" customHeight="1" x14ac:dyDescent="0.25">
      <c r="A39" s="10" t="s">
        <v>446</v>
      </c>
      <c r="B39" s="29" t="s">
        <v>137</v>
      </c>
      <c r="C39" s="162">
        <v>0</v>
      </c>
      <c r="D39" s="163">
        <v>0</v>
      </c>
      <c r="E39" s="163">
        <v>0</v>
      </c>
      <c r="F39" s="162">
        <f t="shared" si="0"/>
        <v>0</v>
      </c>
    </row>
    <row r="40" spans="1:6" ht="15.75" customHeight="1" x14ac:dyDescent="0.25">
      <c r="A40" s="6" t="s">
        <v>138</v>
      </c>
      <c r="B40" s="29" t="s">
        <v>139</v>
      </c>
      <c r="C40" s="162">
        <v>200000</v>
      </c>
      <c r="D40" s="163">
        <v>0</v>
      </c>
      <c r="E40" s="163">
        <v>0</v>
      </c>
      <c r="F40" s="162">
        <f t="shared" si="0"/>
        <v>200000</v>
      </c>
    </row>
    <row r="41" spans="1:6" ht="15.75" customHeight="1" x14ac:dyDescent="0.25">
      <c r="A41" s="5" t="s">
        <v>447</v>
      </c>
      <c r="B41" s="29" t="s">
        <v>140</v>
      </c>
      <c r="C41" s="162">
        <v>1955000</v>
      </c>
      <c r="D41" s="163">
        <v>0</v>
      </c>
      <c r="E41" s="163">
        <v>0</v>
      </c>
      <c r="F41" s="162">
        <f t="shared" si="0"/>
        <v>1955000</v>
      </c>
    </row>
    <row r="42" spans="1:6" s="88" customFormat="1" ht="15.75" customHeight="1" x14ac:dyDescent="0.25">
      <c r="A42" s="7" t="s">
        <v>385</v>
      </c>
      <c r="B42" s="32" t="s">
        <v>141</v>
      </c>
      <c r="C42" s="160">
        <f>SUM(C35:C41)</f>
        <v>4555000</v>
      </c>
      <c r="D42" s="160">
        <f t="shared" ref="D42:E42" si="6">SUM(D35:D41)</f>
        <v>0</v>
      </c>
      <c r="E42" s="160">
        <f t="shared" si="6"/>
        <v>0</v>
      </c>
      <c r="F42" s="160">
        <f t="shared" si="0"/>
        <v>4555000</v>
      </c>
    </row>
    <row r="43" spans="1:6" ht="15.75" customHeight="1" x14ac:dyDescent="0.25">
      <c r="A43" s="5" t="s">
        <v>142</v>
      </c>
      <c r="B43" s="29" t="s">
        <v>143</v>
      </c>
      <c r="C43" s="162">
        <v>0</v>
      </c>
      <c r="D43" s="163">
        <v>0</v>
      </c>
      <c r="E43" s="163">
        <v>0</v>
      </c>
      <c r="F43" s="162">
        <f t="shared" si="0"/>
        <v>0</v>
      </c>
    </row>
    <row r="44" spans="1:6" ht="15.75" customHeight="1" x14ac:dyDescent="0.25">
      <c r="A44" s="5" t="s">
        <v>144</v>
      </c>
      <c r="B44" s="29" t="s">
        <v>145</v>
      </c>
      <c r="C44" s="162">
        <v>0</v>
      </c>
      <c r="D44" s="163">
        <v>0</v>
      </c>
      <c r="E44" s="163">
        <v>0</v>
      </c>
      <c r="F44" s="162">
        <f t="shared" si="0"/>
        <v>0</v>
      </c>
    </row>
    <row r="45" spans="1:6" s="88" customFormat="1" ht="15.75" customHeight="1" x14ac:dyDescent="0.25">
      <c r="A45" s="7" t="s">
        <v>386</v>
      </c>
      <c r="B45" s="32" t="s">
        <v>146</v>
      </c>
      <c r="C45" s="160">
        <v>0</v>
      </c>
      <c r="D45" s="160">
        <f t="shared" ref="D45:E45" si="7">SUM(D43:D44)</f>
        <v>0</v>
      </c>
      <c r="E45" s="160">
        <f t="shared" si="7"/>
        <v>0</v>
      </c>
      <c r="F45" s="160">
        <f t="shared" si="0"/>
        <v>0</v>
      </c>
    </row>
    <row r="46" spans="1:6" ht="15.75" customHeight="1" x14ac:dyDescent="0.25">
      <c r="A46" s="5" t="s">
        <v>147</v>
      </c>
      <c r="B46" s="29" t="s">
        <v>148</v>
      </c>
      <c r="C46" s="162">
        <v>1921000</v>
      </c>
      <c r="D46" s="163">
        <v>0</v>
      </c>
      <c r="E46" s="163">
        <v>1000</v>
      </c>
      <c r="F46" s="162">
        <f t="shared" si="0"/>
        <v>1922000</v>
      </c>
    </row>
    <row r="47" spans="1:6" ht="15.75" customHeight="1" x14ac:dyDescent="0.25">
      <c r="A47" s="5" t="s">
        <v>149</v>
      </c>
      <c r="B47" s="29" t="s">
        <v>150</v>
      </c>
      <c r="C47" s="162">
        <v>0</v>
      </c>
      <c r="D47" s="163">
        <v>0</v>
      </c>
      <c r="E47" s="163">
        <v>0</v>
      </c>
      <c r="F47" s="162">
        <f t="shared" si="0"/>
        <v>0</v>
      </c>
    </row>
    <row r="48" spans="1:6" ht="15.75" customHeight="1" x14ac:dyDescent="0.25">
      <c r="A48" s="5" t="s">
        <v>448</v>
      </c>
      <c r="B48" s="29" t="s">
        <v>151</v>
      </c>
      <c r="C48" s="162">
        <v>0</v>
      </c>
      <c r="D48" s="163">
        <v>0</v>
      </c>
      <c r="E48" s="163">
        <v>0</v>
      </c>
      <c r="F48" s="162">
        <f t="shared" si="0"/>
        <v>0</v>
      </c>
    </row>
    <row r="49" spans="1:6" ht="15.75" customHeight="1" x14ac:dyDescent="0.25">
      <c r="A49" s="5" t="s">
        <v>449</v>
      </c>
      <c r="B49" s="29" t="s">
        <v>152</v>
      </c>
      <c r="C49" s="162">
        <v>0</v>
      </c>
      <c r="D49" s="163">
        <v>0</v>
      </c>
      <c r="E49" s="163">
        <v>0</v>
      </c>
      <c r="F49" s="162">
        <f t="shared" si="0"/>
        <v>0</v>
      </c>
    </row>
    <row r="50" spans="1:6" ht="15.75" customHeight="1" x14ac:dyDescent="0.25">
      <c r="A50" s="5" t="s">
        <v>153</v>
      </c>
      <c r="B50" s="29" t="s">
        <v>154</v>
      </c>
      <c r="C50" s="162">
        <v>15000</v>
      </c>
      <c r="D50" s="167">
        <v>0</v>
      </c>
      <c r="E50" s="167">
        <v>0</v>
      </c>
      <c r="F50" s="162">
        <f t="shared" si="0"/>
        <v>15000</v>
      </c>
    </row>
    <row r="51" spans="1:6" s="88" customFormat="1" ht="15.75" customHeight="1" x14ac:dyDescent="0.25">
      <c r="A51" s="7" t="s">
        <v>387</v>
      </c>
      <c r="B51" s="32" t="s">
        <v>155</v>
      </c>
      <c r="C51" s="160">
        <f>SUM(C46:C50)</f>
        <v>1936000</v>
      </c>
      <c r="D51" s="160">
        <f t="shared" ref="D51:E51" si="8">SUM(D46:D50)</f>
        <v>0</v>
      </c>
      <c r="E51" s="160">
        <f t="shared" si="8"/>
        <v>1000</v>
      </c>
      <c r="F51" s="160">
        <f t="shared" si="0"/>
        <v>1937000</v>
      </c>
    </row>
    <row r="52" spans="1:6" s="88" customFormat="1" ht="15.75" customHeight="1" x14ac:dyDescent="0.25">
      <c r="A52" s="36" t="s">
        <v>388</v>
      </c>
      <c r="B52" s="46" t="s">
        <v>156</v>
      </c>
      <c r="C52" s="160">
        <f>C31+C34+C42+C45+C51</f>
        <v>9741000</v>
      </c>
      <c r="D52" s="161">
        <f t="shared" ref="D52:E52" si="9">D31+D34+D42+D45+D51</f>
        <v>0</v>
      </c>
      <c r="E52" s="161">
        <f t="shared" si="9"/>
        <v>10000</v>
      </c>
      <c r="F52" s="160">
        <f t="shared" si="0"/>
        <v>9751000</v>
      </c>
    </row>
    <row r="53" spans="1:6" ht="15.75" customHeight="1" x14ac:dyDescent="0.25">
      <c r="A53" s="13" t="s">
        <v>157</v>
      </c>
      <c r="B53" s="29" t="s">
        <v>158</v>
      </c>
      <c r="C53" s="162">
        <v>0</v>
      </c>
      <c r="D53" s="163">
        <v>0</v>
      </c>
      <c r="E53" s="163">
        <v>0</v>
      </c>
      <c r="F53" s="162">
        <f t="shared" si="0"/>
        <v>0</v>
      </c>
    </row>
    <row r="54" spans="1:6" ht="15.75" customHeight="1" x14ac:dyDescent="0.25">
      <c r="A54" s="13" t="s">
        <v>389</v>
      </c>
      <c r="B54" s="29" t="s">
        <v>159</v>
      </c>
      <c r="C54" s="162">
        <v>0</v>
      </c>
      <c r="D54" s="163">
        <v>0</v>
      </c>
      <c r="E54" s="163">
        <v>0</v>
      </c>
      <c r="F54" s="162">
        <f t="shared" si="0"/>
        <v>0</v>
      </c>
    </row>
    <row r="55" spans="1:6" ht="15.75" customHeight="1" x14ac:dyDescent="0.25">
      <c r="A55" s="17" t="s">
        <v>450</v>
      </c>
      <c r="B55" s="29" t="s">
        <v>160</v>
      </c>
      <c r="C55" s="162">
        <v>0</v>
      </c>
      <c r="D55" s="163">
        <v>0</v>
      </c>
      <c r="E55" s="163">
        <v>0</v>
      </c>
      <c r="F55" s="162">
        <f t="shared" si="0"/>
        <v>0</v>
      </c>
    </row>
    <row r="56" spans="1:6" ht="15.75" customHeight="1" x14ac:dyDescent="0.25">
      <c r="A56" s="17" t="s">
        <v>451</v>
      </c>
      <c r="B56" s="29" t="s">
        <v>161</v>
      </c>
      <c r="C56" s="162">
        <v>0</v>
      </c>
      <c r="D56" s="163">
        <v>0</v>
      </c>
      <c r="E56" s="163">
        <v>0</v>
      </c>
      <c r="F56" s="162">
        <f t="shared" si="0"/>
        <v>0</v>
      </c>
    </row>
    <row r="57" spans="1:6" ht="15.75" customHeight="1" x14ac:dyDescent="0.25">
      <c r="A57" s="17" t="s">
        <v>452</v>
      </c>
      <c r="B57" s="29" t="s">
        <v>162</v>
      </c>
      <c r="C57" s="162">
        <v>0</v>
      </c>
      <c r="D57" s="163">
        <v>0</v>
      </c>
      <c r="E57" s="163">
        <v>0</v>
      </c>
      <c r="F57" s="162">
        <f t="shared" si="0"/>
        <v>0</v>
      </c>
    </row>
    <row r="58" spans="1:6" ht="15.75" customHeight="1" x14ac:dyDescent="0.25">
      <c r="A58" s="13" t="s">
        <v>453</v>
      </c>
      <c r="B58" s="29" t="s">
        <v>163</v>
      </c>
      <c r="C58" s="162">
        <v>0</v>
      </c>
      <c r="D58" s="163">
        <v>0</v>
      </c>
      <c r="E58" s="163">
        <v>0</v>
      </c>
      <c r="F58" s="162">
        <f t="shared" si="0"/>
        <v>0</v>
      </c>
    </row>
    <row r="59" spans="1:6" ht="15.75" customHeight="1" x14ac:dyDescent="0.25">
      <c r="A59" s="13" t="s">
        <v>454</v>
      </c>
      <c r="B59" s="29" t="s">
        <v>164</v>
      </c>
      <c r="C59" s="162">
        <v>0</v>
      </c>
      <c r="D59" s="163">
        <v>0</v>
      </c>
      <c r="E59" s="163">
        <v>0</v>
      </c>
      <c r="F59" s="162">
        <f t="shared" si="0"/>
        <v>0</v>
      </c>
    </row>
    <row r="60" spans="1:6" ht="15.75" customHeight="1" x14ac:dyDescent="0.25">
      <c r="A60" s="13" t="s">
        <v>455</v>
      </c>
      <c r="B60" s="29" t="s">
        <v>165</v>
      </c>
      <c r="C60" s="162">
        <v>2600000</v>
      </c>
      <c r="D60" s="163">
        <v>0</v>
      </c>
      <c r="E60" s="163">
        <v>0</v>
      </c>
      <c r="F60" s="162">
        <f t="shared" si="0"/>
        <v>2600000</v>
      </c>
    </row>
    <row r="61" spans="1:6" s="88" customFormat="1" ht="15.75" customHeight="1" x14ac:dyDescent="0.25">
      <c r="A61" s="43" t="s">
        <v>417</v>
      </c>
      <c r="B61" s="46" t="s">
        <v>166</v>
      </c>
      <c r="C61" s="160">
        <f>SUM(C53:C60)</f>
        <v>2600000</v>
      </c>
      <c r="D61" s="161">
        <f t="shared" ref="D61:E61" si="10">SUM(D53:D60)</f>
        <v>0</v>
      </c>
      <c r="E61" s="161">
        <f t="shared" si="10"/>
        <v>0</v>
      </c>
      <c r="F61" s="160">
        <f t="shared" si="0"/>
        <v>2600000</v>
      </c>
    </row>
    <row r="62" spans="1:6" ht="15.75" customHeight="1" x14ac:dyDescent="0.25">
      <c r="A62" s="12" t="s">
        <v>456</v>
      </c>
      <c r="B62" s="29" t="s">
        <v>167</v>
      </c>
      <c r="C62" s="162">
        <v>0</v>
      </c>
      <c r="D62" s="163">
        <v>0</v>
      </c>
      <c r="E62" s="163">
        <v>0</v>
      </c>
      <c r="F62" s="162">
        <f t="shared" si="0"/>
        <v>0</v>
      </c>
    </row>
    <row r="63" spans="1:6" ht="15.75" customHeight="1" x14ac:dyDescent="0.25">
      <c r="A63" s="12" t="s">
        <v>168</v>
      </c>
      <c r="B63" s="29" t="s">
        <v>169</v>
      </c>
      <c r="C63" s="162">
        <v>0</v>
      </c>
      <c r="D63" s="163">
        <v>0</v>
      </c>
      <c r="E63" s="163">
        <v>0</v>
      </c>
      <c r="F63" s="162">
        <f t="shared" si="0"/>
        <v>0</v>
      </c>
    </row>
    <row r="64" spans="1:6" ht="15.75" customHeight="1" x14ac:dyDescent="0.25">
      <c r="A64" s="12" t="s">
        <v>170</v>
      </c>
      <c r="B64" s="29" t="s">
        <v>171</v>
      </c>
      <c r="C64" s="162">
        <v>0</v>
      </c>
      <c r="D64" s="163">
        <v>0</v>
      </c>
      <c r="E64" s="163">
        <v>0</v>
      </c>
      <c r="F64" s="162">
        <f t="shared" si="0"/>
        <v>0</v>
      </c>
    </row>
    <row r="65" spans="1:6" ht="15.75" customHeight="1" x14ac:dyDescent="0.25">
      <c r="A65" s="12" t="s">
        <v>418</v>
      </c>
      <c r="B65" s="29" t="s">
        <v>172</v>
      </c>
      <c r="C65" s="162">
        <v>0</v>
      </c>
      <c r="D65" s="163">
        <v>0</v>
      </c>
      <c r="E65" s="163">
        <v>0</v>
      </c>
      <c r="F65" s="162">
        <f t="shared" si="0"/>
        <v>0</v>
      </c>
    </row>
    <row r="66" spans="1:6" ht="15.75" customHeight="1" x14ac:dyDescent="0.25">
      <c r="A66" s="12" t="s">
        <v>457</v>
      </c>
      <c r="B66" s="29" t="s">
        <v>173</v>
      </c>
      <c r="C66" s="162">
        <v>0</v>
      </c>
      <c r="D66" s="163">
        <v>0</v>
      </c>
      <c r="E66" s="163">
        <v>0</v>
      </c>
      <c r="F66" s="162">
        <f t="shared" si="0"/>
        <v>0</v>
      </c>
    </row>
    <row r="67" spans="1:6" ht="15.75" customHeight="1" x14ac:dyDescent="0.25">
      <c r="A67" s="12" t="s">
        <v>420</v>
      </c>
      <c r="B67" s="29" t="s">
        <v>174</v>
      </c>
      <c r="C67" s="162">
        <v>2550663</v>
      </c>
      <c r="D67" s="163">
        <v>0</v>
      </c>
      <c r="E67" s="163">
        <v>0</v>
      </c>
      <c r="F67" s="162">
        <f t="shared" si="0"/>
        <v>2550663</v>
      </c>
    </row>
    <row r="68" spans="1:6" ht="15.75" customHeight="1" x14ac:dyDescent="0.25">
      <c r="A68" s="12" t="s">
        <v>458</v>
      </c>
      <c r="B68" s="29" t="s">
        <v>175</v>
      </c>
      <c r="C68" s="162">
        <v>0</v>
      </c>
      <c r="D68" s="163">
        <v>0</v>
      </c>
      <c r="E68" s="163">
        <v>0</v>
      </c>
      <c r="F68" s="162">
        <f t="shared" si="0"/>
        <v>0</v>
      </c>
    </row>
    <row r="69" spans="1:6" ht="15.75" customHeight="1" x14ac:dyDescent="0.25">
      <c r="A69" s="12" t="s">
        <v>459</v>
      </c>
      <c r="B69" s="29" t="s">
        <v>176</v>
      </c>
      <c r="C69" s="162">
        <v>0</v>
      </c>
      <c r="D69" s="163">
        <v>0</v>
      </c>
      <c r="E69" s="163">
        <v>0</v>
      </c>
      <c r="F69" s="162">
        <f t="shared" si="0"/>
        <v>0</v>
      </c>
    </row>
    <row r="70" spans="1:6" ht="15.75" customHeight="1" x14ac:dyDescent="0.25">
      <c r="A70" s="12" t="s">
        <v>177</v>
      </c>
      <c r="B70" s="29" t="s">
        <v>178</v>
      </c>
      <c r="C70" s="162">
        <v>0</v>
      </c>
      <c r="D70" s="163">
        <v>0</v>
      </c>
      <c r="E70" s="163">
        <v>0</v>
      </c>
      <c r="F70" s="162">
        <f t="shared" si="0"/>
        <v>0</v>
      </c>
    </row>
    <row r="71" spans="1:6" ht="15.75" customHeight="1" x14ac:dyDescent="0.25">
      <c r="A71" s="21" t="s">
        <v>179</v>
      </c>
      <c r="B71" s="29" t="s">
        <v>180</v>
      </c>
      <c r="C71" s="162">
        <v>0</v>
      </c>
      <c r="D71" s="163">
        <v>0</v>
      </c>
      <c r="E71" s="163">
        <v>0</v>
      </c>
      <c r="F71" s="162">
        <f t="shared" si="0"/>
        <v>0</v>
      </c>
    </row>
    <row r="72" spans="1:6" ht="15.75" customHeight="1" x14ac:dyDescent="0.25">
      <c r="A72" s="12" t="s">
        <v>653</v>
      </c>
      <c r="B72" s="29" t="s">
        <v>181</v>
      </c>
      <c r="C72" s="162">
        <v>0</v>
      </c>
      <c r="D72" s="163">
        <v>0</v>
      </c>
      <c r="E72" s="163">
        <v>0</v>
      </c>
      <c r="F72" s="162">
        <f t="shared" si="0"/>
        <v>0</v>
      </c>
    </row>
    <row r="73" spans="1:6" ht="15.75" customHeight="1" x14ac:dyDescent="0.25">
      <c r="A73" s="21" t="s">
        <v>460</v>
      </c>
      <c r="B73" s="29" t="s">
        <v>182</v>
      </c>
      <c r="C73" s="162">
        <v>670000</v>
      </c>
      <c r="D73" s="167">
        <v>350000</v>
      </c>
      <c r="E73" s="167">
        <v>0</v>
      </c>
      <c r="F73" s="162">
        <f t="shared" ref="F73:F131" si="11">SUM(C73:E73)</f>
        <v>1020000</v>
      </c>
    </row>
    <row r="74" spans="1:6" ht="15.75" customHeight="1" x14ac:dyDescent="0.25">
      <c r="A74" s="21" t="s">
        <v>655</v>
      </c>
      <c r="B74" s="29" t="s">
        <v>654</v>
      </c>
      <c r="C74" s="162">
        <v>6180207</v>
      </c>
      <c r="D74" s="163">
        <v>0</v>
      </c>
      <c r="E74" s="163">
        <v>0</v>
      </c>
      <c r="F74" s="162">
        <f t="shared" si="11"/>
        <v>6180207</v>
      </c>
    </row>
    <row r="75" spans="1:6" s="88" customFormat="1" ht="15.75" customHeight="1" x14ac:dyDescent="0.25">
      <c r="A75" s="43" t="s">
        <v>423</v>
      </c>
      <c r="B75" s="46" t="s">
        <v>183</v>
      </c>
      <c r="C75" s="160">
        <f>SUM(C62:C74)</f>
        <v>9400870</v>
      </c>
      <c r="D75" s="161">
        <f t="shared" ref="D75:E75" si="12">SUM(D62:D74)</f>
        <v>350000</v>
      </c>
      <c r="E75" s="161">
        <f t="shared" si="12"/>
        <v>0</v>
      </c>
      <c r="F75" s="160">
        <f t="shared" si="11"/>
        <v>9750870</v>
      </c>
    </row>
    <row r="76" spans="1:6" s="88" customFormat="1" ht="15.75" customHeight="1" x14ac:dyDescent="0.25">
      <c r="A76" s="172" t="s">
        <v>38</v>
      </c>
      <c r="B76" s="173"/>
      <c r="C76" s="175">
        <f>C26+C27+C52+C61+C75</f>
        <v>33720870</v>
      </c>
      <c r="D76" s="175">
        <f t="shared" ref="D76:E76" si="13">D26+D27+D52+D61+D75</f>
        <v>350000</v>
      </c>
      <c r="E76" s="175">
        <f t="shared" si="13"/>
        <v>10000</v>
      </c>
      <c r="F76" s="174">
        <f t="shared" si="11"/>
        <v>34080870</v>
      </c>
    </row>
    <row r="77" spans="1:6" ht="15.75" customHeight="1" x14ac:dyDescent="0.25">
      <c r="A77" s="33" t="s">
        <v>184</v>
      </c>
      <c r="B77" s="29" t="s">
        <v>185</v>
      </c>
      <c r="C77" s="162">
        <v>0</v>
      </c>
      <c r="D77" s="163">
        <v>0</v>
      </c>
      <c r="E77" s="163">
        <v>0</v>
      </c>
      <c r="F77" s="162">
        <f t="shared" si="11"/>
        <v>0</v>
      </c>
    </row>
    <row r="78" spans="1:6" ht="15.75" customHeight="1" x14ac:dyDescent="0.25">
      <c r="A78" s="33" t="s">
        <v>461</v>
      </c>
      <c r="B78" s="29" t="s">
        <v>186</v>
      </c>
      <c r="C78" s="162">
        <v>0</v>
      </c>
      <c r="D78" s="163">
        <v>0</v>
      </c>
      <c r="E78" s="163">
        <v>0</v>
      </c>
      <c r="F78" s="162">
        <f t="shared" si="11"/>
        <v>0</v>
      </c>
    </row>
    <row r="79" spans="1:6" ht="15.75" customHeight="1" x14ac:dyDescent="0.25">
      <c r="A79" s="33" t="s">
        <v>187</v>
      </c>
      <c r="B79" s="29" t="s">
        <v>188</v>
      </c>
      <c r="C79" s="162">
        <v>0</v>
      </c>
      <c r="D79" s="163">
        <v>0</v>
      </c>
      <c r="E79" s="163">
        <v>0</v>
      </c>
      <c r="F79" s="162">
        <f t="shared" si="11"/>
        <v>0</v>
      </c>
    </row>
    <row r="80" spans="1:6" ht="15.75" customHeight="1" x14ac:dyDescent="0.25">
      <c r="A80" s="33" t="s">
        <v>189</v>
      </c>
      <c r="B80" s="29" t="s">
        <v>190</v>
      </c>
      <c r="C80" s="162">
        <v>200000</v>
      </c>
      <c r="D80" s="163">
        <v>0</v>
      </c>
      <c r="E80" s="163">
        <v>0</v>
      </c>
      <c r="F80" s="162">
        <f t="shared" si="11"/>
        <v>200000</v>
      </c>
    </row>
    <row r="81" spans="1:6" ht="15.75" customHeight="1" x14ac:dyDescent="0.25">
      <c r="A81" s="6" t="s">
        <v>191</v>
      </c>
      <c r="B81" s="29" t="s">
        <v>192</v>
      </c>
      <c r="C81" s="162">
        <v>0</v>
      </c>
      <c r="D81" s="163">
        <v>0</v>
      </c>
      <c r="E81" s="163">
        <v>0</v>
      </c>
      <c r="F81" s="162">
        <f t="shared" si="11"/>
        <v>0</v>
      </c>
    </row>
    <row r="82" spans="1:6" ht="15.75" customHeight="1" x14ac:dyDescent="0.25">
      <c r="A82" s="6" t="s">
        <v>193</v>
      </c>
      <c r="B82" s="29" t="s">
        <v>194</v>
      </c>
      <c r="C82" s="162">
        <v>0</v>
      </c>
      <c r="D82" s="163">
        <v>0</v>
      </c>
      <c r="E82" s="163">
        <v>0</v>
      </c>
      <c r="F82" s="162">
        <f t="shared" si="11"/>
        <v>0</v>
      </c>
    </row>
    <row r="83" spans="1:6" ht="15.75" customHeight="1" x14ac:dyDescent="0.25">
      <c r="A83" s="6" t="s">
        <v>195</v>
      </c>
      <c r="B83" s="29" t="s">
        <v>196</v>
      </c>
      <c r="C83" s="162">
        <v>110000</v>
      </c>
      <c r="D83" s="163">
        <v>0</v>
      </c>
      <c r="E83" s="163">
        <v>0</v>
      </c>
      <c r="F83" s="162">
        <f t="shared" si="11"/>
        <v>110000</v>
      </c>
    </row>
    <row r="84" spans="1:6" s="88" customFormat="1" ht="15.75" customHeight="1" x14ac:dyDescent="0.25">
      <c r="A84" s="44" t="s">
        <v>425</v>
      </c>
      <c r="B84" s="46" t="s">
        <v>197</v>
      </c>
      <c r="C84" s="160">
        <f>SUM(C77:C83)</f>
        <v>310000</v>
      </c>
      <c r="D84" s="161">
        <f t="shared" ref="D84:E84" si="14">SUM(D77:D83)</f>
        <v>0</v>
      </c>
      <c r="E84" s="161">
        <f t="shared" si="14"/>
        <v>0</v>
      </c>
      <c r="F84" s="160">
        <f t="shared" si="11"/>
        <v>310000</v>
      </c>
    </row>
    <row r="85" spans="1:6" ht="15.75" customHeight="1" x14ac:dyDescent="0.25">
      <c r="A85" s="13" t="s">
        <v>198</v>
      </c>
      <c r="B85" s="29" t="s">
        <v>199</v>
      </c>
      <c r="C85" s="162">
        <v>28000000</v>
      </c>
      <c r="D85" s="163">
        <v>0</v>
      </c>
      <c r="E85" s="163">
        <v>0</v>
      </c>
      <c r="F85" s="162">
        <v>28000000</v>
      </c>
    </row>
    <row r="86" spans="1:6" ht="15.75" customHeight="1" x14ac:dyDescent="0.25">
      <c r="A86" s="13" t="s">
        <v>200</v>
      </c>
      <c r="B86" s="29" t="s">
        <v>201</v>
      </c>
      <c r="C86" s="162">
        <v>0</v>
      </c>
      <c r="D86" s="163">
        <v>0</v>
      </c>
      <c r="E86" s="163">
        <v>0</v>
      </c>
      <c r="F86" s="162">
        <f t="shared" si="11"/>
        <v>0</v>
      </c>
    </row>
    <row r="87" spans="1:6" ht="15.75" customHeight="1" x14ac:dyDescent="0.25">
      <c r="A87" s="13" t="s">
        <v>202</v>
      </c>
      <c r="B87" s="29" t="s">
        <v>203</v>
      </c>
      <c r="C87" s="162">
        <v>0</v>
      </c>
      <c r="D87" s="163">
        <v>0</v>
      </c>
      <c r="E87" s="163">
        <v>0</v>
      </c>
      <c r="F87" s="162">
        <f t="shared" si="11"/>
        <v>0</v>
      </c>
    </row>
    <row r="88" spans="1:6" ht="15.75" customHeight="1" x14ac:dyDescent="0.25">
      <c r="A88" s="13" t="s">
        <v>204</v>
      </c>
      <c r="B88" s="29" t="s">
        <v>205</v>
      </c>
      <c r="C88" s="162">
        <v>7559999</v>
      </c>
      <c r="D88" s="163">
        <v>0</v>
      </c>
      <c r="E88" s="163">
        <v>0</v>
      </c>
      <c r="F88" s="162">
        <v>7559999</v>
      </c>
    </row>
    <row r="89" spans="1:6" s="88" customFormat="1" ht="15.75" customHeight="1" x14ac:dyDescent="0.25">
      <c r="A89" s="43" t="s">
        <v>426</v>
      </c>
      <c r="B89" s="46" t="s">
        <v>206</v>
      </c>
      <c r="C89" s="160">
        <f>SUM(C85:C88)</f>
        <v>35559999</v>
      </c>
      <c r="D89" s="161">
        <f t="shared" ref="D89:E89" si="15">SUM(D85:D88)</f>
        <v>0</v>
      </c>
      <c r="E89" s="161">
        <f t="shared" si="15"/>
        <v>0</v>
      </c>
      <c r="F89" s="160">
        <f>SUM(F85:F88)</f>
        <v>35559999</v>
      </c>
    </row>
    <row r="90" spans="1:6" ht="15.75" customHeight="1" x14ac:dyDescent="0.25">
      <c r="A90" s="13" t="s">
        <v>207</v>
      </c>
      <c r="B90" s="29" t="s">
        <v>208</v>
      </c>
      <c r="C90" s="162">
        <v>0</v>
      </c>
      <c r="D90" s="163">
        <v>0</v>
      </c>
      <c r="E90" s="163">
        <v>0</v>
      </c>
      <c r="F90" s="162">
        <f t="shared" si="11"/>
        <v>0</v>
      </c>
    </row>
    <row r="91" spans="1:6" ht="15.75" customHeight="1" x14ac:dyDescent="0.25">
      <c r="A91" s="13" t="s">
        <v>462</v>
      </c>
      <c r="B91" s="29" t="s">
        <v>209</v>
      </c>
      <c r="C91" s="162">
        <v>0</v>
      </c>
      <c r="D91" s="163">
        <v>0</v>
      </c>
      <c r="E91" s="163">
        <v>0</v>
      </c>
      <c r="F91" s="162">
        <f t="shared" si="11"/>
        <v>0</v>
      </c>
    </row>
    <row r="92" spans="1:6" ht="15.75" customHeight="1" x14ac:dyDescent="0.25">
      <c r="A92" s="13" t="s">
        <v>463</v>
      </c>
      <c r="B92" s="29" t="s">
        <v>210</v>
      </c>
      <c r="C92" s="162">
        <v>0</v>
      </c>
      <c r="D92" s="163">
        <v>0</v>
      </c>
      <c r="E92" s="163">
        <v>0</v>
      </c>
      <c r="F92" s="162">
        <f t="shared" si="11"/>
        <v>0</v>
      </c>
    </row>
    <row r="93" spans="1:6" ht="15.75" customHeight="1" x14ac:dyDescent="0.25">
      <c r="A93" s="13" t="s">
        <v>464</v>
      </c>
      <c r="B93" s="29" t="s">
        <v>211</v>
      </c>
      <c r="C93" s="162">
        <v>0</v>
      </c>
      <c r="D93" s="163">
        <v>0</v>
      </c>
      <c r="E93" s="163">
        <v>0</v>
      </c>
      <c r="F93" s="162">
        <f t="shared" si="11"/>
        <v>0</v>
      </c>
    </row>
    <row r="94" spans="1:6" ht="15.75" customHeight="1" x14ac:dyDescent="0.25">
      <c r="A94" s="13" t="s">
        <v>465</v>
      </c>
      <c r="B94" s="29" t="s">
        <v>212</v>
      </c>
      <c r="C94" s="162">
        <v>0</v>
      </c>
      <c r="D94" s="163">
        <v>0</v>
      </c>
      <c r="E94" s="163">
        <v>0</v>
      </c>
      <c r="F94" s="162">
        <f t="shared" si="11"/>
        <v>0</v>
      </c>
    </row>
    <row r="95" spans="1:6" ht="15.75" customHeight="1" x14ac:dyDescent="0.25">
      <c r="A95" s="13" t="s">
        <v>466</v>
      </c>
      <c r="B95" s="29" t="s">
        <v>213</v>
      </c>
      <c r="C95" s="162">
        <v>0</v>
      </c>
      <c r="D95" s="163">
        <v>0</v>
      </c>
      <c r="E95" s="163">
        <v>0</v>
      </c>
      <c r="F95" s="162">
        <f t="shared" si="11"/>
        <v>0</v>
      </c>
    </row>
    <row r="96" spans="1:6" ht="15.75" customHeight="1" x14ac:dyDescent="0.25">
      <c r="A96" s="13" t="s">
        <v>214</v>
      </c>
      <c r="B96" s="29" t="s">
        <v>215</v>
      </c>
      <c r="C96" s="162">
        <v>0</v>
      </c>
      <c r="D96" s="163">
        <v>0</v>
      </c>
      <c r="E96" s="163">
        <v>0</v>
      </c>
      <c r="F96" s="162">
        <f t="shared" si="11"/>
        <v>0</v>
      </c>
    </row>
    <row r="97" spans="1:6" ht="15.75" customHeight="1" x14ac:dyDescent="0.25">
      <c r="A97" s="13" t="s">
        <v>656</v>
      </c>
      <c r="B97" s="29" t="s">
        <v>216</v>
      </c>
      <c r="C97" s="162">
        <v>0</v>
      </c>
      <c r="D97" s="163">
        <v>0</v>
      </c>
      <c r="E97" s="163">
        <v>0</v>
      </c>
      <c r="F97" s="162">
        <f t="shared" si="11"/>
        <v>0</v>
      </c>
    </row>
    <row r="98" spans="1:6" ht="15.75" customHeight="1" x14ac:dyDescent="0.25">
      <c r="A98" s="13" t="s">
        <v>657</v>
      </c>
      <c r="B98" s="29" t="s">
        <v>658</v>
      </c>
      <c r="C98" s="162">
        <v>0</v>
      </c>
      <c r="D98" s="163">
        <v>0</v>
      </c>
      <c r="E98" s="163">
        <v>0</v>
      </c>
      <c r="F98" s="162">
        <f t="shared" si="11"/>
        <v>0</v>
      </c>
    </row>
    <row r="99" spans="1:6" s="88" customFormat="1" ht="15.75" customHeight="1" x14ac:dyDescent="0.25">
      <c r="A99" s="43" t="s">
        <v>427</v>
      </c>
      <c r="B99" s="46" t="s">
        <v>217</v>
      </c>
      <c r="C99" s="160">
        <f>SUM(C90:C98)</f>
        <v>0</v>
      </c>
      <c r="D99" s="161">
        <f t="shared" ref="D99:E99" si="16">SUM(D90:D98)</f>
        <v>0</v>
      </c>
      <c r="E99" s="161">
        <f t="shared" si="16"/>
        <v>0</v>
      </c>
      <c r="F99" s="160">
        <f t="shared" si="11"/>
        <v>0</v>
      </c>
    </row>
    <row r="100" spans="1:6" s="88" customFormat="1" ht="15.75" customHeight="1" x14ac:dyDescent="0.25">
      <c r="A100" s="172" t="s">
        <v>39</v>
      </c>
      <c r="B100" s="173"/>
      <c r="C100" s="175">
        <f>C84+C89+C99</f>
        <v>35869999</v>
      </c>
      <c r="D100" s="175">
        <f t="shared" ref="D100:E100" si="17">D84+D89+D99</f>
        <v>0</v>
      </c>
      <c r="E100" s="175">
        <f t="shared" si="17"/>
        <v>0</v>
      </c>
      <c r="F100" s="174">
        <f t="shared" si="11"/>
        <v>35869999</v>
      </c>
    </row>
    <row r="101" spans="1:6" s="88" customFormat="1" ht="15.75" x14ac:dyDescent="0.25">
      <c r="A101" s="123" t="s">
        <v>472</v>
      </c>
      <c r="B101" s="124" t="s">
        <v>218</v>
      </c>
      <c r="C101" s="168">
        <f>C26+C27+C52+C61+C75+C84+C89+C99</f>
        <v>69590869</v>
      </c>
      <c r="D101" s="169">
        <f>D26+D27+D52+D61+D75+D84+D89+D99</f>
        <v>350000</v>
      </c>
      <c r="E101" s="169">
        <f>E26+E27+E52+E61+E75+E84+E89+E99</f>
        <v>10000</v>
      </c>
      <c r="F101" s="168">
        <f>SUM(C101:E101)</f>
        <v>69950869</v>
      </c>
    </row>
    <row r="102" spans="1:6" x14ac:dyDescent="0.25">
      <c r="A102" s="13" t="s">
        <v>659</v>
      </c>
      <c r="B102" s="5" t="s">
        <v>219</v>
      </c>
      <c r="C102" s="162">
        <v>0</v>
      </c>
      <c r="D102" s="163">
        <v>0</v>
      </c>
      <c r="E102" s="163">
        <v>0</v>
      </c>
      <c r="F102" s="162">
        <f t="shared" si="11"/>
        <v>0</v>
      </c>
    </row>
    <row r="103" spans="1:6" x14ac:dyDescent="0.25">
      <c r="A103" s="13" t="s">
        <v>222</v>
      </c>
      <c r="B103" s="5" t="s">
        <v>223</v>
      </c>
      <c r="C103" s="162">
        <v>0</v>
      </c>
      <c r="D103" s="163">
        <v>0</v>
      </c>
      <c r="E103" s="163">
        <v>0</v>
      </c>
      <c r="F103" s="162">
        <f t="shared" si="11"/>
        <v>0</v>
      </c>
    </row>
    <row r="104" spans="1:6" x14ac:dyDescent="0.25">
      <c r="A104" s="13" t="s">
        <v>675</v>
      </c>
      <c r="B104" s="5" t="s">
        <v>224</v>
      </c>
      <c r="C104" s="162">
        <v>0</v>
      </c>
      <c r="D104" s="163">
        <v>0</v>
      </c>
      <c r="E104" s="163">
        <v>0</v>
      </c>
      <c r="F104" s="162">
        <f t="shared" si="11"/>
        <v>0</v>
      </c>
    </row>
    <row r="105" spans="1:6" s="88" customFormat="1" x14ac:dyDescent="0.25">
      <c r="A105" s="15" t="s">
        <v>432</v>
      </c>
      <c r="B105" s="7" t="s">
        <v>226</v>
      </c>
      <c r="C105" s="160">
        <f>SUM(C102:C104)</f>
        <v>0</v>
      </c>
      <c r="D105" s="161">
        <f t="shared" ref="D105:E105" si="18">SUM(D102:D104)</f>
        <v>0</v>
      </c>
      <c r="E105" s="161">
        <f t="shared" si="18"/>
        <v>0</v>
      </c>
      <c r="F105" s="160">
        <f t="shared" si="11"/>
        <v>0</v>
      </c>
    </row>
    <row r="106" spans="1:6" x14ac:dyDescent="0.25">
      <c r="A106" s="34" t="s">
        <v>468</v>
      </c>
      <c r="B106" s="5" t="s">
        <v>227</v>
      </c>
      <c r="C106" s="162">
        <v>0</v>
      </c>
      <c r="D106" s="163">
        <v>0</v>
      </c>
      <c r="E106" s="163">
        <v>0</v>
      </c>
      <c r="F106" s="162">
        <f t="shared" si="11"/>
        <v>0</v>
      </c>
    </row>
    <row r="107" spans="1:6" x14ac:dyDescent="0.25">
      <c r="A107" s="34" t="s">
        <v>676</v>
      </c>
      <c r="B107" s="5" t="s">
        <v>230</v>
      </c>
      <c r="C107" s="162">
        <v>0</v>
      </c>
      <c r="D107" s="163">
        <v>0</v>
      </c>
      <c r="E107" s="163">
        <v>0</v>
      </c>
      <c r="F107" s="162">
        <f t="shared" si="11"/>
        <v>0</v>
      </c>
    </row>
    <row r="108" spans="1:6" x14ac:dyDescent="0.25">
      <c r="A108" s="13" t="s">
        <v>677</v>
      </c>
      <c r="B108" s="5" t="s">
        <v>232</v>
      </c>
      <c r="C108" s="162">
        <v>0</v>
      </c>
      <c r="D108" s="163">
        <v>0</v>
      </c>
      <c r="E108" s="163">
        <v>0</v>
      </c>
      <c r="F108" s="162">
        <f t="shared" si="11"/>
        <v>0</v>
      </c>
    </row>
    <row r="109" spans="1:6" x14ac:dyDescent="0.25">
      <c r="A109" s="13" t="s">
        <v>678</v>
      </c>
      <c r="B109" s="5" t="s">
        <v>233</v>
      </c>
      <c r="C109" s="162">
        <v>0</v>
      </c>
      <c r="D109" s="163">
        <v>0</v>
      </c>
      <c r="E109" s="163">
        <v>0</v>
      </c>
      <c r="F109" s="162">
        <f t="shared" si="11"/>
        <v>0</v>
      </c>
    </row>
    <row r="110" spans="1:6" x14ac:dyDescent="0.25">
      <c r="A110" s="13" t="s">
        <v>681</v>
      </c>
      <c r="B110" s="5" t="s">
        <v>679</v>
      </c>
      <c r="C110" s="162">
        <v>0</v>
      </c>
      <c r="D110" s="163">
        <v>0</v>
      </c>
      <c r="E110" s="163">
        <v>0</v>
      </c>
      <c r="F110" s="162">
        <f t="shared" si="11"/>
        <v>0</v>
      </c>
    </row>
    <row r="111" spans="1:6" x14ac:dyDescent="0.25">
      <c r="A111" s="13" t="s">
        <v>682</v>
      </c>
      <c r="B111" s="5" t="s">
        <v>680</v>
      </c>
      <c r="C111" s="162">
        <v>0</v>
      </c>
      <c r="D111" s="163">
        <v>0</v>
      </c>
      <c r="E111" s="163">
        <v>0</v>
      </c>
      <c r="F111" s="162">
        <f t="shared" si="11"/>
        <v>0</v>
      </c>
    </row>
    <row r="112" spans="1:6" s="88" customFormat="1" x14ac:dyDescent="0.25">
      <c r="A112" s="14" t="s">
        <v>435</v>
      </c>
      <c r="B112" s="7" t="s">
        <v>234</v>
      </c>
      <c r="C112" s="162">
        <f>SUM(C106:C111)</f>
        <v>0</v>
      </c>
      <c r="D112" s="161">
        <f t="shared" ref="D112:E112" si="19">SUM(D106:D111)</f>
        <v>0</v>
      </c>
      <c r="E112" s="161">
        <f t="shared" si="19"/>
        <v>0</v>
      </c>
      <c r="F112" s="160">
        <f t="shared" si="11"/>
        <v>0</v>
      </c>
    </row>
    <row r="113" spans="1:6" s="88" customFormat="1" x14ac:dyDescent="0.25">
      <c r="A113" s="14" t="s">
        <v>235</v>
      </c>
      <c r="B113" s="7" t="s">
        <v>236</v>
      </c>
      <c r="C113" s="162">
        <v>0</v>
      </c>
      <c r="D113" s="161">
        <v>0</v>
      </c>
      <c r="E113" s="161">
        <v>0</v>
      </c>
      <c r="F113" s="160">
        <f t="shared" si="11"/>
        <v>0</v>
      </c>
    </row>
    <row r="114" spans="1:6" s="88" customFormat="1" x14ac:dyDescent="0.25">
      <c r="A114" s="14" t="s">
        <v>237</v>
      </c>
      <c r="B114" s="7" t="s">
        <v>238</v>
      </c>
      <c r="C114" s="160">
        <v>906277</v>
      </c>
      <c r="D114" s="161">
        <v>0</v>
      </c>
      <c r="E114" s="161">
        <v>0</v>
      </c>
      <c r="F114" s="160">
        <f t="shared" si="11"/>
        <v>906277</v>
      </c>
    </row>
    <row r="115" spans="1:6" s="88" customFormat="1" x14ac:dyDescent="0.25">
      <c r="A115" s="14" t="s">
        <v>239</v>
      </c>
      <c r="B115" s="7" t="s">
        <v>240</v>
      </c>
      <c r="C115" s="160">
        <v>0</v>
      </c>
      <c r="D115" s="161">
        <f t="shared" ref="D115:E115" si="20">SUM(D113:D114)</f>
        <v>0</v>
      </c>
      <c r="E115" s="161">
        <f t="shared" si="20"/>
        <v>0</v>
      </c>
      <c r="F115" s="160">
        <f t="shared" si="11"/>
        <v>0</v>
      </c>
    </row>
    <row r="116" spans="1:6" s="88" customFormat="1" x14ac:dyDescent="0.25">
      <c r="A116" s="14" t="s">
        <v>683</v>
      </c>
      <c r="B116" s="7" t="s">
        <v>242</v>
      </c>
      <c r="C116" s="160">
        <v>0</v>
      </c>
      <c r="D116" s="164">
        <v>0</v>
      </c>
      <c r="E116" s="164">
        <v>0</v>
      </c>
      <c r="F116" s="160">
        <f t="shared" si="11"/>
        <v>0</v>
      </c>
    </row>
    <row r="117" spans="1:6" s="88" customFormat="1" x14ac:dyDescent="0.25">
      <c r="A117" s="14" t="s">
        <v>243</v>
      </c>
      <c r="B117" s="7" t="s">
        <v>244</v>
      </c>
      <c r="C117" s="160">
        <v>0</v>
      </c>
      <c r="D117" s="164">
        <v>0</v>
      </c>
      <c r="E117" s="164">
        <v>0</v>
      </c>
      <c r="F117" s="160">
        <f t="shared" si="11"/>
        <v>0</v>
      </c>
    </row>
    <row r="118" spans="1:6" s="88" customFormat="1" x14ac:dyDescent="0.25">
      <c r="A118" s="14" t="s">
        <v>245</v>
      </c>
      <c r="B118" s="7" t="s">
        <v>246</v>
      </c>
      <c r="C118" s="160">
        <v>0</v>
      </c>
      <c r="D118" s="164">
        <v>0</v>
      </c>
      <c r="E118" s="164">
        <v>0</v>
      </c>
      <c r="F118" s="160">
        <f t="shared" si="11"/>
        <v>0</v>
      </c>
    </row>
    <row r="119" spans="1:6" s="88" customFormat="1" x14ac:dyDescent="0.25">
      <c r="A119" s="34" t="s">
        <v>687</v>
      </c>
      <c r="B119" s="5" t="s">
        <v>684</v>
      </c>
      <c r="C119" s="160">
        <v>0</v>
      </c>
      <c r="D119" s="164">
        <v>0</v>
      </c>
      <c r="E119" s="164">
        <v>0</v>
      </c>
      <c r="F119" s="160">
        <f t="shared" si="11"/>
        <v>0</v>
      </c>
    </row>
    <row r="120" spans="1:6" s="88" customFormat="1" x14ac:dyDescent="0.25">
      <c r="A120" s="34" t="s">
        <v>688</v>
      </c>
      <c r="B120" s="5" t="s">
        <v>685</v>
      </c>
      <c r="C120" s="160">
        <v>0</v>
      </c>
      <c r="D120" s="164">
        <v>0</v>
      </c>
      <c r="E120" s="164">
        <v>0</v>
      </c>
      <c r="F120" s="160">
        <f t="shared" si="11"/>
        <v>0</v>
      </c>
    </row>
    <row r="121" spans="1:6" s="88" customFormat="1" x14ac:dyDescent="0.25">
      <c r="A121" s="14" t="s">
        <v>689</v>
      </c>
      <c r="B121" s="7" t="s">
        <v>686</v>
      </c>
      <c r="C121" s="160">
        <v>0</v>
      </c>
      <c r="D121" s="164">
        <v>0</v>
      </c>
      <c r="E121" s="164">
        <v>0</v>
      </c>
      <c r="F121" s="160">
        <f t="shared" si="11"/>
        <v>0</v>
      </c>
    </row>
    <row r="122" spans="1:6" s="88" customFormat="1" x14ac:dyDescent="0.25">
      <c r="A122" s="35" t="s">
        <v>436</v>
      </c>
      <c r="B122" s="36" t="s">
        <v>247</v>
      </c>
      <c r="C122" s="160">
        <f>C105+C112+C113+C114+C115+C116+C117+C118+C121</f>
        <v>906277</v>
      </c>
      <c r="D122" s="164">
        <f t="shared" ref="D122:E122" si="21">D105+D112+D113+D114+D115+D116+D117+D121</f>
        <v>0</v>
      </c>
      <c r="E122" s="164">
        <f t="shared" si="21"/>
        <v>0</v>
      </c>
      <c r="F122" s="160">
        <f t="shared" si="11"/>
        <v>906277</v>
      </c>
    </row>
    <row r="123" spans="1:6" x14ac:dyDescent="0.25">
      <c r="A123" s="34" t="s">
        <v>248</v>
      </c>
      <c r="B123" s="5" t="s">
        <v>249</v>
      </c>
      <c r="C123" s="160">
        <v>0</v>
      </c>
      <c r="D123" s="163">
        <v>0</v>
      </c>
      <c r="E123" s="163">
        <v>0</v>
      </c>
      <c r="F123" s="162">
        <f t="shared" si="11"/>
        <v>0</v>
      </c>
    </row>
    <row r="124" spans="1:6" x14ac:dyDescent="0.25">
      <c r="A124" s="13" t="s">
        <v>250</v>
      </c>
      <c r="B124" s="5" t="s">
        <v>251</v>
      </c>
      <c r="C124" s="160">
        <v>0</v>
      </c>
      <c r="D124" s="163">
        <v>0</v>
      </c>
      <c r="E124" s="163">
        <v>0</v>
      </c>
      <c r="F124" s="162">
        <f t="shared" si="11"/>
        <v>0</v>
      </c>
    </row>
    <row r="125" spans="1:6" x14ac:dyDescent="0.25">
      <c r="A125" s="34" t="s">
        <v>469</v>
      </c>
      <c r="B125" s="5" t="s">
        <v>252</v>
      </c>
      <c r="C125" s="160">
        <v>0</v>
      </c>
      <c r="D125" s="163">
        <v>0</v>
      </c>
      <c r="E125" s="163">
        <v>0</v>
      </c>
      <c r="F125" s="162">
        <f t="shared" si="11"/>
        <v>0</v>
      </c>
    </row>
    <row r="126" spans="1:6" x14ac:dyDescent="0.25">
      <c r="A126" s="34" t="s">
        <v>690</v>
      </c>
      <c r="B126" s="5" t="s">
        <v>253</v>
      </c>
      <c r="C126" s="160">
        <v>0</v>
      </c>
      <c r="D126" s="163"/>
      <c r="E126" s="163"/>
      <c r="F126" s="162"/>
    </row>
    <row r="127" spans="1:6" x14ac:dyDescent="0.25">
      <c r="A127" s="34" t="s">
        <v>692</v>
      </c>
      <c r="B127" s="5" t="s">
        <v>691</v>
      </c>
      <c r="C127" s="160">
        <v>0</v>
      </c>
      <c r="D127" s="163">
        <v>0</v>
      </c>
      <c r="E127" s="163">
        <v>0</v>
      </c>
      <c r="F127" s="162">
        <f t="shared" si="11"/>
        <v>0</v>
      </c>
    </row>
    <row r="128" spans="1:6" s="88" customFormat="1" x14ac:dyDescent="0.25">
      <c r="A128" s="35" t="s">
        <v>442</v>
      </c>
      <c r="B128" s="36" t="s">
        <v>257</v>
      </c>
      <c r="C128" s="164">
        <f>SUM(C123:C127)</f>
        <v>0</v>
      </c>
      <c r="D128" s="161">
        <f t="shared" ref="D128:E128" si="22">SUM(D123:D127)</f>
        <v>0</v>
      </c>
      <c r="E128" s="161">
        <f t="shared" si="22"/>
        <v>0</v>
      </c>
      <c r="F128" s="162">
        <f t="shared" si="11"/>
        <v>0</v>
      </c>
    </row>
    <row r="129" spans="1:6" s="88" customFormat="1" x14ac:dyDescent="0.25">
      <c r="A129" s="35" t="s">
        <v>258</v>
      </c>
      <c r="B129" s="36" t="s">
        <v>259</v>
      </c>
      <c r="C129" s="164">
        <v>0</v>
      </c>
      <c r="D129" s="161">
        <v>0</v>
      </c>
      <c r="E129" s="161">
        <v>0</v>
      </c>
      <c r="F129" s="162">
        <v>0</v>
      </c>
    </row>
    <row r="130" spans="1:6" x14ac:dyDescent="0.25">
      <c r="A130" s="15" t="s">
        <v>694</v>
      </c>
      <c r="B130" s="7" t="s">
        <v>693</v>
      </c>
      <c r="C130" s="162">
        <v>0</v>
      </c>
      <c r="D130" s="161">
        <v>0</v>
      </c>
      <c r="E130" s="161">
        <v>0</v>
      </c>
      <c r="F130" s="160">
        <f t="shared" si="11"/>
        <v>0</v>
      </c>
    </row>
    <row r="131" spans="1:6" s="88" customFormat="1" ht="15.75" x14ac:dyDescent="0.25">
      <c r="A131" s="188" t="s">
        <v>473</v>
      </c>
      <c r="B131" s="189" t="s">
        <v>260</v>
      </c>
      <c r="C131" s="191">
        <f>C122+C128+C129+C130</f>
        <v>906277</v>
      </c>
      <c r="D131" s="190">
        <f t="shared" ref="D131:E131" si="23">D122+D128+D130</f>
        <v>0</v>
      </c>
      <c r="E131" s="190">
        <f t="shared" si="23"/>
        <v>0</v>
      </c>
      <c r="F131" s="191">
        <f t="shared" si="11"/>
        <v>906277</v>
      </c>
    </row>
    <row r="132" spans="1:6" s="88" customFormat="1" ht="15.75" x14ac:dyDescent="0.25">
      <c r="A132" s="128" t="s">
        <v>509</v>
      </c>
      <c r="B132" s="128"/>
      <c r="C132" s="170">
        <f>C101+C131</f>
        <v>70497146</v>
      </c>
      <c r="D132" s="171">
        <f>D101+D131</f>
        <v>350000</v>
      </c>
      <c r="E132" s="171">
        <f>E101+E131</f>
        <v>10000</v>
      </c>
      <c r="F132" s="170">
        <f>SUM(C132:E132)</f>
        <v>70857146</v>
      </c>
    </row>
    <row r="133" spans="1:6" x14ac:dyDescent="0.25">
      <c r="A133" s="165"/>
      <c r="B133" s="166"/>
      <c r="C133" s="166"/>
      <c r="D133" s="166"/>
      <c r="E133" s="166"/>
    </row>
    <row r="134" spans="1:6" x14ac:dyDescent="0.25">
      <c r="B134" s="25"/>
      <c r="C134" s="25"/>
      <c r="D134" s="25"/>
      <c r="E134" s="25"/>
    </row>
    <row r="135" spans="1:6" x14ac:dyDescent="0.25">
      <c r="B135" s="25"/>
      <c r="C135" s="25"/>
      <c r="D135" s="25"/>
      <c r="E135" s="25"/>
    </row>
    <row r="136" spans="1:6" x14ac:dyDescent="0.25">
      <c r="B136" s="25"/>
      <c r="C136" s="25"/>
      <c r="D136" s="25"/>
      <c r="E136" s="25"/>
    </row>
    <row r="137" spans="1:6" x14ac:dyDescent="0.25">
      <c r="B137" s="25"/>
      <c r="C137" s="25"/>
      <c r="D137" s="25"/>
      <c r="E137" s="25"/>
    </row>
    <row r="138" spans="1:6" x14ac:dyDescent="0.25">
      <c r="B138" s="25"/>
      <c r="C138" s="25"/>
      <c r="D138" s="25"/>
      <c r="E138" s="25"/>
    </row>
    <row r="139" spans="1:6" x14ac:dyDescent="0.25">
      <c r="B139" s="25"/>
      <c r="C139" s="25"/>
      <c r="D139" s="25"/>
      <c r="E139" s="25"/>
    </row>
    <row r="140" spans="1:6" x14ac:dyDescent="0.25">
      <c r="B140" s="25"/>
      <c r="C140" s="166"/>
      <c r="D140" s="25"/>
      <c r="E140" s="25"/>
      <c r="F140" s="25"/>
    </row>
    <row r="141" spans="1:6" x14ac:dyDescent="0.25">
      <c r="B141" s="25"/>
      <c r="C141" s="25"/>
      <c r="D141" s="25"/>
      <c r="E141" s="25"/>
      <c r="F141" s="25"/>
    </row>
    <row r="142" spans="1:6" x14ac:dyDescent="0.25">
      <c r="B142" s="25"/>
      <c r="C142" s="25"/>
      <c r="D142" s="25"/>
      <c r="E142" s="25"/>
      <c r="F142" s="25"/>
    </row>
    <row r="143" spans="1:6" x14ac:dyDescent="0.25">
      <c r="B143" s="25"/>
      <c r="C143" s="25"/>
      <c r="D143" s="25"/>
      <c r="E143" s="25"/>
      <c r="F143" s="25"/>
    </row>
    <row r="144" spans="1:6" x14ac:dyDescent="0.25">
      <c r="B144" s="25"/>
      <c r="C144" s="25"/>
      <c r="D144" s="25"/>
      <c r="E144" s="25"/>
      <c r="F144" s="25"/>
    </row>
    <row r="145" spans="2:6" x14ac:dyDescent="0.25">
      <c r="B145" s="25"/>
      <c r="C145" s="25"/>
      <c r="D145" s="25"/>
      <c r="E145" s="25"/>
      <c r="F145" s="25"/>
    </row>
    <row r="146" spans="2:6" x14ac:dyDescent="0.25">
      <c r="B146" s="25"/>
      <c r="C146" s="25"/>
      <c r="D146" s="25"/>
      <c r="E146" s="25"/>
      <c r="F146" s="25"/>
    </row>
    <row r="147" spans="2:6" x14ac:dyDescent="0.25">
      <c r="B147" s="25"/>
      <c r="C147" s="25"/>
      <c r="D147" s="25"/>
      <c r="E147" s="25"/>
      <c r="F147" s="25"/>
    </row>
    <row r="148" spans="2:6" x14ac:dyDescent="0.25">
      <c r="B148" s="25"/>
      <c r="C148" s="25"/>
      <c r="D148" s="25"/>
      <c r="E148" s="25"/>
      <c r="F148" s="25"/>
    </row>
    <row r="149" spans="2:6" x14ac:dyDescent="0.25">
      <c r="B149" s="25"/>
      <c r="C149" s="25"/>
      <c r="D149" s="25"/>
      <c r="E149" s="25"/>
      <c r="F149" s="25"/>
    </row>
    <row r="150" spans="2:6" x14ac:dyDescent="0.25">
      <c r="B150" s="25"/>
      <c r="C150" s="25"/>
      <c r="D150" s="25"/>
      <c r="E150" s="25"/>
      <c r="F150" s="25"/>
    </row>
    <row r="151" spans="2:6" x14ac:dyDescent="0.25">
      <c r="B151" s="25"/>
      <c r="C151" s="25"/>
      <c r="D151" s="25"/>
      <c r="E151" s="25"/>
      <c r="F151" s="25"/>
    </row>
    <row r="152" spans="2:6" x14ac:dyDescent="0.25">
      <c r="B152" s="25"/>
      <c r="C152" s="25"/>
      <c r="D152" s="25"/>
      <c r="E152" s="25"/>
      <c r="F152" s="25"/>
    </row>
    <row r="153" spans="2:6" x14ac:dyDescent="0.25">
      <c r="B153" s="25"/>
      <c r="C153" s="25"/>
      <c r="D153" s="25"/>
      <c r="E153" s="25"/>
      <c r="F153" s="25"/>
    </row>
    <row r="154" spans="2:6" x14ac:dyDescent="0.25">
      <c r="B154" s="25"/>
      <c r="C154" s="25"/>
      <c r="D154" s="25"/>
      <c r="E154" s="25"/>
      <c r="F154" s="25"/>
    </row>
    <row r="155" spans="2:6" x14ac:dyDescent="0.25">
      <c r="B155" s="25"/>
      <c r="C155" s="25"/>
      <c r="D155" s="25"/>
      <c r="E155" s="25"/>
      <c r="F155" s="25"/>
    </row>
    <row r="156" spans="2:6" x14ac:dyDescent="0.25">
      <c r="B156" s="25"/>
      <c r="C156" s="25"/>
      <c r="D156" s="25"/>
      <c r="E156" s="25"/>
      <c r="F156" s="25"/>
    </row>
    <row r="157" spans="2:6" x14ac:dyDescent="0.25">
      <c r="B157" s="25"/>
      <c r="C157" s="25"/>
      <c r="D157" s="25"/>
      <c r="E157" s="25"/>
      <c r="F157" s="25"/>
    </row>
    <row r="158" spans="2:6" x14ac:dyDescent="0.25">
      <c r="B158" s="25"/>
      <c r="C158" s="25"/>
      <c r="D158" s="25"/>
      <c r="E158" s="25"/>
      <c r="F158" s="25"/>
    </row>
    <row r="159" spans="2:6" x14ac:dyDescent="0.25">
      <c r="B159" s="25"/>
      <c r="C159" s="25"/>
      <c r="D159" s="25"/>
      <c r="E159" s="25"/>
      <c r="F159" s="25"/>
    </row>
    <row r="160" spans="2:6" x14ac:dyDescent="0.25">
      <c r="B160" s="25"/>
      <c r="C160" s="25"/>
      <c r="D160" s="25"/>
      <c r="E160" s="25"/>
      <c r="F160" s="25"/>
    </row>
    <row r="161" spans="2:6" x14ac:dyDescent="0.25">
      <c r="B161" s="25"/>
      <c r="C161" s="25"/>
      <c r="D161" s="25"/>
      <c r="E161" s="25"/>
      <c r="F161" s="25"/>
    </row>
    <row r="162" spans="2:6" x14ac:dyDescent="0.25">
      <c r="B162" s="25"/>
      <c r="C162" s="25"/>
      <c r="D162" s="25"/>
      <c r="E162" s="25"/>
      <c r="F162" s="25"/>
    </row>
    <row r="163" spans="2:6" x14ac:dyDescent="0.25">
      <c r="B163" s="25"/>
      <c r="C163" s="25"/>
      <c r="D163" s="25"/>
      <c r="E163" s="25"/>
      <c r="F163" s="25"/>
    </row>
    <row r="164" spans="2:6" x14ac:dyDescent="0.25">
      <c r="B164" s="25"/>
      <c r="C164" s="25"/>
      <c r="D164" s="25"/>
      <c r="E164" s="25"/>
      <c r="F164" s="25"/>
    </row>
    <row r="165" spans="2:6" x14ac:dyDescent="0.25">
      <c r="B165" s="25"/>
      <c r="C165" s="25"/>
      <c r="D165" s="25"/>
      <c r="E165" s="25"/>
      <c r="F165" s="25"/>
    </row>
    <row r="166" spans="2:6" x14ac:dyDescent="0.25">
      <c r="B166" s="25"/>
      <c r="C166" s="25"/>
      <c r="D166" s="25"/>
      <c r="E166" s="25"/>
      <c r="F166" s="25"/>
    </row>
    <row r="167" spans="2:6" x14ac:dyDescent="0.25">
      <c r="B167" s="25"/>
      <c r="C167" s="25"/>
      <c r="D167" s="25"/>
      <c r="E167" s="25"/>
      <c r="F167" s="25"/>
    </row>
    <row r="168" spans="2:6" x14ac:dyDescent="0.25">
      <c r="B168" s="25"/>
      <c r="C168" s="25"/>
      <c r="D168" s="25"/>
      <c r="E168" s="25"/>
      <c r="F168" s="25"/>
    </row>
    <row r="169" spans="2:6" x14ac:dyDescent="0.25">
      <c r="B169" s="25"/>
      <c r="C169" s="25"/>
      <c r="D169" s="25"/>
      <c r="E169" s="25"/>
      <c r="F169" s="25"/>
    </row>
    <row r="170" spans="2:6" x14ac:dyDescent="0.25">
      <c r="B170" s="25"/>
      <c r="C170" s="25"/>
      <c r="D170" s="25"/>
      <c r="E170" s="25"/>
      <c r="F170" s="25"/>
    </row>
    <row r="171" spans="2:6" x14ac:dyDescent="0.25">
      <c r="B171" s="25"/>
      <c r="C171" s="25"/>
      <c r="D171" s="25"/>
      <c r="E171" s="25"/>
      <c r="F171" s="25"/>
    </row>
    <row r="172" spans="2:6" x14ac:dyDescent="0.25">
      <c r="B172" s="25"/>
      <c r="C172" s="25"/>
      <c r="D172" s="25"/>
      <c r="E172" s="25"/>
      <c r="F172" s="25"/>
    </row>
    <row r="173" spans="2:6" x14ac:dyDescent="0.25">
      <c r="B173" s="25"/>
      <c r="C173" s="25"/>
      <c r="D173" s="25"/>
      <c r="E173" s="25"/>
      <c r="F173" s="25"/>
    </row>
    <row r="174" spans="2:6" x14ac:dyDescent="0.25">
      <c r="B174" s="25"/>
      <c r="C174" s="25"/>
      <c r="D174" s="25"/>
      <c r="E174" s="25"/>
      <c r="F174" s="25"/>
    </row>
    <row r="175" spans="2:6" x14ac:dyDescent="0.25">
      <c r="B175" s="25"/>
      <c r="C175" s="25"/>
      <c r="D175" s="25"/>
      <c r="E175" s="25"/>
      <c r="F175" s="25"/>
    </row>
    <row r="176" spans="2:6" x14ac:dyDescent="0.25">
      <c r="B176" s="25"/>
      <c r="C176" s="25"/>
      <c r="D176" s="25"/>
      <c r="E176" s="25"/>
      <c r="F176" s="25"/>
    </row>
    <row r="177" spans="2:6" x14ac:dyDescent="0.25">
      <c r="B177" s="25"/>
      <c r="C177" s="25"/>
      <c r="D177" s="25"/>
      <c r="E177" s="25"/>
      <c r="F177" s="25"/>
    </row>
    <row r="178" spans="2:6" x14ac:dyDescent="0.25">
      <c r="B178" s="25"/>
      <c r="C178" s="25"/>
      <c r="D178" s="25"/>
      <c r="E178" s="25"/>
      <c r="F178" s="25"/>
    </row>
    <row r="179" spans="2:6" x14ac:dyDescent="0.25">
      <c r="B179" s="25"/>
      <c r="C179" s="25"/>
      <c r="D179" s="25"/>
      <c r="E179" s="25"/>
      <c r="F179" s="25"/>
    </row>
    <row r="180" spans="2:6" x14ac:dyDescent="0.25">
      <c r="B180" s="25"/>
      <c r="C180" s="25"/>
      <c r="D180" s="25"/>
      <c r="E180" s="25"/>
      <c r="F180" s="25"/>
    </row>
    <row r="181" spans="2:6" x14ac:dyDescent="0.25">
      <c r="B181" s="25"/>
      <c r="C181" s="25"/>
      <c r="D181" s="25"/>
      <c r="E181" s="25"/>
      <c r="F181" s="25"/>
    </row>
    <row r="182" spans="2:6" x14ac:dyDescent="0.25">
      <c r="C182" s="25"/>
    </row>
    <row r="183" spans="2:6" x14ac:dyDescent="0.25">
      <c r="C183" s="25"/>
    </row>
    <row r="184" spans="2:6" x14ac:dyDescent="0.25">
      <c r="C184" s="25"/>
    </row>
    <row r="185" spans="2:6" x14ac:dyDescent="0.25">
      <c r="C185" s="25"/>
    </row>
    <row r="186" spans="2:6" x14ac:dyDescent="0.25">
      <c r="C186" s="25"/>
    </row>
    <row r="187" spans="2:6" x14ac:dyDescent="0.25">
      <c r="C187" s="25"/>
    </row>
    <row r="188" spans="2:6" x14ac:dyDescent="0.25">
      <c r="C188" s="25"/>
    </row>
  </sheetData>
  <mergeCells count="4">
    <mergeCell ref="C6:F6"/>
    <mergeCell ref="A3:F3"/>
    <mergeCell ref="A4:F4"/>
    <mergeCell ref="C1:K1"/>
  </mergeCells>
  <pageMargins left="0.70866141732283472" right="0.70866141732283472" top="0.74803149606299213" bottom="0.74803149606299213" header="0.31496062992125984" footer="0.31496062992125984"/>
  <pageSetup paperSize="9" scale="38" orientation="portrait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J99"/>
  <sheetViews>
    <sheetView workbookViewId="0">
      <selection activeCell="B1" sqref="B1:J1"/>
    </sheetView>
  </sheetViews>
  <sheetFormatPr defaultRowHeight="15" x14ac:dyDescent="0.25"/>
  <cols>
    <col min="1" max="1" width="92.5703125" customWidth="1"/>
    <col min="3" max="3" width="13" customWidth="1"/>
    <col min="4" max="4" width="14.140625" customWidth="1"/>
    <col min="5" max="5" width="15.85546875" customWidth="1"/>
    <col min="6" max="6" width="14" customWidth="1"/>
    <col min="7" max="8" width="13" customWidth="1"/>
    <col min="9" max="9" width="12.140625" customWidth="1"/>
    <col min="10" max="10" width="14" customWidth="1"/>
    <col min="11" max="11" width="11.28515625" customWidth="1"/>
    <col min="12" max="12" width="11.42578125" customWidth="1"/>
    <col min="13" max="13" width="11.140625" customWidth="1"/>
    <col min="14" max="14" width="10.7109375" customWidth="1"/>
    <col min="249" max="249" width="92.5703125" customWidth="1"/>
    <col min="251" max="251" width="13" customWidth="1"/>
    <col min="252" max="252" width="14.140625" customWidth="1"/>
    <col min="253" max="253" width="15.85546875" customWidth="1"/>
    <col min="254" max="254" width="14" customWidth="1"/>
    <col min="505" max="505" width="92.5703125" customWidth="1"/>
    <col min="507" max="507" width="13" customWidth="1"/>
    <col min="508" max="508" width="14.140625" customWidth="1"/>
    <col min="509" max="509" width="15.85546875" customWidth="1"/>
    <col min="510" max="510" width="14" customWidth="1"/>
    <col min="761" max="761" width="92.5703125" customWidth="1"/>
    <col min="763" max="763" width="13" customWidth="1"/>
    <col min="764" max="764" width="14.140625" customWidth="1"/>
    <col min="765" max="765" width="15.85546875" customWidth="1"/>
    <col min="766" max="766" width="14" customWidth="1"/>
    <col min="1017" max="1017" width="92.5703125" customWidth="1"/>
    <col min="1019" max="1019" width="13" customWidth="1"/>
    <col min="1020" max="1020" width="14.140625" customWidth="1"/>
    <col min="1021" max="1021" width="15.85546875" customWidth="1"/>
    <col min="1022" max="1022" width="14" customWidth="1"/>
    <col min="1273" max="1273" width="92.5703125" customWidth="1"/>
    <col min="1275" max="1275" width="13" customWidth="1"/>
    <col min="1276" max="1276" width="14.140625" customWidth="1"/>
    <col min="1277" max="1277" width="15.85546875" customWidth="1"/>
    <col min="1278" max="1278" width="14" customWidth="1"/>
    <col min="1529" max="1529" width="92.5703125" customWidth="1"/>
    <col min="1531" max="1531" width="13" customWidth="1"/>
    <col min="1532" max="1532" width="14.140625" customWidth="1"/>
    <col min="1533" max="1533" width="15.85546875" customWidth="1"/>
    <col min="1534" max="1534" width="14" customWidth="1"/>
    <col min="1785" max="1785" width="92.5703125" customWidth="1"/>
    <col min="1787" max="1787" width="13" customWidth="1"/>
    <col min="1788" max="1788" width="14.140625" customWidth="1"/>
    <col min="1789" max="1789" width="15.85546875" customWidth="1"/>
    <col min="1790" max="1790" width="14" customWidth="1"/>
    <col min="2041" max="2041" width="92.5703125" customWidth="1"/>
    <col min="2043" max="2043" width="13" customWidth="1"/>
    <col min="2044" max="2044" width="14.140625" customWidth="1"/>
    <col min="2045" max="2045" width="15.85546875" customWidth="1"/>
    <col min="2046" max="2046" width="14" customWidth="1"/>
    <col min="2297" max="2297" width="92.5703125" customWidth="1"/>
    <col min="2299" max="2299" width="13" customWidth="1"/>
    <col min="2300" max="2300" width="14.140625" customWidth="1"/>
    <col min="2301" max="2301" width="15.85546875" customWidth="1"/>
    <col min="2302" max="2302" width="14" customWidth="1"/>
    <col min="2553" max="2553" width="92.5703125" customWidth="1"/>
    <col min="2555" max="2555" width="13" customWidth="1"/>
    <col min="2556" max="2556" width="14.140625" customWidth="1"/>
    <col min="2557" max="2557" width="15.85546875" customWidth="1"/>
    <col min="2558" max="2558" width="14" customWidth="1"/>
    <col min="2809" max="2809" width="92.5703125" customWidth="1"/>
    <col min="2811" max="2811" width="13" customWidth="1"/>
    <col min="2812" max="2812" width="14.140625" customWidth="1"/>
    <col min="2813" max="2813" width="15.85546875" customWidth="1"/>
    <col min="2814" max="2814" width="14" customWidth="1"/>
    <col min="3065" max="3065" width="92.5703125" customWidth="1"/>
    <col min="3067" max="3067" width="13" customWidth="1"/>
    <col min="3068" max="3068" width="14.140625" customWidth="1"/>
    <col min="3069" max="3069" width="15.85546875" customWidth="1"/>
    <col min="3070" max="3070" width="14" customWidth="1"/>
    <col min="3321" max="3321" width="92.5703125" customWidth="1"/>
    <col min="3323" max="3323" width="13" customWidth="1"/>
    <col min="3324" max="3324" width="14.140625" customWidth="1"/>
    <col min="3325" max="3325" width="15.85546875" customWidth="1"/>
    <col min="3326" max="3326" width="14" customWidth="1"/>
    <col min="3577" max="3577" width="92.5703125" customWidth="1"/>
    <col min="3579" max="3579" width="13" customWidth="1"/>
    <col min="3580" max="3580" width="14.140625" customWidth="1"/>
    <col min="3581" max="3581" width="15.85546875" customWidth="1"/>
    <col min="3582" max="3582" width="14" customWidth="1"/>
    <col min="3833" max="3833" width="92.5703125" customWidth="1"/>
    <col min="3835" max="3835" width="13" customWidth="1"/>
    <col min="3836" max="3836" width="14.140625" customWidth="1"/>
    <col min="3837" max="3837" width="15.85546875" customWidth="1"/>
    <col min="3838" max="3838" width="14" customWidth="1"/>
    <col min="4089" max="4089" width="92.5703125" customWidth="1"/>
    <col min="4091" max="4091" width="13" customWidth="1"/>
    <col min="4092" max="4092" width="14.140625" customWidth="1"/>
    <col min="4093" max="4093" width="15.85546875" customWidth="1"/>
    <col min="4094" max="4094" width="14" customWidth="1"/>
    <col min="4345" max="4345" width="92.5703125" customWidth="1"/>
    <col min="4347" max="4347" width="13" customWidth="1"/>
    <col min="4348" max="4348" width="14.140625" customWidth="1"/>
    <col min="4349" max="4349" width="15.85546875" customWidth="1"/>
    <col min="4350" max="4350" width="14" customWidth="1"/>
    <col min="4601" max="4601" width="92.5703125" customWidth="1"/>
    <col min="4603" max="4603" width="13" customWidth="1"/>
    <col min="4604" max="4604" width="14.140625" customWidth="1"/>
    <col min="4605" max="4605" width="15.85546875" customWidth="1"/>
    <col min="4606" max="4606" width="14" customWidth="1"/>
    <col min="4857" max="4857" width="92.5703125" customWidth="1"/>
    <col min="4859" max="4859" width="13" customWidth="1"/>
    <col min="4860" max="4860" width="14.140625" customWidth="1"/>
    <col min="4861" max="4861" width="15.85546875" customWidth="1"/>
    <col min="4862" max="4862" width="14" customWidth="1"/>
    <col min="5113" max="5113" width="92.5703125" customWidth="1"/>
    <col min="5115" max="5115" width="13" customWidth="1"/>
    <col min="5116" max="5116" width="14.140625" customWidth="1"/>
    <col min="5117" max="5117" width="15.85546875" customWidth="1"/>
    <col min="5118" max="5118" width="14" customWidth="1"/>
    <col min="5369" max="5369" width="92.5703125" customWidth="1"/>
    <col min="5371" max="5371" width="13" customWidth="1"/>
    <col min="5372" max="5372" width="14.140625" customWidth="1"/>
    <col min="5373" max="5373" width="15.85546875" customWidth="1"/>
    <col min="5374" max="5374" width="14" customWidth="1"/>
    <col min="5625" max="5625" width="92.5703125" customWidth="1"/>
    <col min="5627" max="5627" width="13" customWidth="1"/>
    <col min="5628" max="5628" width="14.140625" customWidth="1"/>
    <col min="5629" max="5629" width="15.85546875" customWidth="1"/>
    <col min="5630" max="5630" width="14" customWidth="1"/>
    <col min="5881" max="5881" width="92.5703125" customWidth="1"/>
    <col min="5883" max="5883" width="13" customWidth="1"/>
    <col min="5884" max="5884" width="14.140625" customWidth="1"/>
    <col min="5885" max="5885" width="15.85546875" customWidth="1"/>
    <col min="5886" max="5886" width="14" customWidth="1"/>
    <col min="6137" max="6137" width="92.5703125" customWidth="1"/>
    <col min="6139" max="6139" width="13" customWidth="1"/>
    <col min="6140" max="6140" width="14.140625" customWidth="1"/>
    <col min="6141" max="6141" width="15.85546875" customWidth="1"/>
    <col min="6142" max="6142" width="14" customWidth="1"/>
    <col min="6393" max="6393" width="92.5703125" customWidth="1"/>
    <col min="6395" max="6395" width="13" customWidth="1"/>
    <col min="6396" max="6396" width="14.140625" customWidth="1"/>
    <col min="6397" max="6397" width="15.85546875" customWidth="1"/>
    <col min="6398" max="6398" width="14" customWidth="1"/>
    <col min="6649" max="6649" width="92.5703125" customWidth="1"/>
    <col min="6651" max="6651" width="13" customWidth="1"/>
    <col min="6652" max="6652" width="14.140625" customWidth="1"/>
    <col min="6653" max="6653" width="15.85546875" customWidth="1"/>
    <col min="6654" max="6654" width="14" customWidth="1"/>
    <col min="6905" max="6905" width="92.5703125" customWidth="1"/>
    <col min="6907" max="6907" width="13" customWidth="1"/>
    <col min="6908" max="6908" width="14.140625" customWidth="1"/>
    <col min="6909" max="6909" width="15.85546875" customWidth="1"/>
    <col min="6910" max="6910" width="14" customWidth="1"/>
    <col min="7161" max="7161" width="92.5703125" customWidth="1"/>
    <col min="7163" max="7163" width="13" customWidth="1"/>
    <col min="7164" max="7164" width="14.140625" customWidth="1"/>
    <col min="7165" max="7165" width="15.85546875" customWidth="1"/>
    <col min="7166" max="7166" width="14" customWidth="1"/>
    <col min="7417" max="7417" width="92.5703125" customWidth="1"/>
    <col min="7419" max="7419" width="13" customWidth="1"/>
    <col min="7420" max="7420" width="14.140625" customWidth="1"/>
    <col min="7421" max="7421" width="15.85546875" customWidth="1"/>
    <col min="7422" max="7422" width="14" customWidth="1"/>
    <col min="7673" max="7673" width="92.5703125" customWidth="1"/>
    <col min="7675" max="7675" width="13" customWidth="1"/>
    <col min="7676" max="7676" width="14.140625" customWidth="1"/>
    <col min="7677" max="7677" width="15.85546875" customWidth="1"/>
    <col min="7678" max="7678" width="14" customWidth="1"/>
    <col min="7929" max="7929" width="92.5703125" customWidth="1"/>
    <col min="7931" max="7931" width="13" customWidth="1"/>
    <col min="7932" max="7932" width="14.140625" customWidth="1"/>
    <col min="7933" max="7933" width="15.85546875" customWidth="1"/>
    <col min="7934" max="7934" width="14" customWidth="1"/>
    <col min="8185" max="8185" width="92.5703125" customWidth="1"/>
    <col min="8187" max="8187" width="13" customWidth="1"/>
    <col min="8188" max="8188" width="14.140625" customWidth="1"/>
    <col min="8189" max="8189" width="15.85546875" customWidth="1"/>
    <col min="8190" max="8190" width="14" customWidth="1"/>
    <col min="8441" max="8441" width="92.5703125" customWidth="1"/>
    <col min="8443" max="8443" width="13" customWidth="1"/>
    <col min="8444" max="8444" width="14.140625" customWidth="1"/>
    <col min="8445" max="8445" width="15.85546875" customWidth="1"/>
    <col min="8446" max="8446" width="14" customWidth="1"/>
    <col min="8697" max="8697" width="92.5703125" customWidth="1"/>
    <col min="8699" max="8699" width="13" customWidth="1"/>
    <col min="8700" max="8700" width="14.140625" customWidth="1"/>
    <col min="8701" max="8701" width="15.85546875" customWidth="1"/>
    <col min="8702" max="8702" width="14" customWidth="1"/>
    <col min="8953" max="8953" width="92.5703125" customWidth="1"/>
    <col min="8955" max="8955" width="13" customWidth="1"/>
    <col min="8956" max="8956" width="14.140625" customWidth="1"/>
    <col min="8957" max="8957" width="15.85546875" customWidth="1"/>
    <col min="8958" max="8958" width="14" customWidth="1"/>
    <col min="9209" max="9209" width="92.5703125" customWidth="1"/>
    <col min="9211" max="9211" width="13" customWidth="1"/>
    <col min="9212" max="9212" width="14.140625" customWidth="1"/>
    <col min="9213" max="9213" width="15.85546875" customWidth="1"/>
    <col min="9214" max="9214" width="14" customWidth="1"/>
    <col min="9465" max="9465" width="92.5703125" customWidth="1"/>
    <col min="9467" max="9467" width="13" customWidth="1"/>
    <col min="9468" max="9468" width="14.140625" customWidth="1"/>
    <col min="9469" max="9469" width="15.85546875" customWidth="1"/>
    <col min="9470" max="9470" width="14" customWidth="1"/>
    <col min="9721" max="9721" width="92.5703125" customWidth="1"/>
    <col min="9723" max="9723" width="13" customWidth="1"/>
    <col min="9724" max="9724" width="14.140625" customWidth="1"/>
    <col min="9725" max="9725" width="15.85546875" customWidth="1"/>
    <col min="9726" max="9726" width="14" customWidth="1"/>
    <col min="9977" max="9977" width="92.5703125" customWidth="1"/>
    <col min="9979" max="9979" width="13" customWidth="1"/>
    <col min="9980" max="9980" width="14.140625" customWidth="1"/>
    <col min="9981" max="9981" width="15.85546875" customWidth="1"/>
    <col min="9982" max="9982" width="14" customWidth="1"/>
    <col min="10233" max="10233" width="92.5703125" customWidth="1"/>
    <col min="10235" max="10235" width="13" customWidth="1"/>
    <col min="10236" max="10236" width="14.140625" customWidth="1"/>
    <col min="10237" max="10237" width="15.85546875" customWidth="1"/>
    <col min="10238" max="10238" width="14" customWidth="1"/>
    <col min="10489" max="10489" width="92.5703125" customWidth="1"/>
    <col min="10491" max="10491" width="13" customWidth="1"/>
    <col min="10492" max="10492" width="14.140625" customWidth="1"/>
    <col min="10493" max="10493" width="15.85546875" customWidth="1"/>
    <col min="10494" max="10494" width="14" customWidth="1"/>
    <col min="10745" max="10745" width="92.5703125" customWidth="1"/>
    <col min="10747" max="10747" width="13" customWidth="1"/>
    <col min="10748" max="10748" width="14.140625" customWidth="1"/>
    <col min="10749" max="10749" width="15.85546875" customWidth="1"/>
    <col min="10750" max="10750" width="14" customWidth="1"/>
    <col min="11001" max="11001" width="92.5703125" customWidth="1"/>
    <col min="11003" max="11003" width="13" customWidth="1"/>
    <col min="11004" max="11004" width="14.140625" customWidth="1"/>
    <col min="11005" max="11005" width="15.85546875" customWidth="1"/>
    <col min="11006" max="11006" width="14" customWidth="1"/>
    <col min="11257" max="11257" width="92.5703125" customWidth="1"/>
    <col min="11259" max="11259" width="13" customWidth="1"/>
    <col min="11260" max="11260" width="14.140625" customWidth="1"/>
    <col min="11261" max="11261" width="15.85546875" customWidth="1"/>
    <col min="11262" max="11262" width="14" customWidth="1"/>
    <col min="11513" max="11513" width="92.5703125" customWidth="1"/>
    <col min="11515" max="11515" width="13" customWidth="1"/>
    <col min="11516" max="11516" width="14.140625" customWidth="1"/>
    <col min="11517" max="11517" width="15.85546875" customWidth="1"/>
    <col min="11518" max="11518" width="14" customWidth="1"/>
    <col min="11769" max="11769" width="92.5703125" customWidth="1"/>
    <col min="11771" max="11771" width="13" customWidth="1"/>
    <col min="11772" max="11772" width="14.140625" customWidth="1"/>
    <col min="11773" max="11773" width="15.85546875" customWidth="1"/>
    <col min="11774" max="11774" width="14" customWidth="1"/>
    <col min="12025" max="12025" width="92.5703125" customWidth="1"/>
    <col min="12027" max="12027" width="13" customWidth="1"/>
    <col min="12028" max="12028" width="14.140625" customWidth="1"/>
    <col min="12029" max="12029" width="15.85546875" customWidth="1"/>
    <col min="12030" max="12030" width="14" customWidth="1"/>
    <col min="12281" max="12281" width="92.5703125" customWidth="1"/>
    <col min="12283" max="12283" width="13" customWidth="1"/>
    <col min="12284" max="12284" width="14.140625" customWidth="1"/>
    <col min="12285" max="12285" width="15.85546875" customWidth="1"/>
    <col min="12286" max="12286" width="14" customWidth="1"/>
    <col min="12537" max="12537" width="92.5703125" customWidth="1"/>
    <col min="12539" max="12539" width="13" customWidth="1"/>
    <col min="12540" max="12540" width="14.140625" customWidth="1"/>
    <col min="12541" max="12541" width="15.85546875" customWidth="1"/>
    <col min="12542" max="12542" width="14" customWidth="1"/>
    <col min="12793" max="12793" width="92.5703125" customWidth="1"/>
    <col min="12795" max="12795" width="13" customWidth="1"/>
    <col min="12796" max="12796" width="14.140625" customWidth="1"/>
    <col min="12797" max="12797" width="15.85546875" customWidth="1"/>
    <col min="12798" max="12798" width="14" customWidth="1"/>
    <col min="13049" max="13049" width="92.5703125" customWidth="1"/>
    <col min="13051" max="13051" width="13" customWidth="1"/>
    <col min="13052" max="13052" width="14.140625" customWidth="1"/>
    <col min="13053" max="13053" width="15.85546875" customWidth="1"/>
    <col min="13054" max="13054" width="14" customWidth="1"/>
    <col min="13305" max="13305" width="92.5703125" customWidth="1"/>
    <col min="13307" max="13307" width="13" customWidth="1"/>
    <col min="13308" max="13308" width="14.140625" customWidth="1"/>
    <col min="13309" max="13309" width="15.85546875" customWidth="1"/>
    <col min="13310" max="13310" width="14" customWidth="1"/>
    <col min="13561" max="13561" width="92.5703125" customWidth="1"/>
    <col min="13563" max="13563" width="13" customWidth="1"/>
    <col min="13564" max="13564" width="14.140625" customWidth="1"/>
    <col min="13565" max="13565" width="15.85546875" customWidth="1"/>
    <col min="13566" max="13566" width="14" customWidth="1"/>
    <col min="13817" max="13817" width="92.5703125" customWidth="1"/>
    <col min="13819" max="13819" width="13" customWidth="1"/>
    <col min="13820" max="13820" width="14.140625" customWidth="1"/>
    <col min="13821" max="13821" width="15.85546875" customWidth="1"/>
    <col min="13822" max="13822" width="14" customWidth="1"/>
    <col min="14073" max="14073" width="92.5703125" customWidth="1"/>
    <col min="14075" max="14075" width="13" customWidth="1"/>
    <col min="14076" max="14076" width="14.140625" customWidth="1"/>
    <col min="14077" max="14077" width="15.85546875" customWidth="1"/>
    <col min="14078" max="14078" width="14" customWidth="1"/>
    <col min="14329" max="14329" width="92.5703125" customWidth="1"/>
    <col min="14331" max="14331" width="13" customWidth="1"/>
    <col min="14332" max="14332" width="14.140625" customWidth="1"/>
    <col min="14333" max="14333" width="15.85546875" customWidth="1"/>
    <col min="14334" max="14334" width="14" customWidth="1"/>
    <col min="14585" max="14585" width="92.5703125" customWidth="1"/>
    <col min="14587" max="14587" width="13" customWidth="1"/>
    <col min="14588" max="14588" width="14.140625" customWidth="1"/>
    <col min="14589" max="14589" width="15.85546875" customWidth="1"/>
    <col min="14590" max="14590" width="14" customWidth="1"/>
    <col min="14841" max="14841" width="92.5703125" customWidth="1"/>
    <col min="14843" max="14843" width="13" customWidth="1"/>
    <col min="14844" max="14844" width="14.140625" customWidth="1"/>
    <col min="14845" max="14845" width="15.85546875" customWidth="1"/>
    <col min="14846" max="14846" width="14" customWidth="1"/>
    <col min="15097" max="15097" width="92.5703125" customWidth="1"/>
    <col min="15099" max="15099" width="13" customWidth="1"/>
    <col min="15100" max="15100" width="14.140625" customWidth="1"/>
    <col min="15101" max="15101" width="15.85546875" customWidth="1"/>
    <col min="15102" max="15102" width="14" customWidth="1"/>
    <col min="15353" max="15353" width="92.5703125" customWidth="1"/>
    <col min="15355" max="15355" width="13" customWidth="1"/>
    <col min="15356" max="15356" width="14.140625" customWidth="1"/>
    <col min="15357" max="15357" width="15.85546875" customWidth="1"/>
    <col min="15358" max="15358" width="14" customWidth="1"/>
    <col min="15609" max="15609" width="92.5703125" customWidth="1"/>
    <col min="15611" max="15611" width="13" customWidth="1"/>
    <col min="15612" max="15612" width="14.140625" customWidth="1"/>
    <col min="15613" max="15613" width="15.85546875" customWidth="1"/>
    <col min="15614" max="15614" width="14" customWidth="1"/>
    <col min="15865" max="15865" width="92.5703125" customWidth="1"/>
    <col min="15867" max="15867" width="13" customWidth="1"/>
    <col min="15868" max="15868" width="14.140625" customWidth="1"/>
    <col min="15869" max="15869" width="15.85546875" customWidth="1"/>
    <col min="15870" max="15870" width="14" customWidth="1"/>
    <col min="16121" max="16121" width="92.5703125" customWidth="1"/>
    <col min="16123" max="16123" width="13" customWidth="1"/>
    <col min="16124" max="16124" width="14.140625" customWidth="1"/>
    <col min="16125" max="16125" width="15.85546875" customWidth="1"/>
    <col min="16126" max="16126" width="14" customWidth="1"/>
  </cols>
  <sheetData>
    <row r="1" spans="1:10" x14ac:dyDescent="0.25">
      <c r="B1" s="204" t="s">
        <v>710</v>
      </c>
      <c r="C1" s="204"/>
      <c r="D1" s="204"/>
      <c r="E1" s="204"/>
      <c r="F1" s="204"/>
      <c r="G1" s="204"/>
      <c r="H1" s="204"/>
      <c r="I1" s="204"/>
      <c r="J1" s="204"/>
    </row>
    <row r="3" spans="1:10" ht="24" customHeight="1" x14ac:dyDescent="0.25">
      <c r="A3" s="199" t="s">
        <v>702</v>
      </c>
      <c r="B3" s="205"/>
      <c r="C3" s="205"/>
      <c r="D3" s="205"/>
      <c r="E3" s="205"/>
      <c r="F3" s="201"/>
    </row>
    <row r="4" spans="1:10" ht="24" customHeight="1" x14ac:dyDescent="0.25">
      <c r="A4" s="202" t="s">
        <v>663</v>
      </c>
      <c r="B4" s="200"/>
      <c r="C4" s="200"/>
      <c r="D4" s="200"/>
      <c r="E4" s="200"/>
      <c r="F4" s="201"/>
      <c r="H4" s="74"/>
    </row>
    <row r="5" spans="1:10" ht="18" x14ac:dyDescent="0.25">
      <c r="A5" s="98"/>
    </row>
    <row r="6" spans="1:10" x14ac:dyDescent="0.25">
      <c r="A6" s="87" t="s">
        <v>701</v>
      </c>
      <c r="C6" s="198" t="s">
        <v>648</v>
      </c>
      <c r="D6" s="198"/>
      <c r="E6" s="198"/>
      <c r="F6" s="198"/>
    </row>
    <row r="7" spans="1:10" ht="30" x14ac:dyDescent="0.3">
      <c r="A7" s="2" t="s">
        <v>81</v>
      </c>
      <c r="B7" s="3" t="s">
        <v>33</v>
      </c>
      <c r="C7" s="99" t="s">
        <v>583</v>
      </c>
      <c r="D7" s="99" t="s">
        <v>584</v>
      </c>
      <c r="E7" s="99" t="s">
        <v>40</v>
      </c>
      <c r="F7" s="100" t="s">
        <v>24</v>
      </c>
    </row>
    <row r="8" spans="1:10" ht="15" customHeight="1" x14ac:dyDescent="0.25">
      <c r="A8" s="30" t="s">
        <v>261</v>
      </c>
      <c r="B8" s="6" t="s">
        <v>262</v>
      </c>
      <c r="C8" s="86">
        <v>13232915</v>
      </c>
      <c r="D8" s="86">
        <v>0</v>
      </c>
      <c r="E8" s="86">
        <v>0</v>
      </c>
      <c r="F8" s="86">
        <f>SUM(C8:E8)</f>
        <v>13232915</v>
      </c>
    </row>
    <row r="9" spans="1:10" ht="15" customHeight="1" x14ac:dyDescent="0.25">
      <c r="A9" s="5" t="s">
        <v>263</v>
      </c>
      <c r="B9" s="6" t="s">
        <v>264</v>
      </c>
      <c r="C9" s="86">
        <v>0</v>
      </c>
      <c r="D9" s="86">
        <v>0</v>
      </c>
      <c r="E9" s="86">
        <v>0</v>
      </c>
      <c r="F9" s="86">
        <f t="shared" ref="F9:F73" si="0">SUM(C9:E9)</f>
        <v>0</v>
      </c>
    </row>
    <row r="10" spans="1:10" ht="15" customHeight="1" x14ac:dyDescent="0.25">
      <c r="A10" s="5" t="s">
        <v>265</v>
      </c>
      <c r="B10" s="6" t="s">
        <v>266</v>
      </c>
      <c r="C10" s="86">
        <v>7624000</v>
      </c>
      <c r="D10" s="86">
        <v>0</v>
      </c>
      <c r="E10" s="86">
        <v>0</v>
      </c>
      <c r="F10" s="86">
        <f t="shared" si="0"/>
        <v>7624000</v>
      </c>
    </row>
    <row r="11" spans="1:10" ht="15" customHeight="1" x14ac:dyDescent="0.25">
      <c r="A11" s="5" t="s">
        <v>267</v>
      </c>
      <c r="B11" s="6" t="s">
        <v>268</v>
      </c>
      <c r="C11" s="86">
        <v>1800000</v>
      </c>
      <c r="D11" s="86">
        <v>0</v>
      </c>
      <c r="E11" s="86">
        <v>0</v>
      </c>
      <c r="F11" s="86">
        <f t="shared" si="0"/>
        <v>1800000</v>
      </c>
    </row>
    <row r="12" spans="1:10" ht="15" customHeight="1" x14ac:dyDescent="0.25">
      <c r="A12" s="5" t="s">
        <v>269</v>
      </c>
      <c r="B12" s="6" t="s">
        <v>270</v>
      </c>
      <c r="C12" s="86">
        <v>0</v>
      </c>
      <c r="D12" s="86">
        <v>0</v>
      </c>
      <c r="E12" s="86">
        <v>0</v>
      </c>
      <c r="F12" s="86">
        <f t="shared" si="0"/>
        <v>0</v>
      </c>
    </row>
    <row r="13" spans="1:10" ht="15" customHeight="1" x14ac:dyDescent="0.25">
      <c r="A13" s="5" t="s">
        <v>660</v>
      </c>
      <c r="B13" s="6" t="s">
        <v>271</v>
      </c>
      <c r="C13" s="86">
        <v>0</v>
      </c>
      <c r="D13" s="86">
        <v>0</v>
      </c>
      <c r="E13" s="86">
        <v>0</v>
      </c>
      <c r="F13" s="86">
        <f t="shared" si="0"/>
        <v>0</v>
      </c>
    </row>
    <row r="14" spans="1:10" s="88" customFormat="1" ht="15" customHeight="1" x14ac:dyDescent="0.25">
      <c r="A14" s="7" t="s">
        <v>512</v>
      </c>
      <c r="B14" s="8" t="s">
        <v>272</v>
      </c>
      <c r="C14" s="89">
        <f>SUM(C8:C13)</f>
        <v>22656915</v>
      </c>
      <c r="D14" s="89">
        <f t="shared" ref="D14:E14" si="1">SUM(D8:D13)</f>
        <v>0</v>
      </c>
      <c r="E14" s="89">
        <f t="shared" si="1"/>
        <v>0</v>
      </c>
      <c r="F14" s="89">
        <f t="shared" si="0"/>
        <v>22656915</v>
      </c>
    </row>
    <row r="15" spans="1:10" ht="15" customHeight="1" x14ac:dyDescent="0.25">
      <c r="A15" s="5" t="s">
        <v>273</v>
      </c>
      <c r="B15" s="6" t="s">
        <v>274</v>
      </c>
      <c r="C15" s="86">
        <v>0</v>
      </c>
      <c r="D15" s="86">
        <v>0</v>
      </c>
      <c r="E15" s="86">
        <v>0</v>
      </c>
      <c r="F15" s="86">
        <f t="shared" si="0"/>
        <v>0</v>
      </c>
    </row>
    <row r="16" spans="1:10" ht="15" customHeight="1" x14ac:dyDescent="0.25">
      <c r="A16" s="5" t="s">
        <v>275</v>
      </c>
      <c r="B16" s="6" t="s">
        <v>276</v>
      </c>
      <c r="C16" s="86">
        <v>0</v>
      </c>
      <c r="D16" s="86">
        <v>0</v>
      </c>
      <c r="E16" s="86">
        <v>0</v>
      </c>
      <c r="F16" s="86">
        <f t="shared" si="0"/>
        <v>0</v>
      </c>
    </row>
    <row r="17" spans="1:6" ht="15" customHeight="1" x14ac:dyDescent="0.25">
      <c r="A17" s="5" t="s">
        <v>474</v>
      </c>
      <c r="B17" s="6" t="s">
        <v>277</v>
      </c>
      <c r="C17" s="86">
        <v>0</v>
      </c>
      <c r="D17" s="86">
        <v>0</v>
      </c>
      <c r="E17" s="86">
        <v>0</v>
      </c>
      <c r="F17" s="86">
        <f t="shared" si="0"/>
        <v>0</v>
      </c>
    </row>
    <row r="18" spans="1:6" ht="15" customHeight="1" x14ac:dyDescent="0.25">
      <c r="A18" s="5" t="s">
        <v>475</v>
      </c>
      <c r="B18" s="6" t="s">
        <v>278</v>
      </c>
      <c r="C18" s="86">
        <v>0</v>
      </c>
      <c r="D18" s="86">
        <v>0</v>
      </c>
      <c r="E18" s="86">
        <v>0</v>
      </c>
      <c r="F18" s="86">
        <f t="shared" si="0"/>
        <v>0</v>
      </c>
    </row>
    <row r="19" spans="1:6" ht="15" customHeight="1" x14ac:dyDescent="0.25">
      <c r="A19" s="5" t="s">
        <v>476</v>
      </c>
      <c r="B19" s="6" t="s">
        <v>279</v>
      </c>
      <c r="C19" s="86">
        <v>532000</v>
      </c>
      <c r="D19" s="86">
        <v>0</v>
      </c>
      <c r="E19" s="86">
        <v>0</v>
      </c>
      <c r="F19" s="86">
        <f t="shared" si="0"/>
        <v>532000</v>
      </c>
    </row>
    <row r="20" spans="1:6" s="88" customFormat="1" ht="15" customHeight="1" x14ac:dyDescent="0.25">
      <c r="A20" s="36" t="s">
        <v>513</v>
      </c>
      <c r="B20" s="44" t="s">
        <v>280</v>
      </c>
      <c r="C20" s="116">
        <f>SUM(C14:C19)</f>
        <v>23188915</v>
      </c>
      <c r="D20" s="116">
        <f t="shared" ref="D20:E20" si="2">SUM(D14:D19)</f>
        <v>0</v>
      </c>
      <c r="E20" s="116">
        <f t="shared" si="2"/>
        <v>0</v>
      </c>
      <c r="F20" s="89">
        <f t="shared" si="0"/>
        <v>23188915</v>
      </c>
    </row>
    <row r="21" spans="1:6" ht="15" customHeight="1" x14ac:dyDescent="0.25">
      <c r="A21" s="5" t="s">
        <v>480</v>
      </c>
      <c r="B21" s="6" t="s">
        <v>289</v>
      </c>
      <c r="C21" s="86">
        <v>0</v>
      </c>
      <c r="D21" s="86">
        <v>0</v>
      </c>
      <c r="E21" s="86">
        <v>0</v>
      </c>
      <c r="F21" s="86">
        <f t="shared" si="0"/>
        <v>0</v>
      </c>
    </row>
    <row r="22" spans="1:6" ht="15" customHeight="1" x14ac:dyDescent="0.25">
      <c r="A22" s="5" t="s">
        <v>481</v>
      </c>
      <c r="B22" s="6" t="s">
        <v>290</v>
      </c>
      <c r="C22" s="86">
        <v>0</v>
      </c>
      <c r="D22" s="86">
        <v>0</v>
      </c>
      <c r="E22" s="86">
        <v>0</v>
      </c>
      <c r="F22" s="86">
        <f t="shared" si="0"/>
        <v>0</v>
      </c>
    </row>
    <row r="23" spans="1:6" s="88" customFormat="1" ht="15" customHeight="1" x14ac:dyDescent="0.25">
      <c r="A23" s="7" t="s">
        <v>515</v>
      </c>
      <c r="B23" s="8" t="s">
        <v>291</v>
      </c>
      <c r="C23" s="89">
        <f>SUM(C21:C22)</f>
        <v>0</v>
      </c>
      <c r="D23" s="89">
        <f t="shared" ref="D23:E23" si="3">SUM(D21:D22)</f>
        <v>0</v>
      </c>
      <c r="E23" s="89">
        <f t="shared" si="3"/>
        <v>0</v>
      </c>
      <c r="F23" s="89">
        <f t="shared" si="0"/>
        <v>0</v>
      </c>
    </row>
    <row r="24" spans="1:6" ht="15" customHeight="1" x14ac:dyDescent="0.25">
      <c r="A24" s="7" t="s">
        <v>482</v>
      </c>
      <c r="B24" s="8" t="s">
        <v>292</v>
      </c>
      <c r="C24" s="89">
        <v>0</v>
      </c>
      <c r="D24" s="89">
        <v>0</v>
      </c>
      <c r="E24" s="89">
        <v>0</v>
      </c>
      <c r="F24" s="89">
        <f t="shared" si="0"/>
        <v>0</v>
      </c>
    </row>
    <row r="25" spans="1:6" ht="15" customHeight="1" x14ac:dyDescent="0.25">
      <c r="A25" s="7" t="s">
        <v>483</v>
      </c>
      <c r="B25" s="8" t="s">
        <v>293</v>
      </c>
      <c r="C25" s="89">
        <v>0</v>
      </c>
      <c r="D25" s="89">
        <v>0</v>
      </c>
      <c r="E25" s="89">
        <v>0</v>
      </c>
      <c r="F25" s="89">
        <f t="shared" si="0"/>
        <v>0</v>
      </c>
    </row>
    <row r="26" spans="1:6" ht="15" customHeight="1" x14ac:dyDescent="0.25">
      <c r="A26" s="7" t="s">
        <v>484</v>
      </c>
      <c r="B26" s="8" t="s">
        <v>294</v>
      </c>
      <c r="C26" s="89">
        <v>350000</v>
      </c>
      <c r="D26" s="89">
        <v>0</v>
      </c>
      <c r="E26" s="89">
        <v>0</v>
      </c>
      <c r="F26" s="89">
        <f t="shared" si="0"/>
        <v>350000</v>
      </c>
    </row>
    <row r="27" spans="1:6" ht="15" customHeight="1" x14ac:dyDescent="0.25">
      <c r="A27" s="5" t="s">
        <v>485</v>
      </c>
      <c r="B27" s="6" t="s">
        <v>295</v>
      </c>
      <c r="C27" s="86">
        <v>4000000</v>
      </c>
      <c r="D27" s="86">
        <v>0</v>
      </c>
      <c r="E27" s="86">
        <v>0</v>
      </c>
      <c r="F27" s="86">
        <f t="shared" si="0"/>
        <v>4000000</v>
      </c>
    </row>
    <row r="28" spans="1:6" ht="15" customHeight="1" x14ac:dyDescent="0.25">
      <c r="A28" s="5" t="s">
        <v>486</v>
      </c>
      <c r="B28" s="6" t="s">
        <v>298</v>
      </c>
      <c r="C28" s="86">
        <v>0</v>
      </c>
      <c r="D28" s="86">
        <v>0</v>
      </c>
      <c r="E28" s="86">
        <v>0</v>
      </c>
      <c r="F28" s="86">
        <f t="shared" si="0"/>
        <v>0</v>
      </c>
    </row>
    <row r="29" spans="1:6" ht="15" customHeight="1" x14ac:dyDescent="0.25">
      <c r="A29" s="5" t="s">
        <v>299</v>
      </c>
      <c r="B29" s="6" t="s">
        <v>300</v>
      </c>
      <c r="C29" s="86">
        <v>0</v>
      </c>
      <c r="D29" s="86">
        <v>0</v>
      </c>
      <c r="E29" s="86">
        <v>0</v>
      </c>
      <c r="F29" s="86">
        <f t="shared" si="0"/>
        <v>0</v>
      </c>
    </row>
    <row r="30" spans="1:6" ht="15" customHeight="1" x14ac:dyDescent="0.25">
      <c r="A30" s="5" t="s">
        <v>487</v>
      </c>
      <c r="B30" s="6" t="s">
        <v>301</v>
      </c>
      <c r="C30" s="86">
        <v>1000000</v>
      </c>
      <c r="D30" s="86">
        <v>0</v>
      </c>
      <c r="E30" s="86">
        <v>0</v>
      </c>
      <c r="F30" s="86">
        <f t="shared" si="0"/>
        <v>1000000</v>
      </c>
    </row>
    <row r="31" spans="1:6" ht="15" customHeight="1" x14ac:dyDescent="0.25">
      <c r="A31" s="5" t="s">
        <v>488</v>
      </c>
      <c r="B31" s="6" t="s">
        <v>306</v>
      </c>
      <c r="C31" s="86">
        <v>0</v>
      </c>
      <c r="D31" s="86">
        <v>0</v>
      </c>
      <c r="E31" s="86">
        <v>0</v>
      </c>
      <c r="F31" s="86">
        <f t="shared" si="0"/>
        <v>0</v>
      </c>
    </row>
    <row r="32" spans="1:6" s="88" customFormat="1" ht="15" customHeight="1" x14ac:dyDescent="0.25">
      <c r="A32" s="7" t="s">
        <v>516</v>
      </c>
      <c r="B32" s="8" t="s">
        <v>309</v>
      </c>
      <c r="C32" s="89">
        <f>SUM(C27:C31)</f>
        <v>5000000</v>
      </c>
      <c r="D32" s="89">
        <f t="shared" ref="D32:E32" si="4">SUM(D27:D31)</f>
        <v>0</v>
      </c>
      <c r="E32" s="89">
        <f t="shared" si="4"/>
        <v>0</v>
      </c>
      <c r="F32" s="89">
        <f t="shared" si="0"/>
        <v>5000000</v>
      </c>
    </row>
    <row r="33" spans="1:6" ht="15" customHeight="1" x14ac:dyDescent="0.25">
      <c r="A33" s="7" t="s">
        <v>489</v>
      </c>
      <c r="B33" s="8" t="s">
        <v>310</v>
      </c>
      <c r="C33" s="89">
        <v>70000</v>
      </c>
      <c r="D33" s="89">
        <v>0</v>
      </c>
      <c r="E33" s="89">
        <v>5000</v>
      </c>
      <c r="F33" s="89">
        <f t="shared" si="0"/>
        <v>75000</v>
      </c>
    </row>
    <row r="34" spans="1:6" s="88" customFormat="1" ht="15" customHeight="1" x14ac:dyDescent="0.25">
      <c r="A34" s="36" t="s">
        <v>517</v>
      </c>
      <c r="B34" s="44" t="s">
        <v>311</v>
      </c>
      <c r="C34" s="116">
        <f>C23+C24+C25+C26+C32+C33</f>
        <v>5420000</v>
      </c>
      <c r="D34" s="116">
        <f t="shared" ref="D34:E34" si="5">D23+D24+D25+D26+D32+D33</f>
        <v>0</v>
      </c>
      <c r="E34" s="116">
        <f t="shared" si="5"/>
        <v>5000</v>
      </c>
      <c r="F34" s="116">
        <f t="shared" si="0"/>
        <v>5425000</v>
      </c>
    </row>
    <row r="35" spans="1:6" ht="15" customHeight="1" x14ac:dyDescent="0.25">
      <c r="A35" s="13" t="s">
        <v>312</v>
      </c>
      <c r="B35" s="6" t="s">
        <v>313</v>
      </c>
      <c r="C35" s="86">
        <v>0</v>
      </c>
      <c r="D35" s="86">
        <v>0</v>
      </c>
      <c r="E35" s="86">
        <v>0</v>
      </c>
      <c r="F35" s="86">
        <f t="shared" si="0"/>
        <v>0</v>
      </c>
    </row>
    <row r="36" spans="1:6" ht="15" customHeight="1" x14ac:dyDescent="0.25">
      <c r="A36" s="13" t="s">
        <v>490</v>
      </c>
      <c r="B36" s="6" t="s">
        <v>314</v>
      </c>
      <c r="C36" s="86">
        <v>0</v>
      </c>
      <c r="D36" s="86">
        <v>0</v>
      </c>
      <c r="E36" s="86">
        <v>0</v>
      </c>
      <c r="F36" s="86">
        <f t="shared" si="0"/>
        <v>0</v>
      </c>
    </row>
    <row r="37" spans="1:6" ht="15" customHeight="1" x14ac:dyDescent="0.25">
      <c r="A37" s="13" t="s">
        <v>491</v>
      </c>
      <c r="B37" s="6" t="s">
        <v>315</v>
      </c>
      <c r="C37" s="86">
        <v>0</v>
      </c>
      <c r="D37" s="86">
        <v>0</v>
      </c>
      <c r="E37" s="86">
        <v>0</v>
      </c>
      <c r="F37" s="86">
        <f t="shared" si="0"/>
        <v>0</v>
      </c>
    </row>
    <row r="38" spans="1:6" ht="15" customHeight="1" x14ac:dyDescent="0.25">
      <c r="A38" s="13" t="s">
        <v>492</v>
      </c>
      <c r="B38" s="6" t="s">
        <v>316</v>
      </c>
      <c r="C38" s="86">
        <v>450000</v>
      </c>
      <c r="D38" s="86">
        <v>100000</v>
      </c>
      <c r="E38" s="86">
        <v>0</v>
      </c>
      <c r="F38" s="86">
        <f t="shared" si="0"/>
        <v>550000</v>
      </c>
    </row>
    <row r="39" spans="1:6" ht="15" customHeight="1" x14ac:dyDescent="0.25">
      <c r="A39" s="13" t="s">
        <v>317</v>
      </c>
      <c r="B39" s="6" t="s">
        <v>318</v>
      </c>
      <c r="C39" s="86">
        <v>0</v>
      </c>
      <c r="D39" s="86">
        <v>0</v>
      </c>
      <c r="E39" s="86">
        <v>0</v>
      </c>
      <c r="F39" s="86">
        <f t="shared" si="0"/>
        <v>0</v>
      </c>
    </row>
    <row r="40" spans="1:6" ht="15" customHeight="1" x14ac:dyDescent="0.25">
      <c r="A40" s="13" t="s">
        <v>319</v>
      </c>
      <c r="B40" s="6" t="s">
        <v>320</v>
      </c>
      <c r="C40" s="86">
        <v>0</v>
      </c>
      <c r="D40" s="86">
        <v>0</v>
      </c>
      <c r="E40" s="86">
        <v>0</v>
      </c>
      <c r="F40" s="86">
        <f t="shared" si="0"/>
        <v>0</v>
      </c>
    </row>
    <row r="41" spans="1:6" ht="15" customHeight="1" x14ac:dyDescent="0.25">
      <c r="A41" s="13" t="s">
        <v>321</v>
      </c>
      <c r="B41" s="6" t="s">
        <v>322</v>
      </c>
      <c r="C41" s="86">
        <v>0</v>
      </c>
      <c r="D41" s="86">
        <v>0</v>
      </c>
      <c r="E41" s="86">
        <v>0</v>
      </c>
      <c r="F41" s="86">
        <f t="shared" si="0"/>
        <v>0</v>
      </c>
    </row>
    <row r="42" spans="1:6" ht="15" customHeight="1" x14ac:dyDescent="0.25">
      <c r="A42" s="13" t="s">
        <v>493</v>
      </c>
      <c r="B42" s="6" t="s">
        <v>323</v>
      </c>
      <c r="C42" s="86">
        <v>0</v>
      </c>
      <c r="D42" s="86">
        <v>0</v>
      </c>
      <c r="E42" s="86">
        <v>0</v>
      </c>
      <c r="F42" s="86">
        <f t="shared" si="0"/>
        <v>0</v>
      </c>
    </row>
    <row r="43" spans="1:6" ht="15" customHeight="1" x14ac:dyDescent="0.25">
      <c r="A43" s="13" t="s">
        <v>494</v>
      </c>
      <c r="B43" s="6" t="s">
        <v>324</v>
      </c>
      <c r="C43" s="86">
        <v>0</v>
      </c>
      <c r="D43" s="86">
        <v>0</v>
      </c>
      <c r="E43" s="86">
        <v>0</v>
      </c>
      <c r="F43" s="86">
        <f t="shared" si="0"/>
        <v>0</v>
      </c>
    </row>
    <row r="44" spans="1:6" ht="15" customHeight="1" x14ac:dyDescent="0.25">
      <c r="A44" s="13" t="s">
        <v>696</v>
      </c>
      <c r="B44" s="6" t="s">
        <v>325</v>
      </c>
      <c r="C44" s="86">
        <v>0</v>
      </c>
      <c r="D44" s="86"/>
      <c r="E44" s="86"/>
      <c r="F44" s="86"/>
    </row>
    <row r="45" spans="1:6" ht="15" customHeight="1" x14ac:dyDescent="0.25">
      <c r="A45" s="13" t="s">
        <v>495</v>
      </c>
      <c r="B45" s="6" t="s">
        <v>695</v>
      </c>
      <c r="C45" s="86">
        <v>100000</v>
      </c>
      <c r="D45" s="86">
        <v>0</v>
      </c>
      <c r="E45" s="86">
        <v>0</v>
      </c>
      <c r="F45" s="86">
        <f t="shared" si="0"/>
        <v>100000</v>
      </c>
    </row>
    <row r="46" spans="1:6" s="88" customFormat="1" ht="15" customHeight="1" x14ac:dyDescent="0.25">
      <c r="A46" s="43" t="s">
        <v>518</v>
      </c>
      <c r="B46" s="44" t="s">
        <v>326</v>
      </c>
      <c r="C46" s="116">
        <f>SUM(C35:C45)</f>
        <v>550000</v>
      </c>
      <c r="D46" s="116">
        <f t="shared" ref="D46:E46" si="6">SUM(D35:D45)</f>
        <v>100000</v>
      </c>
      <c r="E46" s="116">
        <f t="shared" si="6"/>
        <v>0</v>
      </c>
      <c r="F46" s="116">
        <f t="shared" si="0"/>
        <v>650000</v>
      </c>
    </row>
    <row r="47" spans="1:6" ht="15" customHeight="1" x14ac:dyDescent="0.25">
      <c r="A47" s="13" t="s">
        <v>335</v>
      </c>
      <c r="B47" s="6" t="s">
        <v>336</v>
      </c>
      <c r="C47" s="116">
        <v>0</v>
      </c>
      <c r="D47" s="86">
        <v>0</v>
      </c>
      <c r="E47" s="86">
        <v>0</v>
      </c>
      <c r="F47" s="86">
        <f t="shared" si="0"/>
        <v>0</v>
      </c>
    </row>
    <row r="48" spans="1:6" ht="15" customHeight="1" x14ac:dyDescent="0.25">
      <c r="A48" s="5" t="s">
        <v>499</v>
      </c>
      <c r="B48" s="6" t="s">
        <v>337</v>
      </c>
      <c r="C48" s="86">
        <v>0</v>
      </c>
      <c r="D48" s="86">
        <v>0</v>
      </c>
      <c r="E48" s="86">
        <v>0</v>
      </c>
      <c r="F48" s="86">
        <f t="shared" si="0"/>
        <v>0</v>
      </c>
    </row>
    <row r="49" spans="1:6" ht="15" customHeight="1" x14ac:dyDescent="0.25">
      <c r="A49" s="13" t="s">
        <v>500</v>
      </c>
      <c r="B49" s="6" t="s">
        <v>661</v>
      </c>
      <c r="C49" s="86">
        <v>0</v>
      </c>
      <c r="D49" s="86">
        <v>0</v>
      </c>
      <c r="E49" s="86">
        <v>0</v>
      </c>
      <c r="F49" s="86">
        <f>SUM(D49:E49)</f>
        <v>0</v>
      </c>
    </row>
    <row r="50" spans="1:6" s="88" customFormat="1" ht="15" customHeight="1" x14ac:dyDescent="0.25">
      <c r="A50" s="36" t="s">
        <v>520</v>
      </c>
      <c r="B50" s="44" t="s">
        <v>338</v>
      </c>
      <c r="C50" s="116">
        <f>SUM(C47:C49)</f>
        <v>0</v>
      </c>
      <c r="D50" s="116">
        <f t="shared" ref="D50:E50" si="7">SUM(D47:D49)</f>
        <v>0</v>
      </c>
      <c r="E50" s="116">
        <f t="shared" si="7"/>
        <v>0</v>
      </c>
      <c r="F50" s="116">
        <f t="shared" si="0"/>
        <v>0</v>
      </c>
    </row>
    <row r="51" spans="1:6" s="88" customFormat="1" ht="15" customHeight="1" x14ac:dyDescent="0.25">
      <c r="A51" s="172" t="s">
        <v>41</v>
      </c>
      <c r="B51" s="176"/>
      <c r="C51" s="178">
        <f>C20+C34+C46+C50</f>
        <v>29158915</v>
      </c>
      <c r="D51" s="178">
        <f t="shared" ref="D51:E51" si="8">D20+D34+D46+D50</f>
        <v>100000</v>
      </c>
      <c r="E51" s="178">
        <f t="shared" si="8"/>
        <v>5000</v>
      </c>
      <c r="F51" s="177">
        <f t="shared" si="0"/>
        <v>29263915</v>
      </c>
    </row>
    <row r="52" spans="1:6" ht="15" customHeight="1" x14ac:dyDescent="0.25">
      <c r="A52" s="5" t="s">
        <v>281</v>
      </c>
      <c r="B52" s="6" t="s">
        <v>282</v>
      </c>
      <c r="C52" s="86">
        <v>0</v>
      </c>
      <c r="D52" s="86">
        <v>0</v>
      </c>
      <c r="E52" s="86">
        <v>0</v>
      </c>
      <c r="F52" s="86">
        <f t="shared" si="0"/>
        <v>0</v>
      </c>
    </row>
    <row r="53" spans="1:6" ht="15" customHeight="1" x14ac:dyDescent="0.25">
      <c r="A53" s="5" t="s">
        <v>283</v>
      </c>
      <c r="B53" s="6" t="s">
        <v>284</v>
      </c>
      <c r="C53" s="86">
        <v>0</v>
      </c>
      <c r="D53" s="86">
        <v>0</v>
      </c>
      <c r="E53" s="86">
        <v>0</v>
      </c>
      <c r="F53" s="86">
        <f t="shared" si="0"/>
        <v>0</v>
      </c>
    </row>
    <row r="54" spans="1:6" ht="15" customHeight="1" x14ac:dyDescent="0.25">
      <c r="A54" s="5" t="s">
        <v>477</v>
      </c>
      <c r="B54" s="6" t="s">
        <v>285</v>
      </c>
      <c r="C54" s="86">
        <v>0</v>
      </c>
      <c r="D54" s="86">
        <v>0</v>
      </c>
      <c r="E54" s="86">
        <v>0</v>
      </c>
      <c r="F54" s="86">
        <f t="shared" si="0"/>
        <v>0</v>
      </c>
    </row>
    <row r="55" spans="1:6" ht="15" customHeight="1" x14ac:dyDescent="0.25">
      <c r="A55" s="5" t="s">
        <v>478</v>
      </c>
      <c r="B55" s="6" t="s">
        <v>286</v>
      </c>
      <c r="C55" s="86">
        <v>0</v>
      </c>
      <c r="D55" s="86">
        <v>0</v>
      </c>
      <c r="E55" s="86">
        <v>0</v>
      </c>
      <c r="F55" s="86">
        <f t="shared" si="0"/>
        <v>0</v>
      </c>
    </row>
    <row r="56" spans="1:6" ht="15" customHeight="1" x14ac:dyDescent="0.25">
      <c r="A56" s="5" t="s">
        <v>479</v>
      </c>
      <c r="B56" s="6" t="s">
        <v>287</v>
      </c>
      <c r="C56" s="86">
        <v>38510992</v>
      </c>
      <c r="D56" s="86">
        <v>0</v>
      </c>
      <c r="E56" s="86">
        <v>0</v>
      </c>
      <c r="F56" s="86">
        <f t="shared" si="0"/>
        <v>38510992</v>
      </c>
    </row>
    <row r="57" spans="1:6" s="88" customFormat="1" ht="15" customHeight="1" x14ac:dyDescent="0.25">
      <c r="A57" s="36" t="s">
        <v>514</v>
      </c>
      <c r="B57" s="44" t="s">
        <v>288</v>
      </c>
      <c r="C57" s="89">
        <f>SUM(C52:C56)</f>
        <v>38510992</v>
      </c>
      <c r="D57" s="89">
        <f t="shared" ref="D57:E57" si="9">SUM(D52:D56)</f>
        <v>0</v>
      </c>
      <c r="E57" s="89">
        <f t="shared" si="9"/>
        <v>0</v>
      </c>
      <c r="F57" s="89">
        <f t="shared" si="0"/>
        <v>38510992</v>
      </c>
    </row>
    <row r="58" spans="1:6" ht="15" customHeight="1" x14ac:dyDescent="0.25">
      <c r="A58" s="13" t="s">
        <v>496</v>
      </c>
      <c r="B58" s="6" t="s">
        <v>327</v>
      </c>
      <c r="C58" s="89">
        <v>0</v>
      </c>
      <c r="D58" s="86">
        <v>0</v>
      </c>
      <c r="E58" s="86">
        <v>0</v>
      </c>
      <c r="F58" s="86">
        <f t="shared" si="0"/>
        <v>0</v>
      </c>
    </row>
    <row r="59" spans="1:6" ht="15" customHeight="1" x14ac:dyDescent="0.25">
      <c r="A59" s="13" t="s">
        <v>497</v>
      </c>
      <c r="B59" s="6" t="s">
        <v>328</v>
      </c>
      <c r="C59" s="86">
        <v>0</v>
      </c>
      <c r="D59" s="86">
        <v>0</v>
      </c>
      <c r="E59" s="86">
        <v>0</v>
      </c>
      <c r="F59" s="86">
        <f t="shared" si="0"/>
        <v>0</v>
      </c>
    </row>
    <row r="60" spans="1:6" ht="15" customHeight="1" x14ac:dyDescent="0.25">
      <c r="A60" s="13" t="s">
        <v>329</v>
      </c>
      <c r="B60" s="6" t="s">
        <v>330</v>
      </c>
      <c r="C60" s="86">
        <v>0</v>
      </c>
      <c r="D60" s="86">
        <v>0</v>
      </c>
      <c r="E60" s="86">
        <v>0</v>
      </c>
      <c r="F60" s="86">
        <f t="shared" si="0"/>
        <v>0</v>
      </c>
    </row>
    <row r="61" spans="1:6" ht="15" customHeight="1" x14ac:dyDescent="0.25">
      <c r="A61" s="13" t="s">
        <v>498</v>
      </c>
      <c r="B61" s="6" t="s">
        <v>331</v>
      </c>
      <c r="C61" s="86">
        <v>0</v>
      </c>
      <c r="D61" s="86">
        <v>0</v>
      </c>
      <c r="E61" s="86">
        <v>0</v>
      </c>
      <c r="F61" s="86">
        <f t="shared" si="0"/>
        <v>0</v>
      </c>
    </row>
    <row r="62" spans="1:6" ht="15" customHeight="1" x14ac:dyDescent="0.25">
      <c r="A62" s="13" t="s">
        <v>332</v>
      </c>
      <c r="B62" s="6" t="s">
        <v>333</v>
      </c>
      <c r="C62" s="86">
        <v>0</v>
      </c>
      <c r="D62" s="86">
        <v>0</v>
      </c>
      <c r="E62" s="86">
        <v>0</v>
      </c>
      <c r="F62" s="86">
        <f t="shared" si="0"/>
        <v>0</v>
      </c>
    </row>
    <row r="63" spans="1:6" s="88" customFormat="1" ht="15" customHeight="1" x14ac:dyDescent="0.25">
      <c r="A63" s="36" t="s">
        <v>519</v>
      </c>
      <c r="B63" s="44" t="s">
        <v>334</v>
      </c>
      <c r="C63" s="89">
        <f>SUM(C58:C62)</f>
        <v>0</v>
      </c>
      <c r="D63" s="89">
        <f t="shared" ref="D63:E63" si="10">SUM(D58:D62)</f>
        <v>0</v>
      </c>
      <c r="E63" s="89">
        <f t="shared" si="10"/>
        <v>0</v>
      </c>
      <c r="F63" s="89">
        <f t="shared" si="0"/>
        <v>0</v>
      </c>
    </row>
    <row r="64" spans="1:6" ht="15" customHeight="1" x14ac:dyDescent="0.25">
      <c r="A64" s="13" t="s">
        <v>339</v>
      </c>
      <c r="B64" s="6" t="s">
        <v>340</v>
      </c>
      <c r="C64" s="89">
        <v>0</v>
      </c>
      <c r="D64" s="86">
        <v>0</v>
      </c>
      <c r="E64" s="86">
        <v>0</v>
      </c>
      <c r="F64" s="86">
        <f t="shared" si="0"/>
        <v>0</v>
      </c>
    </row>
    <row r="65" spans="1:6" ht="15" customHeight="1" x14ac:dyDescent="0.25">
      <c r="A65" s="5" t="s">
        <v>501</v>
      </c>
      <c r="B65" s="6" t="s">
        <v>341</v>
      </c>
      <c r="C65" s="86">
        <v>0</v>
      </c>
      <c r="D65" s="86">
        <v>0</v>
      </c>
      <c r="E65" s="86">
        <v>0</v>
      </c>
      <c r="F65" s="86">
        <f>SUM(D65:E65)</f>
        <v>0</v>
      </c>
    </row>
    <row r="66" spans="1:6" ht="15" customHeight="1" x14ac:dyDescent="0.25">
      <c r="A66" s="13" t="s">
        <v>502</v>
      </c>
      <c r="B66" s="6" t="s">
        <v>342</v>
      </c>
      <c r="C66" s="86">
        <v>0</v>
      </c>
      <c r="D66" s="86">
        <v>0</v>
      </c>
      <c r="E66" s="86">
        <v>0</v>
      </c>
      <c r="F66" s="86">
        <f t="shared" si="0"/>
        <v>0</v>
      </c>
    </row>
    <row r="67" spans="1:6" s="88" customFormat="1" ht="15" customHeight="1" x14ac:dyDescent="0.25">
      <c r="A67" s="36" t="s">
        <v>522</v>
      </c>
      <c r="B67" s="44" t="s">
        <v>343</v>
      </c>
      <c r="C67" s="89">
        <f>SUM(C64:C66)</f>
        <v>0</v>
      </c>
      <c r="D67" s="89">
        <f t="shared" ref="D67:E67" si="11">SUM(D64:D66)</f>
        <v>0</v>
      </c>
      <c r="E67" s="89">
        <f t="shared" si="11"/>
        <v>0</v>
      </c>
      <c r="F67" s="89">
        <f t="shared" si="0"/>
        <v>0</v>
      </c>
    </row>
    <row r="68" spans="1:6" s="88" customFormat="1" ht="15" customHeight="1" x14ac:dyDescent="0.25">
      <c r="A68" s="172" t="s">
        <v>42</v>
      </c>
      <c r="B68" s="176"/>
      <c r="C68" s="178">
        <f>C57+C63+C67</f>
        <v>38510992</v>
      </c>
      <c r="D68" s="178">
        <f t="shared" ref="D68:E68" si="12">D57+D63+D67</f>
        <v>0</v>
      </c>
      <c r="E68" s="178">
        <f t="shared" si="12"/>
        <v>0</v>
      </c>
      <c r="F68" s="177">
        <f t="shared" si="0"/>
        <v>38510992</v>
      </c>
    </row>
    <row r="69" spans="1:6" s="88" customFormat="1" ht="15.75" x14ac:dyDescent="0.25">
      <c r="A69" s="129" t="s">
        <v>521</v>
      </c>
      <c r="B69" s="123" t="s">
        <v>344</v>
      </c>
      <c r="C69" s="125">
        <f>C20+C34+C46+C50+C57+C63+C67</f>
        <v>67669907</v>
      </c>
      <c r="D69" s="125">
        <f t="shared" ref="D69:E69" si="13">D20+D34+D46+D50+D57+D63+D67</f>
        <v>100000</v>
      </c>
      <c r="E69" s="125">
        <f t="shared" si="13"/>
        <v>5000</v>
      </c>
      <c r="F69" s="125">
        <f t="shared" si="0"/>
        <v>67774907</v>
      </c>
    </row>
    <row r="70" spans="1:6" s="88" customFormat="1" ht="15.75" x14ac:dyDescent="0.25">
      <c r="A70" s="179" t="s">
        <v>43</v>
      </c>
      <c r="B70" s="180"/>
      <c r="C70" s="181">
        <f>C51-'2. melléklet'!F76</f>
        <v>-4921955</v>
      </c>
      <c r="D70" s="181">
        <f>D51-'2. melléklet'!D76</f>
        <v>-250000</v>
      </c>
      <c r="E70" s="181">
        <f>E51-'2. melléklet'!E76</f>
        <v>-5000</v>
      </c>
      <c r="F70" s="181">
        <f>SUM(C70:E70)</f>
        <v>-5176955</v>
      </c>
    </row>
    <row r="71" spans="1:6" s="88" customFormat="1" ht="15.75" x14ac:dyDescent="0.25">
      <c r="A71" s="179" t="s">
        <v>44</v>
      </c>
      <c r="B71" s="180"/>
      <c r="C71" s="181">
        <f>C68-'2. melléklet'!C100</f>
        <v>2640993</v>
      </c>
      <c r="D71" s="181">
        <f>D68-'2. melléklet'!D100</f>
        <v>0</v>
      </c>
      <c r="E71" s="181">
        <f>E68-'2. melléklet'!E100</f>
        <v>0</v>
      </c>
      <c r="F71" s="181">
        <f>SUM(C71:E71)</f>
        <v>2640993</v>
      </c>
    </row>
    <row r="72" spans="1:6" x14ac:dyDescent="0.25">
      <c r="A72" s="34" t="s">
        <v>503</v>
      </c>
      <c r="B72" s="5" t="s">
        <v>345</v>
      </c>
      <c r="C72" s="86">
        <v>0</v>
      </c>
      <c r="D72" s="86">
        <v>0</v>
      </c>
      <c r="E72" s="86">
        <v>0</v>
      </c>
      <c r="F72" s="86">
        <f t="shared" si="0"/>
        <v>0</v>
      </c>
    </row>
    <row r="73" spans="1:6" x14ac:dyDescent="0.25">
      <c r="A73" s="13" t="s">
        <v>346</v>
      </c>
      <c r="B73" s="5" t="s">
        <v>347</v>
      </c>
      <c r="C73" s="86">
        <v>0</v>
      </c>
      <c r="D73" s="86">
        <v>0</v>
      </c>
      <c r="E73" s="86">
        <v>0</v>
      </c>
      <c r="F73" s="86">
        <f t="shared" si="0"/>
        <v>0</v>
      </c>
    </row>
    <row r="74" spans="1:6" x14ac:dyDescent="0.25">
      <c r="A74" s="34" t="s">
        <v>504</v>
      </c>
      <c r="B74" s="5" t="s">
        <v>348</v>
      </c>
      <c r="C74" s="86">
        <v>0</v>
      </c>
      <c r="D74" s="86">
        <v>0</v>
      </c>
      <c r="E74" s="86">
        <v>0</v>
      </c>
      <c r="F74" s="86">
        <f t="shared" ref="F74:F99" si="14">SUM(C74:E74)</f>
        <v>0</v>
      </c>
    </row>
    <row r="75" spans="1:6" s="88" customFormat="1" x14ac:dyDescent="0.25">
      <c r="A75" s="15" t="s">
        <v>523</v>
      </c>
      <c r="B75" s="7" t="s">
        <v>349</v>
      </c>
      <c r="C75" s="89">
        <v>0</v>
      </c>
      <c r="D75" s="89">
        <f t="shared" ref="D75:E75" si="15">SUM(D72:D74)</f>
        <v>0</v>
      </c>
      <c r="E75" s="89">
        <f t="shared" si="15"/>
        <v>0</v>
      </c>
      <c r="F75" s="89">
        <f t="shared" si="14"/>
        <v>0</v>
      </c>
    </row>
    <row r="76" spans="1:6" x14ac:dyDescent="0.25">
      <c r="A76" s="13" t="s">
        <v>505</v>
      </c>
      <c r="B76" s="5" t="s">
        <v>350</v>
      </c>
      <c r="C76" s="86">
        <v>0</v>
      </c>
      <c r="D76" s="86">
        <v>0</v>
      </c>
      <c r="E76" s="86">
        <v>0</v>
      </c>
      <c r="F76" s="86">
        <f t="shared" si="14"/>
        <v>0</v>
      </c>
    </row>
    <row r="77" spans="1:6" x14ac:dyDescent="0.25">
      <c r="A77" s="34" t="s">
        <v>351</v>
      </c>
      <c r="B77" s="5" t="s">
        <v>352</v>
      </c>
      <c r="C77" s="86">
        <v>0</v>
      </c>
      <c r="D77" s="86">
        <v>0</v>
      </c>
      <c r="E77" s="86">
        <v>0</v>
      </c>
      <c r="F77" s="86">
        <f t="shared" si="14"/>
        <v>0</v>
      </c>
    </row>
    <row r="78" spans="1:6" x14ac:dyDescent="0.25">
      <c r="A78" s="13" t="s">
        <v>506</v>
      </c>
      <c r="B78" s="5" t="s">
        <v>353</v>
      </c>
      <c r="C78" s="86">
        <v>0</v>
      </c>
      <c r="D78" s="86">
        <v>0</v>
      </c>
      <c r="E78" s="86">
        <v>0</v>
      </c>
      <c r="F78" s="86">
        <f t="shared" si="14"/>
        <v>0</v>
      </c>
    </row>
    <row r="79" spans="1:6" x14ac:dyDescent="0.25">
      <c r="A79" s="34" t="s">
        <v>354</v>
      </c>
      <c r="B79" s="5" t="s">
        <v>355</v>
      </c>
      <c r="C79" s="86">
        <v>0</v>
      </c>
      <c r="D79" s="86">
        <v>0</v>
      </c>
      <c r="E79" s="86">
        <v>0</v>
      </c>
      <c r="F79" s="86">
        <f t="shared" si="14"/>
        <v>0</v>
      </c>
    </row>
    <row r="80" spans="1:6" s="88" customFormat="1" x14ac:dyDescent="0.25">
      <c r="A80" s="14" t="s">
        <v>524</v>
      </c>
      <c r="B80" s="7" t="s">
        <v>356</v>
      </c>
      <c r="C80" s="86">
        <v>0</v>
      </c>
      <c r="D80" s="89">
        <f t="shared" ref="D80:E80" si="16">SUM(D76:D79)</f>
        <v>0</v>
      </c>
      <c r="E80" s="89">
        <f t="shared" si="16"/>
        <v>0</v>
      </c>
      <c r="F80" s="89">
        <f t="shared" si="14"/>
        <v>0</v>
      </c>
    </row>
    <row r="81" spans="1:6" x14ac:dyDescent="0.25">
      <c r="A81" s="5" t="s">
        <v>631</v>
      </c>
      <c r="B81" s="5" t="s">
        <v>357</v>
      </c>
      <c r="C81" s="113">
        <v>3082239</v>
      </c>
      <c r="D81" s="86">
        <v>0</v>
      </c>
      <c r="E81" s="86">
        <v>0</v>
      </c>
      <c r="F81" s="86">
        <f t="shared" si="14"/>
        <v>3082239</v>
      </c>
    </row>
    <row r="82" spans="1:6" x14ac:dyDescent="0.25">
      <c r="A82" s="5" t="s">
        <v>632</v>
      </c>
      <c r="B82" s="5" t="s">
        <v>357</v>
      </c>
      <c r="C82" s="86">
        <v>0</v>
      </c>
      <c r="D82" s="86">
        <v>0</v>
      </c>
      <c r="E82" s="86">
        <v>0</v>
      </c>
      <c r="F82" s="86">
        <f t="shared" si="14"/>
        <v>0</v>
      </c>
    </row>
    <row r="83" spans="1:6" x14ac:dyDescent="0.25">
      <c r="A83" s="5" t="s">
        <v>629</v>
      </c>
      <c r="B83" s="5" t="s">
        <v>358</v>
      </c>
      <c r="C83" s="86">
        <v>0</v>
      </c>
      <c r="D83" s="86">
        <v>0</v>
      </c>
      <c r="E83" s="86">
        <v>0</v>
      </c>
      <c r="F83" s="86">
        <f t="shared" si="14"/>
        <v>0</v>
      </c>
    </row>
    <row r="84" spans="1:6" x14ac:dyDescent="0.25">
      <c r="A84" s="5" t="s">
        <v>630</v>
      </c>
      <c r="B84" s="5" t="s">
        <v>358</v>
      </c>
      <c r="C84" s="86">
        <v>0</v>
      </c>
      <c r="D84" s="86">
        <v>0</v>
      </c>
      <c r="E84" s="86">
        <v>0</v>
      </c>
      <c r="F84" s="86">
        <f t="shared" si="14"/>
        <v>0</v>
      </c>
    </row>
    <row r="85" spans="1:6" s="88" customFormat="1" x14ac:dyDescent="0.25">
      <c r="A85" s="7" t="s">
        <v>525</v>
      </c>
      <c r="B85" s="7" t="s">
        <v>359</v>
      </c>
      <c r="C85" s="89">
        <f>SUM(C81:C84)</f>
        <v>3082239</v>
      </c>
      <c r="D85" s="89">
        <f t="shared" ref="D85:E85" si="17">SUM(D81:D84)</f>
        <v>0</v>
      </c>
      <c r="E85" s="89">
        <f t="shared" si="17"/>
        <v>0</v>
      </c>
      <c r="F85" s="89">
        <f t="shared" si="14"/>
        <v>3082239</v>
      </c>
    </row>
    <row r="86" spans="1:6" s="88" customFormat="1" x14ac:dyDescent="0.25">
      <c r="A86" s="14" t="s">
        <v>360</v>
      </c>
      <c r="B86" s="7" t="s">
        <v>361</v>
      </c>
      <c r="C86" s="89">
        <v>0</v>
      </c>
      <c r="D86" s="89">
        <v>0</v>
      </c>
      <c r="E86" s="89">
        <v>0</v>
      </c>
      <c r="F86" s="89">
        <f t="shared" si="14"/>
        <v>0</v>
      </c>
    </row>
    <row r="87" spans="1:6" s="88" customFormat="1" x14ac:dyDescent="0.25">
      <c r="A87" s="14" t="s">
        <v>362</v>
      </c>
      <c r="B87" s="7" t="s">
        <v>363</v>
      </c>
      <c r="C87" s="89">
        <v>0</v>
      </c>
      <c r="D87" s="89">
        <v>0</v>
      </c>
      <c r="E87" s="89">
        <v>0</v>
      </c>
      <c r="F87" s="89">
        <f t="shared" si="14"/>
        <v>0</v>
      </c>
    </row>
    <row r="88" spans="1:6" s="88" customFormat="1" x14ac:dyDescent="0.25">
      <c r="A88" s="14" t="s">
        <v>364</v>
      </c>
      <c r="B88" s="7" t="s">
        <v>365</v>
      </c>
      <c r="C88" s="89">
        <v>0</v>
      </c>
      <c r="D88" s="89">
        <v>0</v>
      </c>
      <c r="E88" s="89">
        <v>0</v>
      </c>
      <c r="F88" s="89">
        <f t="shared" si="14"/>
        <v>0</v>
      </c>
    </row>
    <row r="89" spans="1:6" s="88" customFormat="1" x14ac:dyDescent="0.25">
      <c r="A89" s="14" t="s">
        <v>366</v>
      </c>
      <c r="B89" s="7" t="s">
        <v>367</v>
      </c>
      <c r="C89" s="89">
        <v>0</v>
      </c>
      <c r="D89" s="89">
        <v>0</v>
      </c>
      <c r="E89" s="89">
        <v>0</v>
      </c>
      <c r="F89" s="89">
        <f t="shared" si="14"/>
        <v>0</v>
      </c>
    </row>
    <row r="90" spans="1:6" s="88" customFormat="1" x14ac:dyDescent="0.25">
      <c r="A90" s="15" t="s">
        <v>507</v>
      </c>
      <c r="B90" s="7" t="s">
        <v>368</v>
      </c>
      <c r="C90" s="89">
        <v>0</v>
      </c>
      <c r="D90" s="89">
        <v>0</v>
      </c>
      <c r="E90" s="89">
        <v>0</v>
      </c>
      <c r="F90" s="89">
        <f t="shared" si="14"/>
        <v>0</v>
      </c>
    </row>
    <row r="91" spans="1:6" s="88" customFormat="1" ht="15.75" x14ac:dyDescent="0.25">
      <c r="A91" s="43" t="s">
        <v>526</v>
      </c>
      <c r="B91" s="36" t="s">
        <v>370</v>
      </c>
      <c r="C91" s="89">
        <f>C75+C80+C85+C86+C87+C88+C89+C90</f>
        <v>3082239</v>
      </c>
      <c r="D91" s="116">
        <f t="shared" ref="D91:E91" si="18">D75+D80+D85+D86+D88+D87+D89+D90</f>
        <v>0</v>
      </c>
      <c r="E91" s="116">
        <f t="shared" si="18"/>
        <v>0</v>
      </c>
      <c r="F91" s="116">
        <f t="shared" si="14"/>
        <v>3082239</v>
      </c>
    </row>
    <row r="92" spans="1:6" ht="15.75" x14ac:dyDescent="0.25">
      <c r="A92" s="13" t="s">
        <v>371</v>
      </c>
      <c r="B92" s="5" t="s">
        <v>372</v>
      </c>
      <c r="C92" s="116">
        <v>0</v>
      </c>
      <c r="D92" s="86">
        <v>0</v>
      </c>
      <c r="E92" s="86">
        <v>0</v>
      </c>
      <c r="F92" s="86">
        <f t="shared" si="14"/>
        <v>0</v>
      </c>
    </row>
    <row r="93" spans="1:6" x14ac:dyDescent="0.25">
      <c r="A93" s="13" t="s">
        <v>373</v>
      </c>
      <c r="B93" s="5" t="s">
        <v>374</v>
      </c>
      <c r="C93" s="86">
        <v>0</v>
      </c>
      <c r="D93" s="86">
        <v>0</v>
      </c>
      <c r="E93" s="86">
        <v>0</v>
      </c>
      <c r="F93" s="86">
        <f t="shared" si="14"/>
        <v>0</v>
      </c>
    </row>
    <row r="94" spans="1:6" x14ac:dyDescent="0.25">
      <c r="A94" s="34" t="s">
        <v>375</v>
      </c>
      <c r="B94" s="5" t="s">
        <v>376</v>
      </c>
      <c r="C94" s="86">
        <v>0</v>
      </c>
      <c r="D94" s="86">
        <v>0</v>
      </c>
      <c r="E94" s="86">
        <v>0</v>
      </c>
      <c r="F94" s="86">
        <f>SUM(D94:E94)</f>
        <v>0</v>
      </c>
    </row>
    <row r="95" spans="1:6" x14ac:dyDescent="0.25">
      <c r="A95" s="34" t="s">
        <v>508</v>
      </c>
      <c r="B95" s="5" t="s">
        <v>377</v>
      </c>
      <c r="C95" s="86">
        <v>0</v>
      </c>
      <c r="D95" s="86">
        <v>0</v>
      </c>
      <c r="E95" s="86">
        <v>0</v>
      </c>
      <c r="F95" s="86">
        <f t="shared" si="14"/>
        <v>0</v>
      </c>
    </row>
    <row r="96" spans="1:6" s="88" customFormat="1" x14ac:dyDescent="0.25">
      <c r="A96" s="14" t="s">
        <v>527</v>
      </c>
      <c r="B96" s="7" t="s">
        <v>378</v>
      </c>
      <c r="C96" s="89">
        <f>SUM(C92:C95)</f>
        <v>0</v>
      </c>
      <c r="D96" s="89">
        <v>0</v>
      </c>
      <c r="E96" s="89">
        <v>0</v>
      </c>
      <c r="F96" s="89">
        <f t="shared" si="14"/>
        <v>0</v>
      </c>
    </row>
    <row r="97" spans="1:6" s="88" customFormat="1" x14ac:dyDescent="0.25">
      <c r="A97" s="15" t="s">
        <v>379</v>
      </c>
      <c r="B97" s="7" t="s">
        <v>380</v>
      </c>
      <c r="C97" s="89">
        <v>0</v>
      </c>
      <c r="D97" s="89">
        <v>0</v>
      </c>
      <c r="E97" s="89">
        <v>0</v>
      </c>
      <c r="F97" s="89">
        <f t="shared" si="14"/>
        <v>0</v>
      </c>
    </row>
    <row r="98" spans="1:6" s="88" customFormat="1" ht="15.75" x14ac:dyDescent="0.25">
      <c r="A98" s="126" t="s">
        <v>528</v>
      </c>
      <c r="B98" s="127" t="s">
        <v>381</v>
      </c>
      <c r="C98" s="125">
        <f>C91+C96+C97</f>
        <v>3082239</v>
      </c>
      <c r="D98" s="125">
        <f t="shared" ref="D98:E98" si="19">D91+D96+D97</f>
        <v>0</v>
      </c>
      <c r="E98" s="125">
        <f t="shared" si="19"/>
        <v>0</v>
      </c>
      <c r="F98" s="125">
        <f t="shared" si="14"/>
        <v>3082239</v>
      </c>
    </row>
    <row r="99" spans="1:6" s="88" customFormat="1" ht="17.25" x14ac:dyDescent="0.3">
      <c r="A99" s="128" t="s">
        <v>510</v>
      </c>
      <c r="B99" s="128"/>
      <c r="C99" s="130">
        <f>C69+C98</f>
        <v>70752146</v>
      </c>
      <c r="D99" s="130">
        <f t="shared" ref="D99:E99" si="20">D69+D98</f>
        <v>100000</v>
      </c>
      <c r="E99" s="130">
        <f t="shared" si="20"/>
        <v>5000</v>
      </c>
      <c r="F99" s="131">
        <f t="shared" si="14"/>
        <v>70857146</v>
      </c>
    </row>
  </sheetData>
  <mergeCells count="4">
    <mergeCell ref="B1:J1"/>
    <mergeCell ref="A3:F3"/>
    <mergeCell ref="A4:F4"/>
    <mergeCell ref="C6:F6"/>
  </mergeCells>
  <pageMargins left="0.70866141732283472" right="0.70866141732283472" top="0.74803149606299213" bottom="0.74803149606299213" header="0.31496062992125984" footer="0.31496062992125984"/>
  <pageSetup paperSize="9" scale="41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E69"/>
  <sheetViews>
    <sheetView workbookViewId="0">
      <selection sqref="A1:E1"/>
    </sheetView>
  </sheetViews>
  <sheetFormatPr defaultRowHeight="15" x14ac:dyDescent="0.25"/>
  <cols>
    <col min="1" max="1" width="64.7109375" customWidth="1"/>
    <col min="2" max="2" width="9.42578125" customWidth="1"/>
    <col min="3" max="3" width="22.42578125" customWidth="1"/>
    <col min="4" max="4" width="18" customWidth="1"/>
    <col min="5" max="5" width="18.7109375" style="117" customWidth="1"/>
    <col min="254" max="254" width="64.7109375" customWidth="1"/>
    <col min="255" max="255" width="9.42578125" customWidth="1"/>
    <col min="256" max="256" width="22.42578125" customWidth="1"/>
    <col min="257" max="257" width="18.85546875" customWidth="1"/>
    <col min="258" max="258" width="18.7109375" customWidth="1"/>
    <col min="259" max="259" width="18.28515625" customWidth="1"/>
    <col min="260" max="260" width="18" customWidth="1"/>
    <col min="261" max="261" width="18.7109375" customWidth="1"/>
    <col min="510" max="510" width="64.7109375" customWidth="1"/>
    <col min="511" max="511" width="9.42578125" customWidth="1"/>
    <col min="512" max="512" width="22.42578125" customWidth="1"/>
    <col min="513" max="513" width="18.85546875" customWidth="1"/>
    <col min="514" max="514" width="18.7109375" customWidth="1"/>
    <col min="515" max="515" width="18.28515625" customWidth="1"/>
    <col min="516" max="516" width="18" customWidth="1"/>
    <col min="517" max="517" width="18.7109375" customWidth="1"/>
    <col min="766" max="766" width="64.7109375" customWidth="1"/>
    <col min="767" max="767" width="9.42578125" customWidth="1"/>
    <col min="768" max="768" width="22.42578125" customWidth="1"/>
    <col min="769" max="769" width="18.85546875" customWidth="1"/>
    <col min="770" max="770" width="18.7109375" customWidth="1"/>
    <col min="771" max="771" width="18.28515625" customWidth="1"/>
    <col min="772" max="772" width="18" customWidth="1"/>
    <col min="773" max="773" width="18.7109375" customWidth="1"/>
    <col min="1022" max="1022" width="64.7109375" customWidth="1"/>
    <col min="1023" max="1023" width="9.42578125" customWidth="1"/>
    <col min="1024" max="1024" width="22.42578125" customWidth="1"/>
    <col min="1025" max="1025" width="18.85546875" customWidth="1"/>
    <col min="1026" max="1026" width="18.7109375" customWidth="1"/>
    <col min="1027" max="1027" width="18.28515625" customWidth="1"/>
    <col min="1028" max="1028" width="18" customWidth="1"/>
    <col min="1029" max="1029" width="18.7109375" customWidth="1"/>
    <col min="1278" max="1278" width="64.7109375" customWidth="1"/>
    <col min="1279" max="1279" width="9.42578125" customWidth="1"/>
    <col min="1280" max="1280" width="22.42578125" customWidth="1"/>
    <col min="1281" max="1281" width="18.85546875" customWidth="1"/>
    <col min="1282" max="1282" width="18.7109375" customWidth="1"/>
    <col min="1283" max="1283" width="18.28515625" customWidth="1"/>
    <col min="1284" max="1284" width="18" customWidth="1"/>
    <col min="1285" max="1285" width="18.7109375" customWidth="1"/>
    <col min="1534" max="1534" width="64.7109375" customWidth="1"/>
    <col min="1535" max="1535" width="9.42578125" customWidth="1"/>
    <col min="1536" max="1536" width="22.42578125" customWidth="1"/>
    <col min="1537" max="1537" width="18.85546875" customWidth="1"/>
    <col min="1538" max="1538" width="18.7109375" customWidth="1"/>
    <col min="1539" max="1539" width="18.28515625" customWidth="1"/>
    <col min="1540" max="1540" width="18" customWidth="1"/>
    <col min="1541" max="1541" width="18.7109375" customWidth="1"/>
    <col min="1790" max="1790" width="64.7109375" customWidth="1"/>
    <col min="1791" max="1791" width="9.42578125" customWidth="1"/>
    <col min="1792" max="1792" width="22.42578125" customWidth="1"/>
    <col min="1793" max="1793" width="18.85546875" customWidth="1"/>
    <col min="1794" max="1794" width="18.7109375" customWidth="1"/>
    <col min="1795" max="1795" width="18.28515625" customWidth="1"/>
    <col min="1796" max="1796" width="18" customWidth="1"/>
    <col min="1797" max="1797" width="18.7109375" customWidth="1"/>
    <col min="2046" max="2046" width="64.7109375" customWidth="1"/>
    <col min="2047" max="2047" width="9.42578125" customWidth="1"/>
    <col min="2048" max="2048" width="22.42578125" customWidth="1"/>
    <col min="2049" max="2049" width="18.85546875" customWidth="1"/>
    <col min="2050" max="2050" width="18.7109375" customWidth="1"/>
    <col min="2051" max="2051" width="18.28515625" customWidth="1"/>
    <col min="2052" max="2052" width="18" customWidth="1"/>
    <col min="2053" max="2053" width="18.7109375" customWidth="1"/>
    <col min="2302" max="2302" width="64.7109375" customWidth="1"/>
    <col min="2303" max="2303" width="9.42578125" customWidth="1"/>
    <col min="2304" max="2304" width="22.42578125" customWidth="1"/>
    <col min="2305" max="2305" width="18.85546875" customWidth="1"/>
    <col min="2306" max="2306" width="18.7109375" customWidth="1"/>
    <col min="2307" max="2307" width="18.28515625" customWidth="1"/>
    <col min="2308" max="2308" width="18" customWidth="1"/>
    <col min="2309" max="2309" width="18.7109375" customWidth="1"/>
    <col min="2558" max="2558" width="64.7109375" customWidth="1"/>
    <col min="2559" max="2559" width="9.42578125" customWidth="1"/>
    <col min="2560" max="2560" width="22.42578125" customWidth="1"/>
    <col min="2561" max="2561" width="18.85546875" customWidth="1"/>
    <col min="2562" max="2562" width="18.7109375" customWidth="1"/>
    <col min="2563" max="2563" width="18.28515625" customWidth="1"/>
    <col min="2564" max="2564" width="18" customWidth="1"/>
    <col min="2565" max="2565" width="18.7109375" customWidth="1"/>
    <col min="2814" max="2814" width="64.7109375" customWidth="1"/>
    <col min="2815" max="2815" width="9.42578125" customWidth="1"/>
    <col min="2816" max="2816" width="22.42578125" customWidth="1"/>
    <col min="2817" max="2817" width="18.85546875" customWidth="1"/>
    <col min="2818" max="2818" width="18.7109375" customWidth="1"/>
    <col min="2819" max="2819" width="18.28515625" customWidth="1"/>
    <col min="2820" max="2820" width="18" customWidth="1"/>
    <col min="2821" max="2821" width="18.7109375" customWidth="1"/>
    <col min="3070" max="3070" width="64.7109375" customWidth="1"/>
    <col min="3071" max="3071" width="9.42578125" customWidth="1"/>
    <col min="3072" max="3072" width="22.42578125" customWidth="1"/>
    <col min="3073" max="3073" width="18.85546875" customWidth="1"/>
    <col min="3074" max="3074" width="18.7109375" customWidth="1"/>
    <col min="3075" max="3075" width="18.28515625" customWidth="1"/>
    <col min="3076" max="3076" width="18" customWidth="1"/>
    <col min="3077" max="3077" width="18.7109375" customWidth="1"/>
    <col min="3326" max="3326" width="64.7109375" customWidth="1"/>
    <col min="3327" max="3327" width="9.42578125" customWidth="1"/>
    <col min="3328" max="3328" width="22.42578125" customWidth="1"/>
    <col min="3329" max="3329" width="18.85546875" customWidth="1"/>
    <col min="3330" max="3330" width="18.7109375" customWidth="1"/>
    <col min="3331" max="3331" width="18.28515625" customWidth="1"/>
    <col min="3332" max="3332" width="18" customWidth="1"/>
    <col min="3333" max="3333" width="18.7109375" customWidth="1"/>
    <col min="3582" max="3582" width="64.7109375" customWidth="1"/>
    <col min="3583" max="3583" width="9.42578125" customWidth="1"/>
    <col min="3584" max="3584" width="22.42578125" customWidth="1"/>
    <col min="3585" max="3585" width="18.85546875" customWidth="1"/>
    <col min="3586" max="3586" width="18.7109375" customWidth="1"/>
    <col min="3587" max="3587" width="18.28515625" customWidth="1"/>
    <col min="3588" max="3588" width="18" customWidth="1"/>
    <col min="3589" max="3589" width="18.7109375" customWidth="1"/>
    <col min="3838" max="3838" width="64.7109375" customWidth="1"/>
    <col min="3839" max="3839" width="9.42578125" customWidth="1"/>
    <col min="3840" max="3840" width="22.42578125" customWidth="1"/>
    <col min="3841" max="3841" width="18.85546875" customWidth="1"/>
    <col min="3842" max="3842" width="18.7109375" customWidth="1"/>
    <col min="3843" max="3843" width="18.28515625" customWidth="1"/>
    <col min="3844" max="3844" width="18" customWidth="1"/>
    <col min="3845" max="3845" width="18.7109375" customWidth="1"/>
    <col min="4094" max="4094" width="64.7109375" customWidth="1"/>
    <col min="4095" max="4095" width="9.42578125" customWidth="1"/>
    <col min="4096" max="4096" width="22.42578125" customWidth="1"/>
    <col min="4097" max="4097" width="18.85546875" customWidth="1"/>
    <col min="4098" max="4098" width="18.7109375" customWidth="1"/>
    <col min="4099" max="4099" width="18.28515625" customWidth="1"/>
    <col min="4100" max="4100" width="18" customWidth="1"/>
    <col min="4101" max="4101" width="18.7109375" customWidth="1"/>
    <col min="4350" max="4350" width="64.7109375" customWidth="1"/>
    <col min="4351" max="4351" width="9.42578125" customWidth="1"/>
    <col min="4352" max="4352" width="22.42578125" customWidth="1"/>
    <col min="4353" max="4353" width="18.85546875" customWidth="1"/>
    <col min="4354" max="4354" width="18.7109375" customWidth="1"/>
    <col min="4355" max="4355" width="18.28515625" customWidth="1"/>
    <col min="4356" max="4356" width="18" customWidth="1"/>
    <col min="4357" max="4357" width="18.7109375" customWidth="1"/>
    <col min="4606" max="4606" width="64.7109375" customWidth="1"/>
    <col min="4607" max="4607" width="9.42578125" customWidth="1"/>
    <col min="4608" max="4608" width="22.42578125" customWidth="1"/>
    <col min="4609" max="4609" width="18.85546875" customWidth="1"/>
    <col min="4610" max="4610" width="18.7109375" customWidth="1"/>
    <col min="4611" max="4611" width="18.28515625" customWidth="1"/>
    <col min="4612" max="4612" width="18" customWidth="1"/>
    <col min="4613" max="4613" width="18.7109375" customWidth="1"/>
    <col min="4862" max="4862" width="64.7109375" customWidth="1"/>
    <col min="4863" max="4863" width="9.42578125" customWidth="1"/>
    <col min="4864" max="4864" width="22.42578125" customWidth="1"/>
    <col min="4865" max="4865" width="18.85546875" customWidth="1"/>
    <col min="4866" max="4866" width="18.7109375" customWidth="1"/>
    <col min="4867" max="4867" width="18.28515625" customWidth="1"/>
    <col min="4868" max="4868" width="18" customWidth="1"/>
    <col min="4869" max="4869" width="18.7109375" customWidth="1"/>
    <col min="5118" max="5118" width="64.7109375" customWidth="1"/>
    <col min="5119" max="5119" width="9.42578125" customWidth="1"/>
    <col min="5120" max="5120" width="22.42578125" customWidth="1"/>
    <col min="5121" max="5121" width="18.85546875" customWidth="1"/>
    <col min="5122" max="5122" width="18.7109375" customWidth="1"/>
    <col min="5123" max="5123" width="18.28515625" customWidth="1"/>
    <col min="5124" max="5124" width="18" customWidth="1"/>
    <col min="5125" max="5125" width="18.7109375" customWidth="1"/>
    <col min="5374" max="5374" width="64.7109375" customWidth="1"/>
    <col min="5375" max="5375" width="9.42578125" customWidth="1"/>
    <col min="5376" max="5376" width="22.42578125" customWidth="1"/>
    <col min="5377" max="5377" width="18.85546875" customWidth="1"/>
    <col min="5378" max="5378" width="18.7109375" customWidth="1"/>
    <col min="5379" max="5379" width="18.28515625" customWidth="1"/>
    <col min="5380" max="5380" width="18" customWidth="1"/>
    <col min="5381" max="5381" width="18.7109375" customWidth="1"/>
    <col min="5630" max="5630" width="64.7109375" customWidth="1"/>
    <col min="5631" max="5631" width="9.42578125" customWidth="1"/>
    <col min="5632" max="5632" width="22.42578125" customWidth="1"/>
    <col min="5633" max="5633" width="18.85546875" customWidth="1"/>
    <col min="5634" max="5634" width="18.7109375" customWidth="1"/>
    <col min="5635" max="5635" width="18.28515625" customWidth="1"/>
    <col min="5636" max="5636" width="18" customWidth="1"/>
    <col min="5637" max="5637" width="18.7109375" customWidth="1"/>
    <col min="5886" max="5886" width="64.7109375" customWidth="1"/>
    <col min="5887" max="5887" width="9.42578125" customWidth="1"/>
    <col min="5888" max="5888" width="22.42578125" customWidth="1"/>
    <col min="5889" max="5889" width="18.85546875" customWidth="1"/>
    <col min="5890" max="5890" width="18.7109375" customWidth="1"/>
    <col min="5891" max="5891" width="18.28515625" customWidth="1"/>
    <col min="5892" max="5892" width="18" customWidth="1"/>
    <col min="5893" max="5893" width="18.7109375" customWidth="1"/>
    <col min="6142" max="6142" width="64.7109375" customWidth="1"/>
    <col min="6143" max="6143" width="9.42578125" customWidth="1"/>
    <col min="6144" max="6144" width="22.42578125" customWidth="1"/>
    <col min="6145" max="6145" width="18.85546875" customWidth="1"/>
    <col min="6146" max="6146" width="18.7109375" customWidth="1"/>
    <col min="6147" max="6147" width="18.28515625" customWidth="1"/>
    <col min="6148" max="6148" width="18" customWidth="1"/>
    <col min="6149" max="6149" width="18.7109375" customWidth="1"/>
    <col min="6398" max="6398" width="64.7109375" customWidth="1"/>
    <col min="6399" max="6399" width="9.42578125" customWidth="1"/>
    <col min="6400" max="6400" width="22.42578125" customWidth="1"/>
    <col min="6401" max="6401" width="18.85546875" customWidth="1"/>
    <col min="6402" max="6402" width="18.7109375" customWidth="1"/>
    <col min="6403" max="6403" width="18.28515625" customWidth="1"/>
    <col min="6404" max="6404" width="18" customWidth="1"/>
    <col min="6405" max="6405" width="18.7109375" customWidth="1"/>
    <col min="6654" max="6654" width="64.7109375" customWidth="1"/>
    <col min="6655" max="6655" width="9.42578125" customWidth="1"/>
    <col min="6656" max="6656" width="22.42578125" customWidth="1"/>
    <col min="6657" max="6657" width="18.85546875" customWidth="1"/>
    <col min="6658" max="6658" width="18.7109375" customWidth="1"/>
    <col min="6659" max="6659" width="18.28515625" customWidth="1"/>
    <col min="6660" max="6660" width="18" customWidth="1"/>
    <col min="6661" max="6661" width="18.7109375" customWidth="1"/>
    <col min="6910" max="6910" width="64.7109375" customWidth="1"/>
    <col min="6911" max="6911" width="9.42578125" customWidth="1"/>
    <col min="6912" max="6912" width="22.42578125" customWidth="1"/>
    <col min="6913" max="6913" width="18.85546875" customWidth="1"/>
    <col min="6914" max="6914" width="18.7109375" customWidth="1"/>
    <col min="6915" max="6915" width="18.28515625" customWidth="1"/>
    <col min="6916" max="6916" width="18" customWidth="1"/>
    <col min="6917" max="6917" width="18.7109375" customWidth="1"/>
    <col min="7166" max="7166" width="64.7109375" customWidth="1"/>
    <col min="7167" max="7167" width="9.42578125" customWidth="1"/>
    <col min="7168" max="7168" width="22.42578125" customWidth="1"/>
    <col min="7169" max="7169" width="18.85546875" customWidth="1"/>
    <col min="7170" max="7170" width="18.7109375" customWidth="1"/>
    <col min="7171" max="7171" width="18.28515625" customWidth="1"/>
    <col min="7172" max="7172" width="18" customWidth="1"/>
    <col min="7173" max="7173" width="18.7109375" customWidth="1"/>
    <col min="7422" max="7422" width="64.7109375" customWidth="1"/>
    <col min="7423" max="7423" width="9.42578125" customWidth="1"/>
    <col min="7424" max="7424" width="22.42578125" customWidth="1"/>
    <col min="7425" max="7425" width="18.85546875" customWidth="1"/>
    <col min="7426" max="7426" width="18.7109375" customWidth="1"/>
    <col min="7427" max="7427" width="18.28515625" customWidth="1"/>
    <col min="7428" max="7428" width="18" customWidth="1"/>
    <col min="7429" max="7429" width="18.7109375" customWidth="1"/>
    <col min="7678" max="7678" width="64.7109375" customWidth="1"/>
    <col min="7679" max="7679" width="9.42578125" customWidth="1"/>
    <col min="7680" max="7680" width="22.42578125" customWidth="1"/>
    <col min="7681" max="7681" width="18.85546875" customWidth="1"/>
    <col min="7682" max="7682" width="18.7109375" customWidth="1"/>
    <col min="7683" max="7683" width="18.28515625" customWidth="1"/>
    <col min="7684" max="7684" width="18" customWidth="1"/>
    <col min="7685" max="7685" width="18.7109375" customWidth="1"/>
    <col min="7934" max="7934" width="64.7109375" customWidth="1"/>
    <col min="7935" max="7935" width="9.42578125" customWidth="1"/>
    <col min="7936" max="7936" width="22.42578125" customWidth="1"/>
    <col min="7937" max="7937" width="18.85546875" customWidth="1"/>
    <col min="7938" max="7938" width="18.7109375" customWidth="1"/>
    <col min="7939" max="7939" width="18.28515625" customWidth="1"/>
    <col min="7940" max="7940" width="18" customWidth="1"/>
    <col min="7941" max="7941" width="18.7109375" customWidth="1"/>
    <col min="8190" max="8190" width="64.7109375" customWidth="1"/>
    <col min="8191" max="8191" width="9.42578125" customWidth="1"/>
    <col min="8192" max="8192" width="22.42578125" customWidth="1"/>
    <col min="8193" max="8193" width="18.85546875" customWidth="1"/>
    <col min="8194" max="8194" width="18.7109375" customWidth="1"/>
    <col min="8195" max="8195" width="18.28515625" customWidth="1"/>
    <col min="8196" max="8196" width="18" customWidth="1"/>
    <col min="8197" max="8197" width="18.7109375" customWidth="1"/>
    <col min="8446" max="8446" width="64.7109375" customWidth="1"/>
    <col min="8447" max="8447" width="9.42578125" customWidth="1"/>
    <col min="8448" max="8448" width="22.42578125" customWidth="1"/>
    <col min="8449" max="8449" width="18.85546875" customWidth="1"/>
    <col min="8450" max="8450" width="18.7109375" customWidth="1"/>
    <col min="8451" max="8451" width="18.28515625" customWidth="1"/>
    <col min="8452" max="8452" width="18" customWidth="1"/>
    <col min="8453" max="8453" width="18.7109375" customWidth="1"/>
    <col min="8702" max="8702" width="64.7109375" customWidth="1"/>
    <col min="8703" max="8703" width="9.42578125" customWidth="1"/>
    <col min="8704" max="8704" width="22.42578125" customWidth="1"/>
    <col min="8705" max="8705" width="18.85546875" customWidth="1"/>
    <col min="8706" max="8706" width="18.7109375" customWidth="1"/>
    <col min="8707" max="8707" width="18.28515625" customWidth="1"/>
    <col min="8708" max="8708" width="18" customWidth="1"/>
    <col min="8709" max="8709" width="18.7109375" customWidth="1"/>
    <col min="8958" max="8958" width="64.7109375" customWidth="1"/>
    <col min="8959" max="8959" width="9.42578125" customWidth="1"/>
    <col min="8960" max="8960" width="22.42578125" customWidth="1"/>
    <col min="8961" max="8961" width="18.85546875" customWidth="1"/>
    <col min="8962" max="8962" width="18.7109375" customWidth="1"/>
    <col min="8963" max="8963" width="18.28515625" customWidth="1"/>
    <col min="8964" max="8964" width="18" customWidth="1"/>
    <col min="8965" max="8965" width="18.7109375" customWidth="1"/>
    <col min="9214" max="9214" width="64.7109375" customWidth="1"/>
    <col min="9215" max="9215" width="9.42578125" customWidth="1"/>
    <col min="9216" max="9216" width="22.42578125" customWidth="1"/>
    <col min="9217" max="9217" width="18.85546875" customWidth="1"/>
    <col min="9218" max="9218" width="18.7109375" customWidth="1"/>
    <col min="9219" max="9219" width="18.28515625" customWidth="1"/>
    <col min="9220" max="9220" width="18" customWidth="1"/>
    <col min="9221" max="9221" width="18.7109375" customWidth="1"/>
    <col min="9470" max="9470" width="64.7109375" customWidth="1"/>
    <col min="9471" max="9471" width="9.42578125" customWidth="1"/>
    <col min="9472" max="9472" width="22.42578125" customWidth="1"/>
    <col min="9473" max="9473" width="18.85546875" customWidth="1"/>
    <col min="9474" max="9474" width="18.7109375" customWidth="1"/>
    <col min="9475" max="9475" width="18.28515625" customWidth="1"/>
    <col min="9476" max="9476" width="18" customWidth="1"/>
    <col min="9477" max="9477" width="18.7109375" customWidth="1"/>
    <col min="9726" max="9726" width="64.7109375" customWidth="1"/>
    <col min="9727" max="9727" width="9.42578125" customWidth="1"/>
    <col min="9728" max="9728" width="22.42578125" customWidth="1"/>
    <col min="9729" max="9729" width="18.85546875" customWidth="1"/>
    <col min="9730" max="9730" width="18.7109375" customWidth="1"/>
    <col min="9731" max="9731" width="18.28515625" customWidth="1"/>
    <col min="9732" max="9732" width="18" customWidth="1"/>
    <col min="9733" max="9733" width="18.7109375" customWidth="1"/>
    <col min="9982" max="9982" width="64.7109375" customWidth="1"/>
    <col min="9983" max="9983" width="9.42578125" customWidth="1"/>
    <col min="9984" max="9984" width="22.42578125" customWidth="1"/>
    <col min="9985" max="9985" width="18.85546875" customWidth="1"/>
    <col min="9986" max="9986" width="18.7109375" customWidth="1"/>
    <col min="9987" max="9987" width="18.28515625" customWidth="1"/>
    <col min="9988" max="9988" width="18" customWidth="1"/>
    <col min="9989" max="9989" width="18.7109375" customWidth="1"/>
    <col min="10238" max="10238" width="64.7109375" customWidth="1"/>
    <col min="10239" max="10239" width="9.42578125" customWidth="1"/>
    <col min="10240" max="10240" width="22.42578125" customWidth="1"/>
    <col min="10241" max="10241" width="18.85546875" customWidth="1"/>
    <col min="10242" max="10242" width="18.7109375" customWidth="1"/>
    <col min="10243" max="10243" width="18.28515625" customWidth="1"/>
    <col min="10244" max="10244" width="18" customWidth="1"/>
    <col min="10245" max="10245" width="18.7109375" customWidth="1"/>
    <col min="10494" max="10494" width="64.7109375" customWidth="1"/>
    <col min="10495" max="10495" width="9.42578125" customWidth="1"/>
    <col min="10496" max="10496" width="22.42578125" customWidth="1"/>
    <col min="10497" max="10497" width="18.85546875" customWidth="1"/>
    <col min="10498" max="10498" width="18.7109375" customWidth="1"/>
    <col min="10499" max="10499" width="18.28515625" customWidth="1"/>
    <col min="10500" max="10500" width="18" customWidth="1"/>
    <col min="10501" max="10501" width="18.7109375" customWidth="1"/>
    <col min="10750" max="10750" width="64.7109375" customWidth="1"/>
    <col min="10751" max="10751" width="9.42578125" customWidth="1"/>
    <col min="10752" max="10752" width="22.42578125" customWidth="1"/>
    <col min="10753" max="10753" width="18.85546875" customWidth="1"/>
    <col min="10754" max="10754" width="18.7109375" customWidth="1"/>
    <col min="10755" max="10755" width="18.28515625" customWidth="1"/>
    <col min="10756" max="10756" width="18" customWidth="1"/>
    <col min="10757" max="10757" width="18.7109375" customWidth="1"/>
    <col min="11006" max="11006" width="64.7109375" customWidth="1"/>
    <col min="11007" max="11007" width="9.42578125" customWidth="1"/>
    <col min="11008" max="11008" width="22.42578125" customWidth="1"/>
    <col min="11009" max="11009" width="18.85546875" customWidth="1"/>
    <col min="11010" max="11010" width="18.7109375" customWidth="1"/>
    <col min="11011" max="11011" width="18.28515625" customWidth="1"/>
    <col min="11012" max="11012" width="18" customWidth="1"/>
    <col min="11013" max="11013" width="18.7109375" customWidth="1"/>
    <col min="11262" max="11262" width="64.7109375" customWidth="1"/>
    <col min="11263" max="11263" width="9.42578125" customWidth="1"/>
    <col min="11264" max="11264" width="22.42578125" customWidth="1"/>
    <col min="11265" max="11265" width="18.85546875" customWidth="1"/>
    <col min="11266" max="11266" width="18.7109375" customWidth="1"/>
    <col min="11267" max="11267" width="18.28515625" customWidth="1"/>
    <col min="11268" max="11268" width="18" customWidth="1"/>
    <col min="11269" max="11269" width="18.7109375" customWidth="1"/>
    <col min="11518" max="11518" width="64.7109375" customWidth="1"/>
    <col min="11519" max="11519" width="9.42578125" customWidth="1"/>
    <col min="11520" max="11520" width="22.42578125" customWidth="1"/>
    <col min="11521" max="11521" width="18.85546875" customWidth="1"/>
    <col min="11522" max="11522" width="18.7109375" customWidth="1"/>
    <col min="11523" max="11523" width="18.28515625" customWidth="1"/>
    <col min="11524" max="11524" width="18" customWidth="1"/>
    <col min="11525" max="11525" width="18.7109375" customWidth="1"/>
    <col min="11774" max="11774" width="64.7109375" customWidth="1"/>
    <col min="11775" max="11775" width="9.42578125" customWidth="1"/>
    <col min="11776" max="11776" width="22.42578125" customWidth="1"/>
    <col min="11777" max="11777" width="18.85546875" customWidth="1"/>
    <col min="11778" max="11778" width="18.7109375" customWidth="1"/>
    <col min="11779" max="11779" width="18.28515625" customWidth="1"/>
    <col min="11780" max="11780" width="18" customWidth="1"/>
    <col min="11781" max="11781" width="18.7109375" customWidth="1"/>
    <col min="12030" max="12030" width="64.7109375" customWidth="1"/>
    <col min="12031" max="12031" width="9.42578125" customWidth="1"/>
    <col min="12032" max="12032" width="22.42578125" customWidth="1"/>
    <col min="12033" max="12033" width="18.85546875" customWidth="1"/>
    <col min="12034" max="12034" width="18.7109375" customWidth="1"/>
    <col min="12035" max="12035" width="18.28515625" customWidth="1"/>
    <col min="12036" max="12036" width="18" customWidth="1"/>
    <col min="12037" max="12037" width="18.7109375" customWidth="1"/>
    <col min="12286" max="12286" width="64.7109375" customWidth="1"/>
    <col min="12287" max="12287" width="9.42578125" customWidth="1"/>
    <col min="12288" max="12288" width="22.42578125" customWidth="1"/>
    <col min="12289" max="12289" width="18.85546875" customWidth="1"/>
    <col min="12290" max="12290" width="18.7109375" customWidth="1"/>
    <col min="12291" max="12291" width="18.28515625" customWidth="1"/>
    <col min="12292" max="12292" width="18" customWidth="1"/>
    <col min="12293" max="12293" width="18.7109375" customWidth="1"/>
    <col min="12542" max="12542" width="64.7109375" customWidth="1"/>
    <col min="12543" max="12543" width="9.42578125" customWidth="1"/>
    <col min="12544" max="12544" width="22.42578125" customWidth="1"/>
    <col min="12545" max="12545" width="18.85546875" customWidth="1"/>
    <col min="12546" max="12546" width="18.7109375" customWidth="1"/>
    <col min="12547" max="12547" width="18.28515625" customWidth="1"/>
    <col min="12548" max="12548" width="18" customWidth="1"/>
    <col min="12549" max="12549" width="18.7109375" customWidth="1"/>
    <col min="12798" max="12798" width="64.7109375" customWidth="1"/>
    <col min="12799" max="12799" width="9.42578125" customWidth="1"/>
    <col min="12800" max="12800" width="22.42578125" customWidth="1"/>
    <col min="12801" max="12801" width="18.85546875" customWidth="1"/>
    <col min="12802" max="12802" width="18.7109375" customWidth="1"/>
    <col min="12803" max="12803" width="18.28515625" customWidth="1"/>
    <col min="12804" max="12804" width="18" customWidth="1"/>
    <col min="12805" max="12805" width="18.7109375" customWidth="1"/>
    <col min="13054" max="13054" width="64.7109375" customWidth="1"/>
    <col min="13055" max="13055" width="9.42578125" customWidth="1"/>
    <col min="13056" max="13056" width="22.42578125" customWidth="1"/>
    <col min="13057" max="13057" width="18.85546875" customWidth="1"/>
    <col min="13058" max="13058" width="18.7109375" customWidth="1"/>
    <col min="13059" max="13059" width="18.28515625" customWidth="1"/>
    <col min="13060" max="13060" width="18" customWidth="1"/>
    <col min="13061" max="13061" width="18.7109375" customWidth="1"/>
    <col min="13310" max="13310" width="64.7109375" customWidth="1"/>
    <col min="13311" max="13311" width="9.42578125" customWidth="1"/>
    <col min="13312" max="13312" width="22.42578125" customWidth="1"/>
    <col min="13313" max="13313" width="18.85546875" customWidth="1"/>
    <col min="13314" max="13314" width="18.7109375" customWidth="1"/>
    <col min="13315" max="13315" width="18.28515625" customWidth="1"/>
    <col min="13316" max="13316" width="18" customWidth="1"/>
    <col min="13317" max="13317" width="18.7109375" customWidth="1"/>
    <col min="13566" max="13566" width="64.7109375" customWidth="1"/>
    <col min="13567" max="13567" width="9.42578125" customWidth="1"/>
    <col min="13568" max="13568" width="22.42578125" customWidth="1"/>
    <col min="13569" max="13569" width="18.85546875" customWidth="1"/>
    <col min="13570" max="13570" width="18.7109375" customWidth="1"/>
    <col min="13571" max="13571" width="18.28515625" customWidth="1"/>
    <col min="13572" max="13572" width="18" customWidth="1"/>
    <col min="13573" max="13573" width="18.7109375" customWidth="1"/>
    <col min="13822" max="13822" width="64.7109375" customWidth="1"/>
    <col min="13823" max="13823" width="9.42578125" customWidth="1"/>
    <col min="13824" max="13824" width="22.42578125" customWidth="1"/>
    <col min="13825" max="13825" width="18.85546875" customWidth="1"/>
    <col min="13826" max="13826" width="18.7109375" customWidth="1"/>
    <col min="13827" max="13827" width="18.28515625" customWidth="1"/>
    <col min="13828" max="13828" width="18" customWidth="1"/>
    <col min="13829" max="13829" width="18.7109375" customWidth="1"/>
    <col min="14078" max="14078" width="64.7109375" customWidth="1"/>
    <col min="14079" max="14079" width="9.42578125" customWidth="1"/>
    <col min="14080" max="14080" width="22.42578125" customWidth="1"/>
    <col min="14081" max="14081" width="18.85546875" customWidth="1"/>
    <col min="14082" max="14082" width="18.7109375" customWidth="1"/>
    <col min="14083" max="14083" width="18.28515625" customWidth="1"/>
    <col min="14084" max="14084" width="18" customWidth="1"/>
    <col min="14085" max="14085" width="18.7109375" customWidth="1"/>
    <col min="14334" max="14334" width="64.7109375" customWidth="1"/>
    <col min="14335" max="14335" width="9.42578125" customWidth="1"/>
    <col min="14336" max="14336" width="22.42578125" customWidth="1"/>
    <col min="14337" max="14337" width="18.85546875" customWidth="1"/>
    <col min="14338" max="14338" width="18.7109375" customWidth="1"/>
    <col min="14339" max="14339" width="18.28515625" customWidth="1"/>
    <col min="14340" max="14340" width="18" customWidth="1"/>
    <col min="14341" max="14341" width="18.7109375" customWidth="1"/>
    <col min="14590" max="14590" width="64.7109375" customWidth="1"/>
    <col min="14591" max="14591" width="9.42578125" customWidth="1"/>
    <col min="14592" max="14592" width="22.42578125" customWidth="1"/>
    <col min="14593" max="14593" width="18.85546875" customWidth="1"/>
    <col min="14594" max="14594" width="18.7109375" customWidth="1"/>
    <col min="14595" max="14595" width="18.28515625" customWidth="1"/>
    <col min="14596" max="14596" width="18" customWidth="1"/>
    <col min="14597" max="14597" width="18.7109375" customWidth="1"/>
    <col min="14846" max="14846" width="64.7109375" customWidth="1"/>
    <col min="14847" max="14847" width="9.42578125" customWidth="1"/>
    <col min="14848" max="14848" width="22.42578125" customWidth="1"/>
    <col min="14849" max="14849" width="18.85546875" customWidth="1"/>
    <col min="14850" max="14850" width="18.7109375" customWidth="1"/>
    <col min="14851" max="14851" width="18.28515625" customWidth="1"/>
    <col min="14852" max="14852" width="18" customWidth="1"/>
    <col min="14853" max="14853" width="18.7109375" customWidth="1"/>
    <col min="15102" max="15102" width="64.7109375" customWidth="1"/>
    <col min="15103" max="15103" width="9.42578125" customWidth="1"/>
    <col min="15104" max="15104" width="22.42578125" customWidth="1"/>
    <col min="15105" max="15105" width="18.85546875" customWidth="1"/>
    <col min="15106" max="15106" width="18.7109375" customWidth="1"/>
    <col min="15107" max="15107" width="18.28515625" customWidth="1"/>
    <col min="15108" max="15108" width="18" customWidth="1"/>
    <col min="15109" max="15109" width="18.7109375" customWidth="1"/>
    <col min="15358" max="15358" width="64.7109375" customWidth="1"/>
    <col min="15359" max="15359" width="9.42578125" customWidth="1"/>
    <col min="15360" max="15360" width="22.42578125" customWidth="1"/>
    <col min="15361" max="15361" width="18.85546875" customWidth="1"/>
    <col min="15362" max="15362" width="18.7109375" customWidth="1"/>
    <col min="15363" max="15363" width="18.28515625" customWidth="1"/>
    <col min="15364" max="15364" width="18" customWidth="1"/>
    <col min="15365" max="15365" width="18.7109375" customWidth="1"/>
    <col min="15614" max="15614" width="64.7109375" customWidth="1"/>
    <col min="15615" max="15615" width="9.42578125" customWidth="1"/>
    <col min="15616" max="15616" width="22.42578125" customWidth="1"/>
    <col min="15617" max="15617" width="18.85546875" customWidth="1"/>
    <col min="15618" max="15618" width="18.7109375" customWidth="1"/>
    <col min="15619" max="15619" width="18.28515625" customWidth="1"/>
    <col min="15620" max="15620" width="18" customWidth="1"/>
    <col min="15621" max="15621" width="18.7109375" customWidth="1"/>
    <col min="15870" max="15870" width="64.7109375" customWidth="1"/>
    <col min="15871" max="15871" width="9.42578125" customWidth="1"/>
    <col min="15872" max="15872" width="22.42578125" customWidth="1"/>
    <col min="15873" max="15873" width="18.85546875" customWidth="1"/>
    <col min="15874" max="15874" width="18.7109375" customWidth="1"/>
    <col min="15875" max="15875" width="18.28515625" customWidth="1"/>
    <col min="15876" max="15876" width="18" customWidth="1"/>
    <col min="15877" max="15877" width="18.7109375" customWidth="1"/>
    <col min="16126" max="16126" width="64.7109375" customWidth="1"/>
    <col min="16127" max="16127" width="9.42578125" customWidth="1"/>
    <col min="16128" max="16128" width="22.42578125" customWidth="1"/>
    <col min="16129" max="16129" width="18.85546875" customWidth="1"/>
    <col min="16130" max="16130" width="18.7109375" customWidth="1"/>
    <col min="16131" max="16131" width="18.28515625" customWidth="1"/>
    <col min="16132" max="16132" width="18" customWidth="1"/>
    <col min="16133" max="16133" width="18.7109375" customWidth="1"/>
  </cols>
  <sheetData>
    <row r="1" spans="1:5" x14ac:dyDescent="0.25">
      <c r="A1" s="203" t="s">
        <v>711</v>
      </c>
      <c r="B1" s="203"/>
      <c r="C1" s="203"/>
      <c r="D1" s="203"/>
      <c r="E1" s="203"/>
    </row>
    <row r="3" spans="1:5" ht="21.75" customHeight="1" x14ac:dyDescent="0.25">
      <c r="A3" s="199" t="s">
        <v>702</v>
      </c>
      <c r="B3" s="205"/>
      <c r="C3" s="205"/>
      <c r="D3" s="205"/>
      <c r="E3" s="205"/>
    </row>
    <row r="4" spans="1:5" ht="26.25" customHeight="1" x14ac:dyDescent="0.25">
      <c r="A4" s="202" t="s">
        <v>664</v>
      </c>
      <c r="B4" s="200"/>
      <c r="C4" s="200"/>
      <c r="D4" s="200"/>
      <c r="E4" s="200"/>
    </row>
    <row r="6" spans="1:5" ht="30" x14ac:dyDescent="0.3">
      <c r="A6" s="2" t="s">
        <v>81</v>
      </c>
      <c r="B6" s="3" t="s">
        <v>82</v>
      </c>
      <c r="C6" s="99" t="s">
        <v>1</v>
      </c>
      <c r="D6" s="101" t="s">
        <v>3</v>
      </c>
    </row>
    <row r="7" spans="1:5" x14ac:dyDescent="0.25">
      <c r="A7" s="26"/>
      <c r="B7" s="26"/>
      <c r="C7" s="86"/>
      <c r="D7" s="86"/>
    </row>
    <row r="8" spans="1:5" x14ac:dyDescent="0.25">
      <c r="A8" s="26"/>
      <c r="B8" s="26"/>
      <c r="C8" s="86"/>
      <c r="D8" s="86"/>
    </row>
    <row r="9" spans="1:5" x14ac:dyDescent="0.25">
      <c r="A9" s="13" t="s">
        <v>184</v>
      </c>
      <c r="B9" s="6" t="s">
        <v>185</v>
      </c>
      <c r="C9" s="86">
        <v>0</v>
      </c>
      <c r="D9" s="86">
        <f>C9</f>
        <v>0</v>
      </c>
    </row>
    <row r="10" spans="1:5" x14ac:dyDescent="0.25">
      <c r="A10" s="13"/>
      <c r="B10" s="6"/>
      <c r="C10" s="86"/>
      <c r="D10" s="86"/>
    </row>
    <row r="11" spans="1:5" x14ac:dyDescent="0.25">
      <c r="A11" s="13"/>
      <c r="B11" s="6"/>
      <c r="C11" s="86"/>
      <c r="D11" s="86"/>
    </row>
    <row r="12" spans="1:5" x14ac:dyDescent="0.25">
      <c r="A12" s="13" t="s">
        <v>424</v>
      </c>
      <c r="B12" s="6" t="s">
        <v>186</v>
      </c>
      <c r="C12" s="86">
        <v>0</v>
      </c>
      <c r="D12" s="86">
        <f>C12</f>
        <v>0</v>
      </c>
    </row>
    <row r="13" spans="1:5" x14ac:dyDescent="0.25">
      <c r="A13" s="13"/>
      <c r="B13" s="6"/>
      <c r="C13" s="86"/>
      <c r="D13" s="86"/>
    </row>
    <row r="14" spans="1:5" x14ac:dyDescent="0.25">
      <c r="A14" s="13"/>
      <c r="B14" s="6"/>
      <c r="C14" s="86"/>
      <c r="D14" s="86"/>
    </row>
    <row r="15" spans="1:5" x14ac:dyDescent="0.25">
      <c r="A15" s="5" t="s">
        <v>187</v>
      </c>
      <c r="B15" s="6" t="s">
        <v>188</v>
      </c>
      <c r="C15" s="86">
        <v>0</v>
      </c>
      <c r="D15" s="86">
        <f>C15</f>
        <v>0</v>
      </c>
    </row>
    <row r="16" spans="1:5" x14ac:dyDescent="0.25">
      <c r="A16" s="5"/>
      <c r="B16" s="6"/>
      <c r="C16" s="86"/>
      <c r="D16" s="86"/>
    </row>
    <row r="17" spans="1:4" x14ac:dyDescent="0.25">
      <c r="A17" s="5"/>
      <c r="B17" s="6"/>
      <c r="C17" s="86"/>
      <c r="D17" s="107"/>
    </row>
    <row r="18" spans="1:4" x14ac:dyDescent="0.25">
      <c r="A18" s="13" t="s">
        <v>189</v>
      </c>
      <c r="B18" s="6" t="s">
        <v>190</v>
      </c>
      <c r="C18" s="86">
        <v>200000</v>
      </c>
      <c r="D18" s="108">
        <f>C18</f>
        <v>200000</v>
      </c>
    </row>
    <row r="19" spans="1:4" x14ac:dyDescent="0.25">
      <c r="A19" s="132" t="s">
        <v>674</v>
      </c>
      <c r="B19" s="6"/>
      <c r="C19" s="86"/>
      <c r="D19" s="86"/>
    </row>
    <row r="20" spans="1:4" x14ac:dyDescent="0.25">
      <c r="A20" s="13"/>
      <c r="B20" s="6"/>
      <c r="C20" s="86"/>
      <c r="D20" s="86"/>
    </row>
    <row r="21" spans="1:4" x14ac:dyDescent="0.25">
      <c r="A21" s="13" t="s">
        <v>191</v>
      </c>
      <c r="B21" s="6" t="s">
        <v>192</v>
      </c>
      <c r="C21" s="86">
        <v>0</v>
      </c>
      <c r="D21" s="86">
        <f>C21</f>
        <v>0</v>
      </c>
    </row>
    <row r="22" spans="1:4" x14ac:dyDescent="0.25">
      <c r="A22" s="13"/>
      <c r="B22" s="6"/>
      <c r="C22" s="86"/>
      <c r="D22" s="86"/>
    </row>
    <row r="23" spans="1:4" x14ac:dyDescent="0.25">
      <c r="A23" s="13"/>
      <c r="B23" s="6"/>
      <c r="C23" s="86"/>
      <c r="D23" s="86"/>
    </row>
    <row r="24" spans="1:4" x14ac:dyDescent="0.25">
      <c r="A24" s="5" t="s">
        <v>193</v>
      </c>
      <c r="B24" s="6" t="s">
        <v>194</v>
      </c>
      <c r="C24" s="86">
        <v>0</v>
      </c>
      <c r="D24" s="86">
        <f>C24</f>
        <v>0</v>
      </c>
    </row>
    <row r="25" spans="1:4" x14ac:dyDescent="0.25">
      <c r="A25" s="5" t="s">
        <v>195</v>
      </c>
      <c r="B25" s="6" t="s">
        <v>196</v>
      </c>
      <c r="C25" s="108">
        <v>110000</v>
      </c>
      <c r="D25" s="108">
        <f>C25</f>
        <v>110000</v>
      </c>
    </row>
    <row r="26" spans="1:4" s="88" customFormat="1" ht="15.75" x14ac:dyDescent="0.25">
      <c r="A26" s="20" t="s">
        <v>425</v>
      </c>
      <c r="B26" s="9" t="s">
        <v>197</v>
      </c>
      <c r="C26" s="120">
        <f>SUM(C9+C12+C15+C18+C21+C24+C25)</f>
        <v>310000</v>
      </c>
      <c r="D26" s="120">
        <f>C26</f>
        <v>310000</v>
      </c>
    </row>
    <row r="27" spans="1:4" ht="15.75" x14ac:dyDescent="0.25">
      <c r="A27" s="24"/>
      <c r="B27" s="8"/>
      <c r="C27" s="86"/>
      <c r="D27" s="86"/>
    </row>
    <row r="28" spans="1:4" ht="15.75" x14ac:dyDescent="0.25">
      <c r="A28" s="24"/>
      <c r="B28" s="8"/>
      <c r="C28" s="86"/>
      <c r="D28" s="86"/>
    </row>
    <row r="29" spans="1:4" x14ac:dyDescent="0.25">
      <c r="A29" s="13" t="s">
        <v>198</v>
      </c>
      <c r="B29" s="6" t="s">
        <v>199</v>
      </c>
      <c r="C29" s="108">
        <v>28000000</v>
      </c>
      <c r="D29" s="86">
        <f>C29</f>
        <v>28000000</v>
      </c>
    </row>
    <row r="30" spans="1:4" x14ac:dyDescent="0.25">
      <c r="A30" s="132" t="s">
        <v>703</v>
      </c>
      <c r="B30" s="134"/>
      <c r="C30" s="135">
        <v>1000000</v>
      </c>
      <c r="D30" s="135">
        <f>SUM(C30)</f>
        <v>1000000</v>
      </c>
    </row>
    <row r="31" spans="1:4" x14ac:dyDescent="0.25">
      <c r="A31" s="132" t="s">
        <v>704</v>
      </c>
      <c r="B31" s="6"/>
      <c r="C31" s="187">
        <v>27000000</v>
      </c>
      <c r="D31" s="187">
        <f>SUM(C31)</f>
        <v>27000000</v>
      </c>
    </row>
    <row r="32" spans="1:4" x14ac:dyDescent="0.25">
      <c r="A32" s="13"/>
      <c r="B32" s="6"/>
      <c r="C32" s="86"/>
      <c r="D32" s="86"/>
    </row>
    <row r="33" spans="1:5" x14ac:dyDescent="0.25">
      <c r="A33" s="13"/>
      <c r="B33" s="6"/>
      <c r="C33" s="86"/>
      <c r="D33" s="86"/>
    </row>
    <row r="34" spans="1:5" x14ac:dyDescent="0.25">
      <c r="A34" s="13" t="s">
        <v>200</v>
      </c>
      <c r="B34" s="6" t="s">
        <v>201</v>
      </c>
      <c r="C34" s="86">
        <v>0</v>
      </c>
      <c r="D34" s="86">
        <f>C34</f>
        <v>0</v>
      </c>
    </row>
    <row r="35" spans="1:5" x14ac:dyDescent="0.25">
      <c r="A35" s="13"/>
      <c r="B35" s="6"/>
      <c r="C35" s="86"/>
      <c r="D35" s="86"/>
    </row>
    <row r="36" spans="1:5" x14ac:dyDescent="0.25">
      <c r="A36" s="13" t="s">
        <v>202</v>
      </c>
      <c r="B36" s="6" t="s">
        <v>203</v>
      </c>
      <c r="C36" s="86">
        <v>0</v>
      </c>
      <c r="D36" s="86">
        <f>C36</f>
        <v>0</v>
      </c>
    </row>
    <row r="37" spans="1:5" x14ac:dyDescent="0.25">
      <c r="A37" s="13" t="s">
        <v>204</v>
      </c>
      <c r="B37" s="6" t="s">
        <v>205</v>
      </c>
      <c r="C37" s="86">
        <v>7559999</v>
      </c>
      <c r="D37" s="86">
        <f>C37</f>
        <v>7559999</v>
      </c>
    </row>
    <row r="38" spans="1:5" s="88" customFormat="1" ht="15.75" x14ac:dyDescent="0.25">
      <c r="A38" s="20" t="s">
        <v>426</v>
      </c>
      <c r="B38" s="9" t="s">
        <v>206</v>
      </c>
      <c r="C38" s="116">
        <f>C29+C34+C36+C37</f>
        <v>35559999</v>
      </c>
      <c r="D38" s="116">
        <f>C38</f>
        <v>35559999</v>
      </c>
    </row>
    <row r="41" spans="1:5" x14ac:dyDescent="0.25">
      <c r="A41" s="91" t="s">
        <v>634</v>
      </c>
      <c r="B41" s="91" t="s">
        <v>649</v>
      </c>
      <c r="C41" s="91" t="s">
        <v>635</v>
      </c>
      <c r="D41" s="91" t="s">
        <v>636</v>
      </c>
      <c r="E41" s="118" t="s">
        <v>637</v>
      </c>
    </row>
    <row r="42" spans="1:5" x14ac:dyDescent="0.25">
      <c r="A42" s="102"/>
      <c r="B42" s="102"/>
      <c r="C42" s="112"/>
      <c r="D42" s="112"/>
      <c r="E42" s="113"/>
    </row>
    <row r="43" spans="1:5" x14ac:dyDescent="0.25">
      <c r="A43" s="13" t="s">
        <v>184</v>
      </c>
      <c r="B43" s="6" t="s">
        <v>185</v>
      </c>
      <c r="C43" s="112">
        <v>0</v>
      </c>
      <c r="D43" s="112">
        <v>0</v>
      </c>
      <c r="E43" s="113">
        <f>SUM(C43:D43)</f>
        <v>0</v>
      </c>
    </row>
    <row r="44" spans="1:5" x14ac:dyDescent="0.25">
      <c r="A44" s="13"/>
      <c r="B44" s="6"/>
      <c r="C44" s="112"/>
      <c r="D44" s="112"/>
      <c r="E44" s="113"/>
    </row>
    <row r="45" spans="1:5" x14ac:dyDescent="0.25">
      <c r="A45" s="13" t="s">
        <v>424</v>
      </c>
      <c r="B45" s="6" t="s">
        <v>186</v>
      </c>
      <c r="C45" s="112">
        <v>0</v>
      </c>
      <c r="D45" s="112">
        <v>0</v>
      </c>
      <c r="E45" s="113">
        <f>SUM(C45:D45)</f>
        <v>0</v>
      </c>
    </row>
    <row r="46" spans="1:5" x14ac:dyDescent="0.25">
      <c r="A46" s="13"/>
      <c r="B46" s="6"/>
      <c r="C46" s="112"/>
      <c r="D46" s="112"/>
      <c r="E46" s="113"/>
    </row>
    <row r="47" spans="1:5" x14ac:dyDescent="0.25">
      <c r="A47" s="13"/>
      <c r="B47" s="6"/>
      <c r="C47" s="112"/>
      <c r="D47" s="112"/>
      <c r="E47" s="113"/>
    </row>
    <row r="48" spans="1:5" x14ac:dyDescent="0.25">
      <c r="A48" s="5" t="s">
        <v>187</v>
      </c>
      <c r="B48" s="6" t="s">
        <v>188</v>
      </c>
      <c r="C48" s="112">
        <v>0</v>
      </c>
      <c r="D48" s="112">
        <v>0</v>
      </c>
      <c r="E48" s="113">
        <f>SUM(C48:D48)</f>
        <v>0</v>
      </c>
    </row>
    <row r="49" spans="1:5" x14ac:dyDescent="0.25">
      <c r="A49" s="5"/>
      <c r="B49" s="6"/>
      <c r="C49" s="112"/>
      <c r="D49" s="112"/>
      <c r="E49" s="113"/>
    </row>
    <row r="50" spans="1:5" x14ac:dyDescent="0.25">
      <c r="A50" s="5"/>
      <c r="B50" s="6"/>
      <c r="C50" s="133"/>
      <c r="D50" s="133"/>
      <c r="E50" s="133"/>
    </row>
    <row r="51" spans="1:5" x14ac:dyDescent="0.25">
      <c r="A51" s="13" t="s">
        <v>189</v>
      </c>
      <c r="B51" s="6" t="s">
        <v>190</v>
      </c>
      <c r="C51" s="108">
        <v>200000</v>
      </c>
      <c r="D51" s="108">
        <v>110000</v>
      </c>
      <c r="E51" s="108">
        <f>SUM(C51:D51)</f>
        <v>310000</v>
      </c>
    </row>
    <row r="52" spans="1:5" s="88" customFormat="1" ht="15.75" x14ac:dyDescent="0.25">
      <c r="A52" s="20" t="s">
        <v>425</v>
      </c>
      <c r="B52" s="9" t="s">
        <v>197</v>
      </c>
      <c r="C52" s="114">
        <f>C43+C45+C48+C51</f>
        <v>200000</v>
      </c>
      <c r="D52" s="114">
        <f>D43+D45+D48+D51</f>
        <v>110000</v>
      </c>
      <c r="E52" s="114">
        <f>SUM(C52:D52)</f>
        <v>310000</v>
      </c>
    </row>
    <row r="53" spans="1:5" ht="15.75" x14ac:dyDescent="0.25">
      <c r="A53" s="24"/>
      <c r="B53" s="8"/>
      <c r="C53" s="112"/>
      <c r="D53" s="112"/>
      <c r="E53" s="113"/>
    </row>
    <row r="54" spans="1:5" ht="15.75" x14ac:dyDescent="0.25">
      <c r="A54" s="24"/>
      <c r="B54" s="8"/>
      <c r="C54" s="112"/>
      <c r="D54" s="112"/>
      <c r="E54" s="113"/>
    </row>
    <row r="55" spans="1:5" x14ac:dyDescent="0.25">
      <c r="A55" s="13" t="s">
        <v>198</v>
      </c>
      <c r="B55" s="6" t="s">
        <v>199</v>
      </c>
      <c r="C55" s="112">
        <v>28000000</v>
      </c>
      <c r="D55" s="112">
        <v>7559999</v>
      </c>
      <c r="E55" s="113">
        <f>SUM(C55:D55)</f>
        <v>35559999</v>
      </c>
    </row>
    <row r="56" spans="1:5" x14ac:dyDescent="0.25">
      <c r="A56" s="132" t="s">
        <v>705</v>
      </c>
      <c r="B56" s="134"/>
      <c r="C56" s="136">
        <v>1000000</v>
      </c>
      <c r="D56" s="136">
        <v>270000</v>
      </c>
      <c r="E56" s="135">
        <f>SUM(C56:D56)</f>
        <v>1270000</v>
      </c>
    </row>
    <row r="57" spans="1:5" x14ac:dyDescent="0.25">
      <c r="A57" s="132" t="s">
        <v>704</v>
      </c>
      <c r="B57" s="6"/>
      <c r="C57" s="186">
        <v>27000000</v>
      </c>
      <c r="D57" s="186">
        <v>7289999</v>
      </c>
      <c r="E57" s="187">
        <f>SUM(C57:D57)</f>
        <v>34289999</v>
      </c>
    </row>
    <row r="58" spans="1:5" x14ac:dyDescent="0.25">
      <c r="A58" s="13"/>
      <c r="B58" s="6"/>
      <c r="C58" s="112"/>
      <c r="D58" s="112"/>
      <c r="E58" s="113"/>
    </row>
    <row r="59" spans="1:5" x14ac:dyDescent="0.25">
      <c r="A59" s="13" t="s">
        <v>200</v>
      </c>
      <c r="B59" s="6" t="s">
        <v>201</v>
      </c>
      <c r="C59" s="112">
        <v>0</v>
      </c>
      <c r="D59" s="112">
        <v>0</v>
      </c>
      <c r="E59" s="113">
        <f>SUM(C59:D59)</f>
        <v>0</v>
      </c>
    </row>
    <row r="60" spans="1:5" x14ac:dyDescent="0.25">
      <c r="A60" s="13"/>
      <c r="B60" s="6"/>
      <c r="C60" s="112"/>
      <c r="D60" s="112"/>
      <c r="E60" s="113"/>
    </row>
    <row r="61" spans="1:5" x14ac:dyDescent="0.25">
      <c r="A61" s="13"/>
      <c r="B61" s="6"/>
      <c r="C61" s="112"/>
      <c r="D61" s="112"/>
      <c r="E61" s="113"/>
    </row>
    <row r="62" spans="1:5" x14ac:dyDescent="0.25">
      <c r="A62" s="13" t="s">
        <v>202</v>
      </c>
      <c r="B62" s="6" t="s">
        <v>203</v>
      </c>
      <c r="C62" s="112">
        <v>0</v>
      </c>
      <c r="D62" s="112">
        <v>0</v>
      </c>
      <c r="E62" s="113">
        <f>SUM(C62:D62)</f>
        <v>0</v>
      </c>
    </row>
    <row r="63" spans="1:5" s="88" customFormat="1" ht="15.75" x14ac:dyDescent="0.25">
      <c r="A63" s="20" t="s">
        <v>426</v>
      </c>
      <c r="B63" s="9" t="s">
        <v>206</v>
      </c>
      <c r="C63" s="115">
        <f>C55+C59+C62</f>
        <v>28000000</v>
      </c>
      <c r="D63" s="115">
        <f>D55+D59+D62</f>
        <v>7559999</v>
      </c>
      <c r="E63" s="116">
        <f>SUM(C63:D63)</f>
        <v>35559999</v>
      </c>
    </row>
    <row r="64" spans="1:5" x14ac:dyDescent="0.25">
      <c r="A64" s="87"/>
      <c r="B64" s="87"/>
      <c r="C64" s="87"/>
      <c r="D64" s="87"/>
    </row>
    <row r="65" spans="1:4" x14ac:dyDescent="0.25">
      <c r="A65" s="87"/>
      <c r="B65" s="87"/>
      <c r="C65" s="87"/>
      <c r="D65" s="87"/>
    </row>
    <row r="66" spans="1:4" x14ac:dyDescent="0.25">
      <c r="A66" s="87"/>
      <c r="B66" s="87"/>
      <c r="C66" s="87"/>
      <c r="D66" s="87"/>
    </row>
    <row r="67" spans="1:4" x14ac:dyDescent="0.25">
      <c r="A67" s="87"/>
      <c r="B67" s="87"/>
      <c r="C67" s="87"/>
      <c r="D67" s="87"/>
    </row>
    <row r="68" spans="1:4" x14ac:dyDescent="0.25">
      <c r="A68" s="87"/>
      <c r="B68" s="87"/>
      <c r="C68" s="87"/>
      <c r="D68" s="87"/>
    </row>
    <row r="69" spans="1:4" x14ac:dyDescent="0.25">
      <c r="A69" s="87"/>
      <c r="B69" s="87"/>
      <c r="C69" s="87"/>
      <c r="D69" s="87"/>
    </row>
  </sheetData>
  <mergeCells count="3">
    <mergeCell ref="A1:E1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56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C36"/>
  <sheetViews>
    <sheetView zoomScaleNormal="100" workbookViewId="0">
      <selection activeCell="B2" sqref="B2"/>
    </sheetView>
  </sheetViews>
  <sheetFormatPr defaultRowHeight="15" x14ac:dyDescent="0.25"/>
  <cols>
    <col min="1" max="1" width="86.28515625" customWidth="1"/>
    <col min="2" max="2" width="28.28515625" customWidth="1"/>
    <col min="3" max="3" width="18.42578125" customWidth="1"/>
  </cols>
  <sheetData>
    <row r="1" spans="1:3" x14ac:dyDescent="0.25">
      <c r="C1" s="121"/>
    </row>
    <row r="2" spans="1:3" x14ac:dyDescent="0.25">
      <c r="B2" t="s">
        <v>712</v>
      </c>
    </row>
    <row r="3" spans="1:3" ht="25.5" customHeight="1" x14ac:dyDescent="0.25">
      <c r="A3" s="199" t="s">
        <v>702</v>
      </c>
      <c r="B3" s="205"/>
      <c r="C3" s="205"/>
    </row>
    <row r="4" spans="1:3" ht="23.25" customHeight="1" x14ac:dyDescent="0.25">
      <c r="A4" s="209" t="s">
        <v>582</v>
      </c>
      <c r="B4" s="210"/>
      <c r="C4" s="210"/>
    </row>
    <row r="5" spans="1:3" x14ac:dyDescent="0.25">
      <c r="A5" s="1"/>
    </row>
    <row r="6" spans="1:3" x14ac:dyDescent="0.25">
      <c r="A6" s="1"/>
    </row>
    <row r="7" spans="1:3" ht="51" customHeight="1" x14ac:dyDescent="0.25">
      <c r="A7" s="142" t="s">
        <v>581</v>
      </c>
      <c r="B7" s="143" t="s">
        <v>628</v>
      </c>
      <c r="C7" s="144" t="s">
        <v>3</v>
      </c>
    </row>
    <row r="8" spans="1:3" ht="15" customHeight="1" x14ac:dyDescent="0.25">
      <c r="A8" s="51" t="s">
        <v>555</v>
      </c>
      <c r="B8" s="137">
        <v>0</v>
      </c>
      <c r="C8" s="139">
        <f t="shared" ref="C8:C34" si="0">SUM(B8:B8)</f>
        <v>0</v>
      </c>
    </row>
    <row r="9" spans="1:3" ht="15" customHeight="1" x14ac:dyDescent="0.25">
      <c r="A9" s="51" t="s">
        <v>556</v>
      </c>
      <c r="B9" s="137">
        <v>0</v>
      </c>
      <c r="C9" s="139">
        <f t="shared" si="0"/>
        <v>0</v>
      </c>
    </row>
    <row r="10" spans="1:3" ht="15" customHeight="1" x14ac:dyDescent="0.25">
      <c r="A10" s="51" t="s">
        <v>557</v>
      </c>
      <c r="B10" s="137">
        <v>0</v>
      </c>
      <c r="C10" s="139">
        <f t="shared" si="0"/>
        <v>0</v>
      </c>
    </row>
    <row r="11" spans="1:3" ht="15" customHeight="1" x14ac:dyDescent="0.25">
      <c r="A11" s="51" t="s">
        <v>558</v>
      </c>
      <c r="B11" s="137">
        <v>0</v>
      </c>
      <c r="C11" s="139">
        <f t="shared" si="0"/>
        <v>0</v>
      </c>
    </row>
    <row r="12" spans="1:3" s="88" customFormat="1" ht="15" customHeight="1" x14ac:dyDescent="0.25">
      <c r="A12" s="50" t="s">
        <v>576</v>
      </c>
      <c r="B12" s="138">
        <f>SUM(B8:B11)</f>
        <v>0</v>
      </c>
      <c r="C12" s="140">
        <f t="shared" si="0"/>
        <v>0</v>
      </c>
    </row>
    <row r="13" spans="1:3" ht="15" customHeight="1" x14ac:dyDescent="0.25">
      <c r="A13" s="51" t="s">
        <v>559</v>
      </c>
      <c r="B13" s="137">
        <v>0</v>
      </c>
      <c r="C13" s="139">
        <f t="shared" si="0"/>
        <v>0</v>
      </c>
    </row>
    <row r="14" spans="1:3" ht="33" customHeight="1" x14ac:dyDescent="0.25">
      <c r="A14" s="51" t="s">
        <v>560</v>
      </c>
      <c r="B14" s="137">
        <v>0</v>
      </c>
      <c r="C14" s="139">
        <f t="shared" si="0"/>
        <v>0</v>
      </c>
    </row>
    <row r="15" spans="1:3" ht="15" customHeight="1" x14ac:dyDescent="0.25">
      <c r="A15" s="51" t="s">
        <v>561</v>
      </c>
      <c r="B15" s="137">
        <v>0</v>
      </c>
      <c r="C15" s="139">
        <f t="shared" si="0"/>
        <v>0</v>
      </c>
    </row>
    <row r="16" spans="1:3" ht="15" customHeight="1" x14ac:dyDescent="0.25">
      <c r="A16" s="51" t="s">
        <v>562</v>
      </c>
      <c r="B16" s="137">
        <v>1</v>
      </c>
      <c r="C16" s="159">
        <f t="shared" si="0"/>
        <v>1</v>
      </c>
    </row>
    <row r="17" spans="1:3" ht="15" customHeight="1" x14ac:dyDescent="0.25">
      <c r="A17" s="51" t="s">
        <v>563</v>
      </c>
      <c r="B17" s="137">
        <v>1</v>
      </c>
      <c r="C17" s="139">
        <f t="shared" si="0"/>
        <v>1</v>
      </c>
    </row>
    <row r="18" spans="1:3" ht="15" customHeight="1" x14ac:dyDescent="0.25">
      <c r="A18" s="51" t="s">
        <v>564</v>
      </c>
      <c r="B18" s="137">
        <v>0</v>
      </c>
      <c r="C18" s="139">
        <f t="shared" si="0"/>
        <v>0</v>
      </c>
    </row>
    <row r="19" spans="1:3" ht="15" customHeight="1" x14ac:dyDescent="0.25">
      <c r="A19" s="51" t="s">
        <v>565</v>
      </c>
      <c r="B19" s="137">
        <v>0</v>
      </c>
      <c r="C19" s="139">
        <f t="shared" si="0"/>
        <v>0</v>
      </c>
    </row>
    <row r="20" spans="1:3" s="88" customFormat="1" ht="15" customHeight="1" x14ac:dyDescent="0.25">
      <c r="A20" s="50" t="s">
        <v>577</v>
      </c>
      <c r="B20" s="138">
        <f>SUM(B13:B19)</f>
        <v>2</v>
      </c>
      <c r="C20" s="140">
        <f t="shared" si="0"/>
        <v>2</v>
      </c>
    </row>
    <row r="21" spans="1:3" ht="15" customHeight="1" x14ac:dyDescent="0.25">
      <c r="A21" s="51" t="s">
        <v>566</v>
      </c>
      <c r="B21" s="137">
        <v>0</v>
      </c>
      <c r="C21" s="139">
        <f t="shared" si="0"/>
        <v>0</v>
      </c>
    </row>
    <row r="22" spans="1:3" ht="15" customHeight="1" x14ac:dyDescent="0.25">
      <c r="A22" s="51" t="s">
        <v>567</v>
      </c>
      <c r="B22" s="137">
        <v>0</v>
      </c>
      <c r="C22" s="139">
        <f t="shared" si="0"/>
        <v>0</v>
      </c>
    </row>
    <row r="23" spans="1:3" ht="15" customHeight="1" x14ac:dyDescent="0.25">
      <c r="A23" s="51" t="s">
        <v>568</v>
      </c>
      <c r="B23" s="137">
        <v>2</v>
      </c>
      <c r="C23" s="139">
        <f t="shared" si="0"/>
        <v>2</v>
      </c>
    </row>
    <row r="24" spans="1:3" s="88" customFormat="1" ht="15" customHeight="1" x14ac:dyDescent="0.25">
      <c r="A24" s="50" t="s">
        <v>578</v>
      </c>
      <c r="B24" s="138">
        <f>SUM(B21:B23)</f>
        <v>2</v>
      </c>
      <c r="C24" s="140">
        <f t="shared" si="0"/>
        <v>2</v>
      </c>
    </row>
    <row r="25" spans="1:3" ht="15" customHeight="1" x14ac:dyDescent="0.25">
      <c r="A25" s="51" t="s">
        <v>569</v>
      </c>
      <c r="B25" s="137">
        <v>1</v>
      </c>
      <c r="C25" s="139">
        <f t="shared" si="0"/>
        <v>1</v>
      </c>
    </row>
    <row r="26" spans="1:3" ht="15" customHeight="1" x14ac:dyDescent="0.25">
      <c r="A26" s="51" t="s">
        <v>570</v>
      </c>
      <c r="B26" s="137">
        <v>3</v>
      </c>
      <c r="C26" s="139">
        <f t="shared" si="0"/>
        <v>3</v>
      </c>
    </row>
    <row r="27" spans="1:3" ht="15" customHeight="1" x14ac:dyDescent="0.25">
      <c r="A27" s="51" t="s">
        <v>571</v>
      </c>
      <c r="B27" s="137">
        <v>1</v>
      </c>
      <c r="C27" s="139">
        <f t="shared" si="0"/>
        <v>1</v>
      </c>
    </row>
    <row r="28" spans="1:3" s="88" customFormat="1" ht="15" customHeight="1" x14ac:dyDescent="0.25">
      <c r="A28" s="50" t="s">
        <v>579</v>
      </c>
      <c r="B28" s="138">
        <f>SUM(B25:B27)</f>
        <v>5</v>
      </c>
      <c r="C28" s="140">
        <f t="shared" si="0"/>
        <v>5</v>
      </c>
    </row>
    <row r="29" spans="1:3" s="88" customFormat="1" ht="37.5" customHeight="1" x14ac:dyDescent="0.25">
      <c r="A29" s="50" t="s">
        <v>580</v>
      </c>
      <c r="B29" s="67">
        <f>SUM(B28,B24,B20,B12)</f>
        <v>9</v>
      </c>
      <c r="C29" s="140">
        <f t="shared" si="0"/>
        <v>9</v>
      </c>
    </row>
    <row r="30" spans="1:3" ht="30" x14ac:dyDescent="0.25">
      <c r="A30" s="51" t="s">
        <v>572</v>
      </c>
      <c r="B30" s="137">
        <v>0</v>
      </c>
      <c r="C30" s="139">
        <f t="shared" si="0"/>
        <v>0</v>
      </c>
    </row>
    <row r="31" spans="1:3" ht="43.5" customHeight="1" x14ac:dyDescent="0.25">
      <c r="A31" s="51" t="s">
        <v>573</v>
      </c>
      <c r="B31" s="137">
        <v>0</v>
      </c>
      <c r="C31" s="139">
        <f t="shared" si="0"/>
        <v>0</v>
      </c>
    </row>
    <row r="32" spans="1:3" ht="33.75" customHeight="1" x14ac:dyDescent="0.25">
      <c r="A32" s="51" t="s">
        <v>574</v>
      </c>
      <c r="B32" s="137">
        <v>0</v>
      </c>
      <c r="C32" s="139">
        <f t="shared" si="0"/>
        <v>0</v>
      </c>
    </row>
    <row r="33" spans="1:3" ht="18.75" customHeight="1" x14ac:dyDescent="0.25">
      <c r="A33" s="51" t="s">
        <v>575</v>
      </c>
      <c r="B33" s="137">
        <v>0</v>
      </c>
      <c r="C33" s="139">
        <f t="shared" si="0"/>
        <v>0</v>
      </c>
    </row>
    <row r="34" spans="1:3" s="88" customFormat="1" ht="33" customHeight="1" x14ac:dyDescent="0.25">
      <c r="A34" s="50" t="s">
        <v>45</v>
      </c>
      <c r="B34" s="138">
        <f>SUM(B30:B33)</f>
        <v>0</v>
      </c>
      <c r="C34" s="140">
        <f t="shared" si="0"/>
        <v>0</v>
      </c>
    </row>
    <row r="35" spans="1:3" x14ac:dyDescent="0.25">
      <c r="A35" s="206"/>
      <c r="B35" s="207"/>
    </row>
    <row r="36" spans="1:3" x14ac:dyDescent="0.25">
      <c r="A36" s="208"/>
      <c r="B36" s="207"/>
    </row>
  </sheetData>
  <mergeCells count="4">
    <mergeCell ref="A35:B35"/>
    <mergeCell ref="A36:B36"/>
    <mergeCell ref="A3:C3"/>
    <mergeCell ref="A4:C4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G44"/>
  <sheetViews>
    <sheetView workbookViewId="0">
      <selection sqref="A1:B1"/>
    </sheetView>
  </sheetViews>
  <sheetFormatPr defaultRowHeight="15" x14ac:dyDescent="0.25"/>
  <cols>
    <col min="1" max="1" width="83.28515625" customWidth="1"/>
    <col min="2" max="2" width="19.5703125" customWidth="1"/>
  </cols>
  <sheetData>
    <row r="1" spans="1:7" x14ac:dyDescent="0.25">
      <c r="A1" s="203" t="s">
        <v>713</v>
      </c>
      <c r="B1" s="203"/>
    </row>
    <row r="3" spans="1:7" ht="27" customHeight="1" x14ac:dyDescent="0.25">
      <c r="A3" s="199" t="s">
        <v>702</v>
      </c>
      <c r="B3" s="205"/>
    </row>
    <row r="4" spans="1:7" ht="71.25" customHeight="1" x14ac:dyDescent="0.25">
      <c r="A4" s="202" t="s">
        <v>665</v>
      </c>
      <c r="B4" s="209"/>
      <c r="C4" s="60"/>
      <c r="D4" s="60"/>
      <c r="E4" s="60"/>
      <c r="F4" s="60"/>
      <c r="G4" s="60"/>
    </row>
    <row r="5" spans="1:7" ht="24" customHeight="1" x14ac:dyDescent="0.25">
      <c r="A5" s="56"/>
      <c r="B5" s="56"/>
      <c r="C5" s="60"/>
      <c r="D5" s="60"/>
      <c r="E5" s="60"/>
      <c r="F5" s="60"/>
      <c r="G5" s="60"/>
    </row>
    <row r="6" spans="1:7" ht="22.5" customHeight="1" x14ac:dyDescent="0.25">
      <c r="A6" s="4" t="s">
        <v>1</v>
      </c>
    </row>
    <row r="7" spans="1:7" ht="18" x14ac:dyDescent="0.25">
      <c r="A7" s="39" t="s">
        <v>706</v>
      </c>
      <c r="B7" s="38" t="s">
        <v>10</v>
      </c>
    </row>
    <row r="8" spans="1:7" x14ac:dyDescent="0.25">
      <c r="A8" s="37" t="s">
        <v>63</v>
      </c>
      <c r="B8" s="192"/>
    </row>
    <row r="9" spans="1:7" x14ac:dyDescent="0.25">
      <c r="A9" s="61" t="s">
        <v>64</v>
      </c>
      <c r="B9" s="192"/>
    </row>
    <row r="10" spans="1:7" x14ac:dyDescent="0.25">
      <c r="A10" s="37" t="s">
        <v>65</v>
      </c>
      <c r="B10" s="167"/>
    </row>
    <row r="11" spans="1:7" x14ac:dyDescent="0.25">
      <c r="A11" s="37" t="s">
        <v>66</v>
      </c>
      <c r="B11" s="167"/>
    </row>
    <row r="12" spans="1:7" x14ac:dyDescent="0.25">
      <c r="A12" s="37" t="s">
        <v>67</v>
      </c>
      <c r="B12" s="167"/>
    </row>
    <row r="13" spans="1:7" x14ac:dyDescent="0.25">
      <c r="A13" s="37" t="s">
        <v>68</v>
      </c>
      <c r="B13" s="167"/>
    </row>
    <row r="14" spans="1:7" x14ac:dyDescent="0.25">
      <c r="A14" s="37" t="s">
        <v>69</v>
      </c>
      <c r="B14" s="167">
        <v>34289999</v>
      </c>
    </row>
    <row r="15" spans="1:7" x14ac:dyDescent="0.25">
      <c r="A15" s="37" t="s">
        <v>70</v>
      </c>
      <c r="B15" s="167"/>
    </row>
    <row r="16" spans="1:7" s="88" customFormat="1" x14ac:dyDescent="0.25">
      <c r="A16" s="93" t="s">
        <v>13</v>
      </c>
      <c r="B16" s="193">
        <v>34289999</v>
      </c>
    </row>
    <row r="17" spans="1:2" ht="30" x14ac:dyDescent="0.25">
      <c r="A17" s="62" t="s">
        <v>5</v>
      </c>
      <c r="B17" s="167"/>
    </row>
    <row r="18" spans="1:2" ht="30" x14ac:dyDescent="0.25">
      <c r="A18" s="62" t="s">
        <v>6</v>
      </c>
      <c r="B18" s="167">
        <v>34289999</v>
      </c>
    </row>
    <row r="19" spans="1:2" x14ac:dyDescent="0.25">
      <c r="A19" s="63" t="s">
        <v>7</v>
      </c>
      <c r="B19" s="192"/>
    </row>
    <row r="20" spans="1:2" x14ac:dyDescent="0.25">
      <c r="A20" s="63" t="s">
        <v>8</v>
      </c>
      <c r="B20" s="192"/>
    </row>
    <row r="21" spans="1:2" x14ac:dyDescent="0.25">
      <c r="A21" s="37" t="s">
        <v>11</v>
      </c>
      <c r="B21" s="192"/>
    </row>
    <row r="22" spans="1:2" s="88" customFormat="1" x14ac:dyDescent="0.25">
      <c r="A22" s="43" t="s">
        <v>9</v>
      </c>
      <c r="B22" s="161"/>
    </row>
    <row r="23" spans="1:2" s="88" customFormat="1" ht="31.5" x14ac:dyDescent="0.25">
      <c r="A23" s="64" t="s">
        <v>12</v>
      </c>
      <c r="B23" s="194"/>
    </row>
    <row r="24" spans="1:2" s="88" customFormat="1" ht="15.75" x14ac:dyDescent="0.25">
      <c r="A24" s="90" t="s">
        <v>554</v>
      </c>
      <c r="B24" s="195">
        <v>34289999</v>
      </c>
    </row>
    <row r="27" spans="1:2" ht="18" x14ac:dyDescent="0.25">
      <c r="A27" s="39" t="s">
        <v>4</v>
      </c>
      <c r="B27" s="38" t="s">
        <v>10</v>
      </c>
    </row>
    <row r="28" spans="1:2" x14ac:dyDescent="0.25">
      <c r="A28" s="37" t="s">
        <v>63</v>
      </c>
      <c r="B28" s="37"/>
    </row>
    <row r="29" spans="1:2" x14ac:dyDescent="0.25">
      <c r="A29" s="61" t="s">
        <v>64</v>
      </c>
      <c r="B29" s="37"/>
    </row>
    <row r="30" spans="1:2" x14ac:dyDescent="0.25">
      <c r="A30" s="37" t="s">
        <v>65</v>
      </c>
      <c r="B30" s="37"/>
    </row>
    <row r="31" spans="1:2" x14ac:dyDescent="0.25">
      <c r="A31" s="37" t="s">
        <v>66</v>
      </c>
      <c r="B31" s="37"/>
    </row>
    <row r="32" spans="1:2" x14ac:dyDescent="0.25">
      <c r="A32" s="37" t="s">
        <v>67</v>
      </c>
      <c r="B32" s="37"/>
    </row>
    <row r="33" spans="1:2" x14ac:dyDescent="0.25">
      <c r="A33" s="37" t="s">
        <v>68</v>
      </c>
      <c r="B33" s="37"/>
    </row>
    <row r="34" spans="1:2" x14ac:dyDescent="0.25">
      <c r="A34" s="37" t="s">
        <v>69</v>
      </c>
      <c r="B34" s="37"/>
    </row>
    <row r="35" spans="1:2" x14ac:dyDescent="0.25">
      <c r="A35" s="37" t="s">
        <v>70</v>
      </c>
      <c r="B35" s="37"/>
    </row>
    <row r="36" spans="1:2" s="88" customFormat="1" x14ac:dyDescent="0.25">
      <c r="A36" s="93" t="s">
        <v>13</v>
      </c>
      <c r="B36" s="93">
        <f>SUM(B28:B35)</f>
        <v>0</v>
      </c>
    </row>
    <row r="37" spans="1:2" ht="30" x14ac:dyDescent="0.25">
      <c r="A37" s="62" t="s">
        <v>5</v>
      </c>
      <c r="B37" s="37"/>
    </row>
    <row r="38" spans="1:2" ht="30" x14ac:dyDescent="0.25">
      <c r="A38" s="62" t="s">
        <v>6</v>
      </c>
      <c r="B38" s="37"/>
    </row>
    <row r="39" spans="1:2" x14ac:dyDescent="0.25">
      <c r="A39" s="63" t="s">
        <v>7</v>
      </c>
      <c r="B39" s="37"/>
    </row>
    <row r="40" spans="1:2" x14ac:dyDescent="0.25">
      <c r="A40" s="63" t="s">
        <v>8</v>
      </c>
      <c r="B40" s="37"/>
    </row>
    <row r="41" spans="1:2" x14ac:dyDescent="0.25">
      <c r="A41" s="37" t="s">
        <v>11</v>
      </c>
      <c r="B41" s="37"/>
    </row>
    <row r="42" spans="1:2" s="88" customFormat="1" x14ac:dyDescent="0.25">
      <c r="A42" s="43" t="s">
        <v>9</v>
      </c>
      <c r="B42" s="91"/>
    </row>
    <row r="43" spans="1:2" s="88" customFormat="1" ht="31.5" x14ac:dyDescent="0.25">
      <c r="A43" s="64" t="s">
        <v>12</v>
      </c>
      <c r="B43" s="23"/>
    </row>
    <row r="44" spans="1:2" s="88" customFormat="1" ht="15.75" x14ac:dyDescent="0.25">
      <c r="A44" s="90" t="s">
        <v>554</v>
      </c>
      <c r="B44" s="90">
        <f>SUM(B42,B43,)</f>
        <v>0</v>
      </c>
    </row>
  </sheetData>
  <mergeCells count="3">
    <mergeCell ref="A4:B4"/>
    <mergeCell ref="A3:B3"/>
    <mergeCell ref="A1:B1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84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L65"/>
  <sheetViews>
    <sheetView zoomScaleNormal="100" workbookViewId="0">
      <selection activeCell="H1" sqref="H1:J1"/>
    </sheetView>
  </sheetViews>
  <sheetFormatPr defaultRowHeight="15" x14ac:dyDescent="0.25"/>
  <cols>
    <col min="1" max="1" width="64.28515625" customWidth="1"/>
    <col min="2" max="2" width="7.5703125" bestFit="1" customWidth="1"/>
    <col min="3" max="3" width="18.140625" customWidth="1"/>
    <col min="4" max="4" width="21.5703125" customWidth="1"/>
    <col min="5" max="5" width="21.85546875" customWidth="1"/>
    <col min="6" max="7" width="19.5703125" customWidth="1"/>
    <col min="8" max="8" width="16.42578125" customWidth="1"/>
    <col min="9" max="9" width="16.28515625" customWidth="1"/>
    <col min="10" max="10" width="30.140625" customWidth="1"/>
    <col min="257" max="257" width="64.28515625" customWidth="1"/>
    <col min="259" max="259" width="18.140625" customWidth="1"/>
    <col min="260" max="260" width="21.5703125" customWidth="1"/>
    <col min="261" max="261" width="21.85546875" customWidth="1"/>
    <col min="262" max="263" width="19.5703125" customWidth="1"/>
    <col min="264" max="264" width="16.42578125" customWidth="1"/>
    <col min="265" max="265" width="16.28515625" customWidth="1"/>
    <col min="266" max="266" width="30.140625" customWidth="1"/>
    <col min="513" max="513" width="64.28515625" customWidth="1"/>
    <col min="515" max="515" width="18.140625" customWidth="1"/>
    <col min="516" max="516" width="21.5703125" customWidth="1"/>
    <col min="517" max="517" width="21.85546875" customWidth="1"/>
    <col min="518" max="519" width="19.5703125" customWidth="1"/>
    <col min="520" max="520" width="16.42578125" customWidth="1"/>
    <col min="521" max="521" width="16.28515625" customWidth="1"/>
    <col min="522" max="522" width="30.140625" customWidth="1"/>
    <col min="769" max="769" width="64.28515625" customWidth="1"/>
    <col min="771" max="771" width="18.140625" customWidth="1"/>
    <col min="772" max="772" width="21.5703125" customWidth="1"/>
    <col min="773" max="773" width="21.85546875" customWidth="1"/>
    <col min="774" max="775" width="19.5703125" customWidth="1"/>
    <col min="776" max="776" width="16.42578125" customWidth="1"/>
    <col min="777" max="777" width="16.28515625" customWidth="1"/>
    <col min="778" max="778" width="30.140625" customWidth="1"/>
    <col min="1025" max="1025" width="64.28515625" customWidth="1"/>
    <col min="1027" max="1027" width="18.140625" customWidth="1"/>
    <col min="1028" max="1028" width="21.5703125" customWidth="1"/>
    <col min="1029" max="1029" width="21.85546875" customWidth="1"/>
    <col min="1030" max="1031" width="19.5703125" customWidth="1"/>
    <col min="1032" max="1032" width="16.42578125" customWidth="1"/>
    <col min="1033" max="1033" width="16.28515625" customWidth="1"/>
    <col min="1034" max="1034" width="30.140625" customWidth="1"/>
    <col min="1281" max="1281" width="64.28515625" customWidth="1"/>
    <col min="1283" max="1283" width="18.140625" customWidth="1"/>
    <col min="1284" max="1284" width="21.5703125" customWidth="1"/>
    <col min="1285" max="1285" width="21.85546875" customWidth="1"/>
    <col min="1286" max="1287" width="19.5703125" customWidth="1"/>
    <col min="1288" max="1288" width="16.42578125" customWidth="1"/>
    <col min="1289" max="1289" width="16.28515625" customWidth="1"/>
    <col min="1290" max="1290" width="30.140625" customWidth="1"/>
    <col min="1537" max="1537" width="64.28515625" customWidth="1"/>
    <col min="1539" max="1539" width="18.140625" customWidth="1"/>
    <col min="1540" max="1540" width="21.5703125" customWidth="1"/>
    <col min="1541" max="1541" width="21.85546875" customWidth="1"/>
    <col min="1542" max="1543" width="19.5703125" customWidth="1"/>
    <col min="1544" max="1544" width="16.42578125" customWidth="1"/>
    <col min="1545" max="1545" width="16.28515625" customWidth="1"/>
    <col min="1546" max="1546" width="30.140625" customWidth="1"/>
    <col min="1793" max="1793" width="64.28515625" customWidth="1"/>
    <col min="1795" max="1795" width="18.140625" customWidth="1"/>
    <col min="1796" max="1796" width="21.5703125" customWidth="1"/>
    <col min="1797" max="1797" width="21.85546875" customWidth="1"/>
    <col min="1798" max="1799" width="19.5703125" customWidth="1"/>
    <col min="1800" max="1800" width="16.42578125" customWidth="1"/>
    <col min="1801" max="1801" width="16.28515625" customWidth="1"/>
    <col min="1802" max="1802" width="30.140625" customWidth="1"/>
    <col min="2049" max="2049" width="64.28515625" customWidth="1"/>
    <col min="2051" max="2051" width="18.140625" customWidth="1"/>
    <col min="2052" max="2052" width="21.5703125" customWidth="1"/>
    <col min="2053" max="2053" width="21.85546875" customWidth="1"/>
    <col min="2054" max="2055" width="19.5703125" customWidth="1"/>
    <col min="2056" max="2056" width="16.42578125" customWidth="1"/>
    <col min="2057" max="2057" width="16.28515625" customWidth="1"/>
    <col min="2058" max="2058" width="30.140625" customWidth="1"/>
    <col min="2305" max="2305" width="64.28515625" customWidth="1"/>
    <col min="2307" max="2307" width="18.140625" customWidth="1"/>
    <col min="2308" max="2308" width="21.5703125" customWidth="1"/>
    <col min="2309" max="2309" width="21.85546875" customWidth="1"/>
    <col min="2310" max="2311" width="19.5703125" customWidth="1"/>
    <col min="2312" max="2312" width="16.42578125" customWidth="1"/>
    <col min="2313" max="2313" width="16.28515625" customWidth="1"/>
    <col min="2314" max="2314" width="30.140625" customWidth="1"/>
    <col min="2561" max="2561" width="64.28515625" customWidth="1"/>
    <col min="2563" max="2563" width="18.140625" customWidth="1"/>
    <col min="2564" max="2564" width="21.5703125" customWidth="1"/>
    <col min="2565" max="2565" width="21.85546875" customWidth="1"/>
    <col min="2566" max="2567" width="19.5703125" customWidth="1"/>
    <col min="2568" max="2568" width="16.42578125" customWidth="1"/>
    <col min="2569" max="2569" width="16.28515625" customWidth="1"/>
    <col min="2570" max="2570" width="30.140625" customWidth="1"/>
    <col min="2817" max="2817" width="64.28515625" customWidth="1"/>
    <col min="2819" max="2819" width="18.140625" customWidth="1"/>
    <col min="2820" max="2820" width="21.5703125" customWidth="1"/>
    <col min="2821" max="2821" width="21.85546875" customWidth="1"/>
    <col min="2822" max="2823" width="19.5703125" customWidth="1"/>
    <col min="2824" max="2824" width="16.42578125" customWidth="1"/>
    <col min="2825" max="2825" width="16.28515625" customWidth="1"/>
    <col min="2826" max="2826" width="30.140625" customWidth="1"/>
    <col min="3073" max="3073" width="64.28515625" customWidth="1"/>
    <col min="3075" max="3075" width="18.140625" customWidth="1"/>
    <col min="3076" max="3076" width="21.5703125" customWidth="1"/>
    <col min="3077" max="3077" width="21.85546875" customWidth="1"/>
    <col min="3078" max="3079" width="19.5703125" customWidth="1"/>
    <col min="3080" max="3080" width="16.42578125" customWidth="1"/>
    <col min="3081" max="3081" width="16.28515625" customWidth="1"/>
    <col min="3082" max="3082" width="30.140625" customWidth="1"/>
    <col min="3329" max="3329" width="64.28515625" customWidth="1"/>
    <col min="3331" max="3331" width="18.140625" customWidth="1"/>
    <col min="3332" max="3332" width="21.5703125" customWidth="1"/>
    <col min="3333" max="3333" width="21.85546875" customWidth="1"/>
    <col min="3334" max="3335" width="19.5703125" customWidth="1"/>
    <col min="3336" max="3336" width="16.42578125" customWidth="1"/>
    <col min="3337" max="3337" width="16.28515625" customWidth="1"/>
    <col min="3338" max="3338" width="30.140625" customWidth="1"/>
    <col min="3585" max="3585" width="64.28515625" customWidth="1"/>
    <col min="3587" max="3587" width="18.140625" customWidth="1"/>
    <col min="3588" max="3588" width="21.5703125" customWidth="1"/>
    <col min="3589" max="3589" width="21.85546875" customWidth="1"/>
    <col min="3590" max="3591" width="19.5703125" customWidth="1"/>
    <col min="3592" max="3592" width="16.42578125" customWidth="1"/>
    <col min="3593" max="3593" width="16.28515625" customWidth="1"/>
    <col min="3594" max="3594" width="30.140625" customWidth="1"/>
    <col min="3841" max="3841" width="64.28515625" customWidth="1"/>
    <col min="3843" max="3843" width="18.140625" customWidth="1"/>
    <col min="3844" max="3844" width="21.5703125" customWidth="1"/>
    <col min="3845" max="3845" width="21.85546875" customWidth="1"/>
    <col min="3846" max="3847" width="19.5703125" customWidth="1"/>
    <col min="3848" max="3848" width="16.42578125" customWidth="1"/>
    <col min="3849" max="3849" width="16.28515625" customWidth="1"/>
    <col min="3850" max="3850" width="30.140625" customWidth="1"/>
    <col min="4097" max="4097" width="64.28515625" customWidth="1"/>
    <col min="4099" max="4099" width="18.140625" customWidth="1"/>
    <col min="4100" max="4100" width="21.5703125" customWidth="1"/>
    <col min="4101" max="4101" width="21.85546875" customWidth="1"/>
    <col min="4102" max="4103" width="19.5703125" customWidth="1"/>
    <col min="4104" max="4104" width="16.42578125" customWidth="1"/>
    <col min="4105" max="4105" width="16.28515625" customWidth="1"/>
    <col min="4106" max="4106" width="30.140625" customWidth="1"/>
    <col min="4353" max="4353" width="64.28515625" customWidth="1"/>
    <col min="4355" max="4355" width="18.140625" customWidth="1"/>
    <col min="4356" max="4356" width="21.5703125" customWidth="1"/>
    <col min="4357" max="4357" width="21.85546875" customWidth="1"/>
    <col min="4358" max="4359" width="19.5703125" customWidth="1"/>
    <col min="4360" max="4360" width="16.42578125" customWidth="1"/>
    <col min="4361" max="4361" width="16.28515625" customWidth="1"/>
    <col min="4362" max="4362" width="30.140625" customWidth="1"/>
    <col min="4609" max="4609" width="64.28515625" customWidth="1"/>
    <col min="4611" max="4611" width="18.140625" customWidth="1"/>
    <col min="4612" max="4612" width="21.5703125" customWidth="1"/>
    <col min="4613" max="4613" width="21.85546875" customWidth="1"/>
    <col min="4614" max="4615" width="19.5703125" customWidth="1"/>
    <col min="4616" max="4616" width="16.42578125" customWidth="1"/>
    <col min="4617" max="4617" width="16.28515625" customWidth="1"/>
    <col min="4618" max="4618" width="30.140625" customWidth="1"/>
    <col min="4865" max="4865" width="64.28515625" customWidth="1"/>
    <col min="4867" max="4867" width="18.140625" customWidth="1"/>
    <col min="4868" max="4868" width="21.5703125" customWidth="1"/>
    <col min="4869" max="4869" width="21.85546875" customWidth="1"/>
    <col min="4870" max="4871" width="19.5703125" customWidth="1"/>
    <col min="4872" max="4872" width="16.42578125" customWidth="1"/>
    <col min="4873" max="4873" width="16.28515625" customWidth="1"/>
    <col min="4874" max="4874" width="30.140625" customWidth="1"/>
    <col min="5121" max="5121" width="64.28515625" customWidth="1"/>
    <col min="5123" max="5123" width="18.140625" customWidth="1"/>
    <col min="5124" max="5124" width="21.5703125" customWidth="1"/>
    <col min="5125" max="5125" width="21.85546875" customWidth="1"/>
    <col min="5126" max="5127" width="19.5703125" customWidth="1"/>
    <col min="5128" max="5128" width="16.42578125" customWidth="1"/>
    <col min="5129" max="5129" width="16.28515625" customWidth="1"/>
    <col min="5130" max="5130" width="30.140625" customWidth="1"/>
    <col min="5377" max="5377" width="64.28515625" customWidth="1"/>
    <col min="5379" max="5379" width="18.140625" customWidth="1"/>
    <col min="5380" max="5380" width="21.5703125" customWidth="1"/>
    <col min="5381" max="5381" width="21.85546875" customWidth="1"/>
    <col min="5382" max="5383" width="19.5703125" customWidth="1"/>
    <col min="5384" max="5384" width="16.42578125" customWidth="1"/>
    <col min="5385" max="5385" width="16.28515625" customWidth="1"/>
    <col min="5386" max="5386" width="30.140625" customWidth="1"/>
    <col min="5633" max="5633" width="64.28515625" customWidth="1"/>
    <col min="5635" max="5635" width="18.140625" customWidth="1"/>
    <col min="5636" max="5636" width="21.5703125" customWidth="1"/>
    <col min="5637" max="5637" width="21.85546875" customWidth="1"/>
    <col min="5638" max="5639" width="19.5703125" customWidth="1"/>
    <col min="5640" max="5640" width="16.42578125" customWidth="1"/>
    <col min="5641" max="5641" width="16.28515625" customWidth="1"/>
    <col min="5642" max="5642" width="30.140625" customWidth="1"/>
    <col min="5889" max="5889" width="64.28515625" customWidth="1"/>
    <col min="5891" max="5891" width="18.140625" customWidth="1"/>
    <col min="5892" max="5892" width="21.5703125" customWidth="1"/>
    <col min="5893" max="5893" width="21.85546875" customWidth="1"/>
    <col min="5894" max="5895" width="19.5703125" customWidth="1"/>
    <col min="5896" max="5896" width="16.42578125" customWidth="1"/>
    <col min="5897" max="5897" width="16.28515625" customWidth="1"/>
    <col min="5898" max="5898" width="30.140625" customWidth="1"/>
    <col min="6145" max="6145" width="64.28515625" customWidth="1"/>
    <col min="6147" max="6147" width="18.140625" customWidth="1"/>
    <col min="6148" max="6148" width="21.5703125" customWidth="1"/>
    <col min="6149" max="6149" width="21.85546875" customWidth="1"/>
    <col min="6150" max="6151" width="19.5703125" customWidth="1"/>
    <col min="6152" max="6152" width="16.42578125" customWidth="1"/>
    <col min="6153" max="6153" width="16.28515625" customWidth="1"/>
    <col min="6154" max="6154" width="30.140625" customWidth="1"/>
    <col min="6401" max="6401" width="64.28515625" customWidth="1"/>
    <col min="6403" max="6403" width="18.140625" customWidth="1"/>
    <col min="6404" max="6404" width="21.5703125" customWidth="1"/>
    <col min="6405" max="6405" width="21.85546875" customWidth="1"/>
    <col min="6406" max="6407" width="19.5703125" customWidth="1"/>
    <col min="6408" max="6408" width="16.42578125" customWidth="1"/>
    <col min="6409" max="6409" width="16.28515625" customWidth="1"/>
    <col min="6410" max="6410" width="30.140625" customWidth="1"/>
    <col min="6657" max="6657" width="64.28515625" customWidth="1"/>
    <col min="6659" max="6659" width="18.140625" customWidth="1"/>
    <col min="6660" max="6660" width="21.5703125" customWidth="1"/>
    <col min="6661" max="6661" width="21.85546875" customWidth="1"/>
    <col min="6662" max="6663" width="19.5703125" customWidth="1"/>
    <col min="6664" max="6664" width="16.42578125" customWidth="1"/>
    <col min="6665" max="6665" width="16.28515625" customWidth="1"/>
    <col min="6666" max="6666" width="30.140625" customWidth="1"/>
    <col min="6913" max="6913" width="64.28515625" customWidth="1"/>
    <col min="6915" max="6915" width="18.140625" customWidth="1"/>
    <col min="6916" max="6916" width="21.5703125" customWidth="1"/>
    <col min="6917" max="6917" width="21.85546875" customWidth="1"/>
    <col min="6918" max="6919" width="19.5703125" customWidth="1"/>
    <col min="6920" max="6920" width="16.42578125" customWidth="1"/>
    <col min="6921" max="6921" width="16.28515625" customWidth="1"/>
    <col min="6922" max="6922" width="30.140625" customWidth="1"/>
    <col min="7169" max="7169" width="64.28515625" customWidth="1"/>
    <col min="7171" max="7171" width="18.140625" customWidth="1"/>
    <col min="7172" max="7172" width="21.5703125" customWidth="1"/>
    <col min="7173" max="7173" width="21.85546875" customWidth="1"/>
    <col min="7174" max="7175" width="19.5703125" customWidth="1"/>
    <col min="7176" max="7176" width="16.42578125" customWidth="1"/>
    <col min="7177" max="7177" width="16.28515625" customWidth="1"/>
    <col min="7178" max="7178" width="30.140625" customWidth="1"/>
    <col min="7425" max="7425" width="64.28515625" customWidth="1"/>
    <col min="7427" max="7427" width="18.140625" customWidth="1"/>
    <col min="7428" max="7428" width="21.5703125" customWidth="1"/>
    <col min="7429" max="7429" width="21.85546875" customWidth="1"/>
    <col min="7430" max="7431" width="19.5703125" customWidth="1"/>
    <col min="7432" max="7432" width="16.42578125" customWidth="1"/>
    <col min="7433" max="7433" width="16.28515625" customWidth="1"/>
    <col min="7434" max="7434" width="30.140625" customWidth="1"/>
    <col min="7681" max="7681" width="64.28515625" customWidth="1"/>
    <col min="7683" max="7683" width="18.140625" customWidth="1"/>
    <col min="7684" max="7684" width="21.5703125" customWidth="1"/>
    <col min="7685" max="7685" width="21.85546875" customWidth="1"/>
    <col min="7686" max="7687" width="19.5703125" customWidth="1"/>
    <col min="7688" max="7688" width="16.42578125" customWidth="1"/>
    <col min="7689" max="7689" width="16.28515625" customWidth="1"/>
    <col min="7690" max="7690" width="30.140625" customWidth="1"/>
    <col min="7937" max="7937" width="64.28515625" customWidth="1"/>
    <col min="7939" max="7939" width="18.140625" customWidth="1"/>
    <col min="7940" max="7940" width="21.5703125" customWidth="1"/>
    <col min="7941" max="7941" width="21.85546875" customWidth="1"/>
    <col min="7942" max="7943" width="19.5703125" customWidth="1"/>
    <col min="7944" max="7944" width="16.42578125" customWidth="1"/>
    <col min="7945" max="7945" width="16.28515625" customWidth="1"/>
    <col min="7946" max="7946" width="30.140625" customWidth="1"/>
    <col min="8193" max="8193" width="64.28515625" customWidth="1"/>
    <col min="8195" max="8195" width="18.140625" customWidth="1"/>
    <col min="8196" max="8196" width="21.5703125" customWidth="1"/>
    <col min="8197" max="8197" width="21.85546875" customWidth="1"/>
    <col min="8198" max="8199" width="19.5703125" customWidth="1"/>
    <col min="8200" max="8200" width="16.42578125" customWidth="1"/>
    <col min="8201" max="8201" width="16.28515625" customWidth="1"/>
    <col min="8202" max="8202" width="30.140625" customWidth="1"/>
    <col min="8449" max="8449" width="64.28515625" customWidth="1"/>
    <col min="8451" max="8451" width="18.140625" customWidth="1"/>
    <col min="8452" max="8452" width="21.5703125" customWidth="1"/>
    <col min="8453" max="8453" width="21.85546875" customWidth="1"/>
    <col min="8454" max="8455" width="19.5703125" customWidth="1"/>
    <col min="8456" max="8456" width="16.42578125" customWidth="1"/>
    <col min="8457" max="8457" width="16.28515625" customWidth="1"/>
    <col min="8458" max="8458" width="30.140625" customWidth="1"/>
    <col min="8705" max="8705" width="64.28515625" customWidth="1"/>
    <col min="8707" max="8707" width="18.140625" customWidth="1"/>
    <col min="8708" max="8708" width="21.5703125" customWidth="1"/>
    <col min="8709" max="8709" width="21.85546875" customWidth="1"/>
    <col min="8710" max="8711" width="19.5703125" customWidth="1"/>
    <col min="8712" max="8712" width="16.42578125" customWidth="1"/>
    <col min="8713" max="8713" width="16.28515625" customWidth="1"/>
    <col min="8714" max="8714" width="30.140625" customWidth="1"/>
    <col min="8961" max="8961" width="64.28515625" customWidth="1"/>
    <col min="8963" max="8963" width="18.140625" customWidth="1"/>
    <col min="8964" max="8964" width="21.5703125" customWidth="1"/>
    <col min="8965" max="8965" width="21.85546875" customWidth="1"/>
    <col min="8966" max="8967" width="19.5703125" customWidth="1"/>
    <col min="8968" max="8968" width="16.42578125" customWidth="1"/>
    <col min="8969" max="8969" width="16.28515625" customWidth="1"/>
    <col min="8970" max="8970" width="30.140625" customWidth="1"/>
    <col min="9217" max="9217" width="64.28515625" customWidth="1"/>
    <col min="9219" max="9219" width="18.140625" customWidth="1"/>
    <col min="9220" max="9220" width="21.5703125" customWidth="1"/>
    <col min="9221" max="9221" width="21.85546875" customWidth="1"/>
    <col min="9222" max="9223" width="19.5703125" customWidth="1"/>
    <col min="9224" max="9224" width="16.42578125" customWidth="1"/>
    <col min="9225" max="9225" width="16.28515625" customWidth="1"/>
    <col min="9226" max="9226" width="30.140625" customWidth="1"/>
    <col min="9473" max="9473" width="64.28515625" customWidth="1"/>
    <col min="9475" max="9475" width="18.140625" customWidth="1"/>
    <col min="9476" max="9476" width="21.5703125" customWidth="1"/>
    <col min="9477" max="9477" width="21.85546875" customWidth="1"/>
    <col min="9478" max="9479" width="19.5703125" customWidth="1"/>
    <col min="9480" max="9480" width="16.42578125" customWidth="1"/>
    <col min="9481" max="9481" width="16.28515625" customWidth="1"/>
    <col min="9482" max="9482" width="30.140625" customWidth="1"/>
    <col min="9729" max="9729" width="64.28515625" customWidth="1"/>
    <col min="9731" max="9731" width="18.140625" customWidth="1"/>
    <col min="9732" max="9732" width="21.5703125" customWidth="1"/>
    <col min="9733" max="9733" width="21.85546875" customWidth="1"/>
    <col min="9734" max="9735" width="19.5703125" customWidth="1"/>
    <col min="9736" max="9736" width="16.42578125" customWidth="1"/>
    <col min="9737" max="9737" width="16.28515625" customWidth="1"/>
    <col min="9738" max="9738" width="30.140625" customWidth="1"/>
    <col min="9985" max="9985" width="64.28515625" customWidth="1"/>
    <col min="9987" max="9987" width="18.140625" customWidth="1"/>
    <col min="9988" max="9988" width="21.5703125" customWidth="1"/>
    <col min="9989" max="9989" width="21.85546875" customWidth="1"/>
    <col min="9990" max="9991" width="19.5703125" customWidth="1"/>
    <col min="9992" max="9992" width="16.42578125" customWidth="1"/>
    <col min="9993" max="9993" width="16.28515625" customWidth="1"/>
    <col min="9994" max="9994" width="30.140625" customWidth="1"/>
    <col min="10241" max="10241" width="64.28515625" customWidth="1"/>
    <col min="10243" max="10243" width="18.140625" customWidth="1"/>
    <col min="10244" max="10244" width="21.5703125" customWidth="1"/>
    <col min="10245" max="10245" width="21.85546875" customWidth="1"/>
    <col min="10246" max="10247" width="19.5703125" customWidth="1"/>
    <col min="10248" max="10248" width="16.42578125" customWidth="1"/>
    <col min="10249" max="10249" width="16.28515625" customWidth="1"/>
    <col min="10250" max="10250" width="30.140625" customWidth="1"/>
    <col min="10497" max="10497" width="64.28515625" customWidth="1"/>
    <col min="10499" max="10499" width="18.140625" customWidth="1"/>
    <col min="10500" max="10500" width="21.5703125" customWidth="1"/>
    <col min="10501" max="10501" width="21.85546875" customWidth="1"/>
    <col min="10502" max="10503" width="19.5703125" customWidth="1"/>
    <col min="10504" max="10504" width="16.42578125" customWidth="1"/>
    <col min="10505" max="10505" width="16.28515625" customWidth="1"/>
    <col min="10506" max="10506" width="30.140625" customWidth="1"/>
    <col min="10753" max="10753" width="64.28515625" customWidth="1"/>
    <col min="10755" max="10755" width="18.140625" customWidth="1"/>
    <col min="10756" max="10756" width="21.5703125" customWidth="1"/>
    <col min="10757" max="10757" width="21.85546875" customWidth="1"/>
    <col min="10758" max="10759" width="19.5703125" customWidth="1"/>
    <col min="10760" max="10760" width="16.42578125" customWidth="1"/>
    <col min="10761" max="10761" width="16.28515625" customWidth="1"/>
    <col min="10762" max="10762" width="30.140625" customWidth="1"/>
    <col min="11009" max="11009" width="64.28515625" customWidth="1"/>
    <col min="11011" max="11011" width="18.140625" customWidth="1"/>
    <col min="11012" max="11012" width="21.5703125" customWidth="1"/>
    <col min="11013" max="11013" width="21.85546875" customWidth="1"/>
    <col min="11014" max="11015" width="19.5703125" customWidth="1"/>
    <col min="11016" max="11016" width="16.42578125" customWidth="1"/>
    <col min="11017" max="11017" width="16.28515625" customWidth="1"/>
    <col min="11018" max="11018" width="30.140625" customWidth="1"/>
    <col min="11265" max="11265" width="64.28515625" customWidth="1"/>
    <col min="11267" max="11267" width="18.140625" customWidth="1"/>
    <col min="11268" max="11268" width="21.5703125" customWidth="1"/>
    <col min="11269" max="11269" width="21.85546875" customWidth="1"/>
    <col min="11270" max="11271" width="19.5703125" customWidth="1"/>
    <col min="11272" max="11272" width="16.42578125" customWidth="1"/>
    <col min="11273" max="11273" width="16.28515625" customWidth="1"/>
    <col min="11274" max="11274" width="30.140625" customWidth="1"/>
    <col min="11521" max="11521" width="64.28515625" customWidth="1"/>
    <col min="11523" max="11523" width="18.140625" customWidth="1"/>
    <col min="11524" max="11524" width="21.5703125" customWidth="1"/>
    <col min="11525" max="11525" width="21.85546875" customWidth="1"/>
    <col min="11526" max="11527" width="19.5703125" customWidth="1"/>
    <col min="11528" max="11528" width="16.42578125" customWidth="1"/>
    <col min="11529" max="11529" width="16.28515625" customWidth="1"/>
    <col min="11530" max="11530" width="30.140625" customWidth="1"/>
    <col min="11777" max="11777" width="64.28515625" customWidth="1"/>
    <col min="11779" max="11779" width="18.140625" customWidth="1"/>
    <col min="11780" max="11780" width="21.5703125" customWidth="1"/>
    <col min="11781" max="11781" width="21.85546875" customWidth="1"/>
    <col min="11782" max="11783" width="19.5703125" customWidth="1"/>
    <col min="11784" max="11784" width="16.42578125" customWidth="1"/>
    <col min="11785" max="11785" width="16.28515625" customWidth="1"/>
    <col min="11786" max="11786" width="30.140625" customWidth="1"/>
    <col min="12033" max="12033" width="64.28515625" customWidth="1"/>
    <col min="12035" max="12035" width="18.140625" customWidth="1"/>
    <col min="12036" max="12036" width="21.5703125" customWidth="1"/>
    <col min="12037" max="12037" width="21.85546875" customWidth="1"/>
    <col min="12038" max="12039" width="19.5703125" customWidth="1"/>
    <col min="12040" max="12040" width="16.42578125" customWidth="1"/>
    <col min="12041" max="12041" width="16.28515625" customWidth="1"/>
    <col min="12042" max="12042" width="30.140625" customWidth="1"/>
    <col min="12289" max="12289" width="64.28515625" customWidth="1"/>
    <col min="12291" max="12291" width="18.140625" customWidth="1"/>
    <col min="12292" max="12292" width="21.5703125" customWidth="1"/>
    <col min="12293" max="12293" width="21.85546875" customWidth="1"/>
    <col min="12294" max="12295" width="19.5703125" customWidth="1"/>
    <col min="12296" max="12296" width="16.42578125" customWidth="1"/>
    <col min="12297" max="12297" width="16.28515625" customWidth="1"/>
    <col min="12298" max="12298" width="30.140625" customWidth="1"/>
    <col min="12545" max="12545" width="64.28515625" customWidth="1"/>
    <col min="12547" max="12547" width="18.140625" customWidth="1"/>
    <col min="12548" max="12548" width="21.5703125" customWidth="1"/>
    <col min="12549" max="12549" width="21.85546875" customWidth="1"/>
    <col min="12550" max="12551" width="19.5703125" customWidth="1"/>
    <col min="12552" max="12552" width="16.42578125" customWidth="1"/>
    <col min="12553" max="12553" width="16.28515625" customWidth="1"/>
    <col min="12554" max="12554" width="30.140625" customWidth="1"/>
    <col min="12801" max="12801" width="64.28515625" customWidth="1"/>
    <col min="12803" max="12803" width="18.140625" customWidth="1"/>
    <col min="12804" max="12804" width="21.5703125" customWidth="1"/>
    <col min="12805" max="12805" width="21.85546875" customWidth="1"/>
    <col min="12806" max="12807" width="19.5703125" customWidth="1"/>
    <col min="12808" max="12808" width="16.42578125" customWidth="1"/>
    <col min="12809" max="12809" width="16.28515625" customWidth="1"/>
    <col min="12810" max="12810" width="30.140625" customWidth="1"/>
    <col min="13057" max="13057" width="64.28515625" customWidth="1"/>
    <col min="13059" max="13059" width="18.140625" customWidth="1"/>
    <col min="13060" max="13060" width="21.5703125" customWidth="1"/>
    <col min="13061" max="13061" width="21.85546875" customWidth="1"/>
    <col min="13062" max="13063" width="19.5703125" customWidth="1"/>
    <col min="13064" max="13064" width="16.42578125" customWidth="1"/>
    <col min="13065" max="13065" width="16.28515625" customWidth="1"/>
    <col min="13066" max="13066" width="30.140625" customWidth="1"/>
    <col min="13313" max="13313" width="64.28515625" customWidth="1"/>
    <col min="13315" max="13315" width="18.140625" customWidth="1"/>
    <col min="13316" max="13316" width="21.5703125" customWidth="1"/>
    <col min="13317" max="13317" width="21.85546875" customWidth="1"/>
    <col min="13318" max="13319" width="19.5703125" customWidth="1"/>
    <col min="13320" max="13320" width="16.42578125" customWidth="1"/>
    <col min="13321" max="13321" width="16.28515625" customWidth="1"/>
    <col min="13322" max="13322" width="30.140625" customWidth="1"/>
    <col min="13569" max="13569" width="64.28515625" customWidth="1"/>
    <col min="13571" max="13571" width="18.140625" customWidth="1"/>
    <col min="13572" max="13572" width="21.5703125" customWidth="1"/>
    <col min="13573" max="13573" width="21.85546875" customWidth="1"/>
    <col min="13574" max="13575" width="19.5703125" customWidth="1"/>
    <col min="13576" max="13576" width="16.42578125" customWidth="1"/>
    <col min="13577" max="13577" width="16.28515625" customWidth="1"/>
    <col min="13578" max="13578" width="30.140625" customWidth="1"/>
    <col min="13825" max="13825" width="64.28515625" customWidth="1"/>
    <col min="13827" max="13827" width="18.140625" customWidth="1"/>
    <col min="13828" max="13828" width="21.5703125" customWidth="1"/>
    <col min="13829" max="13829" width="21.85546875" customWidth="1"/>
    <col min="13830" max="13831" width="19.5703125" customWidth="1"/>
    <col min="13832" max="13832" width="16.42578125" customWidth="1"/>
    <col min="13833" max="13833" width="16.28515625" customWidth="1"/>
    <col min="13834" max="13834" width="30.140625" customWidth="1"/>
    <col min="14081" max="14081" width="64.28515625" customWidth="1"/>
    <col min="14083" max="14083" width="18.140625" customWidth="1"/>
    <col min="14084" max="14084" width="21.5703125" customWidth="1"/>
    <col min="14085" max="14085" width="21.85546875" customWidth="1"/>
    <col min="14086" max="14087" width="19.5703125" customWidth="1"/>
    <col min="14088" max="14088" width="16.42578125" customWidth="1"/>
    <col min="14089" max="14089" width="16.28515625" customWidth="1"/>
    <col min="14090" max="14090" width="30.140625" customWidth="1"/>
    <col min="14337" max="14337" width="64.28515625" customWidth="1"/>
    <col min="14339" max="14339" width="18.140625" customWidth="1"/>
    <col min="14340" max="14340" width="21.5703125" customWidth="1"/>
    <col min="14341" max="14341" width="21.85546875" customWidth="1"/>
    <col min="14342" max="14343" width="19.5703125" customWidth="1"/>
    <col min="14344" max="14344" width="16.42578125" customWidth="1"/>
    <col min="14345" max="14345" width="16.28515625" customWidth="1"/>
    <col min="14346" max="14346" width="30.140625" customWidth="1"/>
    <col min="14593" max="14593" width="64.28515625" customWidth="1"/>
    <col min="14595" max="14595" width="18.140625" customWidth="1"/>
    <col min="14596" max="14596" width="21.5703125" customWidth="1"/>
    <col min="14597" max="14597" width="21.85546875" customWidth="1"/>
    <col min="14598" max="14599" width="19.5703125" customWidth="1"/>
    <col min="14600" max="14600" width="16.42578125" customWidth="1"/>
    <col min="14601" max="14601" width="16.28515625" customWidth="1"/>
    <col min="14602" max="14602" width="30.140625" customWidth="1"/>
    <col min="14849" max="14849" width="64.28515625" customWidth="1"/>
    <col min="14851" max="14851" width="18.140625" customWidth="1"/>
    <col min="14852" max="14852" width="21.5703125" customWidth="1"/>
    <col min="14853" max="14853" width="21.85546875" customWidth="1"/>
    <col min="14854" max="14855" width="19.5703125" customWidth="1"/>
    <col min="14856" max="14856" width="16.42578125" customWidth="1"/>
    <col min="14857" max="14857" width="16.28515625" customWidth="1"/>
    <col min="14858" max="14858" width="30.140625" customWidth="1"/>
    <col min="15105" max="15105" width="64.28515625" customWidth="1"/>
    <col min="15107" max="15107" width="18.140625" customWidth="1"/>
    <col min="15108" max="15108" width="21.5703125" customWidth="1"/>
    <col min="15109" max="15109" width="21.85546875" customWidth="1"/>
    <col min="15110" max="15111" width="19.5703125" customWidth="1"/>
    <col min="15112" max="15112" width="16.42578125" customWidth="1"/>
    <col min="15113" max="15113" width="16.28515625" customWidth="1"/>
    <col min="15114" max="15114" width="30.140625" customWidth="1"/>
    <col min="15361" max="15361" width="64.28515625" customWidth="1"/>
    <col min="15363" max="15363" width="18.140625" customWidth="1"/>
    <col min="15364" max="15364" width="21.5703125" customWidth="1"/>
    <col min="15365" max="15365" width="21.85546875" customWidth="1"/>
    <col min="15366" max="15367" width="19.5703125" customWidth="1"/>
    <col min="15368" max="15368" width="16.42578125" customWidth="1"/>
    <col min="15369" max="15369" width="16.28515625" customWidth="1"/>
    <col min="15370" max="15370" width="30.140625" customWidth="1"/>
    <col min="15617" max="15617" width="64.28515625" customWidth="1"/>
    <col min="15619" max="15619" width="18.140625" customWidth="1"/>
    <col min="15620" max="15620" width="21.5703125" customWidth="1"/>
    <col min="15621" max="15621" width="21.85546875" customWidth="1"/>
    <col min="15622" max="15623" width="19.5703125" customWidth="1"/>
    <col min="15624" max="15624" width="16.42578125" customWidth="1"/>
    <col min="15625" max="15625" width="16.28515625" customWidth="1"/>
    <col min="15626" max="15626" width="30.140625" customWidth="1"/>
    <col min="15873" max="15873" width="64.28515625" customWidth="1"/>
    <col min="15875" max="15875" width="18.140625" customWidth="1"/>
    <col min="15876" max="15876" width="21.5703125" customWidth="1"/>
    <col min="15877" max="15877" width="21.85546875" customWidth="1"/>
    <col min="15878" max="15879" width="19.5703125" customWidth="1"/>
    <col min="15880" max="15880" width="16.42578125" customWidth="1"/>
    <col min="15881" max="15881" width="16.28515625" customWidth="1"/>
    <col min="15882" max="15882" width="30.140625" customWidth="1"/>
    <col min="16129" max="16129" width="64.28515625" customWidth="1"/>
    <col min="16131" max="16131" width="18.140625" customWidth="1"/>
    <col min="16132" max="16132" width="21.5703125" customWidth="1"/>
    <col min="16133" max="16133" width="21.85546875" customWidth="1"/>
    <col min="16134" max="16135" width="19.5703125" customWidth="1"/>
    <col min="16136" max="16136" width="16.42578125" customWidth="1"/>
    <col min="16137" max="16137" width="16.28515625" customWidth="1"/>
    <col min="16138" max="16138" width="30.140625" customWidth="1"/>
  </cols>
  <sheetData>
    <row r="1" spans="1:12" ht="30" customHeight="1" x14ac:dyDescent="0.25">
      <c r="C1" s="1"/>
      <c r="D1" s="1"/>
      <c r="H1" s="204" t="s">
        <v>714</v>
      </c>
      <c r="I1" s="204"/>
      <c r="J1" s="204"/>
    </row>
    <row r="2" spans="1:12" ht="46.5" customHeight="1" x14ac:dyDescent="0.25">
      <c r="A2" s="199" t="s">
        <v>702</v>
      </c>
      <c r="B2" s="205"/>
      <c r="C2" s="205"/>
      <c r="D2" s="205"/>
      <c r="E2" s="205"/>
      <c r="F2" s="205"/>
      <c r="G2" s="205"/>
      <c r="H2" s="205"/>
      <c r="I2" s="205"/>
      <c r="J2" s="205"/>
    </row>
    <row r="3" spans="1:12" ht="16.5" customHeight="1" x14ac:dyDescent="0.25">
      <c r="A3" s="202" t="s">
        <v>46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2" ht="18" x14ac:dyDescent="0.25">
      <c r="A4" s="97"/>
      <c r="B4" s="96"/>
      <c r="C4" s="96"/>
      <c r="D4" s="96"/>
      <c r="E4" s="96"/>
      <c r="F4" s="96"/>
      <c r="G4" s="96"/>
      <c r="H4" s="96"/>
      <c r="I4" s="96"/>
      <c r="J4" s="96"/>
    </row>
    <row r="5" spans="1:12" ht="61.5" customHeight="1" x14ac:dyDescent="0.25">
      <c r="A5" s="87" t="s">
        <v>1</v>
      </c>
    </row>
    <row r="6" spans="1:12" ht="60" x14ac:dyDescent="0.3">
      <c r="A6" s="2" t="s">
        <v>81</v>
      </c>
      <c r="B6" s="3" t="s">
        <v>82</v>
      </c>
      <c r="C6" s="84" t="s">
        <v>638</v>
      </c>
      <c r="D6" s="84" t="s">
        <v>641</v>
      </c>
      <c r="E6" s="84" t="s">
        <v>642</v>
      </c>
      <c r="F6" s="84" t="s">
        <v>643</v>
      </c>
      <c r="G6" s="84" t="s">
        <v>646</v>
      </c>
      <c r="H6" s="84" t="s">
        <v>639</v>
      </c>
      <c r="I6" s="84" t="s">
        <v>640</v>
      </c>
      <c r="J6" s="84" t="s">
        <v>644</v>
      </c>
    </row>
    <row r="7" spans="1:12" ht="25.5" x14ac:dyDescent="0.25">
      <c r="A7" s="102"/>
      <c r="B7" s="102"/>
      <c r="C7" s="102"/>
      <c r="D7" s="102"/>
      <c r="E7" s="102"/>
      <c r="F7" s="54" t="s">
        <v>647</v>
      </c>
      <c r="G7" s="53"/>
      <c r="H7" s="102"/>
      <c r="I7" s="102"/>
      <c r="J7" s="102"/>
    </row>
    <row r="8" spans="1:12" x14ac:dyDescent="0.25">
      <c r="A8" s="102"/>
      <c r="B8" s="102"/>
      <c r="C8" s="102"/>
      <c r="D8" s="102"/>
      <c r="E8" s="102"/>
      <c r="F8" s="102"/>
      <c r="G8" s="102"/>
      <c r="H8" s="102"/>
      <c r="I8" s="102"/>
      <c r="J8" s="102"/>
    </row>
    <row r="9" spans="1:12" x14ac:dyDescent="0.25">
      <c r="A9" s="102"/>
      <c r="B9" s="102"/>
      <c r="C9" s="102"/>
      <c r="D9" s="102"/>
      <c r="E9" s="102"/>
      <c r="F9" s="102"/>
      <c r="G9" s="102"/>
      <c r="H9" s="102"/>
      <c r="I9" s="102"/>
      <c r="J9" s="102"/>
    </row>
    <row r="10" spans="1:12" x14ac:dyDescent="0.25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L10" s="110"/>
    </row>
    <row r="11" spans="1:12" x14ac:dyDescent="0.25">
      <c r="A11" s="13" t="s">
        <v>184</v>
      </c>
      <c r="B11" s="6" t="s">
        <v>185</v>
      </c>
      <c r="C11" s="102">
        <v>0</v>
      </c>
      <c r="D11" s="102"/>
      <c r="E11" s="102"/>
      <c r="F11" s="102"/>
      <c r="G11" s="102"/>
      <c r="H11" s="102"/>
      <c r="I11" s="102"/>
      <c r="J11" s="102"/>
    </row>
    <row r="12" spans="1:12" x14ac:dyDescent="0.25">
      <c r="A12" s="13"/>
      <c r="B12" s="6"/>
      <c r="C12" s="102"/>
      <c r="D12" s="102"/>
      <c r="E12" s="102"/>
      <c r="F12" s="102"/>
      <c r="G12" s="102"/>
      <c r="H12" s="102"/>
      <c r="I12" s="102"/>
      <c r="J12" s="102"/>
    </row>
    <row r="13" spans="1:12" x14ac:dyDescent="0.25">
      <c r="A13" s="13"/>
      <c r="B13" s="6"/>
      <c r="C13" s="102"/>
      <c r="D13" s="102"/>
      <c r="E13" s="102"/>
      <c r="F13" s="102"/>
      <c r="G13" s="102"/>
      <c r="H13" s="102"/>
      <c r="I13" s="102"/>
      <c r="J13" s="102"/>
    </row>
    <row r="14" spans="1:12" x14ac:dyDescent="0.25">
      <c r="A14" s="13"/>
      <c r="B14" s="6"/>
      <c r="C14" s="102"/>
      <c r="D14" s="102"/>
      <c r="E14" s="102"/>
      <c r="F14" s="102"/>
      <c r="G14" s="102"/>
      <c r="H14" s="102"/>
      <c r="I14" s="102"/>
      <c r="J14" s="102"/>
    </row>
    <row r="15" spans="1:12" x14ac:dyDescent="0.25">
      <c r="A15" s="13"/>
      <c r="B15" s="6"/>
      <c r="C15" s="102"/>
      <c r="D15" s="102"/>
      <c r="E15" s="102"/>
      <c r="F15" s="102"/>
      <c r="G15" s="102"/>
      <c r="H15" s="102"/>
      <c r="I15" s="102"/>
      <c r="J15" s="102"/>
    </row>
    <row r="16" spans="1:12" x14ac:dyDescent="0.25">
      <c r="A16" s="13" t="s">
        <v>424</v>
      </c>
      <c r="B16" s="6" t="s">
        <v>186</v>
      </c>
      <c r="C16" s="102">
        <v>0</v>
      </c>
      <c r="D16" s="102"/>
      <c r="E16" s="102"/>
      <c r="F16" s="102"/>
      <c r="G16" s="102"/>
      <c r="H16" s="102"/>
      <c r="I16" s="102"/>
      <c r="J16" s="102"/>
    </row>
    <row r="17" spans="1:10" x14ac:dyDescent="0.25">
      <c r="A17" s="13"/>
      <c r="B17" s="6"/>
      <c r="C17" s="102"/>
      <c r="D17" s="102"/>
      <c r="E17" s="102"/>
      <c r="F17" s="102"/>
      <c r="G17" s="102"/>
      <c r="H17" s="102"/>
      <c r="I17" s="102"/>
      <c r="J17" s="102"/>
    </row>
    <row r="18" spans="1:10" x14ac:dyDescent="0.25">
      <c r="A18" s="13"/>
      <c r="B18" s="6"/>
      <c r="C18" s="102"/>
      <c r="D18" s="102"/>
      <c r="E18" s="102"/>
      <c r="F18" s="102"/>
      <c r="G18" s="102"/>
      <c r="H18" s="102"/>
      <c r="I18" s="102"/>
      <c r="J18" s="102"/>
    </row>
    <row r="19" spans="1:10" x14ac:dyDescent="0.25">
      <c r="A19" s="13"/>
      <c r="B19" s="6"/>
      <c r="C19" s="102"/>
      <c r="D19" s="102"/>
      <c r="E19" s="102"/>
      <c r="F19" s="102"/>
      <c r="G19" s="102"/>
      <c r="H19" s="102"/>
      <c r="I19" s="102"/>
      <c r="J19" s="102"/>
    </row>
    <row r="20" spans="1:10" x14ac:dyDescent="0.25">
      <c r="A20" s="13"/>
      <c r="B20" s="6"/>
      <c r="C20" s="102"/>
      <c r="D20" s="102"/>
      <c r="E20" s="102"/>
      <c r="F20" s="102"/>
      <c r="G20" s="102"/>
      <c r="H20" s="102"/>
      <c r="I20" s="102"/>
      <c r="J20" s="102"/>
    </row>
    <row r="21" spans="1:10" x14ac:dyDescent="0.25">
      <c r="A21" s="5" t="s">
        <v>187</v>
      </c>
      <c r="B21" s="6" t="s">
        <v>188</v>
      </c>
      <c r="C21" s="102">
        <v>0</v>
      </c>
      <c r="D21" s="102"/>
      <c r="E21" s="102"/>
      <c r="F21" s="102"/>
      <c r="G21" s="102"/>
      <c r="H21" s="102"/>
      <c r="I21" s="102"/>
      <c r="J21" s="102"/>
    </row>
    <row r="22" spans="1:10" x14ac:dyDescent="0.25">
      <c r="A22" s="5"/>
      <c r="B22" s="6"/>
      <c r="C22" s="102"/>
      <c r="D22" s="102"/>
      <c r="E22" s="102"/>
      <c r="F22" s="102"/>
      <c r="G22" s="102"/>
      <c r="H22" s="103"/>
      <c r="I22" s="103"/>
      <c r="J22" s="109"/>
    </row>
    <row r="23" spans="1:10" x14ac:dyDescent="0.25">
      <c r="A23" s="5"/>
      <c r="B23" s="6"/>
      <c r="C23" s="102"/>
      <c r="D23" s="102"/>
      <c r="E23" s="102"/>
      <c r="F23" s="102"/>
      <c r="G23" s="102"/>
      <c r="H23" s="103"/>
      <c r="I23" s="103"/>
      <c r="J23" s="109"/>
    </row>
    <row r="24" spans="1:10" x14ac:dyDescent="0.25">
      <c r="A24" s="13" t="s">
        <v>189</v>
      </c>
      <c r="B24" s="6" t="s">
        <v>190</v>
      </c>
      <c r="C24" s="102">
        <v>0</v>
      </c>
      <c r="D24" s="102"/>
      <c r="E24" s="102"/>
      <c r="F24" s="102"/>
      <c r="G24" s="102"/>
      <c r="H24" s="102"/>
      <c r="I24" s="102"/>
      <c r="J24" s="109"/>
    </row>
    <row r="25" spans="1:10" x14ac:dyDescent="0.25">
      <c r="A25" s="13"/>
      <c r="B25" s="6"/>
      <c r="C25" s="102"/>
      <c r="D25" s="102"/>
      <c r="E25" s="102"/>
      <c r="F25" s="102"/>
      <c r="G25" s="102"/>
      <c r="H25" s="102"/>
      <c r="I25" s="102"/>
      <c r="J25" s="102"/>
    </row>
    <row r="26" spans="1:10" x14ac:dyDescent="0.25">
      <c r="A26" s="13"/>
      <c r="B26" s="6"/>
      <c r="C26" s="102"/>
      <c r="D26" s="102"/>
      <c r="E26" s="102"/>
      <c r="F26" s="102"/>
      <c r="G26" s="102"/>
      <c r="H26" s="102"/>
      <c r="I26" s="102"/>
      <c r="J26" s="102"/>
    </row>
    <row r="27" spans="1:10" x14ac:dyDescent="0.25">
      <c r="A27" s="13" t="s">
        <v>191</v>
      </c>
      <c r="B27" s="6" t="s">
        <v>192</v>
      </c>
      <c r="C27" s="102"/>
      <c r="D27" s="102"/>
      <c r="E27" s="102"/>
      <c r="F27" s="102"/>
      <c r="G27" s="102"/>
      <c r="H27" s="102"/>
      <c r="I27" s="102"/>
      <c r="J27" s="102"/>
    </row>
    <row r="28" spans="1:10" x14ac:dyDescent="0.25">
      <c r="A28" s="13"/>
      <c r="B28" s="6"/>
      <c r="C28" s="102"/>
      <c r="D28" s="102"/>
      <c r="E28" s="102"/>
      <c r="F28" s="102"/>
      <c r="G28" s="102"/>
      <c r="H28" s="102"/>
      <c r="I28" s="102"/>
      <c r="J28" s="102"/>
    </row>
    <row r="29" spans="1:10" x14ac:dyDescent="0.25">
      <c r="A29" s="13"/>
      <c r="B29" s="6"/>
      <c r="C29" s="102"/>
      <c r="D29" s="102"/>
      <c r="E29" s="102"/>
      <c r="F29" s="102"/>
      <c r="G29" s="102"/>
      <c r="H29" s="102"/>
      <c r="I29" s="102"/>
      <c r="J29" s="102"/>
    </row>
    <row r="30" spans="1:10" x14ac:dyDescent="0.25">
      <c r="A30" s="5" t="s">
        <v>193</v>
      </c>
      <c r="B30" s="6" t="s">
        <v>194</v>
      </c>
      <c r="C30" s="102">
        <v>0</v>
      </c>
      <c r="D30" s="102"/>
      <c r="E30" s="102"/>
      <c r="F30" s="102"/>
      <c r="G30" s="102"/>
      <c r="H30" s="102"/>
      <c r="I30" s="102"/>
      <c r="J30" s="102"/>
    </row>
    <row r="31" spans="1:10" s="88" customFormat="1" x14ac:dyDescent="0.25">
      <c r="A31" s="5" t="s">
        <v>195</v>
      </c>
      <c r="B31" s="6" t="s">
        <v>196</v>
      </c>
      <c r="C31" s="102">
        <v>0</v>
      </c>
      <c r="D31" s="102"/>
      <c r="E31" s="102"/>
      <c r="F31" s="102"/>
      <c r="G31" s="102"/>
      <c r="H31" s="102"/>
      <c r="I31" s="102"/>
      <c r="J31" s="102"/>
    </row>
    <row r="32" spans="1:10" ht="15.75" x14ac:dyDescent="0.25">
      <c r="A32" s="20" t="s">
        <v>425</v>
      </c>
      <c r="B32" s="9" t="s">
        <v>197</v>
      </c>
      <c r="C32" s="91">
        <f>SUM(C11,C16,C21,C24,C27,C30,C31,)</f>
        <v>0</v>
      </c>
      <c r="D32" s="91">
        <f t="shared" ref="D32:J32" si="0">SUM(D11,D16,D21,D24,D27,D30,D31,)</f>
        <v>0</v>
      </c>
      <c r="E32" s="91">
        <f t="shared" si="0"/>
        <v>0</v>
      </c>
      <c r="F32" s="91">
        <f t="shared" si="0"/>
        <v>0</v>
      </c>
      <c r="G32" s="91">
        <f t="shared" si="0"/>
        <v>0</v>
      </c>
      <c r="H32" s="91">
        <f t="shared" si="0"/>
        <v>0</v>
      </c>
      <c r="I32" s="91">
        <f t="shared" si="0"/>
        <v>0</v>
      </c>
      <c r="J32" s="91">
        <f t="shared" si="0"/>
        <v>0</v>
      </c>
    </row>
    <row r="33" spans="1:10" ht="15.75" x14ac:dyDescent="0.25">
      <c r="A33" s="24"/>
      <c r="B33" s="8"/>
      <c r="C33" s="102"/>
      <c r="D33" s="102"/>
      <c r="E33" s="102"/>
      <c r="F33" s="102"/>
      <c r="G33" s="102"/>
      <c r="H33" s="102"/>
      <c r="I33" s="102"/>
      <c r="J33" s="102"/>
    </row>
    <row r="34" spans="1:10" ht="15.75" x14ac:dyDescent="0.25">
      <c r="A34" s="24"/>
      <c r="B34" s="8"/>
      <c r="C34" s="102"/>
      <c r="D34" s="102"/>
      <c r="E34" s="102"/>
      <c r="F34" s="102"/>
      <c r="G34" s="102"/>
      <c r="H34" s="102"/>
      <c r="I34" s="102"/>
      <c r="J34" s="102"/>
    </row>
    <row r="35" spans="1:10" ht="15.75" x14ac:dyDescent="0.25">
      <c r="A35" s="24"/>
      <c r="B35" s="8"/>
      <c r="C35" s="102"/>
      <c r="D35" s="102"/>
      <c r="E35" s="102"/>
      <c r="F35" s="102"/>
      <c r="G35" s="102"/>
      <c r="H35" s="102"/>
      <c r="I35" s="102"/>
      <c r="J35" s="102"/>
    </row>
    <row r="36" spans="1:10" ht="15.75" x14ac:dyDescent="0.25">
      <c r="A36" s="24"/>
      <c r="B36" s="8"/>
      <c r="C36" s="102"/>
      <c r="D36" s="102"/>
      <c r="E36" s="102"/>
      <c r="F36" s="102"/>
      <c r="G36" s="102"/>
      <c r="H36" s="102"/>
      <c r="I36" s="102"/>
      <c r="J36" s="102"/>
    </row>
    <row r="37" spans="1:10" x14ac:dyDescent="0.25">
      <c r="A37" s="13" t="s">
        <v>198</v>
      </c>
      <c r="B37" s="6" t="s">
        <v>199</v>
      </c>
      <c r="C37" s="102">
        <v>0</v>
      </c>
      <c r="D37" s="102"/>
      <c r="E37" s="102"/>
      <c r="F37" s="102"/>
      <c r="G37" s="102"/>
      <c r="H37" s="102"/>
      <c r="I37" s="102"/>
      <c r="J37" s="102"/>
    </row>
    <row r="38" spans="1:10" x14ac:dyDescent="0.25">
      <c r="A38" s="13"/>
      <c r="B38" s="6"/>
      <c r="C38" s="102"/>
      <c r="D38" s="102"/>
      <c r="E38" s="102"/>
      <c r="F38" s="102"/>
      <c r="G38" s="102"/>
      <c r="H38" s="102"/>
      <c r="I38" s="102"/>
      <c r="J38" s="102"/>
    </row>
    <row r="39" spans="1:10" x14ac:dyDescent="0.25">
      <c r="A39" s="13"/>
      <c r="B39" s="6"/>
      <c r="C39" s="102"/>
      <c r="D39" s="102"/>
      <c r="E39" s="102"/>
      <c r="F39" s="102"/>
      <c r="G39" s="102"/>
      <c r="H39" s="102"/>
      <c r="I39" s="102"/>
      <c r="J39" s="102"/>
    </row>
    <row r="40" spans="1:10" x14ac:dyDescent="0.25">
      <c r="A40" s="13"/>
      <c r="B40" s="6"/>
      <c r="C40" s="102"/>
      <c r="D40" s="102"/>
      <c r="E40" s="102"/>
      <c r="F40" s="102"/>
      <c r="G40" s="102"/>
      <c r="H40" s="102"/>
      <c r="I40" s="102"/>
      <c r="J40" s="102"/>
    </row>
    <row r="41" spans="1:10" x14ac:dyDescent="0.25">
      <c r="A41" s="13"/>
      <c r="B41" s="6"/>
      <c r="C41" s="102"/>
      <c r="D41" s="102"/>
      <c r="E41" s="102"/>
      <c r="F41" s="102"/>
      <c r="G41" s="102"/>
      <c r="H41" s="102"/>
      <c r="I41" s="102"/>
      <c r="J41" s="102"/>
    </row>
    <row r="42" spans="1:10" x14ac:dyDescent="0.25">
      <c r="A42" s="13" t="s">
        <v>200</v>
      </c>
      <c r="B42" s="6" t="s">
        <v>201</v>
      </c>
      <c r="C42" s="102">
        <v>0</v>
      </c>
      <c r="D42" s="102"/>
      <c r="E42" s="102"/>
      <c r="F42" s="102"/>
      <c r="G42" s="102"/>
      <c r="H42" s="102"/>
      <c r="I42" s="102"/>
      <c r="J42" s="102"/>
    </row>
    <row r="43" spans="1:10" x14ac:dyDescent="0.25">
      <c r="A43" s="13"/>
      <c r="B43" s="6"/>
      <c r="C43" s="102"/>
      <c r="D43" s="102"/>
      <c r="E43" s="102"/>
      <c r="F43" s="102"/>
      <c r="G43" s="102"/>
      <c r="H43" s="102"/>
      <c r="I43" s="102"/>
      <c r="J43" s="102"/>
    </row>
    <row r="44" spans="1:10" x14ac:dyDescent="0.25">
      <c r="A44" s="13"/>
      <c r="B44" s="6"/>
      <c r="C44" s="102"/>
      <c r="D44" s="102"/>
      <c r="E44" s="102"/>
      <c r="F44" s="102"/>
      <c r="G44" s="102"/>
      <c r="H44" s="102"/>
      <c r="I44" s="102"/>
      <c r="J44" s="102"/>
    </row>
    <row r="45" spans="1:10" x14ac:dyDescent="0.25">
      <c r="A45" s="13"/>
      <c r="B45" s="6"/>
      <c r="C45" s="102"/>
      <c r="D45" s="102"/>
      <c r="E45" s="102"/>
      <c r="F45" s="102"/>
      <c r="G45" s="102"/>
      <c r="H45" s="102"/>
      <c r="I45" s="102"/>
      <c r="J45" s="102"/>
    </row>
    <row r="46" spans="1:10" x14ac:dyDescent="0.25">
      <c r="A46" s="13"/>
      <c r="B46" s="6"/>
      <c r="C46" s="102"/>
      <c r="D46" s="102"/>
      <c r="E46" s="102"/>
      <c r="F46" s="102"/>
      <c r="G46" s="102"/>
      <c r="H46" s="102"/>
      <c r="I46" s="102"/>
      <c r="J46" s="102"/>
    </row>
    <row r="47" spans="1:10" x14ac:dyDescent="0.25">
      <c r="A47" s="13" t="s">
        <v>202</v>
      </c>
      <c r="B47" s="6" t="s">
        <v>203</v>
      </c>
      <c r="C47" s="102">
        <v>0</v>
      </c>
      <c r="D47" s="102"/>
      <c r="E47" s="102"/>
      <c r="F47" s="102"/>
      <c r="G47" s="102"/>
      <c r="H47" s="102"/>
      <c r="I47" s="102"/>
      <c r="J47" s="102"/>
    </row>
    <row r="48" spans="1:10" s="88" customFormat="1" x14ac:dyDescent="0.25">
      <c r="A48" s="13" t="s">
        <v>204</v>
      </c>
      <c r="B48" s="6" t="s">
        <v>205</v>
      </c>
      <c r="C48" s="102">
        <v>0</v>
      </c>
      <c r="D48" s="102"/>
      <c r="E48" s="102"/>
      <c r="F48" s="102"/>
      <c r="G48" s="102"/>
      <c r="H48" s="102"/>
      <c r="I48" s="102"/>
      <c r="J48" s="102"/>
    </row>
    <row r="49" spans="1:10" s="88" customFormat="1" ht="15.75" x14ac:dyDescent="0.25">
      <c r="A49" s="20" t="s">
        <v>426</v>
      </c>
      <c r="B49" s="9" t="s">
        <v>206</v>
      </c>
      <c r="C49" s="91">
        <f>SUM(C37,C42,C47,C48,)</f>
        <v>0</v>
      </c>
      <c r="D49" s="91">
        <f t="shared" ref="D49:J49" si="1">SUM(D37,D42,D47,D48,)</f>
        <v>0</v>
      </c>
      <c r="E49" s="91">
        <f t="shared" si="1"/>
        <v>0</v>
      </c>
      <c r="F49" s="91">
        <f t="shared" si="1"/>
        <v>0</v>
      </c>
      <c r="G49" s="91">
        <f t="shared" si="1"/>
        <v>0</v>
      </c>
      <c r="H49" s="91">
        <f t="shared" si="1"/>
        <v>0</v>
      </c>
      <c r="I49" s="91">
        <f t="shared" si="1"/>
        <v>0</v>
      </c>
      <c r="J49" s="91">
        <f t="shared" si="1"/>
        <v>0</v>
      </c>
    </row>
    <row r="50" spans="1:10" ht="78.75" x14ac:dyDescent="0.25">
      <c r="A50" s="94" t="s">
        <v>53</v>
      </c>
      <c r="B50" s="92"/>
      <c r="C50" s="92"/>
      <c r="D50" s="92"/>
      <c r="E50" s="92"/>
      <c r="F50" s="92"/>
      <c r="G50" s="92"/>
      <c r="H50" s="92"/>
      <c r="I50" s="92"/>
      <c r="J50" s="92"/>
    </row>
    <row r="51" spans="1:10" ht="15.75" x14ac:dyDescent="0.3">
      <c r="A51" s="84" t="s">
        <v>54</v>
      </c>
      <c r="B51" s="26"/>
      <c r="C51" s="26"/>
      <c r="D51" s="26"/>
      <c r="E51" s="26"/>
      <c r="F51" s="26"/>
      <c r="G51" s="26"/>
      <c r="H51" s="26"/>
      <c r="I51" s="26"/>
      <c r="J51" s="26"/>
    </row>
    <row r="52" spans="1:10" ht="15.75" x14ac:dyDescent="0.3">
      <c r="A52" s="84" t="s">
        <v>54</v>
      </c>
      <c r="B52" s="26"/>
      <c r="C52" s="26"/>
      <c r="D52" s="26"/>
      <c r="E52" s="26"/>
      <c r="F52" s="26"/>
      <c r="G52" s="26"/>
      <c r="H52" s="26"/>
      <c r="I52" s="26"/>
      <c r="J52" s="26"/>
    </row>
    <row r="53" spans="1:10" ht="15.75" x14ac:dyDescent="0.3">
      <c r="A53" s="84" t="s">
        <v>54</v>
      </c>
      <c r="B53" s="26"/>
      <c r="C53" s="26"/>
      <c r="D53" s="26"/>
      <c r="E53" s="26"/>
      <c r="F53" s="26"/>
      <c r="G53" s="26"/>
      <c r="H53" s="26"/>
      <c r="I53" s="26"/>
      <c r="J53" s="26"/>
    </row>
    <row r="54" spans="1:10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spans="1:10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spans="1:10" x14ac:dyDescent="0.25">
      <c r="A56" s="81" t="s">
        <v>52</v>
      </c>
    </row>
    <row r="57" spans="1:10" x14ac:dyDescent="0.25">
      <c r="A57" s="83"/>
    </row>
    <row r="58" spans="1:10" ht="25.5" x14ac:dyDescent="0.25">
      <c r="A58" s="82" t="s">
        <v>59</v>
      </c>
    </row>
    <row r="59" spans="1:10" ht="51" x14ac:dyDescent="0.25">
      <c r="A59" s="82" t="s">
        <v>47</v>
      </c>
    </row>
    <row r="60" spans="1:10" ht="25.5" x14ac:dyDescent="0.25">
      <c r="A60" s="82" t="s">
        <v>48</v>
      </c>
    </row>
    <row r="61" spans="1:10" ht="25.5" x14ac:dyDescent="0.25">
      <c r="A61" s="82" t="s">
        <v>49</v>
      </c>
    </row>
    <row r="62" spans="1:10" ht="38.25" x14ac:dyDescent="0.25">
      <c r="A62" s="82" t="s">
        <v>50</v>
      </c>
    </row>
    <row r="63" spans="1:10" ht="25.5" x14ac:dyDescent="0.25">
      <c r="A63" s="82" t="s">
        <v>51</v>
      </c>
    </row>
    <row r="64" spans="1:10" ht="38.25" x14ac:dyDescent="0.25">
      <c r="A64" s="82" t="s">
        <v>60</v>
      </c>
    </row>
    <row r="65" spans="1:1" ht="51" x14ac:dyDescent="0.25">
      <c r="A65" s="104" t="s">
        <v>61</v>
      </c>
    </row>
  </sheetData>
  <mergeCells count="3">
    <mergeCell ref="H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scale="3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I44"/>
  <sheetViews>
    <sheetView workbookViewId="0">
      <selection activeCell="E1" sqref="E1:H1"/>
    </sheetView>
  </sheetViews>
  <sheetFormatPr defaultRowHeight="15" x14ac:dyDescent="0.25"/>
  <cols>
    <col min="1" max="1" width="64.140625" customWidth="1"/>
    <col min="2" max="2" width="12.5703125" bestFit="1" customWidth="1"/>
    <col min="3" max="3" width="14.7109375" customWidth="1"/>
    <col min="4" max="4" width="13.28515625" customWidth="1"/>
    <col min="5" max="5" width="21.85546875" customWidth="1"/>
    <col min="6" max="6" width="14.28515625" customWidth="1"/>
    <col min="7" max="7" width="15.28515625" customWidth="1"/>
    <col min="8" max="8" width="17" customWidth="1"/>
    <col min="9" max="9" width="16.28515625" customWidth="1"/>
    <col min="257" max="257" width="64.140625" customWidth="1"/>
    <col min="258" max="258" width="15.42578125" customWidth="1"/>
    <col min="259" max="259" width="14.7109375" customWidth="1"/>
    <col min="260" max="260" width="13.28515625" customWidth="1"/>
    <col min="261" max="261" width="23.140625" customWidth="1"/>
    <col min="262" max="262" width="14.28515625" customWidth="1"/>
    <col min="263" max="263" width="15.28515625" customWidth="1"/>
    <col min="264" max="264" width="17" customWidth="1"/>
    <col min="265" max="265" width="16.28515625" customWidth="1"/>
    <col min="513" max="513" width="64.140625" customWidth="1"/>
    <col min="514" max="514" width="15.42578125" customWidth="1"/>
    <col min="515" max="515" width="14.7109375" customWidth="1"/>
    <col min="516" max="516" width="13.28515625" customWidth="1"/>
    <col min="517" max="517" width="23.140625" customWidth="1"/>
    <col min="518" max="518" width="14.28515625" customWidth="1"/>
    <col min="519" max="519" width="15.28515625" customWidth="1"/>
    <col min="520" max="520" width="17" customWidth="1"/>
    <col min="521" max="521" width="16.28515625" customWidth="1"/>
    <col min="769" max="769" width="64.140625" customWidth="1"/>
    <col min="770" max="770" width="15.42578125" customWidth="1"/>
    <col min="771" max="771" width="14.7109375" customWidth="1"/>
    <col min="772" max="772" width="13.28515625" customWidth="1"/>
    <col min="773" max="773" width="23.140625" customWidth="1"/>
    <col min="774" max="774" width="14.28515625" customWidth="1"/>
    <col min="775" max="775" width="15.28515625" customWidth="1"/>
    <col min="776" max="776" width="17" customWidth="1"/>
    <col min="777" max="777" width="16.28515625" customWidth="1"/>
    <col min="1025" max="1025" width="64.140625" customWidth="1"/>
    <col min="1026" max="1026" width="15.42578125" customWidth="1"/>
    <col min="1027" max="1027" width="14.7109375" customWidth="1"/>
    <col min="1028" max="1028" width="13.28515625" customWidth="1"/>
    <col min="1029" max="1029" width="23.140625" customWidth="1"/>
    <col min="1030" max="1030" width="14.28515625" customWidth="1"/>
    <col min="1031" max="1031" width="15.28515625" customWidth="1"/>
    <col min="1032" max="1032" width="17" customWidth="1"/>
    <col min="1033" max="1033" width="16.28515625" customWidth="1"/>
    <col min="1281" max="1281" width="64.140625" customWidth="1"/>
    <col min="1282" max="1282" width="15.42578125" customWidth="1"/>
    <col min="1283" max="1283" width="14.7109375" customWidth="1"/>
    <col min="1284" max="1284" width="13.28515625" customWidth="1"/>
    <col min="1285" max="1285" width="23.140625" customWidth="1"/>
    <col min="1286" max="1286" width="14.28515625" customWidth="1"/>
    <col min="1287" max="1287" width="15.28515625" customWidth="1"/>
    <col min="1288" max="1288" width="17" customWidth="1"/>
    <col min="1289" max="1289" width="16.28515625" customWidth="1"/>
    <col min="1537" max="1537" width="64.140625" customWidth="1"/>
    <col min="1538" max="1538" width="15.42578125" customWidth="1"/>
    <col min="1539" max="1539" width="14.7109375" customWidth="1"/>
    <col min="1540" max="1540" width="13.28515625" customWidth="1"/>
    <col min="1541" max="1541" width="23.140625" customWidth="1"/>
    <col min="1542" max="1542" width="14.28515625" customWidth="1"/>
    <col min="1543" max="1543" width="15.28515625" customWidth="1"/>
    <col min="1544" max="1544" width="17" customWidth="1"/>
    <col min="1545" max="1545" width="16.28515625" customWidth="1"/>
    <col min="1793" max="1793" width="64.140625" customWidth="1"/>
    <col min="1794" max="1794" width="15.42578125" customWidth="1"/>
    <col min="1795" max="1795" width="14.7109375" customWidth="1"/>
    <col min="1796" max="1796" width="13.28515625" customWidth="1"/>
    <col min="1797" max="1797" width="23.140625" customWidth="1"/>
    <col min="1798" max="1798" width="14.28515625" customWidth="1"/>
    <col min="1799" max="1799" width="15.28515625" customWidth="1"/>
    <col min="1800" max="1800" width="17" customWidth="1"/>
    <col min="1801" max="1801" width="16.28515625" customWidth="1"/>
    <col min="2049" max="2049" width="64.140625" customWidth="1"/>
    <col min="2050" max="2050" width="15.42578125" customWidth="1"/>
    <col min="2051" max="2051" width="14.7109375" customWidth="1"/>
    <col min="2052" max="2052" width="13.28515625" customWidth="1"/>
    <col min="2053" max="2053" width="23.140625" customWidth="1"/>
    <col min="2054" max="2054" width="14.28515625" customWidth="1"/>
    <col min="2055" max="2055" width="15.28515625" customWidth="1"/>
    <col min="2056" max="2056" width="17" customWidth="1"/>
    <col min="2057" max="2057" width="16.28515625" customWidth="1"/>
    <col min="2305" max="2305" width="64.140625" customWidth="1"/>
    <col min="2306" max="2306" width="15.42578125" customWidth="1"/>
    <col min="2307" max="2307" width="14.7109375" customWidth="1"/>
    <col min="2308" max="2308" width="13.28515625" customWidth="1"/>
    <col min="2309" max="2309" width="23.140625" customWidth="1"/>
    <col min="2310" max="2310" width="14.28515625" customWidth="1"/>
    <col min="2311" max="2311" width="15.28515625" customWidth="1"/>
    <col min="2312" max="2312" width="17" customWidth="1"/>
    <col min="2313" max="2313" width="16.28515625" customWidth="1"/>
    <col min="2561" max="2561" width="64.140625" customWidth="1"/>
    <col min="2562" max="2562" width="15.42578125" customWidth="1"/>
    <col min="2563" max="2563" width="14.7109375" customWidth="1"/>
    <col min="2564" max="2564" width="13.28515625" customWidth="1"/>
    <col min="2565" max="2565" width="23.140625" customWidth="1"/>
    <col min="2566" max="2566" width="14.28515625" customWidth="1"/>
    <col min="2567" max="2567" width="15.28515625" customWidth="1"/>
    <col min="2568" max="2568" width="17" customWidth="1"/>
    <col min="2569" max="2569" width="16.28515625" customWidth="1"/>
    <col min="2817" max="2817" width="64.140625" customWidth="1"/>
    <col min="2818" max="2818" width="15.42578125" customWidth="1"/>
    <col min="2819" max="2819" width="14.7109375" customWidth="1"/>
    <col min="2820" max="2820" width="13.28515625" customWidth="1"/>
    <col min="2821" max="2821" width="23.140625" customWidth="1"/>
    <col min="2822" max="2822" width="14.28515625" customWidth="1"/>
    <col min="2823" max="2823" width="15.28515625" customWidth="1"/>
    <col min="2824" max="2824" width="17" customWidth="1"/>
    <col min="2825" max="2825" width="16.28515625" customWidth="1"/>
    <col min="3073" max="3073" width="64.140625" customWidth="1"/>
    <col min="3074" max="3074" width="15.42578125" customWidth="1"/>
    <col min="3075" max="3075" width="14.7109375" customWidth="1"/>
    <col min="3076" max="3076" width="13.28515625" customWidth="1"/>
    <col min="3077" max="3077" width="23.140625" customWidth="1"/>
    <col min="3078" max="3078" width="14.28515625" customWidth="1"/>
    <col min="3079" max="3079" width="15.28515625" customWidth="1"/>
    <col min="3080" max="3080" width="17" customWidth="1"/>
    <col min="3081" max="3081" width="16.28515625" customWidth="1"/>
    <col min="3329" max="3329" width="64.140625" customWidth="1"/>
    <col min="3330" max="3330" width="15.42578125" customWidth="1"/>
    <col min="3331" max="3331" width="14.7109375" customWidth="1"/>
    <col min="3332" max="3332" width="13.28515625" customWidth="1"/>
    <col min="3333" max="3333" width="23.140625" customWidth="1"/>
    <col min="3334" max="3334" width="14.28515625" customWidth="1"/>
    <col min="3335" max="3335" width="15.28515625" customWidth="1"/>
    <col min="3336" max="3336" width="17" customWidth="1"/>
    <col min="3337" max="3337" width="16.28515625" customWidth="1"/>
    <col min="3585" max="3585" width="64.140625" customWidth="1"/>
    <col min="3586" max="3586" width="15.42578125" customWidth="1"/>
    <col min="3587" max="3587" width="14.7109375" customWidth="1"/>
    <col min="3588" max="3588" width="13.28515625" customWidth="1"/>
    <col min="3589" max="3589" width="23.140625" customWidth="1"/>
    <col min="3590" max="3590" width="14.28515625" customWidth="1"/>
    <col min="3591" max="3591" width="15.28515625" customWidth="1"/>
    <col min="3592" max="3592" width="17" customWidth="1"/>
    <col min="3593" max="3593" width="16.28515625" customWidth="1"/>
    <col min="3841" max="3841" width="64.140625" customWidth="1"/>
    <col min="3842" max="3842" width="15.42578125" customWidth="1"/>
    <col min="3843" max="3843" width="14.7109375" customWidth="1"/>
    <col min="3844" max="3844" width="13.28515625" customWidth="1"/>
    <col min="3845" max="3845" width="23.140625" customWidth="1"/>
    <col min="3846" max="3846" width="14.28515625" customWidth="1"/>
    <col min="3847" max="3847" width="15.28515625" customWidth="1"/>
    <col min="3848" max="3848" width="17" customWidth="1"/>
    <col min="3849" max="3849" width="16.28515625" customWidth="1"/>
    <col min="4097" max="4097" width="64.140625" customWidth="1"/>
    <col min="4098" max="4098" width="15.42578125" customWidth="1"/>
    <col min="4099" max="4099" width="14.7109375" customWidth="1"/>
    <col min="4100" max="4100" width="13.28515625" customWidth="1"/>
    <col min="4101" max="4101" width="23.140625" customWidth="1"/>
    <col min="4102" max="4102" width="14.28515625" customWidth="1"/>
    <col min="4103" max="4103" width="15.28515625" customWidth="1"/>
    <col min="4104" max="4104" width="17" customWidth="1"/>
    <col min="4105" max="4105" width="16.28515625" customWidth="1"/>
    <col min="4353" max="4353" width="64.140625" customWidth="1"/>
    <col min="4354" max="4354" width="15.42578125" customWidth="1"/>
    <col min="4355" max="4355" width="14.7109375" customWidth="1"/>
    <col min="4356" max="4356" width="13.28515625" customWidth="1"/>
    <col min="4357" max="4357" width="23.140625" customWidth="1"/>
    <col min="4358" max="4358" width="14.28515625" customWidth="1"/>
    <col min="4359" max="4359" width="15.28515625" customWidth="1"/>
    <col min="4360" max="4360" width="17" customWidth="1"/>
    <col min="4361" max="4361" width="16.28515625" customWidth="1"/>
    <col min="4609" max="4609" width="64.140625" customWidth="1"/>
    <col min="4610" max="4610" width="15.42578125" customWidth="1"/>
    <col min="4611" max="4611" width="14.7109375" customWidth="1"/>
    <col min="4612" max="4612" width="13.28515625" customWidth="1"/>
    <col min="4613" max="4613" width="23.140625" customWidth="1"/>
    <col min="4614" max="4614" width="14.28515625" customWidth="1"/>
    <col min="4615" max="4615" width="15.28515625" customWidth="1"/>
    <col min="4616" max="4616" width="17" customWidth="1"/>
    <col min="4617" max="4617" width="16.28515625" customWidth="1"/>
    <col min="4865" max="4865" width="64.140625" customWidth="1"/>
    <col min="4866" max="4866" width="15.42578125" customWidth="1"/>
    <col min="4867" max="4867" width="14.7109375" customWidth="1"/>
    <col min="4868" max="4868" width="13.28515625" customWidth="1"/>
    <col min="4869" max="4869" width="23.140625" customWidth="1"/>
    <col min="4870" max="4870" width="14.28515625" customWidth="1"/>
    <col min="4871" max="4871" width="15.28515625" customWidth="1"/>
    <col min="4872" max="4872" width="17" customWidth="1"/>
    <col min="4873" max="4873" width="16.28515625" customWidth="1"/>
    <col min="5121" max="5121" width="64.140625" customWidth="1"/>
    <col min="5122" max="5122" width="15.42578125" customWidth="1"/>
    <col min="5123" max="5123" width="14.7109375" customWidth="1"/>
    <col min="5124" max="5124" width="13.28515625" customWidth="1"/>
    <col min="5125" max="5125" width="23.140625" customWidth="1"/>
    <col min="5126" max="5126" width="14.28515625" customWidth="1"/>
    <col min="5127" max="5127" width="15.28515625" customWidth="1"/>
    <col min="5128" max="5128" width="17" customWidth="1"/>
    <col min="5129" max="5129" width="16.28515625" customWidth="1"/>
    <col min="5377" max="5377" width="64.140625" customWidth="1"/>
    <col min="5378" max="5378" width="15.42578125" customWidth="1"/>
    <col min="5379" max="5379" width="14.7109375" customWidth="1"/>
    <col min="5380" max="5380" width="13.28515625" customWidth="1"/>
    <col min="5381" max="5381" width="23.140625" customWidth="1"/>
    <col min="5382" max="5382" width="14.28515625" customWidth="1"/>
    <col min="5383" max="5383" width="15.28515625" customWidth="1"/>
    <col min="5384" max="5384" width="17" customWidth="1"/>
    <col min="5385" max="5385" width="16.28515625" customWidth="1"/>
    <col min="5633" max="5633" width="64.140625" customWidth="1"/>
    <col min="5634" max="5634" width="15.42578125" customWidth="1"/>
    <col min="5635" max="5635" width="14.7109375" customWidth="1"/>
    <col min="5636" max="5636" width="13.28515625" customWidth="1"/>
    <col min="5637" max="5637" width="23.140625" customWidth="1"/>
    <col min="5638" max="5638" width="14.28515625" customWidth="1"/>
    <col min="5639" max="5639" width="15.28515625" customWidth="1"/>
    <col min="5640" max="5640" width="17" customWidth="1"/>
    <col min="5641" max="5641" width="16.28515625" customWidth="1"/>
    <col min="5889" max="5889" width="64.140625" customWidth="1"/>
    <col min="5890" max="5890" width="15.42578125" customWidth="1"/>
    <col min="5891" max="5891" width="14.7109375" customWidth="1"/>
    <col min="5892" max="5892" width="13.28515625" customWidth="1"/>
    <col min="5893" max="5893" width="23.140625" customWidth="1"/>
    <col min="5894" max="5894" width="14.28515625" customWidth="1"/>
    <col min="5895" max="5895" width="15.28515625" customWidth="1"/>
    <col min="5896" max="5896" width="17" customWidth="1"/>
    <col min="5897" max="5897" width="16.28515625" customWidth="1"/>
    <col min="6145" max="6145" width="64.140625" customWidth="1"/>
    <col min="6146" max="6146" width="15.42578125" customWidth="1"/>
    <col min="6147" max="6147" width="14.7109375" customWidth="1"/>
    <col min="6148" max="6148" width="13.28515625" customWidth="1"/>
    <col min="6149" max="6149" width="23.140625" customWidth="1"/>
    <col min="6150" max="6150" width="14.28515625" customWidth="1"/>
    <col min="6151" max="6151" width="15.28515625" customWidth="1"/>
    <col min="6152" max="6152" width="17" customWidth="1"/>
    <col min="6153" max="6153" width="16.28515625" customWidth="1"/>
    <col min="6401" max="6401" width="64.140625" customWidth="1"/>
    <col min="6402" max="6402" width="15.42578125" customWidth="1"/>
    <col min="6403" max="6403" width="14.7109375" customWidth="1"/>
    <col min="6404" max="6404" width="13.28515625" customWidth="1"/>
    <col min="6405" max="6405" width="23.140625" customWidth="1"/>
    <col min="6406" max="6406" width="14.28515625" customWidth="1"/>
    <col min="6407" max="6407" width="15.28515625" customWidth="1"/>
    <col min="6408" max="6408" width="17" customWidth="1"/>
    <col min="6409" max="6409" width="16.28515625" customWidth="1"/>
    <col min="6657" max="6657" width="64.140625" customWidth="1"/>
    <col min="6658" max="6658" width="15.42578125" customWidth="1"/>
    <col min="6659" max="6659" width="14.7109375" customWidth="1"/>
    <col min="6660" max="6660" width="13.28515625" customWidth="1"/>
    <col min="6661" max="6661" width="23.140625" customWidth="1"/>
    <col min="6662" max="6662" width="14.28515625" customWidth="1"/>
    <col min="6663" max="6663" width="15.28515625" customWidth="1"/>
    <col min="6664" max="6664" width="17" customWidth="1"/>
    <col min="6665" max="6665" width="16.28515625" customWidth="1"/>
    <col min="6913" max="6913" width="64.140625" customWidth="1"/>
    <col min="6914" max="6914" width="15.42578125" customWidth="1"/>
    <col min="6915" max="6915" width="14.7109375" customWidth="1"/>
    <col min="6916" max="6916" width="13.28515625" customWidth="1"/>
    <col min="6917" max="6917" width="23.140625" customWidth="1"/>
    <col min="6918" max="6918" width="14.28515625" customWidth="1"/>
    <col min="6919" max="6919" width="15.28515625" customWidth="1"/>
    <col min="6920" max="6920" width="17" customWidth="1"/>
    <col min="6921" max="6921" width="16.28515625" customWidth="1"/>
    <col min="7169" max="7169" width="64.140625" customWidth="1"/>
    <col min="7170" max="7170" width="15.42578125" customWidth="1"/>
    <col min="7171" max="7171" width="14.7109375" customWidth="1"/>
    <col min="7172" max="7172" width="13.28515625" customWidth="1"/>
    <col min="7173" max="7173" width="23.140625" customWidth="1"/>
    <col min="7174" max="7174" width="14.28515625" customWidth="1"/>
    <col min="7175" max="7175" width="15.28515625" customWidth="1"/>
    <col min="7176" max="7176" width="17" customWidth="1"/>
    <col min="7177" max="7177" width="16.28515625" customWidth="1"/>
    <col min="7425" max="7425" width="64.140625" customWidth="1"/>
    <col min="7426" max="7426" width="15.42578125" customWidth="1"/>
    <col min="7427" max="7427" width="14.7109375" customWidth="1"/>
    <col min="7428" max="7428" width="13.28515625" customWidth="1"/>
    <col min="7429" max="7429" width="23.140625" customWidth="1"/>
    <col min="7430" max="7430" width="14.28515625" customWidth="1"/>
    <col min="7431" max="7431" width="15.28515625" customWidth="1"/>
    <col min="7432" max="7432" width="17" customWidth="1"/>
    <col min="7433" max="7433" width="16.28515625" customWidth="1"/>
    <col min="7681" max="7681" width="64.140625" customWidth="1"/>
    <col min="7682" max="7682" width="15.42578125" customWidth="1"/>
    <col min="7683" max="7683" width="14.7109375" customWidth="1"/>
    <col min="7684" max="7684" width="13.28515625" customWidth="1"/>
    <col min="7685" max="7685" width="23.140625" customWidth="1"/>
    <col min="7686" max="7686" width="14.28515625" customWidth="1"/>
    <col min="7687" max="7687" width="15.28515625" customWidth="1"/>
    <col min="7688" max="7688" width="17" customWidth="1"/>
    <col min="7689" max="7689" width="16.28515625" customWidth="1"/>
    <col min="7937" max="7937" width="64.140625" customWidth="1"/>
    <col min="7938" max="7938" width="15.42578125" customWidth="1"/>
    <col min="7939" max="7939" width="14.7109375" customWidth="1"/>
    <col min="7940" max="7940" width="13.28515625" customWidth="1"/>
    <col min="7941" max="7941" width="23.140625" customWidth="1"/>
    <col min="7942" max="7942" width="14.28515625" customWidth="1"/>
    <col min="7943" max="7943" width="15.28515625" customWidth="1"/>
    <col min="7944" max="7944" width="17" customWidth="1"/>
    <col min="7945" max="7945" width="16.28515625" customWidth="1"/>
    <col min="8193" max="8193" width="64.140625" customWidth="1"/>
    <col min="8194" max="8194" width="15.42578125" customWidth="1"/>
    <col min="8195" max="8195" width="14.7109375" customWidth="1"/>
    <col min="8196" max="8196" width="13.28515625" customWidth="1"/>
    <col min="8197" max="8197" width="23.140625" customWidth="1"/>
    <col min="8198" max="8198" width="14.28515625" customWidth="1"/>
    <col min="8199" max="8199" width="15.28515625" customWidth="1"/>
    <col min="8200" max="8200" width="17" customWidth="1"/>
    <col min="8201" max="8201" width="16.28515625" customWidth="1"/>
    <col min="8449" max="8449" width="64.140625" customWidth="1"/>
    <col min="8450" max="8450" width="15.42578125" customWidth="1"/>
    <col min="8451" max="8451" width="14.7109375" customWidth="1"/>
    <col min="8452" max="8452" width="13.28515625" customWidth="1"/>
    <col min="8453" max="8453" width="23.140625" customWidth="1"/>
    <col min="8454" max="8454" width="14.28515625" customWidth="1"/>
    <col min="8455" max="8455" width="15.28515625" customWidth="1"/>
    <col min="8456" max="8456" width="17" customWidth="1"/>
    <col min="8457" max="8457" width="16.28515625" customWidth="1"/>
    <col min="8705" max="8705" width="64.140625" customWidth="1"/>
    <col min="8706" max="8706" width="15.42578125" customWidth="1"/>
    <col min="8707" max="8707" width="14.7109375" customWidth="1"/>
    <col min="8708" max="8708" width="13.28515625" customWidth="1"/>
    <col min="8709" max="8709" width="23.140625" customWidth="1"/>
    <col min="8710" max="8710" width="14.28515625" customWidth="1"/>
    <col min="8711" max="8711" width="15.28515625" customWidth="1"/>
    <col min="8712" max="8712" width="17" customWidth="1"/>
    <col min="8713" max="8713" width="16.28515625" customWidth="1"/>
    <col min="8961" max="8961" width="64.140625" customWidth="1"/>
    <col min="8962" max="8962" width="15.42578125" customWidth="1"/>
    <col min="8963" max="8963" width="14.7109375" customWidth="1"/>
    <col min="8964" max="8964" width="13.28515625" customWidth="1"/>
    <col min="8965" max="8965" width="23.140625" customWidth="1"/>
    <col min="8966" max="8966" width="14.28515625" customWidth="1"/>
    <col min="8967" max="8967" width="15.28515625" customWidth="1"/>
    <col min="8968" max="8968" width="17" customWidth="1"/>
    <col min="8969" max="8969" width="16.28515625" customWidth="1"/>
    <col min="9217" max="9217" width="64.140625" customWidth="1"/>
    <col min="9218" max="9218" width="15.42578125" customWidth="1"/>
    <col min="9219" max="9219" width="14.7109375" customWidth="1"/>
    <col min="9220" max="9220" width="13.28515625" customWidth="1"/>
    <col min="9221" max="9221" width="23.140625" customWidth="1"/>
    <col min="9222" max="9222" width="14.28515625" customWidth="1"/>
    <col min="9223" max="9223" width="15.28515625" customWidth="1"/>
    <col min="9224" max="9224" width="17" customWidth="1"/>
    <col min="9225" max="9225" width="16.28515625" customWidth="1"/>
    <col min="9473" max="9473" width="64.140625" customWidth="1"/>
    <col min="9474" max="9474" width="15.42578125" customWidth="1"/>
    <col min="9475" max="9475" width="14.7109375" customWidth="1"/>
    <col min="9476" max="9476" width="13.28515625" customWidth="1"/>
    <col min="9477" max="9477" width="23.140625" customWidth="1"/>
    <col min="9478" max="9478" width="14.28515625" customWidth="1"/>
    <col min="9479" max="9479" width="15.28515625" customWidth="1"/>
    <col min="9480" max="9480" width="17" customWidth="1"/>
    <col min="9481" max="9481" width="16.28515625" customWidth="1"/>
    <col min="9729" max="9729" width="64.140625" customWidth="1"/>
    <col min="9730" max="9730" width="15.42578125" customWidth="1"/>
    <col min="9731" max="9731" width="14.7109375" customWidth="1"/>
    <col min="9732" max="9732" width="13.28515625" customWidth="1"/>
    <col min="9733" max="9733" width="23.140625" customWidth="1"/>
    <col min="9734" max="9734" width="14.28515625" customWidth="1"/>
    <col min="9735" max="9735" width="15.28515625" customWidth="1"/>
    <col min="9736" max="9736" width="17" customWidth="1"/>
    <col min="9737" max="9737" width="16.28515625" customWidth="1"/>
    <col min="9985" max="9985" width="64.140625" customWidth="1"/>
    <col min="9986" max="9986" width="15.42578125" customWidth="1"/>
    <col min="9987" max="9987" width="14.7109375" customWidth="1"/>
    <col min="9988" max="9988" width="13.28515625" customWidth="1"/>
    <col min="9989" max="9989" width="23.140625" customWidth="1"/>
    <col min="9990" max="9990" width="14.28515625" customWidth="1"/>
    <col min="9991" max="9991" width="15.28515625" customWidth="1"/>
    <col min="9992" max="9992" width="17" customWidth="1"/>
    <col min="9993" max="9993" width="16.28515625" customWidth="1"/>
    <col min="10241" max="10241" width="64.140625" customWidth="1"/>
    <col min="10242" max="10242" width="15.42578125" customWidth="1"/>
    <col min="10243" max="10243" width="14.7109375" customWidth="1"/>
    <col min="10244" max="10244" width="13.28515625" customWidth="1"/>
    <col min="10245" max="10245" width="23.140625" customWidth="1"/>
    <col min="10246" max="10246" width="14.28515625" customWidth="1"/>
    <col min="10247" max="10247" width="15.28515625" customWidth="1"/>
    <col min="10248" max="10248" width="17" customWidth="1"/>
    <col min="10249" max="10249" width="16.28515625" customWidth="1"/>
    <col min="10497" max="10497" width="64.140625" customWidth="1"/>
    <col min="10498" max="10498" width="15.42578125" customWidth="1"/>
    <col min="10499" max="10499" width="14.7109375" customWidth="1"/>
    <col min="10500" max="10500" width="13.28515625" customWidth="1"/>
    <col min="10501" max="10501" width="23.140625" customWidth="1"/>
    <col min="10502" max="10502" width="14.28515625" customWidth="1"/>
    <col min="10503" max="10503" width="15.28515625" customWidth="1"/>
    <col min="10504" max="10504" width="17" customWidth="1"/>
    <col min="10505" max="10505" width="16.28515625" customWidth="1"/>
    <col min="10753" max="10753" width="64.140625" customWidth="1"/>
    <col min="10754" max="10754" width="15.42578125" customWidth="1"/>
    <col min="10755" max="10755" width="14.7109375" customWidth="1"/>
    <col min="10756" max="10756" width="13.28515625" customWidth="1"/>
    <col min="10757" max="10757" width="23.140625" customWidth="1"/>
    <col min="10758" max="10758" width="14.28515625" customWidth="1"/>
    <col min="10759" max="10759" width="15.28515625" customWidth="1"/>
    <col min="10760" max="10760" width="17" customWidth="1"/>
    <col min="10761" max="10761" width="16.28515625" customWidth="1"/>
    <col min="11009" max="11009" width="64.140625" customWidth="1"/>
    <col min="11010" max="11010" width="15.42578125" customWidth="1"/>
    <col min="11011" max="11011" width="14.7109375" customWidth="1"/>
    <col min="11012" max="11012" width="13.28515625" customWidth="1"/>
    <col min="11013" max="11013" width="23.140625" customWidth="1"/>
    <col min="11014" max="11014" width="14.28515625" customWidth="1"/>
    <col min="11015" max="11015" width="15.28515625" customWidth="1"/>
    <col min="11016" max="11016" width="17" customWidth="1"/>
    <col min="11017" max="11017" width="16.28515625" customWidth="1"/>
    <col min="11265" max="11265" width="64.140625" customWidth="1"/>
    <col min="11266" max="11266" width="15.42578125" customWidth="1"/>
    <col min="11267" max="11267" width="14.7109375" customWidth="1"/>
    <col min="11268" max="11268" width="13.28515625" customWidth="1"/>
    <col min="11269" max="11269" width="23.140625" customWidth="1"/>
    <col min="11270" max="11270" width="14.28515625" customWidth="1"/>
    <col min="11271" max="11271" width="15.28515625" customWidth="1"/>
    <col min="11272" max="11272" width="17" customWidth="1"/>
    <col min="11273" max="11273" width="16.28515625" customWidth="1"/>
    <col min="11521" max="11521" width="64.140625" customWidth="1"/>
    <col min="11522" max="11522" width="15.42578125" customWidth="1"/>
    <col min="11523" max="11523" width="14.7109375" customWidth="1"/>
    <col min="11524" max="11524" width="13.28515625" customWidth="1"/>
    <col min="11525" max="11525" width="23.140625" customWidth="1"/>
    <col min="11526" max="11526" width="14.28515625" customWidth="1"/>
    <col min="11527" max="11527" width="15.28515625" customWidth="1"/>
    <col min="11528" max="11528" width="17" customWidth="1"/>
    <col min="11529" max="11529" width="16.28515625" customWidth="1"/>
    <col min="11777" max="11777" width="64.140625" customWidth="1"/>
    <col min="11778" max="11778" width="15.42578125" customWidth="1"/>
    <col min="11779" max="11779" width="14.7109375" customWidth="1"/>
    <col min="11780" max="11780" width="13.28515625" customWidth="1"/>
    <col min="11781" max="11781" width="23.140625" customWidth="1"/>
    <col min="11782" max="11782" width="14.28515625" customWidth="1"/>
    <col min="11783" max="11783" width="15.28515625" customWidth="1"/>
    <col min="11784" max="11784" width="17" customWidth="1"/>
    <col min="11785" max="11785" width="16.28515625" customWidth="1"/>
    <col min="12033" max="12033" width="64.140625" customWidth="1"/>
    <col min="12034" max="12034" width="15.42578125" customWidth="1"/>
    <col min="12035" max="12035" width="14.7109375" customWidth="1"/>
    <col min="12036" max="12036" width="13.28515625" customWidth="1"/>
    <col min="12037" max="12037" width="23.140625" customWidth="1"/>
    <col min="12038" max="12038" width="14.28515625" customWidth="1"/>
    <col min="12039" max="12039" width="15.28515625" customWidth="1"/>
    <col min="12040" max="12040" width="17" customWidth="1"/>
    <col min="12041" max="12041" width="16.28515625" customWidth="1"/>
    <col min="12289" max="12289" width="64.140625" customWidth="1"/>
    <col min="12290" max="12290" width="15.42578125" customWidth="1"/>
    <col min="12291" max="12291" width="14.7109375" customWidth="1"/>
    <col min="12292" max="12292" width="13.28515625" customWidth="1"/>
    <col min="12293" max="12293" width="23.140625" customWidth="1"/>
    <col min="12294" max="12294" width="14.28515625" customWidth="1"/>
    <col min="12295" max="12295" width="15.28515625" customWidth="1"/>
    <col min="12296" max="12296" width="17" customWidth="1"/>
    <col min="12297" max="12297" width="16.28515625" customWidth="1"/>
    <col min="12545" max="12545" width="64.140625" customWidth="1"/>
    <col min="12546" max="12546" width="15.42578125" customWidth="1"/>
    <col min="12547" max="12547" width="14.7109375" customWidth="1"/>
    <col min="12548" max="12548" width="13.28515625" customWidth="1"/>
    <col min="12549" max="12549" width="23.140625" customWidth="1"/>
    <col min="12550" max="12550" width="14.28515625" customWidth="1"/>
    <col min="12551" max="12551" width="15.28515625" customWidth="1"/>
    <col min="12552" max="12552" width="17" customWidth="1"/>
    <col min="12553" max="12553" width="16.28515625" customWidth="1"/>
    <col min="12801" max="12801" width="64.140625" customWidth="1"/>
    <col min="12802" max="12802" width="15.42578125" customWidth="1"/>
    <col min="12803" max="12803" width="14.7109375" customWidth="1"/>
    <col min="12804" max="12804" width="13.28515625" customWidth="1"/>
    <col min="12805" max="12805" width="23.140625" customWidth="1"/>
    <col min="12806" max="12806" width="14.28515625" customWidth="1"/>
    <col min="12807" max="12807" width="15.28515625" customWidth="1"/>
    <col min="12808" max="12808" width="17" customWidth="1"/>
    <col min="12809" max="12809" width="16.28515625" customWidth="1"/>
    <col min="13057" max="13057" width="64.140625" customWidth="1"/>
    <col min="13058" max="13058" width="15.42578125" customWidth="1"/>
    <col min="13059" max="13059" width="14.7109375" customWidth="1"/>
    <col min="13060" max="13060" width="13.28515625" customWidth="1"/>
    <col min="13061" max="13061" width="23.140625" customWidth="1"/>
    <col min="13062" max="13062" width="14.28515625" customWidth="1"/>
    <col min="13063" max="13063" width="15.28515625" customWidth="1"/>
    <col min="13064" max="13064" width="17" customWidth="1"/>
    <col min="13065" max="13065" width="16.28515625" customWidth="1"/>
    <col min="13313" max="13313" width="64.140625" customWidth="1"/>
    <col min="13314" max="13314" width="15.42578125" customWidth="1"/>
    <col min="13315" max="13315" width="14.7109375" customWidth="1"/>
    <col min="13316" max="13316" width="13.28515625" customWidth="1"/>
    <col min="13317" max="13317" width="23.140625" customWidth="1"/>
    <col min="13318" max="13318" width="14.28515625" customWidth="1"/>
    <col min="13319" max="13319" width="15.28515625" customWidth="1"/>
    <col min="13320" max="13320" width="17" customWidth="1"/>
    <col min="13321" max="13321" width="16.28515625" customWidth="1"/>
    <col min="13569" max="13569" width="64.140625" customWidth="1"/>
    <col min="13570" max="13570" width="15.42578125" customWidth="1"/>
    <col min="13571" max="13571" width="14.7109375" customWidth="1"/>
    <col min="13572" max="13572" width="13.28515625" customWidth="1"/>
    <col min="13573" max="13573" width="23.140625" customWidth="1"/>
    <col min="13574" max="13574" width="14.28515625" customWidth="1"/>
    <col min="13575" max="13575" width="15.28515625" customWidth="1"/>
    <col min="13576" max="13576" width="17" customWidth="1"/>
    <col min="13577" max="13577" width="16.28515625" customWidth="1"/>
    <col min="13825" max="13825" width="64.140625" customWidth="1"/>
    <col min="13826" max="13826" width="15.42578125" customWidth="1"/>
    <col min="13827" max="13827" width="14.7109375" customWidth="1"/>
    <col min="13828" max="13828" width="13.28515625" customWidth="1"/>
    <col min="13829" max="13829" width="23.140625" customWidth="1"/>
    <col min="13830" max="13830" width="14.28515625" customWidth="1"/>
    <col min="13831" max="13831" width="15.28515625" customWidth="1"/>
    <col min="13832" max="13832" width="17" customWidth="1"/>
    <col min="13833" max="13833" width="16.28515625" customWidth="1"/>
    <col min="14081" max="14081" width="64.140625" customWidth="1"/>
    <col min="14082" max="14082" width="15.42578125" customWidth="1"/>
    <col min="14083" max="14083" width="14.7109375" customWidth="1"/>
    <col min="14084" max="14084" width="13.28515625" customWidth="1"/>
    <col min="14085" max="14085" width="23.140625" customWidth="1"/>
    <col min="14086" max="14086" width="14.28515625" customWidth="1"/>
    <col min="14087" max="14087" width="15.28515625" customWidth="1"/>
    <col min="14088" max="14088" width="17" customWidth="1"/>
    <col min="14089" max="14089" width="16.28515625" customWidth="1"/>
    <col min="14337" max="14337" width="64.140625" customWidth="1"/>
    <col min="14338" max="14338" width="15.42578125" customWidth="1"/>
    <col min="14339" max="14339" width="14.7109375" customWidth="1"/>
    <col min="14340" max="14340" width="13.28515625" customWidth="1"/>
    <col min="14341" max="14341" width="23.140625" customWidth="1"/>
    <col min="14342" max="14342" width="14.28515625" customWidth="1"/>
    <col min="14343" max="14343" width="15.28515625" customWidth="1"/>
    <col min="14344" max="14344" width="17" customWidth="1"/>
    <col min="14345" max="14345" width="16.28515625" customWidth="1"/>
    <col min="14593" max="14593" width="64.140625" customWidth="1"/>
    <col min="14594" max="14594" width="15.42578125" customWidth="1"/>
    <col min="14595" max="14595" width="14.7109375" customWidth="1"/>
    <col min="14596" max="14596" width="13.28515625" customWidth="1"/>
    <col min="14597" max="14597" width="23.140625" customWidth="1"/>
    <col min="14598" max="14598" width="14.28515625" customWidth="1"/>
    <col min="14599" max="14599" width="15.28515625" customWidth="1"/>
    <col min="14600" max="14600" width="17" customWidth="1"/>
    <col min="14601" max="14601" width="16.28515625" customWidth="1"/>
    <col min="14849" max="14849" width="64.140625" customWidth="1"/>
    <col min="14850" max="14850" width="15.42578125" customWidth="1"/>
    <col min="14851" max="14851" width="14.7109375" customWidth="1"/>
    <col min="14852" max="14852" width="13.28515625" customWidth="1"/>
    <col min="14853" max="14853" width="23.140625" customWidth="1"/>
    <col min="14854" max="14854" width="14.28515625" customWidth="1"/>
    <col min="14855" max="14855" width="15.28515625" customWidth="1"/>
    <col min="14856" max="14856" width="17" customWidth="1"/>
    <col min="14857" max="14857" width="16.28515625" customWidth="1"/>
    <col min="15105" max="15105" width="64.140625" customWidth="1"/>
    <col min="15106" max="15106" width="15.42578125" customWidth="1"/>
    <col min="15107" max="15107" width="14.7109375" customWidth="1"/>
    <col min="15108" max="15108" width="13.28515625" customWidth="1"/>
    <col min="15109" max="15109" width="23.140625" customWidth="1"/>
    <col min="15110" max="15110" width="14.28515625" customWidth="1"/>
    <col min="15111" max="15111" width="15.28515625" customWidth="1"/>
    <col min="15112" max="15112" width="17" customWidth="1"/>
    <col min="15113" max="15113" width="16.28515625" customWidth="1"/>
    <col min="15361" max="15361" width="64.140625" customWidth="1"/>
    <col min="15362" max="15362" width="15.42578125" customWidth="1"/>
    <col min="15363" max="15363" width="14.7109375" customWidth="1"/>
    <col min="15364" max="15364" width="13.28515625" customWidth="1"/>
    <col min="15365" max="15365" width="23.140625" customWidth="1"/>
    <col min="15366" max="15366" width="14.28515625" customWidth="1"/>
    <col min="15367" max="15367" width="15.28515625" customWidth="1"/>
    <col min="15368" max="15368" width="17" customWidth="1"/>
    <col min="15369" max="15369" width="16.28515625" customWidth="1"/>
    <col min="15617" max="15617" width="64.140625" customWidth="1"/>
    <col min="15618" max="15618" width="15.42578125" customWidth="1"/>
    <col min="15619" max="15619" width="14.7109375" customWidth="1"/>
    <col min="15620" max="15620" width="13.28515625" customWidth="1"/>
    <col min="15621" max="15621" width="23.140625" customWidth="1"/>
    <col min="15622" max="15622" width="14.28515625" customWidth="1"/>
    <col min="15623" max="15623" width="15.28515625" customWidth="1"/>
    <col min="15624" max="15624" width="17" customWidth="1"/>
    <col min="15625" max="15625" width="16.28515625" customWidth="1"/>
    <col min="15873" max="15873" width="64.140625" customWidth="1"/>
    <col min="15874" max="15874" width="15.42578125" customWidth="1"/>
    <col min="15875" max="15875" width="14.7109375" customWidth="1"/>
    <col min="15876" max="15876" width="13.28515625" customWidth="1"/>
    <col min="15877" max="15877" width="23.140625" customWidth="1"/>
    <col min="15878" max="15878" width="14.28515625" customWidth="1"/>
    <col min="15879" max="15879" width="15.28515625" customWidth="1"/>
    <col min="15880" max="15880" width="17" customWidth="1"/>
    <col min="15881" max="15881" width="16.28515625" customWidth="1"/>
    <col min="16129" max="16129" width="64.140625" customWidth="1"/>
    <col min="16130" max="16130" width="15.42578125" customWidth="1"/>
    <col min="16131" max="16131" width="14.7109375" customWidth="1"/>
    <col min="16132" max="16132" width="13.28515625" customWidth="1"/>
    <col min="16133" max="16133" width="23.140625" customWidth="1"/>
    <col min="16134" max="16134" width="14.28515625" customWidth="1"/>
    <col min="16135" max="16135" width="15.28515625" customWidth="1"/>
    <col min="16136" max="16136" width="17" customWidth="1"/>
    <col min="16137" max="16137" width="16.28515625" customWidth="1"/>
  </cols>
  <sheetData>
    <row r="1" spans="1:9" x14ac:dyDescent="0.25">
      <c r="C1" s="1"/>
      <c r="D1" s="1"/>
      <c r="E1" s="204" t="s">
        <v>715</v>
      </c>
      <c r="F1" s="204"/>
      <c r="G1" s="204"/>
      <c r="H1" s="204"/>
    </row>
    <row r="3" spans="1:9" ht="25.5" customHeight="1" x14ac:dyDescent="0.25">
      <c r="A3" s="199" t="s">
        <v>702</v>
      </c>
      <c r="B3" s="205"/>
      <c r="C3" s="205"/>
      <c r="D3" s="205"/>
      <c r="E3" s="205"/>
      <c r="F3" s="205"/>
      <c r="G3" s="205"/>
      <c r="H3" s="205"/>
    </row>
    <row r="4" spans="1:9" ht="82.5" customHeight="1" x14ac:dyDescent="0.25">
      <c r="A4" s="202" t="s">
        <v>666</v>
      </c>
      <c r="B4" s="202"/>
      <c r="C4" s="202"/>
      <c r="D4" s="202"/>
      <c r="E4" s="202"/>
      <c r="F4" s="202"/>
      <c r="G4" s="202"/>
      <c r="H4" s="202"/>
    </row>
    <row r="5" spans="1:9" ht="20.25" customHeight="1" x14ac:dyDescent="0.25">
      <c r="A5" s="55"/>
      <c r="B5" s="105"/>
      <c r="C5" s="105"/>
      <c r="D5" s="105"/>
      <c r="E5" s="105"/>
      <c r="F5" s="105"/>
      <c r="G5" s="105"/>
      <c r="H5" s="105"/>
    </row>
    <row r="6" spans="1:9" x14ac:dyDescent="0.25">
      <c r="A6" s="87" t="s">
        <v>1</v>
      </c>
      <c r="F6" s="211" t="s">
        <v>650</v>
      </c>
      <c r="G6" s="212"/>
      <c r="H6" s="212"/>
      <c r="I6" s="213"/>
    </row>
    <row r="7" spans="1:9" ht="86.25" customHeight="1" x14ac:dyDescent="0.3">
      <c r="A7" s="2" t="s">
        <v>81</v>
      </c>
      <c r="B7" s="3" t="s">
        <v>82</v>
      </c>
      <c r="C7" s="84" t="s">
        <v>639</v>
      </c>
      <c r="D7" s="84" t="s">
        <v>640</v>
      </c>
      <c r="E7" s="84" t="s">
        <v>645</v>
      </c>
      <c r="F7" s="106">
        <v>2018</v>
      </c>
      <c r="G7" s="106">
        <v>2019</v>
      </c>
      <c r="H7" s="106">
        <v>2020</v>
      </c>
      <c r="I7" s="106">
        <v>2021</v>
      </c>
    </row>
    <row r="8" spans="1:9" x14ac:dyDescent="0.25">
      <c r="A8" s="21" t="s">
        <v>503</v>
      </c>
      <c r="B8" s="5" t="s">
        <v>345</v>
      </c>
      <c r="C8" s="103"/>
      <c r="D8" s="103"/>
      <c r="E8" s="53"/>
      <c r="F8" s="102"/>
      <c r="G8" s="102"/>
      <c r="H8" s="102"/>
      <c r="I8" s="102"/>
    </row>
    <row r="9" spans="1:9" x14ac:dyDescent="0.25">
      <c r="A9" s="47" t="s">
        <v>220</v>
      </c>
      <c r="B9" s="47" t="s">
        <v>345</v>
      </c>
      <c r="C9" s="102"/>
      <c r="D9" s="102"/>
      <c r="E9" s="102"/>
      <c r="F9" s="102"/>
      <c r="G9" s="102"/>
      <c r="H9" s="102"/>
      <c r="I9" s="102"/>
    </row>
    <row r="10" spans="1:9" ht="30" x14ac:dyDescent="0.25">
      <c r="A10" s="12" t="s">
        <v>346</v>
      </c>
      <c r="B10" s="5" t="s">
        <v>347</v>
      </c>
      <c r="C10" s="102"/>
      <c r="D10" s="102"/>
      <c r="E10" s="102"/>
      <c r="F10" s="102"/>
      <c r="G10" s="102"/>
      <c r="H10" s="102"/>
      <c r="I10" s="102"/>
    </row>
    <row r="11" spans="1:9" x14ac:dyDescent="0.25">
      <c r="A11" s="21" t="s">
        <v>551</v>
      </c>
      <c r="B11" s="5" t="s">
        <v>348</v>
      </c>
      <c r="C11" s="103"/>
      <c r="D11" s="103"/>
      <c r="E11" s="111"/>
      <c r="F11" s="102"/>
      <c r="G11" s="102"/>
      <c r="H11" s="102"/>
      <c r="I11" s="102"/>
    </row>
    <row r="12" spans="1:9" x14ac:dyDescent="0.25">
      <c r="A12" s="47" t="s">
        <v>220</v>
      </c>
      <c r="B12" s="47" t="s">
        <v>348</v>
      </c>
      <c r="C12" s="102"/>
      <c r="D12" s="102"/>
      <c r="E12" s="102"/>
      <c r="F12" s="102"/>
      <c r="G12" s="102"/>
      <c r="H12" s="102"/>
      <c r="I12" s="102"/>
    </row>
    <row r="13" spans="1:9" s="88" customFormat="1" x14ac:dyDescent="0.25">
      <c r="A13" s="11" t="s">
        <v>523</v>
      </c>
      <c r="B13" s="7" t="s">
        <v>349</v>
      </c>
      <c r="C13" s="91"/>
      <c r="D13" s="91"/>
      <c r="E13" s="91"/>
      <c r="F13" s="91"/>
      <c r="G13" s="91"/>
      <c r="H13" s="91"/>
      <c r="I13" s="91"/>
    </row>
    <row r="14" spans="1:9" x14ac:dyDescent="0.25">
      <c r="A14" s="12" t="s">
        <v>552</v>
      </c>
      <c r="B14" s="5" t="s">
        <v>350</v>
      </c>
      <c r="C14" s="102"/>
      <c r="D14" s="102"/>
      <c r="E14" s="102"/>
      <c r="F14" s="102"/>
      <c r="G14" s="102"/>
      <c r="H14" s="102"/>
      <c r="I14" s="102"/>
    </row>
    <row r="15" spans="1:9" x14ac:dyDescent="0.25">
      <c r="A15" s="47" t="s">
        <v>228</v>
      </c>
      <c r="B15" s="47" t="s">
        <v>350</v>
      </c>
      <c r="C15" s="102"/>
      <c r="D15" s="102"/>
      <c r="E15" s="102"/>
      <c r="F15" s="102"/>
      <c r="G15" s="102"/>
      <c r="H15" s="102"/>
      <c r="I15" s="102"/>
    </row>
    <row r="16" spans="1:9" x14ac:dyDescent="0.25">
      <c r="A16" s="21" t="s">
        <v>351</v>
      </c>
      <c r="B16" s="5" t="s">
        <v>352</v>
      </c>
      <c r="C16" s="102"/>
      <c r="D16" s="102"/>
      <c r="E16" s="102"/>
      <c r="F16" s="102"/>
      <c r="G16" s="102"/>
      <c r="H16" s="102"/>
      <c r="I16" s="102"/>
    </row>
    <row r="17" spans="1:9" x14ac:dyDescent="0.25">
      <c r="A17" s="13" t="s">
        <v>553</v>
      </c>
      <c r="B17" s="5" t="s">
        <v>353</v>
      </c>
      <c r="C17" s="26"/>
      <c r="D17" s="26"/>
      <c r="E17" s="26"/>
      <c r="F17" s="26"/>
      <c r="G17" s="26"/>
      <c r="H17" s="26"/>
      <c r="I17" s="26"/>
    </row>
    <row r="18" spans="1:9" x14ac:dyDescent="0.25">
      <c r="A18" s="47" t="s">
        <v>229</v>
      </c>
      <c r="B18" s="47" t="s">
        <v>353</v>
      </c>
      <c r="C18" s="26"/>
      <c r="D18" s="26"/>
      <c r="E18" s="26"/>
      <c r="F18" s="26"/>
      <c r="G18" s="26"/>
      <c r="H18" s="26"/>
      <c r="I18" s="26"/>
    </row>
    <row r="19" spans="1:9" x14ac:dyDescent="0.25">
      <c r="A19" s="21" t="s">
        <v>354</v>
      </c>
      <c r="B19" s="5" t="s">
        <v>355</v>
      </c>
      <c r="C19" s="26"/>
      <c r="D19" s="26"/>
      <c r="E19" s="26"/>
      <c r="F19" s="26"/>
      <c r="G19" s="26"/>
      <c r="H19" s="26"/>
      <c r="I19" s="26"/>
    </row>
    <row r="20" spans="1:9" s="88" customFormat="1" x14ac:dyDescent="0.25">
      <c r="A20" s="22" t="s">
        <v>524</v>
      </c>
      <c r="B20" s="7" t="s">
        <v>356</v>
      </c>
      <c r="C20" s="92"/>
      <c r="D20" s="92"/>
      <c r="E20" s="92"/>
      <c r="F20" s="92"/>
      <c r="G20" s="92"/>
      <c r="H20" s="92"/>
      <c r="I20" s="92"/>
    </row>
    <row r="21" spans="1:9" x14ac:dyDescent="0.25">
      <c r="A21" s="12" t="s">
        <v>371</v>
      </c>
      <c r="B21" s="5" t="s">
        <v>372</v>
      </c>
      <c r="C21" s="26"/>
      <c r="D21" s="26"/>
      <c r="E21" s="26"/>
      <c r="F21" s="26"/>
      <c r="G21" s="26"/>
      <c r="H21" s="26"/>
      <c r="I21" s="26"/>
    </row>
    <row r="22" spans="1:9" x14ac:dyDescent="0.25">
      <c r="A22" s="13" t="s">
        <v>373</v>
      </c>
      <c r="B22" s="5" t="s">
        <v>374</v>
      </c>
      <c r="C22" s="26"/>
      <c r="D22" s="26"/>
      <c r="E22" s="26"/>
      <c r="F22" s="26"/>
      <c r="G22" s="26"/>
      <c r="H22" s="26"/>
      <c r="I22" s="26"/>
    </row>
    <row r="23" spans="1:9" x14ac:dyDescent="0.25">
      <c r="A23" s="21" t="s">
        <v>375</v>
      </c>
      <c r="B23" s="5" t="s">
        <v>376</v>
      </c>
      <c r="C23" s="26"/>
      <c r="D23" s="26"/>
      <c r="E23" s="26"/>
      <c r="F23" s="26"/>
      <c r="G23" s="26"/>
      <c r="H23" s="26"/>
      <c r="I23" s="26"/>
    </row>
    <row r="24" spans="1:9" x14ac:dyDescent="0.25">
      <c r="A24" s="21" t="s">
        <v>508</v>
      </c>
      <c r="B24" s="5" t="s">
        <v>377</v>
      </c>
      <c r="C24" s="26"/>
      <c r="D24" s="26"/>
      <c r="E24" s="26"/>
      <c r="F24" s="26"/>
      <c r="G24" s="26"/>
      <c r="H24" s="26"/>
      <c r="I24" s="26"/>
    </row>
    <row r="25" spans="1:9" x14ac:dyDescent="0.25">
      <c r="A25" s="47" t="s">
        <v>254</v>
      </c>
      <c r="B25" s="47" t="s">
        <v>377</v>
      </c>
      <c r="C25" s="26"/>
      <c r="D25" s="26"/>
      <c r="E25" s="26"/>
      <c r="F25" s="26"/>
      <c r="G25" s="26"/>
      <c r="H25" s="26"/>
      <c r="I25" s="26"/>
    </row>
    <row r="26" spans="1:9" x14ac:dyDescent="0.25">
      <c r="A26" s="47" t="s">
        <v>255</v>
      </c>
      <c r="B26" s="47" t="s">
        <v>377</v>
      </c>
      <c r="C26" s="26"/>
      <c r="D26" s="26"/>
      <c r="E26" s="26"/>
      <c r="F26" s="26"/>
      <c r="G26" s="26"/>
      <c r="H26" s="26"/>
      <c r="I26" s="26"/>
    </row>
    <row r="27" spans="1:9" x14ac:dyDescent="0.25">
      <c r="A27" s="48" t="s">
        <v>256</v>
      </c>
      <c r="B27" s="48" t="s">
        <v>377</v>
      </c>
      <c r="C27" s="26"/>
      <c r="D27" s="26"/>
      <c r="E27" s="26"/>
      <c r="F27" s="26"/>
      <c r="G27" s="26"/>
      <c r="H27" s="26"/>
      <c r="I27" s="26"/>
    </row>
    <row r="28" spans="1:9" s="88" customFormat="1" x14ac:dyDescent="0.25">
      <c r="A28" s="49" t="s">
        <v>527</v>
      </c>
      <c r="B28" s="36" t="s">
        <v>378</v>
      </c>
      <c r="C28" s="92"/>
      <c r="D28" s="92"/>
      <c r="E28" s="92"/>
      <c r="F28" s="92"/>
      <c r="G28" s="92"/>
      <c r="H28" s="92"/>
      <c r="I28" s="92"/>
    </row>
    <row r="29" spans="1:9" x14ac:dyDescent="0.25">
      <c r="A29" s="79"/>
      <c r="B29" s="80"/>
    </row>
    <row r="30" spans="1:9" ht="47.25" customHeight="1" x14ac:dyDescent="0.25">
      <c r="A30" s="2" t="s">
        <v>81</v>
      </c>
      <c r="B30" s="3" t="s">
        <v>82</v>
      </c>
      <c r="C30" s="106" t="s">
        <v>699</v>
      </c>
      <c r="D30" s="106" t="s">
        <v>697</v>
      </c>
      <c r="E30" s="145" t="s">
        <v>698</v>
      </c>
      <c r="F30" s="106" t="s">
        <v>707</v>
      </c>
      <c r="G30" s="146"/>
      <c r="H30" s="25"/>
    </row>
    <row r="31" spans="1:9" s="88" customFormat="1" ht="26.25" x14ac:dyDescent="0.25">
      <c r="A31" s="151" t="s">
        <v>37</v>
      </c>
      <c r="B31" s="152"/>
      <c r="C31" s="153"/>
      <c r="D31" s="153"/>
      <c r="E31" s="153"/>
      <c r="F31" s="153"/>
      <c r="G31" s="147"/>
      <c r="H31" s="148"/>
    </row>
    <row r="32" spans="1:9" ht="15.75" x14ac:dyDescent="0.3">
      <c r="A32" s="84" t="s">
        <v>57</v>
      </c>
      <c r="B32" s="36"/>
      <c r="C32" s="196">
        <v>4398948</v>
      </c>
      <c r="D32" s="154">
        <v>5050000</v>
      </c>
      <c r="E32" s="154">
        <v>5000000</v>
      </c>
      <c r="F32" s="154">
        <v>5000000</v>
      </c>
      <c r="G32" s="149"/>
      <c r="H32" s="150"/>
    </row>
    <row r="33" spans="1:8" ht="45" x14ac:dyDescent="0.3">
      <c r="A33" s="84" t="s">
        <v>34</v>
      </c>
      <c r="B33" s="36"/>
      <c r="C33" s="196"/>
      <c r="D33" s="154"/>
      <c r="E33" s="154"/>
      <c r="F33" s="154"/>
      <c r="G33" s="149"/>
      <c r="H33" s="150"/>
    </row>
    <row r="34" spans="1:8" ht="15.75" x14ac:dyDescent="0.3">
      <c r="A34" s="84" t="s">
        <v>35</v>
      </c>
      <c r="B34" s="36"/>
      <c r="C34" s="196"/>
      <c r="D34" s="154"/>
      <c r="E34" s="154"/>
      <c r="F34" s="154"/>
      <c r="G34" s="149"/>
      <c r="H34" s="150"/>
    </row>
    <row r="35" spans="1:8" ht="30.75" customHeight="1" x14ac:dyDescent="0.3">
      <c r="A35" s="84" t="s">
        <v>36</v>
      </c>
      <c r="B35" s="36"/>
      <c r="C35" s="196"/>
      <c r="D35" s="154"/>
      <c r="E35" s="154"/>
      <c r="F35" s="154"/>
      <c r="G35" s="149"/>
      <c r="H35" s="150"/>
    </row>
    <row r="36" spans="1:8" ht="15.75" x14ac:dyDescent="0.3">
      <c r="A36" s="84" t="s">
        <v>58</v>
      </c>
      <c r="B36" s="36"/>
      <c r="C36" s="196">
        <v>64830</v>
      </c>
      <c r="D36" s="154">
        <v>20000</v>
      </c>
      <c r="E36" s="154">
        <v>20000</v>
      </c>
      <c r="F36" s="154">
        <v>20000</v>
      </c>
      <c r="G36" s="149"/>
      <c r="H36" s="150"/>
    </row>
    <row r="37" spans="1:8" ht="21" customHeight="1" x14ac:dyDescent="0.3">
      <c r="A37" s="84" t="s">
        <v>56</v>
      </c>
      <c r="B37" s="36"/>
      <c r="C37" s="196"/>
      <c r="D37" s="154"/>
      <c r="E37" s="154"/>
      <c r="F37" s="154"/>
      <c r="G37" s="149"/>
      <c r="H37" s="150"/>
    </row>
    <row r="38" spans="1:8" s="88" customFormat="1" x14ac:dyDescent="0.25">
      <c r="A38" s="22" t="s">
        <v>25</v>
      </c>
      <c r="B38" s="36"/>
      <c r="C38" s="197">
        <f>SUM(C32:C37)</f>
        <v>4463778</v>
      </c>
      <c r="D38" s="155">
        <f t="shared" ref="D38:F38" si="0">SUM(D32:D37)</f>
        <v>5070000</v>
      </c>
      <c r="E38" s="155">
        <f t="shared" si="0"/>
        <v>5020000</v>
      </c>
      <c r="F38" s="155">
        <f t="shared" si="0"/>
        <v>5020000</v>
      </c>
      <c r="G38" s="147"/>
      <c r="H38" s="148"/>
    </row>
    <row r="39" spans="1:8" x14ac:dyDescent="0.25">
      <c r="A39" s="79"/>
      <c r="B39" s="80"/>
    </row>
    <row r="40" spans="1:8" x14ac:dyDescent="0.25">
      <c r="A40" s="79"/>
      <c r="B40" s="80"/>
    </row>
    <row r="41" spans="1:8" x14ac:dyDescent="0.25">
      <c r="A41" s="214" t="s">
        <v>55</v>
      </c>
      <c r="B41" s="214"/>
      <c r="C41" s="214"/>
      <c r="D41" s="214"/>
      <c r="E41" s="214"/>
    </row>
    <row r="42" spans="1:8" x14ac:dyDescent="0.25">
      <c r="A42" s="214"/>
      <c r="B42" s="214"/>
      <c r="C42" s="214"/>
      <c r="D42" s="214"/>
      <c r="E42" s="214"/>
    </row>
    <row r="43" spans="1:8" ht="27.75" customHeight="1" x14ac:dyDescent="0.25">
      <c r="A43" s="214"/>
      <c r="B43" s="214"/>
      <c r="C43" s="214"/>
      <c r="D43" s="214"/>
      <c r="E43" s="214"/>
    </row>
    <row r="44" spans="1:8" x14ac:dyDescent="0.25">
      <c r="A44" s="79"/>
      <c r="B44" s="80"/>
    </row>
  </sheetData>
  <mergeCells count="5">
    <mergeCell ref="E1:H1"/>
    <mergeCell ref="A3:H3"/>
    <mergeCell ref="A4:H4"/>
    <mergeCell ref="F6:I6"/>
    <mergeCell ref="A41:E43"/>
  </mergeCells>
  <hyperlinks>
    <hyperlink ref="A20" r:id="rId1" location="foot4" display="http://njt.hu/cgi_bin/njt_doc.cgi?docid=142896.245143 - foot4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54" orientation="landscape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E9"/>
  <sheetViews>
    <sheetView workbookViewId="0">
      <selection activeCell="D2" sqref="D2"/>
    </sheetView>
  </sheetViews>
  <sheetFormatPr defaultRowHeight="15" x14ac:dyDescent="0.25"/>
  <cols>
    <col min="1" max="1" width="36.42578125" customWidth="1"/>
    <col min="2" max="2" width="7.5703125" bestFit="1" customWidth="1"/>
    <col min="3" max="3" width="18.85546875" customWidth="1"/>
    <col min="4" max="4" width="17.28515625" customWidth="1"/>
    <col min="5" max="5" width="17.7109375" customWidth="1"/>
  </cols>
  <sheetData>
    <row r="1" spans="1:5" x14ac:dyDescent="0.25">
      <c r="C1" s="1"/>
      <c r="D1" s="1"/>
      <c r="E1" s="122"/>
    </row>
    <row r="2" spans="1:5" x14ac:dyDescent="0.25">
      <c r="D2" t="s">
        <v>716</v>
      </c>
    </row>
    <row r="3" spans="1:5" ht="24" customHeight="1" x14ac:dyDescent="0.25">
      <c r="A3" s="199" t="s">
        <v>702</v>
      </c>
      <c r="B3" s="205"/>
      <c r="C3" s="205"/>
      <c r="D3" s="205"/>
      <c r="E3" s="205"/>
    </row>
    <row r="4" spans="1:5" ht="23.25" customHeight="1" x14ac:dyDescent="0.25">
      <c r="A4" s="202" t="s">
        <v>667</v>
      </c>
      <c r="B4" s="200"/>
      <c r="C4" s="200"/>
      <c r="D4" s="200"/>
      <c r="E4" s="200"/>
    </row>
    <row r="5" spans="1:5" ht="18" x14ac:dyDescent="0.25">
      <c r="A5" s="42"/>
    </row>
    <row r="7" spans="1:5" ht="30" x14ac:dyDescent="0.3">
      <c r="A7" s="2" t="s">
        <v>81</v>
      </c>
      <c r="B7" s="3" t="s">
        <v>82</v>
      </c>
      <c r="C7" s="52" t="s">
        <v>1</v>
      </c>
      <c r="D7" s="52" t="s">
        <v>2</v>
      </c>
      <c r="E7" s="58" t="s">
        <v>3</v>
      </c>
    </row>
    <row r="8" spans="1:5" x14ac:dyDescent="0.25">
      <c r="A8" s="26"/>
      <c r="B8" s="26"/>
      <c r="C8" s="86"/>
      <c r="D8" s="86"/>
      <c r="E8" s="86"/>
    </row>
    <row r="9" spans="1:5" s="88" customFormat="1" x14ac:dyDescent="0.25">
      <c r="A9" s="15" t="s">
        <v>633</v>
      </c>
      <c r="B9" s="8" t="s">
        <v>654</v>
      </c>
      <c r="C9" s="120">
        <v>6180207</v>
      </c>
      <c r="D9" s="120"/>
      <c r="E9" s="120">
        <f>SUM(C9:D9)</f>
        <v>6180207</v>
      </c>
    </row>
  </sheetData>
  <mergeCells count="2">
    <mergeCell ref="A3:E3"/>
    <mergeCell ref="A4:E4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E39"/>
  <sheetViews>
    <sheetView workbookViewId="0">
      <selection activeCell="C2" sqref="C2:E2"/>
    </sheetView>
  </sheetViews>
  <sheetFormatPr defaultRowHeight="15" x14ac:dyDescent="0.25"/>
  <cols>
    <col min="1" max="1" width="101.28515625" customWidth="1"/>
    <col min="2" max="2" width="8.7109375" bestFit="1" customWidth="1"/>
    <col min="3" max="3" width="19.5703125" customWidth="1"/>
    <col min="4" max="4" width="16.5703125" customWidth="1"/>
    <col min="5" max="5" width="15" customWidth="1"/>
  </cols>
  <sheetData>
    <row r="1" spans="1:5" x14ac:dyDescent="0.25">
      <c r="A1" s="95"/>
      <c r="B1" s="78"/>
      <c r="C1" s="158"/>
      <c r="D1" s="158"/>
      <c r="E1" s="78"/>
    </row>
    <row r="2" spans="1:5" x14ac:dyDescent="0.25">
      <c r="A2" s="95"/>
      <c r="B2" s="78"/>
      <c r="C2" s="215" t="s">
        <v>717</v>
      </c>
      <c r="D2" s="215"/>
      <c r="E2" s="215"/>
    </row>
    <row r="3" spans="1:5" x14ac:dyDescent="0.25">
      <c r="A3" s="95"/>
      <c r="B3" s="78"/>
      <c r="C3" s="78"/>
      <c r="D3" s="78"/>
      <c r="E3" s="78"/>
    </row>
    <row r="4" spans="1:5" ht="27" customHeight="1" x14ac:dyDescent="0.25">
      <c r="A4" s="199" t="s">
        <v>702</v>
      </c>
      <c r="B4" s="205"/>
      <c r="C4" s="205"/>
      <c r="D4" s="205"/>
      <c r="E4" s="205"/>
    </row>
    <row r="5" spans="1:5" ht="22.5" customHeight="1" x14ac:dyDescent="0.25">
      <c r="A5" s="202" t="s">
        <v>668</v>
      </c>
      <c r="B5" s="200"/>
      <c r="C5" s="200"/>
      <c r="D5" s="200"/>
      <c r="E5" s="200"/>
    </row>
    <row r="6" spans="1:5" ht="18" x14ac:dyDescent="0.25">
      <c r="A6" s="65"/>
    </row>
    <row r="7" spans="1:5" x14ac:dyDescent="0.25">
      <c r="A7" s="4" t="s">
        <v>1</v>
      </c>
    </row>
    <row r="8" spans="1:5" ht="31.5" customHeight="1" x14ac:dyDescent="0.25">
      <c r="A8" s="66" t="s">
        <v>81</v>
      </c>
      <c r="B8" s="67" t="s">
        <v>82</v>
      </c>
      <c r="C8" s="58" t="s">
        <v>21</v>
      </c>
      <c r="D8" s="58" t="s">
        <v>22</v>
      </c>
      <c r="E8" s="58" t="s">
        <v>23</v>
      </c>
    </row>
    <row r="9" spans="1:5" ht="15" customHeight="1" x14ac:dyDescent="0.25">
      <c r="A9" s="68"/>
      <c r="B9" s="37"/>
      <c r="C9" s="37"/>
      <c r="D9" s="37"/>
      <c r="E9" s="37"/>
    </row>
    <row r="10" spans="1:5" ht="15" customHeight="1" x14ac:dyDescent="0.25">
      <c r="A10" s="68"/>
      <c r="B10" s="37"/>
      <c r="C10" s="37"/>
      <c r="D10" s="37"/>
      <c r="E10" s="37"/>
    </row>
    <row r="11" spans="1:5" ht="15" customHeight="1" x14ac:dyDescent="0.25">
      <c r="A11" s="68"/>
      <c r="B11" s="37"/>
      <c r="C11" s="37"/>
      <c r="D11" s="37"/>
      <c r="E11" s="37"/>
    </row>
    <row r="12" spans="1:5" ht="15" customHeight="1" x14ac:dyDescent="0.25">
      <c r="A12" s="37"/>
      <c r="B12" s="37"/>
      <c r="C12" s="37"/>
      <c r="D12" s="37"/>
      <c r="E12" s="37"/>
    </row>
    <row r="13" spans="1:5" s="88" customFormat="1" ht="29.25" customHeight="1" x14ac:dyDescent="0.25">
      <c r="A13" s="85" t="s">
        <v>14</v>
      </c>
      <c r="B13" s="44" t="s">
        <v>318</v>
      </c>
      <c r="C13" s="91">
        <f>SUM(C9:C12)</f>
        <v>0</v>
      </c>
      <c r="D13" s="91">
        <f>SUM(D9:D12)</f>
        <v>0</v>
      </c>
      <c r="E13" s="91">
        <f>SUM(E9:E12)</f>
        <v>0</v>
      </c>
    </row>
    <row r="14" spans="1:5" ht="29.25" customHeight="1" x14ac:dyDescent="0.25">
      <c r="A14" s="69"/>
      <c r="B14" s="37"/>
      <c r="C14" s="37"/>
      <c r="D14" s="37"/>
      <c r="E14" s="37"/>
    </row>
    <row r="15" spans="1:5" ht="15" customHeight="1" x14ac:dyDescent="0.25">
      <c r="A15" s="69"/>
      <c r="B15" s="37"/>
      <c r="C15" s="37"/>
      <c r="D15" s="37"/>
      <c r="E15" s="37"/>
    </row>
    <row r="16" spans="1:5" ht="15" customHeight="1" x14ac:dyDescent="0.25">
      <c r="A16" s="70"/>
      <c r="B16" s="37"/>
      <c r="C16" s="37"/>
      <c r="D16" s="37"/>
      <c r="E16" s="37"/>
    </row>
    <row r="17" spans="1:5" ht="15" customHeight="1" x14ac:dyDescent="0.25">
      <c r="A17" s="70"/>
      <c r="B17" s="37"/>
      <c r="C17" s="37"/>
      <c r="D17" s="37"/>
      <c r="E17" s="37"/>
    </row>
    <row r="18" spans="1:5" s="88" customFormat="1" ht="30.75" customHeight="1" x14ac:dyDescent="0.25">
      <c r="A18" s="85" t="s">
        <v>15</v>
      </c>
      <c r="B18" s="36" t="s">
        <v>341</v>
      </c>
      <c r="C18" s="91"/>
      <c r="D18" s="91"/>
      <c r="E18" s="91"/>
    </row>
    <row r="19" spans="1:5" ht="15" customHeight="1" x14ac:dyDescent="0.25">
      <c r="A19" s="63" t="s">
        <v>533</v>
      </c>
      <c r="B19" s="63" t="s">
        <v>294</v>
      </c>
      <c r="C19" s="37"/>
      <c r="D19" s="37"/>
      <c r="E19" s="37"/>
    </row>
    <row r="20" spans="1:5" ht="15" customHeight="1" x14ac:dyDescent="0.25">
      <c r="A20" s="63" t="s">
        <v>534</v>
      </c>
      <c r="B20" s="63" t="s">
        <v>294</v>
      </c>
      <c r="C20" s="37"/>
      <c r="D20" s="37"/>
      <c r="E20" s="37"/>
    </row>
    <row r="21" spans="1:5" ht="15" customHeight="1" x14ac:dyDescent="0.25">
      <c r="A21" s="63" t="s">
        <v>535</v>
      </c>
      <c r="B21" s="63" t="s">
        <v>294</v>
      </c>
      <c r="C21" s="37"/>
      <c r="D21" s="37"/>
      <c r="E21" s="37"/>
    </row>
    <row r="22" spans="1:5" ht="15" customHeight="1" x14ac:dyDescent="0.25">
      <c r="A22" s="63" t="s">
        <v>536</v>
      </c>
      <c r="B22" s="63" t="s">
        <v>294</v>
      </c>
      <c r="C22" s="37"/>
      <c r="D22" s="37"/>
      <c r="E22" s="37"/>
    </row>
    <row r="23" spans="1:5" ht="15" customHeight="1" x14ac:dyDescent="0.25">
      <c r="A23" s="63" t="s">
        <v>487</v>
      </c>
      <c r="B23" s="71" t="s">
        <v>301</v>
      </c>
      <c r="C23" s="37"/>
      <c r="D23" s="37"/>
      <c r="E23" s="37"/>
    </row>
    <row r="24" spans="1:5" ht="15" customHeight="1" x14ac:dyDescent="0.25">
      <c r="A24" s="63" t="s">
        <v>485</v>
      </c>
      <c r="B24" s="71" t="s">
        <v>295</v>
      </c>
      <c r="C24" s="37"/>
      <c r="D24" s="37"/>
      <c r="E24" s="37"/>
    </row>
    <row r="25" spans="1:5" ht="15" customHeight="1" x14ac:dyDescent="0.25">
      <c r="A25" s="70"/>
      <c r="B25" s="37"/>
      <c r="C25" s="37"/>
      <c r="D25" s="37"/>
      <c r="E25" s="37"/>
    </row>
    <row r="26" spans="1:5" s="88" customFormat="1" ht="27.75" customHeight="1" x14ac:dyDescent="0.25">
      <c r="A26" s="85" t="s">
        <v>16</v>
      </c>
      <c r="B26" s="91" t="s">
        <v>19</v>
      </c>
      <c r="C26" s="91">
        <f>SUM(C18:C24)</f>
        <v>0</v>
      </c>
      <c r="D26" s="91">
        <f>SUM(D18:D24)</f>
        <v>0</v>
      </c>
      <c r="E26" s="91">
        <f>SUM(E18:E24)</f>
        <v>0</v>
      </c>
    </row>
    <row r="27" spans="1:5" ht="15" customHeight="1" x14ac:dyDescent="0.25">
      <c r="A27" s="69"/>
      <c r="B27" s="37" t="s">
        <v>314</v>
      </c>
      <c r="C27" s="37"/>
      <c r="D27" s="37"/>
      <c r="E27" s="37"/>
    </row>
    <row r="28" spans="1:5" ht="15" customHeight="1" x14ac:dyDescent="0.25">
      <c r="A28" s="69"/>
      <c r="B28" s="37" t="s">
        <v>334</v>
      </c>
      <c r="C28" s="37"/>
      <c r="D28" s="37"/>
      <c r="E28" s="37"/>
    </row>
    <row r="29" spans="1:5" ht="15" customHeight="1" x14ac:dyDescent="0.25">
      <c r="A29" s="70"/>
      <c r="B29" s="37"/>
      <c r="C29" s="37"/>
      <c r="D29" s="37"/>
      <c r="E29" s="37"/>
    </row>
    <row r="30" spans="1:5" ht="15" customHeight="1" x14ac:dyDescent="0.25">
      <c r="A30" s="70"/>
      <c r="B30" s="37"/>
      <c r="C30" s="37"/>
      <c r="D30" s="37"/>
      <c r="E30" s="37"/>
    </row>
    <row r="31" spans="1:5" s="88" customFormat="1" ht="31.5" customHeight="1" x14ac:dyDescent="0.25">
      <c r="A31" s="85" t="s">
        <v>17</v>
      </c>
      <c r="B31" s="91" t="s">
        <v>20</v>
      </c>
      <c r="C31" s="91">
        <f>SUM(C27:C28)</f>
        <v>0</v>
      </c>
      <c r="D31" s="91">
        <f>SUM(D27:D28)</f>
        <v>0</v>
      </c>
      <c r="E31" s="91">
        <f>SUM(E27:E28)</f>
        <v>0</v>
      </c>
    </row>
    <row r="32" spans="1:5" ht="15" customHeight="1" x14ac:dyDescent="0.25">
      <c r="A32" s="69"/>
      <c r="B32" s="37"/>
      <c r="C32" s="37"/>
      <c r="D32" s="37"/>
      <c r="E32" s="37"/>
    </row>
    <row r="33" spans="1:5" ht="15" customHeight="1" x14ac:dyDescent="0.25">
      <c r="A33" s="69"/>
      <c r="B33" s="37"/>
      <c r="C33" s="37"/>
      <c r="D33" s="37"/>
      <c r="E33" s="37"/>
    </row>
    <row r="34" spans="1:5" ht="15" customHeight="1" x14ac:dyDescent="0.25">
      <c r="A34" s="70"/>
      <c r="B34" s="37"/>
      <c r="C34" s="37"/>
      <c r="D34" s="37"/>
      <c r="E34" s="37"/>
    </row>
    <row r="35" spans="1:5" ht="15" customHeight="1" x14ac:dyDescent="0.25">
      <c r="A35" s="70"/>
      <c r="B35" s="37"/>
      <c r="C35" s="37"/>
      <c r="D35" s="37"/>
      <c r="E35" s="37"/>
    </row>
    <row r="36" spans="1:5" s="88" customFormat="1" ht="15" customHeight="1" x14ac:dyDescent="0.25">
      <c r="A36" s="85" t="s">
        <v>18</v>
      </c>
      <c r="B36" s="91"/>
      <c r="C36" s="91"/>
      <c r="D36" s="91"/>
      <c r="E36" s="91"/>
    </row>
    <row r="37" spans="1:5" ht="15" customHeight="1" x14ac:dyDescent="0.25"/>
    <row r="38" spans="1:5" ht="15" customHeight="1" x14ac:dyDescent="0.25"/>
    <row r="39" spans="1:5" ht="15" customHeight="1" x14ac:dyDescent="0.25"/>
  </sheetData>
  <mergeCells count="3">
    <mergeCell ref="A4:E4"/>
    <mergeCell ref="A5:E5"/>
    <mergeCell ref="C2:E2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D117"/>
  <sheetViews>
    <sheetView workbookViewId="0"/>
  </sheetViews>
  <sheetFormatPr defaultRowHeight="15" x14ac:dyDescent="0.25"/>
  <cols>
    <col min="1" max="1" width="91.28515625" customWidth="1"/>
    <col min="2" max="2" width="7.5703125" bestFit="1" customWidth="1"/>
    <col min="3" max="3" width="16.140625" customWidth="1"/>
  </cols>
  <sheetData>
    <row r="1" spans="1:4" x14ac:dyDescent="0.25">
      <c r="A1" s="141" t="s">
        <v>718</v>
      </c>
      <c r="B1" s="141"/>
      <c r="C1" s="1"/>
      <c r="D1" s="1"/>
    </row>
    <row r="3" spans="1:4" ht="27" customHeight="1" x14ac:dyDescent="0.25">
      <c r="A3" s="199" t="s">
        <v>702</v>
      </c>
      <c r="B3" s="200"/>
      <c r="C3" s="200"/>
    </row>
    <row r="4" spans="1:4" ht="27" customHeight="1" x14ac:dyDescent="0.25">
      <c r="A4" s="202" t="s">
        <v>669</v>
      </c>
      <c r="B4" s="200"/>
      <c r="C4" s="200"/>
    </row>
    <row r="5" spans="1:4" ht="19.5" customHeight="1" x14ac:dyDescent="0.25">
      <c r="A5" s="56"/>
      <c r="B5" s="57"/>
      <c r="C5" s="57"/>
    </row>
    <row r="6" spans="1:4" x14ac:dyDescent="0.25">
      <c r="A6" s="4" t="s">
        <v>1</v>
      </c>
    </row>
    <row r="7" spans="1:4" ht="25.5" x14ac:dyDescent="0.25">
      <c r="A7" s="38" t="s">
        <v>634</v>
      </c>
      <c r="B7" s="3" t="s">
        <v>82</v>
      </c>
      <c r="C7" s="72" t="s">
        <v>26</v>
      </c>
    </row>
    <row r="8" spans="1:4" x14ac:dyDescent="0.25">
      <c r="A8" s="13" t="s">
        <v>585</v>
      </c>
      <c r="B8" s="6" t="s">
        <v>172</v>
      </c>
      <c r="C8" s="86"/>
    </row>
    <row r="9" spans="1:4" x14ac:dyDescent="0.25">
      <c r="A9" s="13" t="s">
        <v>586</v>
      </c>
      <c r="B9" s="6" t="s">
        <v>172</v>
      </c>
      <c r="C9" s="86"/>
    </row>
    <row r="10" spans="1:4" x14ac:dyDescent="0.25">
      <c r="A10" s="13" t="s">
        <v>587</v>
      </c>
      <c r="B10" s="6" t="s">
        <v>172</v>
      </c>
      <c r="C10" s="86"/>
    </row>
    <row r="11" spans="1:4" x14ac:dyDescent="0.25">
      <c r="A11" s="13" t="s">
        <v>588</v>
      </c>
      <c r="B11" s="6" t="s">
        <v>172</v>
      </c>
      <c r="C11" s="86"/>
    </row>
    <row r="12" spans="1:4" x14ac:dyDescent="0.25">
      <c r="A12" s="13" t="s">
        <v>589</v>
      </c>
      <c r="B12" s="6" t="s">
        <v>172</v>
      </c>
      <c r="C12" s="86"/>
    </row>
    <row r="13" spans="1:4" x14ac:dyDescent="0.25">
      <c r="A13" s="13" t="s">
        <v>590</v>
      </c>
      <c r="B13" s="6" t="s">
        <v>172</v>
      </c>
      <c r="C13" s="86"/>
    </row>
    <row r="14" spans="1:4" x14ac:dyDescent="0.25">
      <c r="A14" s="13" t="s">
        <v>591</v>
      </c>
      <c r="B14" s="6" t="s">
        <v>172</v>
      </c>
      <c r="C14" s="86"/>
    </row>
    <row r="15" spans="1:4" x14ac:dyDescent="0.25">
      <c r="A15" s="13" t="s">
        <v>592</v>
      </c>
      <c r="B15" s="6" t="s">
        <v>172</v>
      </c>
      <c r="C15" s="86"/>
    </row>
    <row r="16" spans="1:4" x14ac:dyDescent="0.25">
      <c r="A16" s="13" t="s">
        <v>593</v>
      </c>
      <c r="B16" s="6" t="s">
        <v>172</v>
      </c>
      <c r="C16" s="86"/>
    </row>
    <row r="17" spans="1:3" x14ac:dyDescent="0.25">
      <c r="A17" s="13" t="s">
        <v>594</v>
      </c>
      <c r="B17" s="6" t="s">
        <v>172</v>
      </c>
      <c r="C17" s="86"/>
    </row>
    <row r="18" spans="1:3" s="88" customFormat="1" ht="25.5" x14ac:dyDescent="0.25">
      <c r="A18" s="11" t="s">
        <v>418</v>
      </c>
      <c r="B18" s="8" t="s">
        <v>172</v>
      </c>
      <c r="C18" s="89"/>
    </row>
    <row r="19" spans="1:3" x14ac:dyDescent="0.25">
      <c r="A19" s="13" t="s">
        <v>585</v>
      </c>
      <c r="B19" s="6" t="s">
        <v>173</v>
      </c>
      <c r="C19" s="86"/>
    </row>
    <row r="20" spans="1:3" x14ac:dyDescent="0.25">
      <c r="A20" s="13" t="s">
        <v>586</v>
      </c>
      <c r="B20" s="6" t="s">
        <v>173</v>
      </c>
      <c r="C20" s="86"/>
    </row>
    <row r="21" spans="1:3" x14ac:dyDescent="0.25">
      <c r="A21" s="13" t="s">
        <v>587</v>
      </c>
      <c r="B21" s="6" t="s">
        <v>173</v>
      </c>
      <c r="C21" s="86"/>
    </row>
    <row r="22" spans="1:3" x14ac:dyDescent="0.25">
      <c r="A22" s="13" t="s">
        <v>588</v>
      </c>
      <c r="B22" s="6" t="s">
        <v>173</v>
      </c>
      <c r="C22" s="86"/>
    </row>
    <row r="23" spans="1:3" x14ac:dyDescent="0.25">
      <c r="A23" s="13" t="s">
        <v>589</v>
      </c>
      <c r="B23" s="6" t="s">
        <v>173</v>
      </c>
      <c r="C23" s="86"/>
    </row>
    <row r="24" spans="1:3" x14ac:dyDescent="0.25">
      <c r="A24" s="13" t="s">
        <v>590</v>
      </c>
      <c r="B24" s="6" t="s">
        <v>173</v>
      </c>
      <c r="C24" s="86"/>
    </row>
    <row r="25" spans="1:3" x14ac:dyDescent="0.25">
      <c r="A25" s="13" t="s">
        <v>591</v>
      </c>
      <c r="B25" s="6" t="s">
        <v>173</v>
      </c>
      <c r="C25" s="86"/>
    </row>
    <row r="26" spans="1:3" x14ac:dyDescent="0.25">
      <c r="A26" s="13" t="s">
        <v>592</v>
      </c>
      <c r="B26" s="6" t="s">
        <v>173</v>
      </c>
      <c r="C26" s="86"/>
    </row>
    <row r="27" spans="1:3" x14ac:dyDescent="0.25">
      <c r="A27" s="13" t="s">
        <v>593</v>
      </c>
      <c r="B27" s="6" t="s">
        <v>173</v>
      </c>
      <c r="C27" s="86"/>
    </row>
    <row r="28" spans="1:3" x14ac:dyDescent="0.25">
      <c r="A28" s="13" t="s">
        <v>594</v>
      </c>
      <c r="B28" s="6" t="s">
        <v>173</v>
      </c>
      <c r="C28" s="86"/>
    </row>
    <row r="29" spans="1:3" s="88" customFormat="1" ht="25.5" x14ac:dyDescent="0.25">
      <c r="A29" s="11" t="s">
        <v>419</v>
      </c>
      <c r="B29" s="8" t="s">
        <v>173</v>
      </c>
      <c r="C29" s="89"/>
    </row>
    <row r="30" spans="1:3" x14ac:dyDescent="0.25">
      <c r="A30" s="13" t="s">
        <v>585</v>
      </c>
      <c r="B30" s="6" t="s">
        <v>174</v>
      </c>
      <c r="C30" s="86"/>
    </row>
    <row r="31" spans="1:3" x14ac:dyDescent="0.25">
      <c r="A31" s="13" t="s">
        <v>586</v>
      </c>
      <c r="B31" s="6" t="s">
        <v>174</v>
      </c>
      <c r="C31" s="86"/>
    </row>
    <row r="32" spans="1:3" x14ac:dyDescent="0.25">
      <c r="A32" s="13" t="s">
        <v>587</v>
      </c>
      <c r="B32" s="6" t="s">
        <v>174</v>
      </c>
      <c r="C32" s="86"/>
    </row>
    <row r="33" spans="1:3" x14ac:dyDescent="0.25">
      <c r="A33" s="13" t="s">
        <v>588</v>
      </c>
      <c r="B33" s="6" t="s">
        <v>174</v>
      </c>
      <c r="C33" s="86"/>
    </row>
    <row r="34" spans="1:3" x14ac:dyDescent="0.25">
      <c r="A34" s="13" t="s">
        <v>589</v>
      </c>
      <c r="B34" s="6" t="s">
        <v>174</v>
      </c>
      <c r="C34" s="86"/>
    </row>
    <row r="35" spans="1:3" x14ac:dyDescent="0.25">
      <c r="A35" s="13" t="s">
        <v>590</v>
      </c>
      <c r="B35" s="6" t="s">
        <v>174</v>
      </c>
      <c r="C35" s="86"/>
    </row>
    <row r="36" spans="1:3" x14ac:dyDescent="0.25">
      <c r="A36" s="13" t="s">
        <v>591</v>
      </c>
      <c r="B36" s="6" t="s">
        <v>174</v>
      </c>
      <c r="C36" s="86">
        <v>788613</v>
      </c>
    </row>
    <row r="37" spans="1:3" x14ac:dyDescent="0.25">
      <c r="A37" s="13" t="s">
        <v>592</v>
      </c>
      <c r="B37" s="6" t="s">
        <v>174</v>
      </c>
      <c r="C37" s="86">
        <v>1762050</v>
      </c>
    </row>
    <row r="38" spans="1:3" x14ac:dyDescent="0.25">
      <c r="A38" s="13" t="s">
        <v>593</v>
      </c>
      <c r="B38" s="6" t="s">
        <v>174</v>
      </c>
      <c r="C38" s="86"/>
    </row>
    <row r="39" spans="1:3" x14ac:dyDescent="0.25">
      <c r="A39" s="13" t="s">
        <v>594</v>
      </c>
      <c r="B39" s="6" t="s">
        <v>174</v>
      </c>
      <c r="C39" s="86"/>
    </row>
    <row r="40" spans="1:3" s="88" customFormat="1" x14ac:dyDescent="0.25">
      <c r="A40" s="11" t="s">
        <v>420</v>
      </c>
      <c r="B40" s="8" t="s">
        <v>174</v>
      </c>
      <c r="C40" s="89">
        <f>SUM(C30:C39)</f>
        <v>2550663</v>
      </c>
    </row>
    <row r="41" spans="1:3" x14ac:dyDescent="0.25">
      <c r="A41" s="13" t="s">
        <v>595</v>
      </c>
      <c r="B41" s="5" t="s">
        <v>176</v>
      </c>
      <c r="C41" s="86"/>
    </row>
    <row r="42" spans="1:3" x14ac:dyDescent="0.25">
      <c r="A42" s="13" t="s">
        <v>596</v>
      </c>
      <c r="B42" s="5" t="s">
        <v>176</v>
      </c>
      <c r="C42" s="86"/>
    </row>
    <row r="43" spans="1:3" x14ac:dyDescent="0.25">
      <c r="A43" s="13" t="s">
        <v>597</v>
      </c>
      <c r="B43" s="5" t="s">
        <v>176</v>
      </c>
      <c r="C43" s="86"/>
    </row>
    <row r="44" spans="1:3" x14ac:dyDescent="0.25">
      <c r="A44" s="5" t="s">
        <v>598</v>
      </c>
      <c r="B44" s="5" t="s">
        <v>176</v>
      </c>
      <c r="C44" s="86"/>
    </row>
    <row r="45" spans="1:3" x14ac:dyDescent="0.25">
      <c r="A45" s="5" t="s">
        <v>599</v>
      </c>
      <c r="B45" s="5" t="s">
        <v>176</v>
      </c>
      <c r="C45" s="86"/>
    </row>
    <row r="46" spans="1:3" x14ac:dyDescent="0.25">
      <c r="A46" s="5" t="s">
        <v>600</v>
      </c>
      <c r="B46" s="5" t="s">
        <v>176</v>
      </c>
      <c r="C46" s="86"/>
    </row>
    <row r="47" spans="1:3" x14ac:dyDescent="0.25">
      <c r="A47" s="13" t="s">
        <v>601</v>
      </c>
      <c r="B47" s="5" t="s">
        <v>176</v>
      </c>
      <c r="C47" s="86"/>
    </row>
    <row r="48" spans="1:3" x14ac:dyDescent="0.25">
      <c r="A48" s="13" t="s">
        <v>602</v>
      </c>
      <c r="B48" s="5" t="s">
        <v>176</v>
      </c>
      <c r="C48" s="86"/>
    </row>
    <row r="49" spans="1:3" x14ac:dyDescent="0.25">
      <c r="A49" s="13" t="s">
        <v>603</v>
      </c>
      <c r="B49" s="5" t="s">
        <v>176</v>
      </c>
      <c r="C49" s="86"/>
    </row>
    <row r="50" spans="1:3" x14ac:dyDescent="0.25">
      <c r="A50" s="13" t="s">
        <v>604</v>
      </c>
      <c r="B50" s="5" t="s">
        <v>176</v>
      </c>
      <c r="C50" s="86"/>
    </row>
    <row r="51" spans="1:3" s="88" customFormat="1" ht="25.5" x14ac:dyDescent="0.25">
      <c r="A51" s="11" t="s">
        <v>421</v>
      </c>
      <c r="B51" s="8" t="s">
        <v>176</v>
      </c>
      <c r="C51" s="89"/>
    </row>
    <row r="52" spans="1:3" x14ac:dyDescent="0.25">
      <c r="A52" s="13" t="s">
        <v>595</v>
      </c>
      <c r="B52" s="5" t="s">
        <v>182</v>
      </c>
      <c r="C52" s="86"/>
    </row>
    <row r="53" spans="1:3" x14ac:dyDescent="0.25">
      <c r="A53" s="13" t="s">
        <v>596</v>
      </c>
      <c r="B53" s="5" t="s">
        <v>182</v>
      </c>
      <c r="C53" s="86">
        <v>350000</v>
      </c>
    </row>
    <row r="54" spans="1:3" x14ac:dyDescent="0.25">
      <c r="A54" s="13" t="s">
        <v>597</v>
      </c>
      <c r="B54" s="5" t="s">
        <v>182</v>
      </c>
      <c r="C54" s="86">
        <v>670000</v>
      </c>
    </row>
    <row r="55" spans="1:3" x14ac:dyDescent="0.25">
      <c r="A55" s="5" t="s">
        <v>598</v>
      </c>
      <c r="B55" s="5" t="s">
        <v>182</v>
      </c>
      <c r="C55" s="86"/>
    </row>
    <row r="56" spans="1:3" x14ac:dyDescent="0.25">
      <c r="A56" s="5" t="s">
        <v>599</v>
      </c>
      <c r="B56" s="5" t="s">
        <v>182</v>
      </c>
      <c r="C56" s="86"/>
    </row>
    <row r="57" spans="1:3" x14ac:dyDescent="0.25">
      <c r="A57" s="5" t="s">
        <v>600</v>
      </c>
      <c r="B57" s="5" t="s">
        <v>182</v>
      </c>
      <c r="C57" s="86"/>
    </row>
    <row r="58" spans="1:3" x14ac:dyDescent="0.25">
      <c r="A58" s="13" t="s">
        <v>601</v>
      </c>
      <c r="B58" s="5" t="s">
        <v>182</v>
      </c>
      <c r="C58" s="86"/>
    </row>
    <row r="59" spans="1:3" x14ac:dyDescent="0.25">
      <c r="A59" s="13" t="s">
        <v>605</v>
      </c>
      <c r="B59" s="5" t="s">
        <v>182</v>
      </c>
      <c r="C59" s="86"/>
    </row>
    <row r="60" spans="1:3" x14ac:dyDescent="0.25">
      <c r="A60" s="13" t="s">
        <v>603</v>
      </c>
      <c r="B60" s="5" t="s">
        <v>182</v>
      </c>
      <c r="C60" s="86"/>
    </row>
    <row r="61" spans="1:3" x14ac:dyDescent="0.25">
      <c r="A61" s="13" t="s">
        <v>604</v>
      </c>
      <c r="B61" s="5" t="s">
        <v>182</v>
      </c>
      <c r="C61" s="86"/>
    </row>
    <row r="62" spans="1:3" s="88" customFormat="1" x14ac:dyDescent="0.25">
      <c r="A62" s="15" t="s">
        <v>422</v>
      </c>
      <c r="B62" s="8" t="s">
        <v>182</v>
      </c>
      <c r="C62" s="89">
        <f>SUM(C52:C61)</f>
        <v>1020000</v>
      </c>
    </row>
    <row r="63" spans="1:3" x14ac:dyDescent="0.25">
      <c r="A63" s="13" t="s">
        <v>585</v>
      </c>
      <c r="B63" s="6" t="s">
        <v>209</v>
      </c>
      <c r="C63" s="86"/>
    </row>
    <row r="64" spans="1:3" x14ac:dyDescent="0.25">
      <c r="A64" s="13" t="s">
        <v>586</v>
      </c>
      <c r="B64" s="6" t="s">
        <v>209</v>
      </c>
      <c r="C64" s="86"/>
    </row>
    <row r="65" spans="1:3" x14ac:dyDescent="0.25">
      <c r="A65" s="13" t="s">
        <v>587</v>
      </c>
      <c r="B65" s="6" t="s">
        <v>209</v>
      </c>
      <c r="C65" s="86"/>
    </row>
    <row r="66" spans="1:3" x14ac:dyDescent="0.25">
      <c r="A66" s="13" t="s">
        <v>588</v>
      </c>
      <c r="B66" s="6" t="s">
        <v>209</v>
      </c>
      <c r="C66" s="86"/>
    </row>
    <row r="67" spans="1:3" x14ac:dyDescent="0.25">
      <c r="A67" s="13" t="s">
        <v>589</v>
      </c>
      <c r="B67" s="6" t="s">
        <v>209</v>
      </c>
      <c r="C67" s="86"/>
    </row>
    <row r="68" spans="1:3" x14ac:dyDescent="0.25">
      <c r="A68" s="13" t="s">
        <v>590</v>
      </c>
      <c r="B68" s="6" t="s">
        <v>209</v>
      </c>
      <c r="C68" s="86"/>
    </row>
    <row r="69" spans="1:3" x14ac:dyDescent="0.25">
      <c r="A69" s="13" t="s">
        <v>591</v>
      </c>
      <c r="B69" s="6" t="s">
        <v>209</v>
      </c>
      <c r="C69" s="86"/>
    </row>
    <row r="70" spans="1:3" x14ac:dyDescent="0.25">
      <c r="A70" s="13" t="s">
        <v>592</v>
      </c>
      <c r="B70" s="6" t="s">
        <v>209</v>
      </c>
      <c r="C70" s="86"/>
    </row>
    <row r="71" spans="1:3" x14ac:dyDescent="0.25">
      <c r="A71" s="13" t="s">
        <v>593</v>
      </c>
      <c r="B71" s="6" t="s">
        <v>209</v>
      </c>
      <c r="C71" s="86"/>
    </row>
    <row r="72" spans="1:3" x14ac:dyDescent="0.25">
      <c r="A72" s="13" t="s">
        <v>594</v>
      </c>
      <c r="B72" s="6" t="s">
        <v>209</v>
      </c>
      <c r="C72" s="86"/>
    </row>
    <row r="73" spans="1:3" s="88" customFormat="1" ht="25.5" x14ac:dyDescent="0.25">
      <c r="A73" s="11" t="s">
        <v>431</v>
      </c>
      <c r="B73" s="8" t="s">
        <v>209</v>
      </c>
      <c r="C73" s="89"/>
    </row>
    <row r="74" spans="1:3" x14ac:dyDescent="0.25">
      <c r="A74" s="13" t="s">
        <v>585</v>
      </c>
      <c r="B74" s="6" t="s">
        <v>210</v>
      </c>
      <c r="C74" s="86"/>
    </row>
    <row r="75" spans="1:3" x14ac:dyDescent="0.25">
      <c r="A75" s="13" t="s">
        <v>586</v>
      </c>
      <c r="B75" s="6" t="s">
        <v>210</v>
      </c>
      <c r="C75" s="86"/>
    </row>
    <row r="76" spans="1:3" x14ac:dyDescent="0.25">
      <c r="A76" s="13" t="s">
        <v>587</v>
      </c>
      <c r="B76" s="6" t="s">
        <v>210</v>
      </c>
      <c r="C76" s="86"/>
    </row>
    <row r="77" spans="1:3" x14ac:dyDescent="0.25">
      <c r="A77" s="13" t="s">
        <v>588</v>
      </c>
      <c r="B77" s="6" t="s">
        <v>210</v>
      </c>
      <c r="C77" s="86"/>
    </row>
    <row r="78" spans="1:3" x14ac:dyDescent="0.25">
      <c r="A78" s="13" t="s">
        <v>589</v>
      </c>
      <c r="B78" s="6" t="s">
        <v>210</v>
      </c>
      <c r="C78" s="86"/>
    </row>
    <row r="79" spans="1:3" x14ac:dyDescent="0.25">
      <c r="A79" s="13" t="s">
        <v>590</v>
      </c>
      <c r="B79" s="6" t="s">
        <v>210</v>
      </c>
      <c r="C79" s="86"/>
    </row>
    <row r="80" spans="1:3" x14ac:dyDescent="0.25">
      <c r="A80" s="13" t="s">
        <v>591</v>
      </c>
      <c r="B80" s="6" t="s">
        <v>210</v>
      </c>
      <c r="C80" s="86"/>
    </row>
    <row r="81" spans="1:3" x14ac:dyDescent="0.25">
      <c r="A81" s="13" t="s">
        <v>592</v>
      </c>
      <c r="B81" s="6" t="s">
        <v>210</v>
      </c>
      <c r="C81" s="86"/>
    </row>
    <row r="82" spans="1:3" x14ac:dyDescent="0.25">
      <c r="A82" s="13" t="s">
        <v>593</v>
      </c>
      <c r="B82" s="6" t="s">
        <v>210</v>
      </c>
      <c r="C82" s="86"/>
    </row>
    <row r="83" spans="1:3" x14ac:dyDescent="0.25">
      <c r="A83" s="13" t="s">
        <v>594</v>
      </c>
      <c r="B83" s="6" t="s">
        <v>210</v>
      </c>
      <c r="C83" s="86"/>
    </row>
    <row r="84" spans="1:3" s="88" customFormat="1" ht="25.5" x14ac:dyDescent="0.25">
      <c r="A84" s="11" t="s">
        <v>430</v>
      </c>
      <c r="B84" s="8" t="s">
        <v>210</v>
      </c>
      <c r="C84" s="89"/>
    </row>
    <row r="85" spans="1:3" x14ac:dyDescent="0.25">
      <c r="A85" s="13" t="s">
        <v>585</v>
      </c>
      <c r="B85" s="6" t="s">
        <v>211</v>
      </c>
      <c r="C85" s="86"/>
    </row>
    <row r="86" spans="1:3" x14ac:dyDescent="0.25">
      <c r="A86" s="13" t="s">
        <v>586</v>
      </c>
      <c r="B86" s="6" t="s">
        <v>211</v>
      </c>
      <c r="C86" s="86"/>
    </row>
    <row r="87" spans="1:3" x14ac:dyDescent="0.25">
      <c r="A87" s="13" t="s">
        <v>587</v>
      </c>
      <c r="B87" s="6" t="s">
        <v>211</v>
      </c>
      <c r="C87" s="86"/>
    </row>
    <row r="88" spans="1:3" x14ac:dyDescent="0.25">
      <c r="A88" s="13" t="s">
        <v>588</v>
      </c>
      <c r="B88" s="6" t="s">
        <v>211</v>
      </c>
      <c r="C88" s="86"/>
    </row>
    <row r="89" spans="1:3" x14ac:dyDescent="0.25">
      <c r="A89" s="13" t="s">
        <v>589</v>
      </c>
      <c r="B89" s="6" t="s">
        <v>211</v>
      </c>
      <c r="C89" s="86"/>
    </row>
    <row r="90" spans="1:3" x14ac:dyDescent="0.25">
      <c r="A90" s="13" t="s">
        <v>590</v>
      </c>
      <c r="B90" s="6" t="s">
        <v>211</v>
      </c>
      <c r="C90" s="86"/>
    </row>
    <row r="91" spans="1:3" x14ac:dyDescent="0.25">
      <c r="A91" s="13" t="s">
        <v>591</v>
      </c>
      <c r="B91" s="6" t="s">
        <v>211</v>
      </c>
      <c r="C91" s="86"/>
    </row>
    <row r="92" spans="1:3" x14ac:dyDescent="0.25">
      <c r="A92" s="13" t="s">
        <v>592</v>
      </c>
      <c r="B92" s="6" t="s">
        <v>211</v>
      </c>
      <c r="C92" s="86"/>
    </row>
    <row r="93" spans="1:3" x14ac:dyDescent="0.25">
      <c r="A93" s="13" t="s">
        <v>593</v>
      </c>
      <c r="B93" s="6" t="s">
        <v>211</v>
      </c>
      <c r="C93" s="86"/>
    </row>
    <row r="94" spans="1:3" x14ac:dyDescent="0.25">
      <c r="A94" s="13" t="s">
        <v>594</v>
      </c>
      <c r="B94" s="6" t="s">
        <v>211</v>
      </c>
      <c r="C94" s="86"/>
    </row>
    <row r="95" spans="1:3" s="88" customFormat="1" x14ac:dyDescent="0.25">
      <c r="A95" s="11" t="s">
        <v>429</v>
      </c>
      <c r="B95" s="8" t="s">
        <v>211</v>
      </c>
      <c r="C95" s="89"/>
    </row>
    <row r="96" spans="1:3" x14ac:dyDescent="0.25">
      <c r="A96" s="13" t="s">
        <v>595</v>
      </c>
      <c r="B96" s="5" t="s">
        <v>213</v>
      </c>
      <c r="C96" s="86"/>
    </row>
    <row r="97" spans="1:3" x14ac:dyDescent="0.25">
      <c r="A97" s="13" t="s">
        <v>596</v>
      </c>
      <c r="B97" s="6" t="s">
        <v>213</v>
      </c>
      <c r="C97" s="86"/>
    </row>
    <row r="98" spans="1:3" x14ac:dyDescent="0.25">
      <c r="A98" s="13" t="s">
        <v>597</v>
      </c>
      <c r="B98" s="5" t="s">
        <v>213</v>
      </c>
      <c r="C98" s="86"/>
    </row>
    <row r="99" spans="1:3" x14ac:dyDescent="0.25">
      <c r="A99" s="5" t="s">
        <v>598</v>
      </c>
      <c r="B99" s="6" t="s">
        <v>213</v>
      </c>
      <c r="C99" s="86"/>
    </row>
    <row r="100" spans="1:3" x14ac:dyDescent="0.25">
      <c r="A100" s="5" t="s">
        <v>599</v>
      </c>
      <c r="B100" s="5" t="s">
        <v>213</v>
      </c>
      <c r="C100" s="86"/>
    </row>
    <row r="101" spans="1:3" x14ac:dyDescent="0.25">
      <c r="A101" s="5" t="s">
        <v>600</v>
      </c>
      <c r="B101" s="6" t="s">
        <v>213</v>
      </c>
      <c r="C101" s="86"/>
    </row>
    <row r="102" spans="1:3" x14ac:dyDescent="0.25">
      <c r="A102" s="13" t="s">
        <v>601</v>
      </c>
      <c r="B102" s="5" t="s">
        <v>213</v>
      </c>
      <c r="C102" s="86"/>
    </row>
    <row r="103" spans="1:3" x14ac:dyDescent="0.25">
      <c r="A103" s="13" t="s">
        <v>605</v>
      </c>
      <c r="B103" s="6" t="s">
        <v>213</v>
      </c>
      <c r="C103" s="86"/>
    </row>
    <row r="104" spans="1:3" x14ac:dyDescent="0.25">
      <c r="A104" s="13" t="s">
        <v>603</v>
      </c>
      <c r="B104" s="5" t="s">
        <v>213</v>
      </c>
      <c r="C104" s="86"/>
    </row>
    <row r="105" spans="1:3" x14ac:dyDescent="0.25">
      <c r="A105" s="13" t="s">
        <v>604</v>
      </c>
      <c r="B105" s="6" t="s">
        <v>213</v>
      </c>
      <c r="C105" s="86"/>
    </row>
    <row r="106" spans="1:3" s="88" customFormat="1" ht="25.5" x14ac:dyDescent="0.25">
      <c r="A106" s="11" t="s">
        <v>428</v>
      </c>
      <c r="B106" s="8" t="s">
        <v>213</v>
      </c>
      <c r="C106" s="89"/>
    </row>
    <row r="107" spans="1:3" x14ac:dyDescent="0.25">
      <c r="A107" s="13" t="s">
        <v>595</v>
      </c>
      <c r="B107" s="5" t="s">
        <v>658</v>
      </c>
      <c r="C107" s="86"/>
    </row>
    <row r="108" spans="1:3" x14ac:dyDescent="0.25">
      <c r="A108" s="13" t="s">
        <v>596</v>
      </c>
      <c r="B108" s="5" t="s">
        <v>658</v>
      </c>
      <c r="C108" s="86"/>
    </row>
    <row r="109" spans="1:3" x14ac:dyDescent="0.25">
      <c r="A109" s="13" t="s">
        <v>597</v>
      </c>
      <c r="B109" s="5" t="s">
        <v>658</v>
      </c>
      <c r="C109" s="86"/>
    </row>
    <row r="110" spans="1:3" x14ac:dyDescent="0.25">
      <c r="A110" s="5" t="s">
        <v>598</v>
      </c>
      <c r="B110" s="5" t="s">
        <v>658</v>
      </c>
      <c r="C110" s="86"/>
    </row>
    <row r="111" spans="1:3" x14ac:dyDescent="0.25">
      <c r="A111" s="5" t="s">
        <v>599</v>
      </c>
      <c r="B111" s="5" t="s">
        <v>658</v>
      </c>
      <c r="C111" s="86"/>
    </row>
    <row r="112" spans="1:3" x14ac:dyDescent="0.25">
      <c r="A112" s="5" t="s">
        <v>600</v>
      </c>
      <c r="B112" s="5" t="s">
        <v>658</v>
      </c>
      <c r="C112" s="86"/>
    </row>
    <row r="113" spans="1:3" x14ac:dyDescent="0.25">
      <c r="A113" s="13" t="s">
        <v>601</v>
      </c>
      <c r="B113" s="5" t="s">
        <v>658</v>
      </c>
      <c r="C113" s="86"/>
    </row>
    <row r="114" spans="1:3" x14ac:dyDescent="0.25">
      <c r="A114" s="13" t="s">
        <v>605</v>
      </c>
      <c r="B114" s="5" t="s">
        <v>658</v>
      </c>
      <c r="C114" s="86"/>
    </row>
    <row r="115" spans="1:3" x14ac:dyDescent="0.25">
      <c r="A115" s="13" t="s">
        <v>603</v>
      </c>
      <c r="B115" s="5" t="s">
        <v>658</v>
      </c>
      <c r="C115" s="86"/>
    </row>
    <row r="116" spans="1:3" x14ac:dyDescent="0.25">
      <c r="A116" s="13" t="s">
        <v>604</v>
      </c>
      <c r="B116" s="5" t="s">
        <v>658</v>
      </c>
      <c r="C116" s="86"/>
    </row>
    <row r="117" spans="1:3" s="88" customFormat="1" x14ac:dyDescent="0.25">
      <c r="A117" s="15" t="s">
        <v>467</v>
      </c>
      <c r="B117" s="7" t="s">
        <v>658</v>
      </c>
      <c r="C117" s="89"/>
    </row>
  </sheetData>
  <mergeCells count="2">
    <mergeCell ref="A3:C3"/>
    <mergeCell ref="A4:C4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D117"/>
  <sheetViews>
    <sheetView workbookViewId="0"/>
  </sheetViews>
  <sheetFormatPr defaultRowHeight="15" x14ac:dyDescent="0.25"/>
  <cols>
    <col min="1" max="1" width="82.5703125" customWidth="1"/>
    <col min="2" max="2" width="7.5703125" bestFit="1" customWidth="1"/>
    <col min="3" max="3" width="16.28515625" customWidth="1"/>
  </cols>
  <sheetData>
    <row r="1" spans="1:4" x14ac:dyDescent="0.25">
      <c r="A1" s="141" t="s">
        <v>719</v>
      </c>
      <c r="B1" s="141"/>
      <c r="C1" s="1"/>
      <c r="D1" s="1"/>
    </row>
    <row r="3" spans="1:4" ht="27" customHeight="1" x14ac:dyDescent="0.25">
      <c r="A3" s="199" t="s">
        <v>702</v>
      </c>
      <c r="B3" s="200"/>
      <c r="C3" s="200"/>
    </row>
    <row r="4" spans="1:4" ht="25.5" customHeight="1" x14ac:dyDescent="0.25">
      <c r="A4" s="202" t="s">
        <v>670</v>
      </c>
      <c r="B4" s="200"/>
      <c r="C4" s="200"/>
    </row>
    <row r="5" spans="1:4" ht="15.75" customHeight="1" x14ac:dyDescent="0.25">
      <c r="A5" s="56"/>
      <c r="B5" s="57"/>
      <c r="C5" s="57"/>
    </row>
    <row r="6" spans="1:4" ht="21" customHeight="1" x14ac:dyDescent="0.25">
      <c r="A6" s="4" t="s">
        <v>1</v>
      </c>
    </row>
    <row r="7" spans="1:4" ht="25.5" x14ac:dyDescent="0.25">
      <c r="A7" s="38" t="s">
        <v>634</v>
      </c>
      <c r="B7" s="3" t="s">
        <v>82</v>
      </c>
      <c r="C7" s="72" t="s">
        <v>26</v>
      </c>
    </row>
    <row r="8" spans="1:4" x14ac:dyDescent="0.25">
      <c r="A8" s="13" t="s">
        <v>606</v>
      </c>
      <c r="B8" s="6" t="s">
        <v>277</v>
      </c>
      <c r="C8" s="86"/>
    </row>
    <row r="9" spans="1:4" x14ac:dyDescent="0.25">
      <c r="A9" s="13" t="s">
        <v>615</v>
      </c>
      <c r="B9" s="6" t="s">
        <v>277</v>
      </c>
      <c r="C9" s="86"/>
    </row>
    <row r="10" spans="1:4" ht="30" x14ac:dyDescent="0.25">
      <c r="A10" s="13" t="s">
        <v>616</v>
      </c>
      <c r="B10" s="6" t="s">
        <v>277</v>
      </c>
      <c r="C10" s="86"/>
    </row>
    <row r="11" spans="1:4" x14ac:dyDescent="0.25">
      <c r="A11" s="13" t="s">
        <v>614</v>
      </c>
      <c r="B11" s="6" t="s">
        <v>277</v>
      </c>
      <c r="C11" s="86"/>
    </row>
    <row r="12" spans="1:4" x14ac:dyDescent="0.25">
      <c r="A12" s="13" t="s">
        <v>613</v>
      </c>
      <c r="B12" s="6" t="s">
        <v>277</v>
      </c>
      <c r="C12" s="86"/>
    </row>
    <row r="13" spans="1:4" x14ac:dyDescent="0.25">
      <c r="A13" s="13" t="s">
        <v>612</v>
      </c>
      <c r="B13" s="6" t="s">
        <v>277</v>
      </c>
      <c r="C13" s="86"/>
    </row>
    <row r="14" spans="1:4" x14ac:dyDescent="0.25">
      <c r="A14" s="13" t="s">
        <v>607</v>
      </c>
      <c r="B14" s="6" t="s">
        <v>277</v>
      </c>
      <c r="C14" s="86"/>
    </row>
    <row r="15" spans="1:4" x14ac:dyDescent="0.25">
      <c r="A15" s="13" t="s">
        <v>608</v>
      </c>
      <c r="B15" s="6" t="s">
        <v>277</v>
      </c>
      <c r="C15" s="86"/>
    </row>
    <row r="16" spans="1:4" x14ac:dyDescent="0.25">
      <c r="A16" s="13" t="s">
        <v>609</v>
      </c>
      <c r="B16" s="6" t="s">
        <v>277</v>
      </c>
      <c r="C16" s="86"/>
    </row>
    <row r="17" spans="1:3" x14ac:dyDescent="0.25">
      <c r="A17" s="13" t="s">
        <v>610</v>
      </c>
      <c r="B17" s="6" t="s">
        <v>277</v>
      </c>
      <c r="C17" s="86"/>
    </row>
    <row r="18" spans="1:3" s="88" customFormat="1" ht="25.5" x14ac:dyDescent="0.25">
      <c r="A18" s="7" t="s">
        <v>474</v>
      </c>
      <c r="B18" s="8" t="s">
        <v>277</v>
      </c>
      <c r="C18" s="89"/>
    </row>
    <row r="19" spans="1:3" x14ac:dyDescent="0.25">
      <c r="A19" s="13" t="s">
        <v>606</v>
      </c>
      <c r="B19" s="6" t="s">
        <v>278</v>
      </c>
      <c r="C19" s="86"/>
    </row>
    <row r="20" spans="1:3" x14ac:dyDescent="0.25">
      <c r="A20" s="13" t="s">
        <v>615</v>
      </c>
      <c r="B20" s="6" t="s">
        <v>278</v>
      </c>
      <c r="C20" s="86"/>
    </row>
    <row r="21" spans="1:3" ht="30" x14ac:dyDescent="0.25">
      <c r="A21" s="13" t="s">
        <v>616</v>
      </c>
      <c r="B21" s="6" t="s">
        <v>278</v>
      </c>
      <c r="C21" s="86"/>
    </row>
    <row r="22" spans="1:3" x14ac:dyDescent="0.25">
      <c r="A22" s="13" t="s">
        <v>614</v>
      </c>
      <c r="B22" s="6" t="s">
        <v>278</v>
      </c>
      <c r="C22" s="86"/>
    </row>
    <row r="23" spans="1:3" x14ac:dyDescent="0.25">
      <c r="A23" s="13" t="s">
        <v>613</v>
      </c>
      <c r="B23" s="6" t="s">
        <v>278</v>
      </c>
      <c r="C23" s="86"/>
    </row>
    <row r="24" spans="1:3" x14ac:dyDescent="0.25">
      <c r="A24" s="13" t="s">
        <v>612</v>
      </c>
      <c r="B24" s="6" t="s">
        <v>278</v>
      </c>
      <c r="C24" s="86"/>
    </row>
    <row r="25" spans="1:3" x14ac:dyDescent="0.25">
      <c r="A25" s="13" t="s">
        <v>607</v>
      </c>
      <c r="B25" s="6" t="s">
        <v>278</v>
      </c>
      <c r="C25" s="86"/>
    </row>
    <row r="26" spans="1:3" x14ac:dyDescent="0.25">
      <c r="A26" s="13" t="s">
        <v>608</v>
      </c>
      <c r="B26" s="6" t="s">
        <v>278</v>
      </c>
      <c r="C26" s="86"/>
    </row>
    <row r="27" spans="1:3" x14ac:dyDescent="0.25">
      <c r="A27" s="13" t="s">
        <v>609</v>
      </c>
      <c r="B27" s="6" t="s">
        <v>278</v>
      </c>
      <c r="C27" s="86"/>
    </row>
    <row r="28" spans="1:3" x14ac:dyDescent="0.25">
      <c r="A28" s="13" t="s">
        <v>610</v>
      </c>
      <c r="B28" s="6" t="s">
        <v>278</v>
      </c>
      <c r="C28" s="86"/>
    </row>
    <row r="29" spans="1:3" s="88" customFormat="1" ht="25.5" x14ac:dyDescent="0.25">
      <c r="A29" s="7" t="s">
        <v>531</v>
      </c>
      <c r="B29" s="8" t="s">
        <v>278</v>
      </c>
      <c r="C29" s="89"/>
    </row>
    <row r="30" spans="1:3" x14ac:dyDescent="0.25">
      <c r="A30" s="13" t="s">
        <v>606</v>
      </c>
      <c r="B30" s="6" t="s">
        <v>279</v>
      </c>
      <c r="C30" s="86"/>
    </row>
    <row r="31" spans="1:3" x14ac:dyDescent="0.25">
      <c r="A31" s="13" t="s">
        <v>615</v>
      </c>
      <c r="B31" s="6" t="s">
        <v>279</v>
      </c>
      <c r="C31" s="86"/>
    </row>
    <row r="32" spans="1:3" ht="30" x14ac:dyDescent="0.25">
      <c r="A32" s="13" t="s">
        <v>616</v>
      </c>
      <c r="B32" s="6" t="s">
        <v>279</v>
      </c>
      <c r="C32" s="86"/>
    </row>
    <row r="33" spans="1:3" x14ac:dyDescent="0.25">
      <c r="A33" s="13" t="s">
        <v>614</v>
      </c>
      <c r="B33" s="6" t="s">
        <v>279</v>
      </c>
      <c r="C33" s="86"/>
    </row>
    <row r="34" spans="1:3" x14ac:dyDescent="0.25">
      <c r="A34" s="13" t="s">
        <v>613</v>
      </c>
      <c r="B34" s="6" t="s">
        <v>279</v>
      </c>
      <c r="C34" s="86"/>
    </row>
    <row r="35" spans="1:3" x14ac:dyDescent="0.25">
      <c r="A35" s="13" t="s">
        <v>612</v>
      </c>
      <c r="B35" s="6" t="s">
        <v>279</v>
      </c>
      <c r="C35" s="86">
        <v>532000</v>
      </c>
    </row>
    <row r="36" spans="1:3" x14ac:dyDescent="0.25">
      <c r="A36" s="13" t="s">
        <v>607</v>
      </c>
      <c r="B36" s="6" t="s">
        <v>279</v>
      </c>
      <c r="C36" s="108"/>
    </row>
    <row r="37" spans="1:3" x14ac:dyDescent="0.25">
      <c r="A37" s="13" t="s">
        <v>608</v>
      </c>
      <c r="B37" s="6" t="s">
        <v>279</v>
      </c>
      <c r="C37" s="107"/>
    </row>
    <row r="38" spans="1:3" x14ac:dyDescent="0.25">
      <c r="A38" s="13" t="s">
        <v>609</v>
      </c>
      <c r="B38" s="6" t="s">
        <v>279</v>
      </c>
      <c r="C38" s="107"/>
    </row>
    <row r="39" spans="1:3" x14ac:dyDescent="0.25">
      <c r="A39" s="13" t="s">
        <v>610</v>
      </c>
      <c r="B39" s="6" t="s">
        <v>279</v>
      </c>
      <c r="C39" s="107"/>
    </row>
    <row r="40" spans="1:3" s="88" customFormat="1" x14ac:dyDescent="0.25">
      <c r="A40" s="7" t="s">
        <v>530</v>
      </c>
      <c r="B40" s="8" t="s">
        <v>279</v>
      </c>
      <c r="C40" s="120">
        <f>SUM(C30:C39)</f>
        <v>532000</v>
      </c>
    </row>
    <row r="41" spans="1:3" x14ac:dyDescent="0.25">
      <c r="A41" s="13" t="s">
        <v>606</v>
      </c>
      <c r="B41" s="6" t="s">
        <v>285</v>
      </c>
      <c r="C41" s="86"/>
    </row>
    <row r="42" spans="1:3" x14ac:dyDescent="0.25">
      <c r="A42" s="13" t="s">
        <v>615</v>
      </c>
      <c r="B42" s="6" t="s">
        <v>285</v>
      </c>
      <c r="C42" s="86"/>
    </row>
    <row r="43" spans="1:3" ht="30" x14ac:dyDescent="0.25">
      <c r="A43" s="13" t="s">
        <v>616</v>
      </c>
      <c r="B43" s="6" t="s">
        <v>285</v>
      </c>
      <c r="C43" s="86"/>
    </row>
    <row r="44" spans="1:3" x14ac:dyDescent="0.25">
      <c r="A44" s="13" t="s">
        <v>614</v>
      </c>
      <c r="B44" s="6" t="s">
        <v>285</v>
      </c>
      <c r="C44" s="86"/>
    </row>
    <row r="45" spans="1:3" x14ac:dyDescent="0.25">
      <c r="A45" s="13" t="s">
        <v>613</v>
      </c>
      <c r="B45" s="6" t="s">
        <v>285</v>
      </c>
      <c r="C45" s="86"/>
    </row>
    <row r="46" spans="1:3" x14ac:dyDescent="0.25">
      <c r="A46" s="13" t="s">
        <v>612</v>
      </c>
      <c r="B46" s="6" t="s">
        <v>285</v>
      </c>
      <c r="C46" s="86"/>
    </row>
    <row r="47" spans="1:3" x14ac:dyDescent="0.25">
      <c r="A47" s="13" t="s">
        <v>607</v>
      </c>
      <c r="B47" s="6" t="s">
        <v>285</v>
      </c>
      <c r="C47" s="86"/>
    </row>
    <row r="48" spans="1:3" x14ac:dyDescent="0.25">
      <c r="A48" s="13" t="s">
        <v>608</v>
      </c>
      <c r="B48" s="6" t="s">
        <v>285</v>
      </c>
      <c r="C48" s="86"/>
    </row>
    <row r="49" spans="1:3" x14ac:dyDescent="0.25">
      <c r="A49" s="13" t="s">
        <v>609</v>
      </c>
      <c r="B49" s="6" t="s">
        <v>285</v>
      </c>
      <c r="C49" s="86"/>
    </row>
    <row r="50" spans="1:3" x14ac:dyDescent="0.25">
      <c r="A50" s="13" t="s">
        <v>610</v>
      </c>
      <c r="B50" s="6" t="s">
        <v>285</v>
      </c>
      <c r="C50" s="86"/>
    </row>
    <row r="51" spans="1:3" s="88" customFormat="1" ht="25.5" x14ac:dyDescent="0.25">
      <c r="A51" s="7" t="s">
        <v>529</v>
      </c>
      <c r="B51" s="8" t="s">
        <v>285</v>
      </c>
      <c r="C51" s="89"/>
    </row>
    <row r="52" spans="1:3" x14ac:dyDescent="0.25">
      <c r="A52" s="13" t="s">
        <v>611</v>
      </c>
      <c r="B52" s="6" t="s">
        <v>286</v>
      </c>
      <c r="C52" s="86"/>
    </row>
    <row r="53" spans="1:3" x14ac:dyDescent="0.25">
      <c r="A53" s="13" t="s">
        <v>615</v>
      </c>
      <c r="B53" s="6" t="s">
        <v>286</v>
      </c>
      <c r="C53" s="86"/>
    </row>
    <row r="54" spans="1:3" ht="30" x14ac:dyDescent="0.25">
      <c r="A54" s="13" t="s">
        <v>616</v>
      </c>
      <c r="B54" s="6" t="s">
        <v>286</v>
      </c>
      <c r="C54" s="86"/>
    </row>
    <row r="55" spans="1:3" x14ac:dyDescent="0.25">
      <c r="A55" s="13" t="s">
        <v>614</v>
      </c>
      <c r="B55" s="6" t="s">
        <v>286</v>
      </c>
      <c r="C55" s="86"/>
    </row>
    <row r="56" spans="1:3" x14ac:dyDescent="0.25">
      <c r="A56" s="13" t="s">
        <v>613</v>
      </c>
      <c r="B56" s="6" t="s">
        <v>286</v>
      </c>
      <c r="C56" s="86"/>
    </row>
    <row r="57" spans="1:3" x14ac:dyDescent="0.25">
      <c r="A57" s="13" t="s">
        <v>612</v>
      </c>
      <c r="B57" s="6" t="s">
        <v>286</v>
      </c>
      <c r="C57" s="86"/>
    </row>
    <row r="58" spans="1:3" x14ac:dyDescent="0.25">
      <c r="A58" s="13" t="s">
        <v>607</v>
      </c>
      <c r="B58" s="6" t="s">
        <v>286</v>
      </c>
      <c r="C58" s="86"/>
    </row>
    <row r="59" spans="1:3" x14ac:dyDescent="0.25">
      <c r="A59" s="13" t="s">
        <v>608</v>
      </c>
      <c r="B59" s="6" t="s">
        <v>286</v>
      </c>
      <c r="C59" s="86"/>
    </row>
    <row r="60" spans="1:3" x14ac:dyDescent="0.25">
      <c r="A60" s="13" t="s">
        <v>609</v>
      </c>
      <c r="B60" s="6" t="s">
        <v>286</v>
      </c>
      <c r="C60" s="86"/>
    </row>
    <row r="61" spans="1:3" x14ac:dyDescent="0.25">
      <c r="A61" s="13" t="s">
        <v>610</v>
      </c>
      <c r="B61" s="6" t="s">
        <v>286</v>
      </c>
      <c r="C61" s="86"/>
    </row>
    <row r="62" spans="1:3" s="88" customFormat="1" ht="25.5" x14ac:dyDescent="0.25">
      <c r="A62" s="7" t="s">
        <v>532</v>
      </c>
      <c r="B62" s="8" t="s">
        <v>286</v>
      </c>
      <c r="C62" s="89"/>
    </row>
    <row r="63" spans="1:3" x14ac:dyDescent="0.25">
      <c r="A63" s="13" t="s">
        <v>606</v>
      </c>
      <c r="B63" s="6" t="s">
        <v>287</v>
      </c>
      <c r="C63" s="86"/>
    </row>
    <row r="64" spans="1:3" x14ac:dyDescent="0.25">
      <c r="A64" s="13" t="s">
        <v>615</v>
      </c>
      <c r="B64" s="6" t="s">
        <v>287</v>
      </c>
      <c r="C64" s="86"/>
    </row>
    <row r="65" spans="1:3" ht="30" x14ac:dyDescent="0.25">
      <c r="A65" s="13" t="s">
        <v>616</v>
      </c>
      <c r="B65" s="6" t="s">
        <v>287</v>
      </c>
      <c r="C65" s="108">
        <v>4220993</v>
      </c>
    </row>
    <row r="66" spans="1:3" x14ac:dyDescent="0.25">
      <c r="A66" s="13" t="s">
        <v>614</v>
      </c>
      <c r="B66" s="6" t="s">
        <v>287</v>
      </c>
      <c r="C66" s="108"/>
    </row>
    <row r="67" spans="1:3" x14ac:dyDescent="0.25">
      <c r="A67" s="13" t="s">
        <v>613</v>
      </c>
      <c r="B67" s="6" t="s">
        <v>287</v>
      </c>
      <c r="C67" s="108"/>
    </row>
    <row r="68" spans="1:3" x14ac:dyDescent="0.25">
      <c r="A68" s="13" t="s">
        <v>612</v>
      </c>
      <c r="B68" s="6" t="s">
        <v>287</v>
      </c>
      <c r="C68" s="108"/>
    </row>
    <row r="69" spans="1:3" x14ac:dyDescent="0.25">
      <c r="A69" s="13" t="s">
        <v>607</v>
      </c>
      <c r="B69" s="6" t="s">
        <v>287</v>
      </c>
      <c r="C69" s="108"/>
    </row>
    <row r="70" spans="1:3" x14ac:dyDescent="0.25">
      <c r="A70" s="13" t="s">
        <v>608</v>
      </c>
      <c r="B70" s="6" t="s">
        <v>287</v>
      </c>
      <c r="C70" s="108"/>
    </row>
    <row r="71" spans="1:3" x14ac:dyDescent="0.25">
      <c r="A71" s="13" t="s">
        <v>609</v>
      </c>
      <c r="B71" s="6" t="s">
        <v>287</v>
      </c>
      <c r="C71" s="108"/>
    </row>
    <row r="72" spans="1:3" x14ac:dyDescent="0.25">
      <c r="A72" s="13" t="s">
        <v>610</v>
      </c>
      <c r="B72" s="6" t="s">
        <v>287</v>
      </c>
      <c r="C72" s="108"/>
    </row>
    <row r="73" spans="1:3" s="88" customFormat="1" x14ac:dyDescent="0.25">
      <c r="A73" s="7" t="s">
        <v>479</v>
      </c>
      <c r="B73" s="8" t="s">
        <v>287</v>
      </c>
      <c r="C73" s="120">
        <f>SUM(C63:C72)</f>
        <v>4220993</v>
      </c>
    </row>
    <row r="74" spans="1:3" x14ac:dyDescent="0.25">
      <c r="A74" s="13" t="s">
        <v>617</v>
      </c>
      <c r="B74" s="5" t="s">
        <v>337</v>
      </c>
      <c r="C74" s="86"/>
    </row>
    <row r="75" spans="1:3" x14ac:dyDescent="0.25">
      <c r="A75" s="13" t="s">
        <v>618</v>
      </c>
      <c r="B75" s="5" t="s">
        <v>337</v>
      </c>
      <c r="C75" s="86"/>
    </row>
    <row r="76" spans="1:3" x14ac:dyDescent="0.25">
      <c r="A76" s="13" t="s">
        <v>626</v>
      </c>
      <c r="B76" s="5" t="s">
        <v>337</v>
      </c>
      <c r="C76" s="86"/>
    </row>
    <row r="77" spans="1:3" x14ac:dyDescent="0.25">
      <c r="A77" s="5" t="s">
        <v>625</v>
      </c>
      <c r="B77" s="5" t="s">
        <v>337</v>
      </c>
      <c r="C77" s="86"/>
    </row>
    <row r="78" spans="1:3" x14ac:dyDescent="0.25">
      <c r="A78" s="5" t="s">
        <v>624</v>
      </c>
      <c r="B78" s="5" t="s">
        <v>337</v>
      </c>
      <c r="C78" s="86"/>
    </row>
    <row r="79" spans="1:3" x14ac:dyDescent="0.25">
      <c r="A79" s="5" t="s">
        <v>623</v>
      </c>
      <c r="B79" s="5" t="s">
        <v>337</v>
      </c>
      <c r="C79" s="86"/>
    </row>
    <row r="80" spans="1:3" x14ac:dyDescent="0.25">
      <c r="A80" s="13" t="s">
        <v>622</v>
      </c>
      <c r="B80" s="5" t="s">
        <v>337</v>
      </c>
      <c r="C80" s="86"/>
    </row>
    <row r="81" spans="1:3" x14ac:dyDescent="0.25">
      <c r="A81" s="13" t="s">
        <v>627</v>
      </c>
      <c r="B81" s="5" t="s">
        <v>337</v>
      </c>
      <c r="C81" s="86"/>
    </row>
    <row r="82" spans="1:3" x14ac:dyDescent="0.25">
      <c r="A82" s="13" t="s">
        <v>619</v>
      </c>
      <c r="B82" s="5" t="s">
        <v>337</v>
      </c>
      <c r="C82" s="86"/>
    </row>
    <row r="83" spans="1:3" x14ac:dyDescent="0.25">
      <c r="A83" s="13" t="s">
        <v>620</v>
      </c>
      <c r="B83" s="5" t="s">
        <v>337</v>
      </c>
      <c r="C83" s="86"/>
    </row>
    <row r="84" spans="1:3" s="88" customFormat="1" ht="25.5" x14ac:dyDescent="0.25">
      <c r="A84" s="7" t="s">
        <v>547</v>
      </c>
      <c r="B84" s="8" t="s">
        <v>337</v>
      </c>
      <c r="C84" s="89"/>
    </row>
    <row r="85" spans="1:3" x14ac:dyDescent="0.25">
      <c r="A85" s="13" t="s">
        <v>617</v>
      </c>
      <c r="B85" s="5" t="s">
        <v>661</v>
      </c>
      <c r="C85" s="86"/>
    </row>
    <row r="86" spans="1:3" x14ac:dyDescent="0.25">
      <c r="A86" s="13" t="s">
        <v>618</v>
      </c>
      <c r="B86" s="5" t="s">
        <v>661</v>
      </c>
      <c r="C86" s="86"/>
    </row>
    <row r="87" spans="1:3" x14ac:dyDescent="0.25">
      <c r="A87" s="13" t="s">
        <v>626</v>
      </c>
      <c r="B87" s="5" t="s">
        <v>661</v>
      </c>
      <c r="C87" s="86"/>
    </row>
    <row r="88" spans="1:3" x14ac:dyDescent="0.25">
      <c r="A88" s="5" t="s">
        <v>625</v>
      </c>
      <c r="B88" s="5" t="s">
        <v>661</v>
      </c>
      <c r="C88" s="86"/>
    </row>
    <row r="89" spans="1:3" x14ac:dyDescent="0.25">
      <c r="A89" s="5" t="s">
        <v>624</v>
      </c>
      <c r="B89" s="5" t="s">
        <v>661</v>
      </c>
      <c r="C89" s="86"/>
    </row>
    <row r="90" spans="1:3" x14ac:dyDescent="0.25">
      <c r="A90" s="5" t="s">
        <v>651</v>
      </c>
      <c r="B90" s="5" t="s">
        <v>661</v>
      </c>
      <c r="C90" s="108"/>
    </row>
    <row r="91" spans="1:3" x14ac:dyDescent="0.25">
      <c r="A91" s="13" t="s">
        <v>622</v>
      </c>
      <c r="B91" s="5" t="s">
        <v>661</v>
      </c>
      <c r="C91" s="108"/>
    </row>
    <row r="92" spans="1:3" x14ac:dyDescent="0.25">
      <c r="A92" s="13" t="s">
        <v>621</v>
      </c>
      <c r="B92" s="5" t="s">
        <v>661</v>
      </c>
      <c r="C92" s="108"/>
    </row>
    <row r="93" spans="1:3" x14ac:dyDescent="0.25">
      <c r="A93" s="13" t="s">
        <v>619</v>
      </c>
      <c r="B93" s="5" t="s">
        <v>661</v>
      </c>
      <c r="C93" s="108"/>
    </row>
    <row r="94" spans="1:3" x14ac:dyDescent="0.25">
      <c r="A94" s="13" t="s">
        <v>620</v>
      </c>
      <c r="B94" s="5" t="s">
        <v>661</v>
      </c>
      <c r="C94" s="108"/>
    </row>
    <row r="95" spans="1:3" s="88" customFormat="1" x14ac:dyDescent="0.25">
      <c r="A95" s="15" t="s">
        <v>548</v>
      </c>
      <c r="B95" s="8" t="s">
        <v>661</v>
      </c>
      <c r="C95" s="120"/>
    </row>
    <row r="96" spans="1:3" x14ac:dyDescent="0.25">
      <c r="A96" s="13" t="s">
        <v>617</v>
      </c>
      <c r="B96" s="5" t="s">
        <v>341</v>
      </c>
      <c r="C96" s="108"/>
    </row>
    <row r="97" spans="1:3" x14ac:dyDescent="0.25">
      <c r="A97" s="13" t="s">
        <v>618</v>
      </c>
      <c r="B97" s="5" t="s">
        <v>341</v>
      </c>
      <c r="C97" s="108"/>
    </row>
    <row r="98" spans="1:3" x14ac:dyDescent="0.25">
      <c r="A98" s="13" t="s">
        <v>626</v>
      </c>
      <c r="B98" s="5" t="s">
        <v>341</v>
      </c>
      <c r="C98" s="86"/>
    </row>
    <row r="99" spans="1:3" x14ac:dyDescent="0.25">
      <c r="A99" s="5" t="s">
        <v>625</v>
      </c>
      <c r="B99" s="5" t="s">
        <v>341</v>
      </c>
      <c r="C99" s="86"/>
    </row>
    <row r="100" spans="1:3" x14ac:dyDescent="0.25">
      <c r="A100" s="5" t="s">
        <v>624</v>
      </c>
      <c r="B100" s="5" t="s">
        <v>341</v>
      </c>
      <c r="C100" s="86"/>
    </row>
    <row r="101" spans="1:3" x14ac:dyDescent="0.25">
      <c r="A101" s="5" t="s">
        <v>623</v>
      </c>
      <c r="B101" s="5" t="s">
        <v>341</v>
      </c>
      <c r="C101" s="86"/>
    </row>
    <row r="102" spans="1:3" x14ac:dyDescent="0.25">
      <c r="A102" s="13" t="s">
        <v>622</v>
      </c>
      <c r="B102" s="5" t="s">
        <v>341</v>
      </c>
      <c r="C102" s="86"/>
    </row>
    <row r="103" spans="1:3" x14ac:dyDescent="0.25">
      <c r="A103" s="13" t="s">
        <v>627</v>
      </c>
      <c r="B103" s="5" t="s">
        <v>341</v>
      </c>
      <c r="C103" s="86"/>
    </row>
    <row r="104" spans="1:3" x14ac:dyDescent="0.25">
      <c r="A104" s="13" t="s">
        <v>619</v>
      </c>
      <c r="B104" s="5" t="s">
        <v>341</v>
      </c>
      <c r="C104" s="86"/>
    </row>
    <row r="105" spans="1:3" x14ac:dyDescent="0.25">
      <c r="A105" s="13" t="s">
        <v>620</v>
      </c>
      <c r="B105" s="5" t="s">
        <v>341</v>
      </c>
      <c r="C105" s="86"/>
    </row>
    <row r="106" spans="1:3" s="88" customFormat="1" ht="25.5" x14ac:dyDescent="0.25">
      <c r="A106" s="7" t="s">
        <v>549</v>
      </c>
      <c r="B106" s="8" t="s">
        <v>341</v>
      </c>
      <c r="C106" s="89"/>
    </row>
    <row r="107" spans="1:3" x14ac:dyDescent="0.25">
      <c r="A107" s="13" t="s">
        <v>617</v>
      </c>
      <c r="B107" s="5" t="s">
        <v>342</v>
      </c>
      <c r="C107" s="86"/>
    </row>
    <row r="108" spans="1:3" x14ac:dyDescent="0.25">
      <c r="A108" s="13" t="s">
        <v>618</v>
      </c>
      <c r="B108" s="5" t="s">
        <v>342</v>
      </c>
      <c r="C108" s="86"/>
    </row>
    <row r="109" spans="1:3" x14ac:dyDescent="0.25">
      <c r="A109" s="13" t="s">
        <v>626</v>
      </c>
      <c r="B109" s="5" t="s">
        <v>342</v>
      </c>
      <c r="C109" s="86"/>
    </row>
    <row r="110" spans="1:3" x14ac:dyDescent="0.25">
      <c r="A110" s="5" t="s">
        <v>625</v>
      </c>
      <c r="B110" s="5" t="s">
        <v>342</v>
      </c>
      <c r="C110" s="86"/>
    </row>
    <row r="111" spans="1:3" x14ac:dyDescent="0.25">
      <c r="A111" s="5" t="s">
        <v>624</v>
      </c>
      <c r="B111" s="5" t="s">
        <v>342</v>
      </c>
      <c r="C111" s="86"/>
    </row>
    <row r="112" spans="1:3" x14ac:dyDescent="0.25">
      <c r="A112" s="5" t="s">
        <v>623</v>
      </c>
      <c r="B112" s="5" t="s">
        <v>342</v>
      </c>
      <c r="C112" s="86"/>
    </row>
    <row r="113" spans="1:3" x14ac:dyDescent="0.25">
      <c r="A113" s="13" t="s">
        <v>622</v>
      </c>
      <c r="B113" s="5" t="s">
        <v>342</v>
      </c>
      <c r="C113" s="86"/>
    </row>
    <row r="114" spans="1:3" x14ac:dyDescent="0.25">
      <c r="A114" s="13" t="s">
        <v>621</v>
      </c>
      <c r="B114" s="5" t="s">
        <v>342</v>
      </c>
      <c r="C114" s="86"/>
    </row>
    <row r="115" spans="1:3" x14ac:dyDescent="0.25">
      <c r="A115" s="13" t="s">
        <v>619</v>
      </c>
      <c r="B115" s="5" t="s">
        <v>342</v>
      </c>
      <c r="C115" s="86"/>
    </row>
    <row r="116" spans="1:3" x14ac:dyDescent="0.25">
      <c r="A116" s="13" t="s">
        <v>620</v>
      </c>
      <c r="B116" s="5" t="s">
        <v>342</v>
      </c>
      <c r="C116" s="86"/>
    </row>
    <row r="117" spans="1:3" s="88" customFormat="1" x14ac:dyDescent="0.25">
      <c r="A117" s="15" t="s">
        <v>550</v>
      </c>
      <c r="B117" s="8" t="s">
        <v>342</v>
      </c>
      <c r="C117" s="89"/>
    </row>
  </sheetData>
  <mergeCells count="2">
    <mergeCell ref="A3:C3"/>
    <mergeCell ref="A4:C4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35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40"/>
  <sheetViews>
    <sheetView workbookViewId="0"/>
  </sheetViews>
  <sheetFormatPr defaultRowHeight="15" x14ac:dyDescent="0.25"/>
  <cols>
    <col min="1" max="1" width="100" customWidth="1"/>
    <col min="2" max="2" width="7.5703125" bestFit="1" customWidth="1"/>
    <col min="3" max="3" width="17" customWidth="1"/>
  </cols>
  <sheetData>
    <row r="1" spans="1:4" x14ac:dyDescent="0.25">
      <c r="A1" s="141" t="s">
        <v>720</v>
      </c>
      <c r="B1" s="141"/>
      <c r="C1" s="1"/>
      <c r="D1" s="1"/>
    </row>
    <row r="3" spans="1:4" ht="28.5" customHeight="1" x14ac:dyDescent="0.25">
      <c r="A3" s="199" t="s">
        <v>702</v>
      </c>
      <c r="B3" s="205"/>
      <c r="C3" s="205"/>
    </row>
    <row r="4" spans="1:4" ht="26.25" customHeight="1" x14ac:dyDescent="0.25">
      <c r="A4" s="202" t="s">
        <v>671</v>
      </c>
      <c r="B4" s="209"/>
      <c r="C4" s="209"/>
    </row>
    <row r="5" spans="1:4" ht="18.75" customHeight="1" x14ac:dyDescent="0.3">
      <c r="A5" s="73"/>
      <c r="B5" s="77"/>
      <c r="C5" s="77"/>
    </row>
    <row r="6" spans="1:4" ht="23.25" customHeight="1" x14ac:dyDescent="0.25">
      <c r="A6" s="4" t="s">
        <v>1</v>
      </c>
    </row>
    <row r="7" spans="1:4" ht="25.5" x14ac:dyDescent="0.25">
      <c r="A7" s="38" t="s">
        <v>634</v>
      </c>
      <c r="B7" s="3" t="s">
        <v>82</v>
      </c>
      <c r="C7" s="72" t="s">
        <v>26</v>
      </c>
    </row>
    <row r="8" spans="1:4" x14ac:dyDescent="0.25">
      <c r="A8" s="12" t="s">
        <v>390</v>
      </c>
      <c r="B8" s="6" t="s">
        <v>161</v>
      </c>
      <c r="C8" s="86"/>
    </row>
    <row r="9" spans="1:4" x14ac:dyDescent="0.25">
      <c r="A9" s="12" t="s">
        <v>391</v>
      </c>
      <c r="B9" s="6" t="s">
        <v>161</v>
      </c>
      <c r="C9" s="86"/>
    </row>
    <row r="10" spans="1:4" x14ac:dyDescent="0.25">
      <c r="A10" s="12" t="s">
        <v>392</v>
      </c>
      <c r="B10" s="6" t="s">
        <v>161</v>
      </c>
      <c r="C10" s="86"/>
    </row>
    <row r="11" spans="1:4" x14ac:dyDescent="0.25">
      <c r="A11" s="12" t="s">
        <v>393</v>
      </c>
      <c r="B11" s="6" t="s">
        <v>161</v>
      </c>
      <c r="C11" s="86"/>
    </row>
    <row r="12" spans="1:4" x14ac:dyDescent="0.25">
      <c r="A12" s="13" t="s">
        <v>394</v>
      </c>
      <c r="B12" s="6" t="s">
        <v>161</v>
      </c>
      <c r="C12" s="86"/>
    </row>
    <row r="13" spans="1:4" x14ac:dyDescent="0.25">
      <c r="A13" s="13" t="s">
        <v>395</v>
      </c>
      <c r="B13" s="6" t="s">
        <v>161</v>
      </c>
      <c r="C13" s="86"/>
    </row>
    <row r="14" spans="1:4" s="88" customFormat="1" x14ac:dyDescent="0.25">
      <c r="A14" s="15" t="s">
        <v>32</v>
      </c>
      <c r="B14" s="14" t="s">
        <v>161</v>
      </c>
      <c r="C14" s="89"/>
    </row>
    <row r="15" spans="1:4" x14ac:dyDescent="0.25">
      <c r="A15" s="12" t="s">
        <v>396</v>
      </c>
      <c r="B15" s="6" t="s">
        <v>162</v>
      </c>
      <c r="C15" s="86"/>
    </row>
    <row r="16" spans="1:4" s="88" customFormat="1" x14ac:dyDescent="0.25">
      <c r="A16" s="16" t="s">
        <v>31</v>
      </c>
      <c r="B16" s="14" t="s">
        <v>162</v>
      </c>
      <c r="C16" s="89"/>
    </row>
    <row r="17" spans="1:3" x14ac:dyDescent="0.25">
      <c r="A17" s="12" t="s">
        <v>397</v>
      </c>
      <c r="B17" s="6" t="s">
        <v>163</v>
      </c>
      <c r="C17" s="86"/>
    </row>
    <row r="18" spans="1:3" x14ac:dyDescent="0.25">
      <c r="A18" s="12" t="s">
        <v>398</v>
      </c>
      <c r="B18" s="6" t="s">
        <v>163</v>
      </c>
      <c r="C18" s="86"/>
    </row>
    <row r="19" spans="1:3" x14ac:dyDescent="0.25">
      <c r="A19" s="13" t="s">
        <v>399</v>
      </c>
      <c r="B19" s="6" t="s">
        <v>163</v>
      </c>
      <c r="C19" s="86"/>
    </row>
    <row r="20" spans="1:3" x14ac:dyDescent="0.25">
      <c r="A20" s="13" t="s">
        <v>400</v>
      </c>
      <c r="B20" s="6" t="s">
        <v>163</v>
      </c>
      <c r="C20" s="86"/>
    </row>
    <row r="21" spans="1:3" x14ac:dyDescent="0.25">
      <c r="A21" s="13" t="s">
        <v>401</v>
      </c>
      <c r="B21" s="6" t="s">
        <v>163</v>
      </c>
      <c r="C21" s="86"/>
    </row>
    <row r="22" spans="1:3" ht="30" x14ac:dyDescent="0.25">
      <c r="A22" s="17" t="s">
        <v>402</v>
      </c>
      <c r="B22" s="6" t="s">
        <v>163</v>
      </c>
      <c r="C22" s="86"/>
    </row>
    <row r="23" spans="1:3" s="88" customFormat="1" x14ac:dyDescent="0.25">
      <c r="A23" s="11" t="s">
        <v>30</v>
      </c>
      <c r="B23" s="14" t="s">
        <v>163</v>
      </c>
      <c r="C23" s="89"/>
    </row>
    <row r="24" spans="1:3" x14ac:dyDescent="0.25">
      <c r="A24" s="12" t="s">
        <v>403</v>
      </c>
      <c r="B24" s="6" t="s">
        <v>164</v>
      </c>
      <c r="C24" s="86"/>
    </row>
    <row r="25" spans="1:3" x14ac:dyDescent="0.25">
      <c r="A25" s="12" t="s">
        <v>404</v>
      </c>
      <c r="B25" s="6" t="s">
        <v>164</v>
      </c>
      <c r="C25" s="86"/>
    </row>
    <row r="26" spans="1:3" s="88" customFormat="1" x14ac:dyDescent="0.25">
      <c r="A26" s="11" t="s">
        <v>29</v>
      </c>
      <c r="B26" s="8" t="s">
        <v>164</v>
      </c>
      <c r="C26" s="89"/>
    </row>
    <row r="27" spans="1:3" x14ac:dyDescent="0.25">
      <c r="A27" s="12" t="s">
        <v>405</v>
      </c>
      <c r="B27" s="6" t="s">
        <v>165</v>
      </c>
      <c r="C27" s="86"/>
    </row>
    <row r="28" spans="1:3" x14ac:dyDescent="0.25">
      <c r="A28" s="12" t="s">
        <v>406</v>
      </c>
      <c r="B28" s="6" t="s">
        <v>165</v>
      </c>
      <c r="C28" s="86"/>
    </row>
    <row r="29" spans="1:3" x14ac:dyDescent="0.25">
      <c r="A29" s="13" t="s">
        <v>407</v>
      </c>
      <c r="B29" s="6" t="s">
        <v>165</v>
      </c>
      <c r="C29" s="86"/>
    </row>
    <row r="30" spans="1:3" x14ac:dyDescent="0.25">
      <c r="A30" s="13" t="s">
        <v>408</v>
      </c>
      <c r="B30" s="6" t="s">
        <v>165</v>
      </c>
      <c r="C30" s="86"/>
    </row>
    <row r="31" spans="1:3" x14ac:dyDescent="0.25">
      <c r="A31" s="13" t="s">
        <v>409</v>
      </c>
      <c r="B31" s="6" t="s">
        <v>165</v>
      </c>
      <c r="C31" s="107"/>
    </row>
    <row r="32" spans="1:3" x14ac:dyDescent="0.25">
      <c r="A32" s="13" t="s">
        <v>410</v>
      </c>
      <c r="B32" s="6" t="s">
        <v>165</v>
      </c>
      <c r="C32" s="86"/>
    </row>
    <row r="33" spans="1:3" x14ac:dyDescent="0.25">
      <c r="A33" s="13" t="s">
        <v>652</v>
      </c>
      <c r="B33" s="6" t="s">
        <v>165</v>
      </c>
      <c r="C33" s="86">
        <v>2600000</v>
      </c>
    </row>
    <row r="34" spans="1:3" x14ac:dyDescent="0.25">
      <c r="A34" s="13" t="s">
        <v>411</v>
      </c>
      <c r="B34" s="6" t="s">
        <v>165</v>
      </c>
      <c r="C34" s="86"/>
    </row>
    <row r="35" spans="1:3" x14ac:dyDescent="0.25">
      <c r="A35" s="13" t="s">
        <v>412</v>
      </c>
      <c r="B35" s="6" t="s">
        <v>165</v>
      </c>
      <c r="C35" s="86"/>
    </row>
    <row r="36" spans="1:3" x14ac:dyDescent="0.25">
      <c r="A36" s="13" t="s">
        <v>413</v>
      </c>
      <c r="B36" s="6" t="s">
        <v>165</v>
      </c>
      <c r="C36" s="86"/>
    </row>
    <row r="37" spans="1:3" ht="30" x14ac:dyDescent="0.25">
      <c r="A37" s="13" t="s">
        <v>414</v>
      </c>
      <c r="B37" s="6" t="s">
        <v>165</v>
      </c>
      <c r="C37" s="86"/>
    </row>
    <row r="38" spans="1:3" ht="30" x14ac:dyDescent="0.25">
      <c r="A38" s="13" t="s">
        <v>415</v>
      </c>
      <c r="B38" s="6" t="s">
        <v>165</v>
      </c>
      <c r="C38" s="86"/>
    </row>
    <row r="39" spans="1:3" s="88" customFormat="1" x14ac:dyDescent="0.25">
      <c r="A39" s="11" t="s">
        <v>416</v>
      </c>
      <c r="B39" s="14" t="s">
        <v>165</v>
      </c>
      <c r="C39" s="120">
        <f>SUM(C27:C38)</f>
        <v>2600000</v>
      </c>
    </row>
    <row r="40" spans="1:3" s="88" customFormat="1" ht="15.75" x14ac:dyDescent="0.25">
      <c r="A40" s="18" t="s">
        <v>417</v>
      </c>
      <c r="B40" s="9" t="s">
        <v>166</v>
      </c>
      <c r="C40" s="89">
        <f>C14+C16+C23+C26+C39</f>
        <v>2600000</v>
      </c>
    </row>
  </sheetData>
  <mergeCells count="2">
    <mergeCell ref="A3:C3"/>
    <mergeCell ref="A4:C4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D34"/>
  <sheetViews>
    <sheetView workbookViewId="0"/>
  </sheetViews>
  <sheetFormatPr defaultRowHeight="15" x14ac:dyDescent="0.25"/>
  <cols>
    <col min="1" max="1" width="65" customWidth="1"/>
    <col min="2" max="2" width="7.5703125" bestFit="1" customWidth="1"/>
    <col min="3" max="3" width="16.85546875" customWidth="1"/>
  </cols>
  <sheetData>
    <row r="1" spans="1:4" x14ac:dyDescent="0.25">
      <c r="A1" s="141" t="s">
        <v>721</v>
      </c>
      <c r="B1" s="141"/>
      <c r="C1" s="1"/>
      <c r="D1" s="1"/>
    </row>
    <row r="3" spans="1:4" ht="24" customHeight="1" x14ac:dyDescent="0.25">
      <c r="A3" s="199" t="s">
        <v>702</v>
      </c>
      <c r="B3" s="200"/>
      <c r="C3" s="200"/>
    </row>
    <row r="4" spans="1:4" ht="26.25" customHeight="1" x14ac:dyDescent="0.25">
      <c r="A4" s="202" t="s">
        <v>672</v>
      </c>
      <c r="B4" s="200"/>
      <c r="C4" s="200"/>
    </row>
    <row r="6" spans="1:4" ht="25.5" x14ac:dyDescent="0.25">
      <c r="A6" s="38" t="s">
        <v>634</v>
      </c>
      <c r="B6" s="3" t="s">
        <v>82</v>
      </c>
      <c r="C6" s="72" t="s">
        <v>26</v>
      </c>
    </row>
    <row r="7" spans="1:4" x14ac:dyDescent="0.25">
      <c r="A7" s="5" t="s">
        <v>533</v>
      </c>
      <c r="B7" s="5" t="s">
        <v>294</v>
      </c>
      <c r="C7" s="86">
        <v>0</v>
      </c>
    </row>
    <row r="8" spans="1:4" x14ac:dyDescent="0.25">
      <c r="A8" s="5" t="s">
        <v>534</v>
      </c>
      <c r="B8" s="5" t="s">
        <v>294</v>
      </c>
      <c r="C8" s="86">
        <v>0</v>
      </c>
    </row>
    <row r="9" spans="1:4" x14ac:dyDescent="0.25">
      <c r="A9" s="5" t="s">
        <v>535</v>
      </c>
      <c r="B9" s="5" t="s">
        <v>294</v>
      </c>
      <c r="C9" s="108">
        <v>350000</v>
      </c>
    </row>
    <row r="10" spans="1:4" x14ac:dyDescent="0.25">
      <c r="A10" s="5" t="s">
        <v>536</v>
      </c>
      <c r="B10" s="5" t="s">
        <v>294</v>
      </c>
      <c r="C10" s="86">
        <v>0</v>
      </c>
    </row>
    <row r="11" spans="1:4" s="88" customFormat="1" x14ac:dyDescent="0.25">
      <c r="A11" s="7" t="s">
        <v>484</v>
      </c>
      <c r="B11" s="8" t="s">
        <v>294</v>
      </c>
      <c r="C11" s="89">
        <f>SUM(C7:C10)</f>
        <v>350000</v>
      </c>
    </row>
    <row r="12" spans="1:4" x14ac:dyDescent="0.25">
      <c r="A12" s="5" t="s">
        <v>485</v>
      </c>
      <c r="B12" s="6" t="s">
        <v>295</v>
      </c>
      <c r="C12" s="86">
        <v>4000000</v>
      </c>
    </row>
    <row r="13" spans="1:4" ht="27" x14ac:dyDescent="0.25">
      <c r="A13" s="47" t="s">
        <v>296</v>
      </c>
      <c r="B13" s="47" t="s">
        <v>295</v>
      </c>
      <c r="C13" s="86">
        <v>4000000</v>
      </c>
    </row>
    <row r="14" spans="1:4" ht="27" x14ac:dyDescent="0.25">
      <c r="A14" s="47" t="s">
        <v>297</v>
      </c>
      <c r="B14" s="47" t="s">
        <v>295</v>
      </c>
      <c r="C14" s="86">
        <v>0</v>
      </c>
    </row>
    <row r="15" spans="1:4" x14ac:dyDescent="0.25">
      <c r="A15" s="5" t="s">
        <v>487</v>
      </c>
      <c r="B15" s="6" t="s">
        <v>301</v>
      </c>
      <c r="C15" s="86">
        <v>1000000</v>
      </c>
    </row>
    <row r="16" spans="1:4" ht="27" x14ac:dyDescent="0.25">
      <c r="A16" s="47" t="s">
        <v>302</v>
      </c>
      <c r="B16" s="47" t="s">
        <v>301</v>
      </c>
      <c r="C16" s="86">
        <v>0</v>
      </c>
    </row>
    <row r="17" spans="1:3" ht="27" x14ac:dyDescent="0.25">
      <c r="A17" s="47" t="s">
        <v>303</v>
      </c>
      <c r="B17" s="47" t="s">
        <v>301</v>
      </c>
      <c r="C17" s="86">
        <v>1000000</v>
      </c>
    </row>
    <row r="18" spans="1:3" x14ac:dyDescent="0.25">
      <c r="A18" s="47" t="s">
        <v>304</v>
      </c>
      <c r="B18" s="47" t="s">
        <v>301</v>
      </c>
      <c r="C18" s="86">
        <v>0</v>
      </c>
    </row>
    <row r="19" spans="1:3" x14ac:dyDescent="0.25">
      <c r="A19" s="47" t="s">
        <v>305</v>
      </c>
      <c r="B19" s="47" t="s">
        <v>301</v>
      </c>
      <c r="C19" s="86">
        <v>0</v>
      </c>
    </row>
    <row r="20" spans="1:3" x14ac:dyDescent="0.25">
      <c r="A20" s="5" t="s">
        <v>537</v>
      </c>
      <c r="B20" s="6" t="s">
        <v>306</v>
      </c>
      <c r="C20" s="86">
        <v>0</v>
      </c>
    </row>
    <row r="21" spans="1:3" x14ac:dyDescent="0.25">
      <c r="A21" s="47" t="s">
        <v>307</v>
      </c>
      <c r="B21" s="47" t="s">
        <v>306</v>
      </c>
      <c r="C21" s="86">
        <v>0</v>
      </c>
    </row>
    <row r="22" spans="1:3" x14ac:dyDescent="0.25">
      <c r="A22" s="47" t="s">
        <v>308</v>
      </c>
      <c r="B22" s="47" t="s">
        <v>306</v>
      </c>
      <c r="C22" s="86">
        <v>0</v>
      </c>
    </row>
    <row r="23" spans="1:3" s="88" customFormat="1" x14ac:dyDescent="0.25">
      <c r="A23" s="7" t="s">
        <v>516</v>
      </c>
      <c r="B23" s="8" t="s">
        <v>309</v>
      </c>
      <c r="C23" s="89">
        <f>C12+C15+C20</f>
        <v>5000000</v>
      </c>
    </row>
    <row r="24" spans="1:3" x14ac:dyDescent="0.25">
      <c r="A24" s="5" t="s">
        <v>538</v>
      </c>
      <c r="B24" s="5" t="s">
        <v>310</v>
      </c>
      <c r="C24" s="86">
        <v>5000</v>
      </c>
    </row>
    <row r="25" spans="1:3" x14ac:dyDescent="0.25">
      <c r="A25" s="5" t="s">
        <v>539</v>
      </c>
      <c r="B25" s="5" t="s">
        <v>310</v>
      </c>
      <c r="C25" s="86">
        <v>0</v>
      </c>
    </row>
    <row r="26" spans="1:3" x14ac:dyDescent="0.25">
      <c r="A26" s="5" t="s">
        <v>540</v>
      </c>
      <c r="B26" s="5" t="s">
        <v>310</v>
      </c>
      <c r="C26" s="86">
        <v>0</v>
      </c>
    </row>
    <row r="27" spans="1:3" x14ac:dyDescent="0.25">
      <c r="A27" s="5" t="s">
        <v>541</v>
      </c>
      <c r="B27" s="5" t="s">
        <v>310</v>
      </c>
      <c r="C27" s="86">
        <v>0</v>
      </c>
    </row>
    <row r="28" spans="1:3" x14ac:dyDescent="0.25">
      <c r="A28" s="5" t="s">
        <v>542</v>
      </c>
      <c r="B28" s="5" t="s">
        <v>310</v>
      </c>
      <c r="C28" s="86">
        <v>0</v>
      </c>
    </row>
    <row r="29" spans="1:3" x14ac:dyDescent="0.25">
      <c r="A29" s="5" t="s">
        <v>543</v>
      </c>
      <c r="B29" s="5" t="s">
        <v>310</v>
      </c>
      <c r="C29" s="86">
        <v>0</v>
      </c>
    </row>
    <row r="30" spans="1:3" x14ac:dyDescent="0.25">
      <c r="A30" s="5" t="s">
        <v>544</v>
      </c>
      <c r="B30" s="5" t="s">
        <v>310</v>
      </c>
      <c r="C30" s="86">
        <v>0</v>
      </c>
    </row>
    <row r="31" spans="1:3" x14ac:dyDescent="0.25">
      <c r="A31" s="5" t="s">
        <v>545</v>
      </c>
      <c r="B31" s="5" t="s">
        <v>310</v>
      </c>
      <c r="C31" s="86">
        <v>0</v>
      </c>
    </row>
    <row r="32" spans="1:3" ht="45" x14ac:dyDescent="0.25">
      <c r="A32" s="5" t="s">
        <v>546</v>
      </c>
      <c r="B32" s="5" t="s">
        <v>310</v>
      </c>
      <c r="C32" s="86">
        <v>0</v>
      </c>
    </row>
    <row r="33" spans="1:3" x14ac:dyDescent="0.25">
      <c r="A33" s="5" t="s">
        <v>700</v>
      </c>
      <c r="B33" s="5" t="s">
        <v>310</v>
      </c>
      <c r="C33" s="108">
        <v>70000</v>
      </c>
    </row>
    <row r="34" spans="1:3" s="88" customFormat="1" x14ac:dyDescent="0.25">
      <c r="A34" s="7" t="s">
        <v>489</v>
      </c>
      <c r="B34" s="8" t="s">
        <v>310</v>
      </c>
      <c r="C34" s="120">
        <f>SUM(C24:C33)</f>
        <v>75000</v>
      </c>
    </row>
  </sheetData>
  <mergeCells count="2">
    <mergeCell ref="A3:C3"/>
    <mergeCell ref="A4:C4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D71"/>
  <sheetViews>
    <sheetView workbookViewId="0">
      <selection activeCell="B1" sqref="B1"/>
    </sheetView>
  </sheetViews>
  <sheetFormatPr defaultRowHeight="15" x14ac:dyDescent="0.25"/>
  <cols>
    <col min="1" max="1" width="64.5703125" customWidth="1"/>
    <col min="2" max="2" width="8" bestFit="1" customWidth="1"/>
    <col min="3" max="3" width="27" customWidth="1"/>
    <col min="4" max="4" width="28.42578125" bestFit="1" customWidth="1"/>
  </cols>
  <sheetData>
    <row r="1" spans="1:4" x14ac:dyDescent="0.25">
      <c r="B1" t="s">
        <v>722</v>
      </c>
      <c r="C1" s="1"/>
      <c r="D1" s="1"/>
    </row>
    <row r="3" spans="1:4" ht="22.5" customHeight="1" x14ac:dyDescent="0.25">
      <c r="A3" s="199" t="s">
        <v>702</v>
      </c>
      <c r="B3" s="200"/>
      <c r="C3" s="200"/>
      <c r="D3" s="200"/>
    </row>
    <row r="4" spans="1:4" ht="48.75" customHeight="1" x14ac:dyDescent="0.25">
      <c r="A4" s="202" t="s">
        <v>673</v>
      </c>
      <c r="B4" s="200"/>
      <c r="C4" s="200"/>
      <c r="D4" s="201"/>
    </row>
    <row r="5" spans="1:4" ht="21" customHeight="1" x14ac:dyDescent="0.25">
      <c r="A5" s="56"/>
      <c r="B5" s="57"/>
      <c r="C5" s="57"/>
    </row>
    <row r="6" spans="1:4" x14ac:dyDescent="0.25">
      <c r="A6" s="4" t="s">
        <v>1</v>
      </c>
    </row>
    <row r="7" spans="1:4" ht="33" customHeight="1" x14ac:dyDescent="0.25">
      <c r="A7" s="157" t="s">
        <v>634</v>
      </c>
      <c r="B7" s="3" t="s">
        <v>82</v>
      </c>
      <c r="C7" s="156" t="s">
        <v>27</v>
      </c>
      <c r="D7" s="183" t="s">
        <v>28</v>
      </c>
    </row>
    <row r="8" spans="1:4" x14ac:dyDescent="0.25">
      <c r="A8" s="12" t="s">
        <v>434</v>
      </c>
      <c r="B8" s="5" t="s">
        <v>219</v>
      </c>
      <c r="C8" s="86">
        <v>0</v>
      </c>
      <c r="D8" s="108">
        <v>0</v>
      </c>
    </row>
    <row r="9" spans="1:4" x14ac:dyDescent="0.25">
      <c r="A9" s="19" t="s">
        <v>220</v>
      </c>
      <c r="B9" s="19" t="s">
        <v>219</v>
      </c>
      <c r="C9" s="86">
        <v>0</v>
      </c>
      <c r="D9" s="108">
        <v>0</v>
      </c>
    </row>
    <row r="10" spans="1:4" x14ac:dyDescent="0.25">
      <c r="A10" s="19" t="s">
        <v>221</v>
      </c>
      <c r="B10" s="19" t="s">
        <v>219</v>
      </c>
      <c r="C10" s="86">
        <v>0</v>
      </c>
      <c r="D10" s="108">
        <v>0</v>
      </c>
    </row>
    <row r="11" spans="1:4" ht="30" x14ac:dyDescent="0.25">
      <c r="A11" s="12" t="s">
        <v>222</v>
      </c>
      <c r="B11" s="5" t="s">
        <v>223</v>
      </c>
      <c r="C11" s="86">
        <v>0</v>
      </c>
      <c r="D11" s="108">
        <v>0</v>
      </c>
    </row>
    <row r="12" spans="1:4" x14ac:dyDescent="0.25">
      <c r="A12" s="12" t="s">
        <v>433</v>
      </c>
      <c r="B12" s="5" t="s">
        <v>224</v>
      </c>
      <c r="C12" s="108">
        <v>0</v>
      </c>
      <c r="D12" s="108">
        <v>0</v>
      </c>
    </row>
    <row r="13" spans="1:4" x14ac:dyDescent="0.25">
      <c r="A13" s="19" t="s">
        <v>220</v>
      </c>
      <c r="B13" s="19" t="s">
        <v>224</v>
      </c>
      <c r="C13" s="86">
        <v>0</v>
      </c>
      <c r="D13" s="108">
        <v>0</v>
      </c>
    </row>
    <row r="14" spans="1:4" x14ac:dyDescent="0.25">
      <c r="A14" s="19" t="s">
        <v>221</v>
      </c>
      <c r="B14" s="19" t="s">
        <v>225</v>
      </c>
      <c r="C14" s="86">
        <v>0</v>
      </c>
      <c r="D14" s="108">
        <v>0</v>
      </c>
    </row>
    <row r="15" spans="1:4" s="88" customFormat="1" x14ac:dyDescent="0.25">
      <c r="A15" s="11" t="s">
        <v>432</v>
      </c>
      <c r="B15" s="7" t="s">
        <v>226</v>
      </c>
      <c r="C15" s="89">
        <v>0</v>
      </c>
      <c r="D15" s="120">
        <v>0</v>
      </c>
    </row>
    <row r="16" spans="1:4" x14ac:dyDescent="0.25">
      <c r="A16" s="21" t="s">
        <v>437</v>
      </c>
      <c r="B16" s="5" t="s">
        <v>227</v>
      </c>
      <c r="C16" s="86">
        <v>0</v>
      </c>
      <c r="D16" s="108">
        <v>0</v>
      </c>
    </row>
    <row r="17" spans="1:4" x14ac:dyDescent="0.25">
      <c r="A17" s="19" t="s">
        <v>228</v>
      </c>
      <c r="B17" s="19" t="s">
        <v>227</v>
      </c>
      <c r="C17" s="86">
        <v>0</v>
      </c>
      <c r="D17" s="108">
        <v>0</v>
      </c>
    </row>
    <row r="18" spans="1:4" x14ac:dyDescent="0.25">
      <c r="A18" s="19" t="s">
        <v>229</v>
      </c>
      <c r="B18" s="19" t="s">
        <v>227</v>
      </c>
      <c r="C18" s="86">
        <v>0</v>
      </c>
      <c r="D18" s="108">
        <v>0</v>
      </c>
    </row>
    <row r="19" spans="1:4" x14ac:dyDescent="0.25">
      <c r="A19" s="21" t="s">
        <v>438</v>
      </c>
      <c r="B19" s="5" t="s">
        <v>230</v>
      </c>
      <c r="C19" s="86">
        <v>0</v>
      </c>
      <c r="D19" s="108">
        <v>0</v>
      </c>
    </row>
    <row r="20" spans="1:4" x14ac:dyDescent="0.25">
      <c r="A20" s="19" t="s">
        <v>221</v>
      </c>
      <c r="B20" s="19" t="s">
        <v>230</v>
      </c>
      <c r="C20" s="86">
        <v>0</v>
      </c>
      <c r="D20" s="108">
        <v>0</v>
      </c>
    </row>
    <row r="21" spans="1:4" x14ac:dyDescent="0.25">
      <c r="A21" s="13" t="s">
        <v>231</v>
      </c>
      <c r="B21" s="5" t="s">
        <v>232</v>
      </c>
      <c r="C21" s="86">
        <v>0</v>
      </c>
      <c r="D21" s="108">
        <v>0</v>
      </c>
    </row>
    <row r="22" spans="1:4" x14ac:dyDescent="0.25">
      <c r="A22" s="13" t="s">
        <v>439</v>
      </c>
      <c r="B22" s="5" t="s">
        <v>233</v>
      </c>
      <c r="C22" s="86">
        <v>0</v>
      </c>
      <c r="D22" s="108">
        <v>0</v>
      </c>
    </row>
    <row r="23" spans="1:4" x14ac:dyDescent="0.25">
      <c r="A23" s="19" t="s">
        <v>229</v>
      </c>
      <c r="B23" s="19" t="s">
        <v>233</v>
      </c>
      <c r="C23" s="86">
        <v>0</v>
      </c>
      <c r="D23" s="108">
        <v>0</v>
      </c>
    </row>
    <row r="24" spans="1:4" x14ac:dyDescent="0.25">
      <c r="A24" s="19" t="s">
        <v>221</v>
      </c>
      <c r="B24" s="19" t="s">
        <v>233</v>
      </c>
      <c r="C24" s="86">
        <v>0</v>
      </c>
      <c r="D24" s="108">
        <v>0</v>
      </c>
    </row>
    <row r="25" spans="1:4" s="88" customFormat="1" x14ac:dyDescent="0.25">
      <c r="A25" s="22" t="s">
        <v>435</v>
      </c>
      <c r="B25" s="7" t="s">
        <v>234</v>
      </c>
      <c r="C25" s="89">
        <v>0</v>
      </c>
      <c r="D25" s="120">
        <v>0</v>
      </c>
    </row>
    <row r="26" spans="1:4" x14ac:dyDescent="0.25">
      <c r="A26" s="21" t="s">
        <v>235</v>
      </c>
      <c r="B26" s="5" t="s">
        <v>236</v>
      </c>
      <c r="C26" s="86">
        <v>0</v>
      </c>
      <c r="D26" s="108">
        <v>0</v>
      </c>
    </row>
    <row r="27" spans="1:4" x14ac:dyDescent="0.25">
      <c r="A27" s="21" t="s">
        <v>237</v>
      </c>
      <c r="B27" s="5" t="s">
        <v>238</v>
      </c>
      <c r="C27" s="86">
        <v>906277</v>
      </c>
      <c r="D27" s="108">
        <v>0</v>
      </c>
    </row>
    <row r="28" spans="1:4" x14ac:dyDescent="0.25">
      <c r="A28" s="21" t="s">
        <v>241</v>
      </c>
      <c r="B28" s="5" t="s">
        <v>242</v>
      </c>
      <c r="C28" s="86">
        <v>0</v>
      </c>
      <c r="D28" s="108">
        <v>0</v>
      </c>
    </row>
    <row r="29" spans="1:4" x14ac:dyDescent="0.25">
      <c r="A29" s="21" t="s">
        <v>243</v>
      </c>
      <c r="B29" s="5" t="s">
        <v>244</v>
      </c>
      <c r="C29" s="86">
        <v>0</v>
      </c>
      <c r="D29" s="108">
        <v>0</v>
      </c>
    </row>
    <row r="30" spans="1:4" x14ac:dyDescent="0.25">
      <c r="A30" s="21" t="s">
        <v>245</v>
      </c>
      <c r="B30" s="5" t="s">
        <v>246</v>
      </c>
      <c r="C30" s="86">
        <v>0</v>
      </c>
      <c r="D30" s="108">
        <v>0</v>
      </c>
    </row>
    <row r="31" spans="1:4" s="88" customFormat="1" x14ac:dyDescent="0.25">
      <c r="A31" s="40" t="s">
        <v>436</v>
      </c>
      <c r="B31" s="41" t="s">
        <v>247</v>
      </c>
      <c r="C31" s="89">
        <f>C15+C25+C26+C27+C28+C29+C30</f>
        <v>906277</v>
      </c>
      <c r="D31" s="120">
        <v>0</v>
      </c>
    </row>
    <row r="32" spans="1:4" x14ac:dyDescent="0.25">
      <c r="A32" s="21" t="s">
        <v>248</v>
      </c>
      <c r="B32" s="5" t="s">
        <v>249</v>
      </c>
      <c r="C32" s="86">
        <v>0</v>
      </c>
      <c r="D32" s="108">
        <v>0</v>
      </c>
    </row>
    <row r="33" spans="1:4" x14ac:dyDescent="0.25">
      <c r="A33" s="12" t="s">
        <v>250</v>
      </c>
      <c r="B33" s="5" t="s">
        <v>251</v>
      </c>
      <c r="C33" s="86">
        <v>0</v>
      </c>
      <c r="D33" s="108">
        <v>0</v>
      </c>
    </row>
    <row r="34" spans="1:4" x14ac:dyDescent="0.25">
      <c r="A34" s="21" t="s">
        <v>440</v>
      </c>
      <c r="B34" s="5" t="s">
        <v>252</v>
      </c>
      <c r="C34" s="86">
        <v>0</v>
      </c>
      <c r="D34" s="108">
        <v>0</v>
      </c>
    </row>
    <row r="35" spans="1:4" x14ac:dyDescent="0.25">
      <c r="A35" s="19" t="s">
        <v>221</v>
      </c>
      <c r="B35" s="19" t="s">
        <v>252</v>
      </c>
      <c r="C35" s="86">
        <v>0</v>
      </c>
      <c r="D35" s="108">
        <v>0</v>
      </c>
    </row>
    <row r="36" spans="1:4" x14ac:dyDescent="0.25">
      <c r="A36" s="21" t="s">
        <v>441</v>
      </c>
      <c r="B36" s="5" t="s">
        <v>253</v>
      </c>
      <c r="C36" s="86">
        <v>0</v>
      </c>
      <c r="D36" s="108">
        <v>0</v>
      </c>
    </row>
    <row r="37" spans="1:4" x14ac:dyDescent="0.25">
      <c r="A37" s="19" t="s">
        <v>254</v>
      </c>
      <c r="B37" s="19" t="s">
        <v>253</v>
      </c>
      <c r="C37" s="86">
        <v>0</v>
      </c>
      <c r="D37" s="108">
        <v>0</v>
      </c>
    </row>
    <row r="38" spans="1:4" x14ac:dyDescent="0.25">
      <c r="A38" s="19" t="s">
        <v>255</v>
      </c>
      <c r="B38" s="19" t="s">
        <v>253</v>
      </c>
      <c r="C38" s="86">
        <v>0</v>
      </c>
      <c r="D38" s="108">
        <v>0</v>
      </c>
    </row>
    <row r="39" spans="1:4" x14ac:dyDescent="0.25">
      <c r="A39" s="19" t="s">
        <v>256</v>
      </c>
      <c r="B39" s="19" t="s">
        <v>253</v>
      </c>
      <c r="C39" s="86">
        <v>0</v>
      </c>
      <c r="D39" s="108">
        <v>0</v>
      </c>
    </row>
    <row r="40" spans="1:4" x14ac:dyDescent="0.25">
      <c r="A40" s="19" t="s">
        <v>221</v>
      </c>
      <c r="B40" s="19" t="s">
        <v>253</v>
      </c>
      <c r="C40" s="86">
        <v>0</v>
      </c>
      <c r="D40" s="108">
        <v>0</v>
      </c>
    </row>
    <row r="41" spans="1:4" s="88" customFormat="1" x14ac:dyDescent="0.25">
      <c r="A41" s="40" t="s">
        <v>442</v>
      </c>
      <c r="B41" s="41" t="s">
        <v>257</v>
      </c>
      <c r="C41" s="89">
        <v>0</v>
      </c>
      <c r="D41" s="120">
        <v>0</v>
      </c>
    </row>
    <row r="44" spans="1:4" ht="25.5" x14ac:dyDescent="0.25">
      <c r="A44" s="38" t="s">
        <v>634</v>
      </c>
      <c r="B44" s="3" t="s">
        <v>82</v>
      </c>
      <c r="C44" s="182" t="s">
        <v>27</v>
      </c>
      <c r="D44" s="182" t="s">
        <v>28</v>
      </c>
    </row>
    <row r="45" spans="1:4" x14ac:dyDescent="0.25">
      <c r="A45" s="21" t="s">
        <v>503</v>
      </c>
      <c r="B45" s="5" t="s">
        <v>345</v>
      </c>
      <c r="C45" s="26">
        <v>0</v>
      </c>
      <c r="D45" s="184">
        <v>0</v>
      </c>
    </row>
    <row r="46" spans="1:4" x14ac:dyDescent="0.25">
      <c r="A46" s="47" t="s">
        <v>220</v>
      </c>
      <c r="B46" s="47" t="s">
        <v>345</v>
      </c>
      <c r="C46" s="26">
        <v>0</v>
      </c>
      <c r="D46" s="184">
        <v>0</v>
      </c>
    </row>
    <row r="47" spans="1:4" ht="30" x14ac:dyDescent="0.25">
      <c r="A47" s="12" t="s">
        <v>346</v>
      </c>
      <c r="B47" s="5" t="s">
        <v>347</v>
      </c>
      <c r="C47" s="26">
        <v>0</v>
      </c>
      <c r="D47" s="184">
        <v>0</v>
      </c>
    </row>
    <row r="48" spans="1:4" x14ac:dyDescent="0.25">
      <c r="A48" s="21" t="s">
        <v>551</v>
      </c>
      <c r="B48" s="5" t="s">
        <v>348</v>
      </c>
      <c r="C48" s="26">
        <v>0</v>
      </c>
      <c r="D48" s="184">
        <v>0</v>
      </c>
    </row>
    <row r="49" spans="1:4" x14ac:dyDescent="0.25">
      <c r="A49" s="47" t="s">
        <v>220</v>
      </c>
      <c r="B49" s="47" t="s">
        <v>348</v>
      </c>
      <c r="C49" s="26">
        <v>0</v>
      </c>
      <c r="D49" s="184">
        <v>0</v>
      </c>
    </row>
    <row r="50" spans="1:4" s="88" customFormat="1" x14ac:dyDescent="0.25">
      <c r="A50" s="11" t="s">
        <v>523</v>
      </c>
      <c r="B50" s="7" t="s">
        <v>349</v>
      </c>
      <c r="C50" s="92">
        <v>0</v>
      </c>
      <c r="D50" s="185">
        <v>0</v>
      </c>
    </row>
    <row r="51" spans="1:4" x14ac:dyDescent="0.25">
      <c r="A51" s="12" t="s">
        <v>552</v>
      </c>
      <c r="B51" s="5" t="s">
        <v>350</v>
      </c>
      <c r="C51" s="26">
        <v>0</v>
      </c>
      <c r="D51" s="184">
        <v>0</v>
      </c>
    </row>
    <row r="52" spans="1:4" x14ac:dyDescent="0.25">
      <c r="A52" s="47" t="s">
        <v>228</v>
      </c>
      <c r="B52" s="47" t="s">
        <v>350</v>
      </c>
      <c r="C52" s="26">
        <v>0</v>
      </c>
      <c r="D52" s="184">
        <v>0</v>
      </c>
    </row>
    <row r="53" spans="1:4" x14ac:dyDescent="0.25">
      <c r="A53" s="21" t="s">
        <v>351</v>
      </c>
      <c r="B53" s="5" t="s">
        <v>352</v>
      </c>
      <c r="C53" s="26">
        <v>0</v>
      </c>
      <c r="D53" s="184">
        <v>0</v>
      </c>
    </row>
    <row r="54" spans="1:4" x14ac:dyDescent="0.25">
      <c r="A54" s="13" t="s">
        <v>553</v>
      </c>
      <c r="B54" s="5" t="s">
        <v>353</v>
      </c>
      <c r="C54" s="26">
        <v>0</v>
      </c>
      <c r="D54" s="184">
        <v>0</v>
      </c>
    </row>
    <row r="55" spans="1:4" x14ac:dyDescent="0.25">
      <c r="A55" s="47" t="s">
        <v>229</v>
      </c>
      <c r="B55" s="47" t="s">
        <v>353</v>
      </c>
      <c r="C55" s="26">
        <v>0</v>
      </c>
      <c r="D55" s="184">
        <v>0</v>
      </c>
    </row>
    <row r="56" spans="1:4" x14ac:dyDescent="0.25">
      <c r="A56" s="21" t="s">
        <v>354</v>
      </c>
      <c r="B56" s="5" t="s">
        <v>355</v>
      </c>
      <c r="C56" s="26">
        <v>0</v>
      </c>
      <c r="D56" s="184">
        <v>0</v>
      </c>
    </row>
    <row r="57" spans="1:4" s="88" customFormat="1" x14ac:dyDescent="0.25">
      <c r="A57" s="22" t="s">
        <v>524</v>
      </c>
      <c r="B57" s="7" t="s">
        <v>356</v>
      </c>
      <c r="C57" s="92">
        <v>0</v>
      </c>
      <c r="D57" s="185">
        <v>0</v>
      </c>
    </row>
    <row r="58" spans="1:4" s="88" customFormat="1" x14ac:dyDescent="0.25">
      <c r="A58" s="22" t="s">
        <v>360</v>
      </c>
      <c r="B58" s="7" t="s">
        <v>361</v>
      </c>
      <c r="C58" s="92">
        <v>0</v>
      </c>
      <c r="D58" s="185">
        <v>0</v>
      </c>
    </row>
    <row r="59" spans="1:4" s="88" customFormat="1" x14ac:dyDescent="0.25">
      <c r="A59" s="22" t="s">
        <v>362</v>
      </c>
      <c r="B59" s="7" t="s">
        <v>363</v>
      </c>
      <c r="C59" s="92">
        <v>0</v>
      </c>
      <c r="D59" s="185">
        <v>0</v>
      </c>
    </row>
    <row r="60" spans="1:4" s="88" customFormat="1" x14ac:dyDescent="0.25">
      <c r="A60" s="22" t="s">
        <v>366</v>
      </c>
      <c r="B60" s="7" t="s">
        <v>367</v>
      </c>
      <c r="C60" s="92">
        <v>0</v>
      </c>
      <c r="D60" s="185">
        <v>0</v>
      </c>
    </row>
    <row r="61" spans="1:4" s="88" customFormat="1" x14ac:dyDescent="0.25">
      <c r="A61" s="11" t="s">
        <v>0</v>
      </c>
      <c r="B61" s="7" t="s">
        <v>368</v>
      </c>
      <c r="C61" s="92">
        <v>0</v>
      </c>
      <c r="D61" s="185">
        <v>0</v>
      </c>
    </row>
    <row r="62" spans="1:4" s="88" customFormat="1" x14ac:dyDescent="0.25">
      <c r="A62" s="15" t="s">
        <v>369</v>
      </c>
      <c r="B62" s="7" t="s">
        <v>368</v>
      </c>
      <c r="C62" s="92">
        <v>0</v>
      </c>
      <c r="D62" s="185">
        <v>0</v>
      </c>
    </row>
    <row r="63" spans="1:4" s="88" customFormat="1" x14ac:dyDescent="0.25">
      <c r="A63" s="76" t="s">
        <v>526</v>
      </c>
      <c r="B63" s="41" t="s">
        <v>370</v>
      </c>
      <c r="C63" s="92">
        <v>0</v>
      </c>
      <c r="D63" s="185">
        <v>0</v>
      </c>
    </row>
    <row r="64" spans="1:4" x14ac:dyDescent="0.25">
      <c r="A64" s="12" t="s">
        <v>371</v>
      </c>
      <c r="B64" s="5" t="s">
        <v>372</v>
      </c>
      <c r="C64" s="26">
        <v>0</v>
      </c>
      <c r="D64" s="184">
        <v>0</v>
      </c>
    </row>
    <row r="65" spans="1:4" x14ac:dyDescent="0.25">
      <c r="A65" s="13" t="s">
        <v>373</v>
      </c>
      <c r="B65" s="5" t="s">
        <v>374</v>
      </c>
      <c r="C65" s="26">
        <v>0</v>
      </c>
      <c r="D65" s="184">
        <v>0</v>
      </c>
    </row>
    <row r="66" spans="1:4" x14ac:dyDescent="0.25">
      <c r="A66" s="21" t="s">
        <v>375</v>
      </c>
      <c r="B66" s="5" t="s">
        <v>376</v>
      </c>
      <c r="C66" s="26">
        <v>0</v>
      </c>
      <c r="D66" s="184">
        <v>0</v>
      </c>
    </row>
    <row r="67" spans="1:4" x14ac:dyDescent="0.25">
      <c r="A67" s="21" t="s">
        <v>508</v>
      </c>
      <c r="B67" s="5" t="s">
        <v>377</v>
      </c>
      <c r="C67" s="26">
        <v>0</v>
      </c>
      <c r="D67" s="184">
        <v>0</v>
      </c>
    </row>
    <row r="68" spans="1:4" x14ac:dyDescent="0.25">
      <c r="A68" s="47" t="s">
        <v>254</v>
      </c>
      <c r="B68" s="47" t="s">
        <v>377</v>
      </c>
      <c r="C68" s="26">
        <v>0</v>
      </c>
      <c r="D68" s="184">
        <v>0</v>
      </c>
    </row>
    <row r="69" spans="1:4" x14ac:dyDescent="0.25">
      <c r="A69" s="47" t="s">
        <v>255</v>
      </c>
      <c r="B69" s="47" t="s">
        <v>377</v>
      </c>
      <c r="C69" s="26">
        <v>0</v>
      </c>
      <c r="D69" s="184">
        <v>0</v>
      </c>
    </row>
    <row r="70" spans="1:4" x14ac:dyDescent="0.25">
      <c r="A70" s="48" t="s">
        <v>256</v>
      </c>
      <c r="B70" s="48" t="s">
        <v>377</v>
      </c>
      <c r="C70" s="26">
        <v>0</v>
      </c>
      <c r="D70" s="184">
        <v>0</v>
      </c>
    </row>
    <row r="71" spans="1:4" s="88" customFormat="1" x14ac:dyDescent="0.25">
      <c r="A71" s="40" t="s">
        <v>527</v>
      </c>
      <c r="B71" s="41" t="s">
        <v>378</v>
      </c>
      <c r="C71" s="92">
        <v>0</v>
      </c>
      <c r="D71" s="185">
        <v>0</v>
      </c>
    </row>
  </sheetData>
  <mergeCells count="2">
    <mergeCell ref="A3:D3"/>
    <mergeCell ref="A4:D4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14</vt:i4>
      </vt:variant>
    </vt:vector>
  </HeadingPairs>
  <TitlesOfParts>
    <vt:vector size="29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  <vt:lpstr>11. melléklet</vt:lpstr>
      <vt:lpstr>12. melléklet</vt:lpstr>
      <vt:lpstr>13. melléklet</vt:lpstr>
      <vt:lpstr>14. melléklet</vt:lpstr>
      <vt:lpstr>15. melléklet</vt:lpstr>
      <vt:lpstr>'7. melléklet'!_pr21</vt:lpstr>
      <vt:lpstr>'10. melléklet'!_pr232</vt:lpstr>
      <vt:lpstr>'10. melléklet'!_pr233</vt:lpstr>
      <vt:lpstr>'10. melléklet'!_pr234</vt:lpstr>
      <vt:lpstr>'10. melléklet'!_pr235</vt:lpstr>
      <vt:lpstr>'10. melléklet'!_pr236</vt:lpstr>
      <vt:lpstr>'7. melléklet'!_pr24</vt:lpstr>
      <vt:lpstr>'7. melléklet'!_pr25</vt:lpstr>
      <vt:lpstr>'7. melléklet'!_pr26</vt:lpstr>
      <vt:lpstr>'7. melléklet'!_pr27</vt:lpstr>
      <vt:lpstr>'7. melléklet'!_pr28</vt:lpstr>
      <vt:lpstr>'10. melléklet'!_pr314</vt:lpstr>
      <vt:lpstr>'8. melléklet'!foot_4_place</vt:lpstr>
      <vt:lpstr>'10.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</dc:creator>
  <cp:lastModifiedBy>User</cp:lastModifiedBy>
  <cp:lastPrinted>2018-01-17T08:38:02Z</cp:lastPrinted>
  <dcterms:created xsi:type="dcterms:W3CDTF">2014-01-03T21:48:14Z</dcterms:created>
  <dcterms:modified xsi:type="dcterms:W3CDTF">2020-01-31T06:23:44Z</dcterms:modified>
</cp:coreProperties>
</file>