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adat\Kiss\2018\Szigliget\Rendeletek\Egységes\"/>
    </mc:Choice>
  </mc:AlternateContent>
  <xr:revisionPtr revIDLastSave="0" documentId="10_ncr:8100000_{7CE4688C-6AD2-4594-B879-2C6209B27459}" xr6:coauthVersionLast="32" xr6:coauthVersionMax="32" xr10:uidLastSave="{00000000-0000-0000-0000-000000000000}"/>
  <bookViews>
    <workbookView xWindow="0" yWindow="0" windowWidth="21525" windowHeight="7815" xr2:uid="{00000000-000D-0000-FFFF-FFFF00000000}"/>
  </bookViews>
  <sheets>
    <sheet name="1.módmérleg" sheetId="1" r:id="rId1"/>
    <sheet name="2 mód bev. funk." sheetId="2" r:id="rId2"/>
    <sheet name="3.mód bev. funk." sheetId="3" r:id="rId3"/>
    <sheet name="4. mód. bev. fela." sheetId="4" r:id="rId4"/>
    <sheet name="5. mód. kiad " sheetId="5" r:id="rId5"/>
    <sheet name="6. mód kiad. feladat" sheetId="6" r:id="rId6"/>
    <sheet name="7. mód. felhalm. kiad." sheetId="10" r:id="rId7"/>
    <sheet name="8. mód. gördülő" sheetId="11" r:id="rId8"/>
    <sheet name="9. mód. ei. felh" sheetId="7" r:id="rId9"/>
    <sheet name="Munka8" sheetId="8" r:id="rId10"/>
    <sheet name="Munka9" sheetId="9" r:id="rId1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5" i="5" l="1"/>
  <c r="I299" i="5"/>
  <c r="I115" i="5"/>
  <c r="E9" i="1" l="1"/>
  <c r="J33" i="3"/>
  <c r="J32" i="3"/>
  <c r="G15" i="6"/>
  <c r="O28" i="7" l="1"/>
  <c r="O27" i="7"/>
  <c r="O26" i="7"/>
  <c r="O14" i="7"/>
  <c r="C43" i="10"/>
  <c r="E43" i="10" s="1"/>
  <c r="D43" i="10"/>
  <c r="E42" i="10"/>
  <c r="E41" i="10"/>
  <c r="E40" i="10"/>
  <c r="E39" i="10"/>
  <c r="E38" i="10"/>
  <c r="E37" i="10"/>
  <c r="E36" i="10"/>
  <c r="E35" i="10"/>
  <c r="E34" i="10"/>
  <c r="E33" i="10"/>
  <c r="E32" i="10"/>
  <c r="C27" i="10"/>
  <c r="C30" i="10" s="1"/>
  <c r="D27" i="10"/>
  <c r="D30" i="10" s="1"/>
  <c r="E26" i="10"/>
  <c r="E68" i="10"/>
  <c r="D70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G27" i="6"/>
  <c r="G40" i="6"/>
  <c r="G34" i="6"/>
  <c r="G38" i="6" s="1"/>
  <c r="G35" i="6"/>
  <c r="G36" i="6"/>
  <c r="D32" i="6"/>
  <c r="E32" i="6"/>
  <c r="G29" i="6"/>
  <c r="G26" i="6"/>
  <c r="G24" i="6"/>
  <c r="G23" i="6"/>
  <c r="G21" i="6"/>
  <c r="G19" i="6"/>
  <c r="G14" i="6"/>
  <c r="G12" i="6"/>
  <c r="G32" i="6" s="1"/>
  <c r="G29" i="4"/>
  <c r="G30" i="4"/>
  <c r="G24" i="4"/>
  <c r="G25" i="4"/>
  <c r="G26" i="4"/>
  <c r="G22" i="4"/>
  <c r="E22" i="4"/>
  <c r="G19" i="4"/>
  <c r="G17" i="4"/>
  <c r="G12" i="4"/>
  <c r="G13" i="4"/>
  <c r="D22" i="4"/>
  <c r="G10" i="4"/>
  <c r="G11" i="4"/>
  <c r="E27" i="10" l="1"/>
  <c r="E30" i="10" s="1"/>
  <c r="I58" i="3"/>
  <c r="I57" i="3" s="1"/>
  <c r="H58" i="3"/>
  <c r="H57" i="3" s="1"/>
  <c r="I12" i="3"/>
  <c r="I11" i="3" s="1"/>
  <c r="I60" i="3" s="1"/>
  <c r="J29" i="3"/>
  <c r="J30" i="3"/>
  <c r="J31" i="3"/>
  <c r="H45" i="3"/>
  <c r="J45" i="3" s="1"/>
  <c r="J59" i="3"/>
  <c r="J58" i="3" s="1"/>
  <c r="J57" i="3" s="1"/>
  <c r="J47" i="3"/>
  <c r="J48" i="3"/>
  <c r="J49" i="3"/>
  <c r="J50" i="3"/>
  <c r="J51" i="3"/>
  <c r="E37" i="1" l="1"/>
  <c r="D37" i="1"/>
  <c r="F38" i="1"/>
  <c r="F37" i="1" s="1"/>
  <c r="E32" i="1"/>
  <c r="E40" i="1" s="1"/>
  <c r="F33" i="1"/>
  <c r="F34" i="1"/>
  <c r="F35" i="1"/>
  <c r="F26" i="1"/>
  <c r="F27" i="1"/>
  <c r="F28" i="1"/>
  <c r="F29" i="1"/>
  <c r="F30" i="1"/>
  <c r="E25" i="1"/>
  <c r="F20" i="1"/>
  <c r="E20" i="1"/>
  <c r="F21" i="1"/>
  <c r="E15" i="1"/>
  <c r="E23" i="1" s="1"/>
  <c r="D15" i="1"/>
  <c r="F16" i="1"/>
  <c r="F18" i="1"/>
  <c r="F15" i="1" s="1"/>
  <c r="F10" i="1"/>
  <c r="F11" i="1"/>
  <c r="F12" i="1"/>
  <c r="F13" i="1"/>
  <c r="H132" i="2"/>
  <c r="I132" i="2" s="1"/>
  <c r="I136" i="2"/>
  <c r="H136" i="2"/>
  <c r="H135" i="2"/>
  <c r="I126" i="2"/>
  <c r="I127" i="2"/>
  <c r="H125" i="2"/>
  <c r="I120" i="2"/>
  <c r="I121" i="2"/>
  <c r="I123" i="2"/>
  <c r="H119" i="2"/>
  <c r="H129" i="2" s="1"/>
  <c r="F32" i="1" l="1"/>
  <c r="F9" i="1"/>
  <c r="F23" i="1" s="1"/>
  <c r="F25" i="1"/>
  <c r="I595" i="5"/>
  <c r="J595" i="5" s="1"/>
  <c r="I101" i="5"/>
  <c r="I62" i="5"/>
  <c r="J218" i="5"/>
  <c r="J300" i="5"/>
  <c r="F40" i="1" l="1"/>
  <c r="J301" i="5"/>
  <c r="J302" i="5"/>
  <c r="H215" i="5"/>
  <c r="J299" i="5" l="1"/>
  <c r="I53" i="5"/>
  <c r="I560" i="5"/>
  <c r="H560" i="5"/>
  <c r="I532" i="5"/>
  <c r="J575" i="5"/>
  <c r="J583" i="5"/>
  <c r="I583" i="5"/>
  <c r="H583" i="5"/>
  <c r="I576" i="5"/>
  <c r="I584" i="5" s="1"/>
  <c r="J577" i="5"/>
  <c r="J578" i="5"/>
  <c r="I569" i="5"/>
  <c r="H569" i="5"/>
  <c r="J571" i="5"/>
  <c r="J572" i="5"/>
  <c r="J573" i="5"/>
  <c r="J570" i="5"/>
  <c r="J567" i="5"/>
  <c r="J561" i="5"/>
  <c r="J564" i="5"/>
  <c r="J565" i="5"/>
  <c r="J576" i="5" l="1"/>
  <c r="J584" i="5" s="1"/>
  <c r="J569" i="5"/>
  <c r="J568" i="5"/>
  <c r="J562" i="5"/>
  <c r="J563" i="5"/>
  <c r="J558" i="5"/>
  <c r="I558" i="5"/>
  <c r="I555" i="5" s="1"/>
  <c r="H558" i="5"/>
  <c r="J559" i="5"/>
  <c r="J557" i="5"/>
  <c r="I552" i="5"/>
  <c r="I549" i="5" s="1"/>
  <c r="I548" i="5" s="1"/>
  <c r="I582" i="5" s="1"/>
  <c r="H552" i="5"/>
  <c r="H549" i="5" s="1"/>
  <c r="J553" i="5"/>
  <c r="J554" i="5"/>
  <c r="J550" i="5"/>
  <c r="J551" i="5"/>
  <c r="I544" i="5"/>
  <c r="I581" i="5" s="1"/>
  <c r="J545" i="5"/>
  <c r="J546" i="5"/>
  <c r="J547" i="5"/>
  <c r="I541" i="5"/>
  <c r="I531" i="5" s="1"/>
  <c r="H532" i="5"/>
  <c r="H531" i="5" s="1"/>
  <c r="J543" i="5"/>
  <c r="J542" i="5"/>
  <c r="J540" i="5"/>
  <c r="J539" i="5"/>
  <c r="J538" i="5"/>
  <c r="J535" i="5"/>
  <c r="J536" i="5"/>
  <c r="J537" i="5"/>
  <c r="J534" i="5"/>
  <c r="J533" i="5"/>
  <c r="I364" i="5"/>
  <c r="I357" i="5" s="1"/>
  <c r="H364" i="5"/>
  <c r="H445" i="5"/>
  <c r="I169" i="5"/>
  <c r="J426" i="5"/>
  <c r="J419" i="5"/>
  <c r="J421" i="5"/>
  <c r="I373" i="5"/>
  <c r="J374" i="5"/>
  <c r="J375" i="5"/>
  <c r="I370" i="5"/>
  <c r="J371" i="5"/>
  <c r="J372" i="5"/>
  <c r="J368" i="5"/>
  <c r="J369" i="5"/>
  <c r="J363" i="5"/>
  <c r="J365" i="5"/>
  <c r="J366" i="5"/>
  <c r="J367" i="5"/>
  <c r="J361" i="5"/>
  <c r="J362" i="5"/>
  <c r="J359" i="5"/>
  <c r="J360" i="5"/>
  <c r="H358" i="5"/>
  <c r="J355" i="5"/>
  <c r="J356" i="5"/>
  <c r="J349" i="5"/>
  <c r="I350" i="5"/>
  <c r="J351" i="5"/>
  <c r="J352" i="5"/>
  <c r="J353" i="5"/>
  <c r="H350" i="5"/>
  <c r="J344" i="5"/>
  <c r="J345" i="5"/>
  <c r="J346" i="5"/>
  <c r="J347" i="5"/>
  <c r="I338" i="5"/>
  <c r="I337" i="5" s="1"/>
  <c r="J339" i="5"/>
  <c r="I303" i="5"/>
  <c r="I259" i="5" s="1"/>
  <c r="J304" i="5"/>
  <c r="J305" i="5"/>
  <c r="J296" i="5"/>
  <c r="J297" i="5"/>
  <c r="J298" i="5"/>
  <c r="J294" i="5"/>
  <c r="J288" i="5"/>
  <c r="J290" i="5"/>
  <c r="J291" i="5"/>
  <c r="J292" i="5"/>
  <c r="H289" i="5"/>
  <c r="J287" i="5"/>
  <c r="J285" i="5"/>
  <c r="J286" i="5"/>
  <c r="I231" i="5"/>
  <c r="I230" i="5" s="1"/>
  <c r="I229" i="5" s="1"/>
  <c r="I226" i="5"/>
  <c r="I225" i="5" s="1"/>
  <c r="J227" i="5"/>
  <c r="J226" i="5" s="1"/>
  <c r="J225" i="5" s="1"/>
  <c r="I222" i="5"/>
  <c r="J223" i="5"/>
  <c r="J224" i="5"/>
  <c r="J217" i="5"/>
  <c r="J215" i="5" s="1"/>
  <c r="J219" i="5"/>
  <c r="J220" i="5"/>
  <c r="J221" i="5"/>
  <c r="J200" i="5"/>
  <c r="H197" i="5"/>
  <c r="I447" i="5"/>
  <c r="I592" i="5" s="1"/>
  <c r="J592" i="5" s="1"/>
  <c r="H115" i="5"/>
  <c r="I119" i="5"/>
  <c r="I93" i="5" s="1"/>
  <c r="J120" i="5"/>
  <c r="J121" i="5"/>
  <c r="J113" i="5"/>
  <c r="J114" i="5"/>
  <c r="J116" i="5"/>
  <c r="J115" i="5" s="1"/>
  <c r="J117" i="5"/>
  <c r="J118" i="5"/>
  <c r="J56" i="5"/>
  <c r="J57" i="5"/>
  <c r="J59" i="5"/>
  <c r="J60" i="5"/>
  <c r="J73" i="5"/>
  <c r="I72" i="5"/>
  <c r="H72" i="5"/>
  <c r="J76" i="5"/>
  <c r="J284" i="5" l="1"/>
  <c r="H357" i="5"/>
  <c r="J343" i="5"/>
  <c r="J289" i="5"/>
  <c r="J283" i="5" s="1"/>
  <c r="I442" i="5"/>
  <c r="J544" i="5"/>
  <c r="J581" i="5" s="1"/>
  <c r="J358" i="5"/>
  <c r="I580" i="5"/>
  <c r="I530" i="5"/>
  <c r="J350" i="5"/>
  <c r="H580" i="5"/>
  <c r="J119" i="5"/>
  <c r="J295" i="5"/>
  <c r="J364" i="5"/>
  <c r="J541" i="5"/>
  <c r="J552" i="5"/>
  <c r="J549" i="5" s="1"/>
  <c r="J560" i="5"/>
  <c r="I446" i="5"/>
  <c r="I591" i="5" s="1"/>
  <c r="J591" i="5" s="1"/>
  <c r="J373" i="5"/>
  <c r="J222" i="5"/>
  <c r="J303" i="5"/>
  <c r="J370" i="5"/>
  <c r="I348" i="5"/>
  <c r="I336" i="5" s="1"/>
  <c r="J532" i="5"/>
  <c r="J531" i="5" s="1"/>
  <c r="J408" i="5"/>
  <c r="J410" i="5"/>
  <c r="J412" i="5"/>
  <c r="I413" i="5"/>
  <c r="I405" i="5" s="1"/>
  <c r="I404" i="5" s="1"/>
  <c r="J414" i="5"/>
  <c r="J415" i="5"/>
  <c r="J417" i="5"/>
  <c r="J418" i="5"/>
  <c r="H429" i="5"/>
  <c r="J431" i="5"/>
  <c r="I432" i="5"/>
  <c r="I430" i="5" s="1"/>
  <c r="I445" i="5" s="1"/>
  <c r="I590" i="5" s="1"/>
  <c r="J590" i="5" s="1"/>
  <c r="J433" i="5"/>
  <c r="J434" i="5"/>
  <c r="J435" i="5"/>
  <c r="J436" i="5"/>
  <c r="J437" i="5"/>
  <c r="J438" i="5"/>
  <c r="J439" i="5"/>
  <c r="J440" i="5"/>
  <c r="I443" i="5"/>
  <c r="I191" i="5"/>
  <c r="I184" i="5" s="1"/>
  <c r="H191" i="5"/>
  <c r="J106" i="5"/>
  <c r="I71" i="5"/>
  <c r="I449" i="5" s="1"/>
  <c r="I594" i="5" s="1"/>
  <c r="J594" i="5" s="1"/>
  <c r="J74" i="5"/>
  <c r="J72" i="5" s="1"/>
  <c r="J71" i="5" s="1"/>
  <c r="J449" i="5" s="1"/>
  <c r="J61" i="5"/>
  <c r="H58" i="5"/>
  <c r="J58" i="5" s="1"/>
  <c r="J402" i="5"/>
  <c r="J401" i="5" s="1"/>
  <c r="J399" i="5"/>
  <c r="J394" i="5"/>
  <c r="J393" i="5" s="1"/>
  <c r="J391" i="5"/>
  <c r="J392" i="5"/>
  <c r="J385" i="5"/>
  <c r="J386" i="5"/>
  <c r="J387" i="5"/>
  <c r="J380" i="5"/>
  <c r="J381" i="5"/>
  <c r="J382" i="5"/>
  <c r="J383" i="5"/>
  <c r="J379" i="5" l="1"/>
  <c r="J378" i="5" s="1"/>
  <c r="J580" i="5"/>
  <c r="I168" i="5"/>
  <c r="I444" i="5"/>
  <c r="I585" i="5"/>
  <c r="J357" i="5"/>
  <c r="J348" i="5" s="1"/>
  <c r="J384" i="5"/>
  <c r="I429" i="5"/>
  <c r="J432" i="5"/>
  <c r="J430" i="5" s="1"/>
  <c r="J445" i="5" s="1"/>
  <c r="J340" i="5"/>
  <c r="J341" i="5"/>
  <c r="J342" i="5"/>
  <c r="J334" i="5"/>
  <c r="J333" i="5" s="1"/>
  <c r="J332" i="5"/>
  <c r="J331" i="5" s="1"/>
  <c r="J327" i="5"/>
  <c r="J328" i="5"/>
  <c r="J329" i="5"/>
  <c r="J330" i="5"/>
  <c r="J321" i="5"/>
  <c r="J322" i="5"/>
  <c r="J324" i="5"/>
  <c r="J315" i="5"/>
  <c r="J316" i="5"/>
  <c r="J317" i="5"/>
  <c r="J310" i="5"/>
  <c r="J311" i="5"/>
  <c r="J312" i="5"/>
  <c r="J313" i="5"/>
  <c r="J279" i="5"/>
  <c r="J280" i="5"/>
  <c r="J281" i="5"/>
  <c r="J282" i="5"/>
  <c r="J275" i="5"/>
  <c r="J276" i="5"/>
  <c r="J277" i="5"/>
  <c r="H274" i="5"/>
  <c r="J268" i="5"/>
  <c r="J269" i="5"/>
  <c r="J270" i="5"/>
  <c r="J262" i="5"/>
  <c r="J263" i="5"/>
  <c r="J264" i="5"/>
  <c r="J265" i="5"/>
  <c r="J266" i="5"/>
  <c r="J254" i="5"/>
  <c r="J253" i="5" s="1"/>
  <c r="J255" i="5"/>
  <c r="J257" i="5"/>
  <c r="J256" i="5" s="1"/>
  <c r="J249" i="5"/>
  <c r="J250" i="5"/>
  <c r="J251" i="5"/>
  <c r="J252" i="5"/>
  <c r="J246" i="5"/>
  <c r="J245" i="5" s="1"/>
  <c r="J247" i="5"/>
  <c r="J242" i="5"/>
  <c r="J241" i="5" s="1"/>
  <c r="J243" i="5"/>
  <c r="J244" i="5"/>
  <c r="J237" i="5"/>
  <c r="J238" i="5"/>
  <c r="J239" i="5"/>
  <c r="J232" i="5"/>
  <c r="J233" i="5"/>
  <c r="J234" i="5"/>
  <c r="J235" i="5"/>
  <c r="J212" i="5"/>
  <c r="J213" i="5"/>
  <c r="J214" i="5"/>
  <c r="J208" i="5"/>
  <c r="J209" i="5"/>
  <c r="J210" i="5"/>
  <c r="J201" i="5"/>
  <c r="J202" i="5"/>
  <c r="J204" i="5"/>
  <c r="J205" i="5"/>
  <c r="J206" i="5"/>
  <c r="J198" i="5"/>
  <c r="J199" i="5"/>
  <c r="J192" i="5"/>
  <c r="J193" i="5"/>
  <c r="J194" i="5"/>
  <c r="J195" i="5"/>
  <c r="J187" i="5"/>
  <c r="J188" i="5"/>
  <c r="J189" i="5"/>
  <c r="J190" i="5"/>
  <c r="H186" i="5"/>
  <c r="J180" i="5"/>
  <c r="J181" i="5"/>
  <c r="J182" i="5"/>
  <c r="J179" i="5" s="1"/>
  <c r="J177" i="5"/>
  <c r="J178" i="5"/>
  <c r="J171" i="5"/>
  <c r="J172" i="5"/>
  <c r="J173" i="5"/>
  <c r="J174" i="5"/>
  <c r="J175" i="5"/>
  <c r="J165" i="5"/>
  <c r="J163" i="5"/>
  <c r="J164" i="5"/>
  <c r="J166" i="5"/>
  <c r="J160" i="5"/>
  <c r="J159" i="5" s="1"/>
  <c r="J158" i="5" s="1"/>
  <c r="J157" i="5" s="1"/>
  <c r="J161" i="5"/>
  <c r="J151" i="5"/>
  <c r="J155" i="5"/>
  <c r="J154" i="5" s="1"/>
  <c r="J152" i="5"/>
  <c r="J153" i="5"/>
  <c r="J144" i="5"/>
  <c r="J145" i="5"/>
  <c r="J146" i="5"/>
  <c r="J141" i="5"/>
  <c r="J140" i="5" s="1"/>
  <c r="J133" i="5"/>
  <c r="J132" i="5" s="1"/>
  <c r="J136" i="5"/>
  <c r="J138" i="5"/>
  <c r="J139" i="5"/>
  <c r="J134" i="5"/>
  <c r="J128" i="5"/>
  <c r="J127" i="5" s="1"/>
  <c r="J126" i="5"/>
  <c r="J125" i="5" s="1"/>
  <c r="J124" i="5" s="1"/>
  <c r="J111" i="5"/>
  <c r="J107" i="5"/>
  <c r="J108" i="5"/>
  <c r="J110" i="5"/>
  <c r="J103" i="5"/>
  <c r="J104" i="5"/>
  <c r="J105" i="5"/>
  <c r="J99" i="5"/>
  <c r="J100" i="5"/>
  <c r="J96" i="5"/>
  <c r="J95" i="5" s="1"/>
  <c r="J97" i="5"/>
  <c r="J90" i="5"/>
  <c r="J91" i="5"/>
  <c r="J88" i="5"/>
  <c r="J87" i="5" s="1"/>
  <c r="J86" i="5"/>
  <c r="J85" i="5" s="1"/>
  <c r="J82" i="5"/>
  <c r="J83" i="5"/>
  <c r="J84" i="5"/>
  <c r="I68" i="5"/>
  <c r="I448" i="5" s="1"/>
  <c r="I593" i="5" s="1"/>
  <c r="J593" i="5" s="1"/>
  <c r="J69" i="5"/>
  <c r="J70" i="5"/>
  <c r="J64" i="5"/>
  <c r="J65" i="5"/>
  <c r="J66" i="5"/>
  <c r="J67" i="5"/>
  <c r="H33" i="5"/>
  <c r="H36" i="5"/>
  <c r="H44" i="5"/>
  <c r="H47" i="5"/>
  <c r="J48" i="5"/>
  <c r="J50" i="5"/>
  <c r="J51" i="5"/>
  <c r="J52" i="5"/>
  <c r="J45" i="5"/>
  <c r="J44" i="5" s="1"/>
  <c r="J46" i="5"/>
  <c r="J40" i="5"/>
  <c r="J41" i="5"/>
  <c r="J42" i="5"/>
  <c r="J43" i="5"/>
  <c r="J37" i="5"/>
  <c r="J38" i="5"/>
  <c r="J39" i="5"/>
  <c r="J31" i="5"/>
  <c r="J32" i="5"/>
  <c r="J34" i="5"/>
  <c r="J33" i="5" s="1"/>
  <c r="J27" i="5"/>
  <c r="J28" i="5"/>
  <c r="J25" i="5"/>
  <c r="H14" i="5"/>
  <c r="J20" i="5"/>
  <c r="J21" i="5"/>
  <c r="H71" i="5"/>
  <c r="H449" i="5" s="1"/>
  <c r="J15" i="5"/>
  <c r="J16" i="5"/>
  <c r="J17" i="5"/>
  <c r="J12" i="5"/>
  <c r="E66" i="10"/>
  <c r="E72" i="10"/>
  <c r="E73" i="10"/>
  <c r="E74" i="10"/>
  <c r="E75" i="10"/>
  <c r="E76" i="10"/>
  <c r="E77" i="10"/>
  <c r="E78" i="10"/>
  <c r="E79" i="10"/>
  <c r="E80" i="10"/>
  <c r="E81" i="10"/>
  <c r="E82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D84" i="10"/>
  <c r="E84" i="10" s="1"/>
  <c r="E70" i="10" l="1"/>
  <c r="J176" i="5"/>
  <c r="J231" i="5"/>
  <c r="J230" i="5" s="1"/>
  <c r="J207" i="5"/>
  <c r="J30" i="5"/>
  <c r="J29" i="5" s="1"/>
  <c r="J211" i="5"/>
  <c r="J248" i="5"/>
  <c r="J68" i="5"/>
  <c r="J448" i="5" s="1"/>
  <c r="J261" i="5"/>
  <c r="J260" i="5" s="1"/>
  <c r="J14" i="5"/>
  <c r="J89" i="5"/>
  <c r="J314" i="5"/>
  <c r="J338" i="5"/>
  <c r="J337" i="5" s="1"/>
  <c r="J336" i="5" s="1"/>
  <c r="J18" i="5"/>
  <c r="J47" i="5"/>
  <c r="J123" i="5"/>
  <c r="J186" i="5"/>
  <c r="J185" i="5" s="1"/>
  <c r="J191" i="5"/>
  <c r="J236" i="5"/>
  <c r="J267" i="5"/>
  <c r="J274" i="5"/>
  <c r="J273" i="5" s="1"/>
  <c r="J278" i="5"/>
  <c r="J309" i="5"/>
  <c r="J308" i="5" s="1"/>
  <c r="J326" i="5"/>
  <c r="J429" i="5"/>
  <c r="J10" i="5"/>
  <c r="J240" i="5"/>
  <c r="J229" i="5" s="1"/>
  <c r="J197" i="5"/>
  <c r="J150" i="5"/>
  <c r="J149" i="5" s="1"/>
  <c r="J148" i="5" s="1"/>
  <c r="J170" i="5"/>
  <c r="J169" i="5" s="1"/>
  <c r="I9" i="5"/>
  <c r="I451" i="5" s="1"/>
  <c r="J36" i="5"/>
  <c r="J35" i="5" s="1"/>
  <c r="J102" i="5"/>
  <c r="J56" i="3"/>
  <c r="J54" i="3"/>
  <c r="J272" i="5" l="1"/>
  <c r="J259" i="5"/>
  <c r="J442" i="5"/>
  <c r="J443" i="5"/>
  <c r="H34" i="2"/>
  <c r="I36" i="2"/>
  <c r="I37" i="2"/>
  <c r="I38" i="2"/>
  <c r="I39" i="2"/>
  <c r="H73" i="2"/>
  <c r="H72" i="2" s="1"/>
  <c r="I74" i="2"/>
  <c r="I75" i="2"/>
  <c r="H85" i="2"/>
  <c r="H84" i="2" s="1"/>
  <c r="G85" i="2"/>
  <c r="I86" i="2"/>
  <c r="I87" i="2"/>
  <c r="I88" i="2"/>
  <c r="I98" i="2"/>
  <c r="H98" i="2"/>
  <c r="H99" i="2"/>
  <c r="I73" i="2" l="1"/>
  <c r="I72" i="2" s="1"/>
  <c r="I85" i="2"/>
  <c r="I84" i="2" s="1"/>
  <c r="H100" i="2"/>
  <c r="H33" i="2"/>
  <c r="I77" i="2" l="1"/>
  <c r="H11" i="2"/>
  <c r="H10" i="2" s="1"/>
  <c r="G13" i="2"/>
  <c r="I12" i="2"/>
  <c r="I11" i="2" s="1"/>
  <c r="H55" i="2"/>
  <c r="H54" i="2" s="1"/>
  <c r="H53" i="2" s="1"/>
  <c r="H103" i="2" s="1"/>
  <c r="H137" i="2" s="1"/>
  <c r="I57" i="2"/>
  <c r="I81" i="2"/>
  <c r="I82" i="2"/>
  <c r="G68" i="2"/>
  <c r="I60" i="2"/>
  <c r="I56" i="2"/>
  <c r="G54" i="2"/>
  <c r="G53" i="2" s="1"/>
  <c r="I51" i="2"/>
  <c r="H42" i="2"/>
  <c r="G42" i="2"/>
  <c r="I44" i="2"/>
  <c r="I45" i="2"/>
  <c r="I46" i="2"/>
  <c r="I47" i="2"/>
  <c r="I48" i="2"/>
  <c r="I49" i="2"/>
  <c r="G22" i="2"/>
  <c r="I16" i="2"/>
  <c r="I18" i="2"/>
  <c r="I14" i="2"/>
  <c r="I13" i="2" s="1"/>
  <c r="G91" i="2"/>
  <c r="G90" i="2" s="1"/>
  <c r="I92" i="2"/>
  <c r="I93" i="2"/>
  <c r="I69" i="2"/>
  <c r="I68" i="2" s="1"/>
  <c r="I67" i="2" s="1"/>
  <c r="I70" i="2"/>
  <c r="I64" i="2"/>
  <c r="I65" i="2"/>
  <c r="I26" i="2"/>
  <c r="I27" i="2"/>
  <c r="I28" i="2"/>
  <c r="I29" i="2"/>
  <c r="I31" i="2"/>
  <c r="I23" i="2"/>
  <c r="I24" i="2"/>
  <c r="J46" i="3"/>
  <c r="H38" i="3"/>
  <c r="J39" i="3"/>
  <c r="J40" i="3"/>
  <c r="J41" i="3"/>
  <c r="J42" i="3"/>
  <c r="J43" i="3"/>
  <c r="J44" i="3"/>
  <c r="J36" i="3"/>
  <c r="J37" i="3"/>
  <c r="H12" i="3"/>
  <c r="J12" i="3" s="1"/>
  <c r="J14" i="3"/>
  <c r="J15" i="3"/>
  <c r="J16" i="3"/>
  <c r="J17" i="3"/>
  <c r="J18" i="3"/>
  <c r="J19" i="3"/>
  <c r="J20" i="3"/>
  <c r="J22" i="3"/>
  <c r="J23" i="3"/>
  <c r="J24" i="3"/>
  <c r="J25" i="3"/>
  <c r="J27" i="3"/>
  <c r="J21" i="3"/>
  <c r="J13" i="3"/>
  <c r="I22" i="2" l="1"/>
  <c r="J35" i="3"/>
  <c r="J38" i="3"/>
  <c r="I42" i="2"/>
  <c r="I91" i="2"/>
  <c r="I90" i="2" s="1"/>
  <c r="I41" i="2"/>
  <c r="H97" i="2"/>
  <c r="H41" i="2"/>
  <c r="I55" i="2"/>
  <c r="I54" i="2" s="1"/>
  <c r="I53" i="2" s="1"/>
  <c r="I103" i="2" s="1"/>
  <c r="I491" i="5"/>
  <c r="H491" i="5"/>
  <c r="J490" i="5"/>
  <c r="J492" i="5"/>
  <c r="J493" i="5"/>
  <c r="J494" i="5"/>
  <c r="J499" i="5"/>
  <c r="J501" i="5"/>
  <c r="J500" i="5"/>
  <c r="J496" i="5"/>
  <c r="J497" i="5"/>
  <c r="J522" i="5"/>
  <c r="J521" i="5" s="1"/>
  <c r="J520" i="5"/>
  <c r="J519" i="5" s="1"/>
  <c r="I514" i="5"/>
  <c r="I512" i="5"/>
  <c r="J513" i="5"/>
  <c r="J512" i="5" s="1"/>
  <c r="J515" i="5"/>
  <c r="J514" i="5" s="1"/>
  <c r="H507" i="5"/>
  <c r="J508" i="5"/>
  <c r="J509" i="5"/>
  <c r="J510" i="5"/>
  <c r="H504" i="5"/>
  <c r="J505" i="5"/>
  <c r="J506" i="5"/>
  <c r="I486" i="5"/>
  <c r="H486" i="5"/>
  <c r="H485" i="5" s="1"/>
  <c r="J487" i="5"/>
  <c r="J488" i="5"/>
  <c r="J489" i="5"/>
  <c r="J483" i="5"/>
  <c r="J482" i="5" s="1"/>
  <c r="J484" i="5"/>
  <c r="I478" i="5"/>
  <c r="H478" i="5"/>
  <c r="H476" i="5" s="1"/>
  <c r="J477" i="5"/>
  <c r="J479" i="5"/>
  <c r="J480" i="5"/>
  <c r="J481" i="5"/>
  <c r="H471" i="5"/>
  <c r="J472" i="5"/>
  <c r="J471" i="5" s="1"/>
  <c r="J470" i="5"/>
  <c r="J469" i="5" s="1"/>
  <c r="I464" i="5"/>
  <c r="I525" i="5" s="1"/>
  <c r="I588" i="5" s="1"/>
  <c r="J588" i="5" s="1"/>
  <c r="J465" i="5"/>
  <c r="J466" i="5"/>
  <c r="J467" i="5"/>
  <c r="J462" i="5"/>
  <c r="J463" i="5"/>
  <c r="I456" i="5"/>
  <c r="I455" i="5" s="1"/>
  <c r="J457" i="5"/>
  <c r="J458" i="5"/>
  <c r="J459" i="5"/>
  <c r="J460" i="5"/>
  <c r="J461" i="5"/>
  <c r="H104" i="2" l="1"/>
  <c r="H131" i="2"/>
  <c r="J504" i="5"/>
  <c r="J468" i="5"/>
  <c r="J486" i="5"/>
  <c r="J511" i="5"/>
  <c r="I511" i="5"/>
  <c r="I502" i="5" s="1"/>
  <c r="J464" i="5"/>
  <c r="J507" i="5"/>
  <c r="J518" i="5"/>
  <c r="J517" i="5" s="1"/>
  <c r="J498" i="5"/>
  <c r="J34" i="3"/>
  <c r="J491" i="5"/>
  <c r="J485" i="5" s="1"/>
  <c r="I485" i="5"/>
  <c r="I454" i="5"/>
  <c r="I524" i="5"/>
  <c r="I587" i="5" s="1"/>
  <c r="J587" i="5" s="1"/>
  <c r="J478" i="5"/>
  <c r="I476" i="5"/>
  <c r="J476" i="5" s="1"/>
  <c r="J456" i="5"/>
  <c r="J455" i="5" s="1"/>
  <c r="J454" i="5" s="1"/>
  <c r="I110" i="2"/>
  <c r="H110" i="2"/>
  <c r="I107" i="2"/>
  <c r="H107" i="2"/>
  <c r="H116" i="2" s="1"/>
  <c r="H134" i="2" s="1"/>
  <c r="I112" i="2"/>
  <c r="I109" i="2"/>
  <c r="H138" i="2" l="1"/>
  <c r="J525" i="5"/>
  <c r="J475" i="5"/>
  <c r="J474" i="5" s="1"/>
  <c r="I116" i="2"/>
  <c r="I475" i="5"/>
  <c r="D29" i="7"/>
  <c r="N28" i="7"/>
  <c r="M28" i="7"/>
  <c r="L28" i="7"/>
  <c r="L29" i="7" s="1"/>
  <c r="K28" i="7"/>
  <c r="J28" i="7"/>
  <c r="I28" i="7"/>
  <c r="H28" i="7"/>
  <c r="G28" i="7"/>
  <c r="F28" i="7"/>
  <c r="E28" i="7"/>
  <c r="D28" i="7"/>
  <c r="C28" i="7"/>
  <c r="O25" i="7"/>
  <c r="O24" i="7"/>
  <c r="O23" i="7"/>
  <c r="O22" i="7"/>
  <c r="O21" i="7"/>
  <c r="O20" i="7"/>
  <c r="O19" i="7"/>
  <c r="N17" i="7"/>
  <c r="M17" i="7"/>
  <c r="M29" i="7" s="1"/>
  <c r="L17" i="7"/>
  <c r="K17" i="7"/>
  <c r="J17" i="7"/>
  <c r="I17" i="7"/>
  <c r="H17" i="7"/>
  <c r="G17" i="7"/>
  <c r="F17" i="7"/>
  <c r="E17" i="7"/>
  <c r="E29" i="7" s="1"/>
  <c r="D17" i="7"/>
  <c r="C17" i="7"/>
  <c r="C29" i="7" s="1"/>
  <c r="O16" i="7"/>
  <c r="O15" i="7"/>
  <c r="O13" i="7"/>
  <c r="O11" i="7"/>
  <c r="O10" i="7"/>
  <c r="O8" i="7"/>
  <c r="O7" i="7"/>
  <c r="D30" i="11"/>
  <c r="G26" i="11"/>
  <c r="F26" i="11"/>
  <c r="E26" i="11"/>
  <c r="E32" i="11" s="1"/>
  <c r="D26" i="11"/>
  <c r="G20" i="11"/>
  <c r="F20" i="11"/>
  <c r="E20" i="11"/>
  <c r="D20" i="11"/>
  <c r="D32" i="11" s="1"/>
  <c r="G17" i="11"/>
  <c r="F17" i="11"/>
  <c r="E17" i="11"/>
  <c r="E19" i="11" s="1"/>
  <c r="D17" i="11"/>
  <c r="D13" i="11"/>
  <c r="G8" i="11"/>
  <c r="G19" i="11" s="1"/>
  <c r="F8" i="11"/>
  <c r="F19" i="11" s="1"/>
  <c r="E8" i="11"/>
  <c r="D8" i="11"/>
  <c r="G41" i="6"/>
  <c r="D41" i="6"/>
  <c r="E38" i="6"/>
  <c r="D38" i="6"/>
  <c r="F32" i="6"/>
  <c r="H596" i="5"/>
  <c r="G587" i="5"/>
  <c r="H566" i="5"/>
  <c r="J566" i="5" s="1"/>
  <c r="H556" i="5"/>
  <c r="H544" i="5"/>
  <c r="H521" i="5"/>
  <c r="H519" i="5"/>
  <c r="H514" i="5"/>
  <c r="H512" i="5"/>
  <c r="H503" i="5"/>
  <c r="H498" i="5"/>
  <c r="H482" i="5"/>
  <c r="H469" i="5"/>
  <c r="H468" i="5" s="1"/>
  <c r="H464" i="5"/>
  <c r="H525" i="5" s="1"/>
  <c r="H456" i="5"/>
  <c r="H455" i="5"/>
  <c r="G442" i="5"/>
  <c r="H432" i="5"/>
  <c r="H419" i="5"/>
  <c r="H416" i="5"/>
  <c r="H411" i="5"/>
  <c r="J411" i="5" s="1"/>
  <c r="H407" i="5"/>
  <c r="H401" i="5"/>
  <c r="H399" i="5"/>
  <c r="H394" i="5"/>
  <c r="H390" i="5"/>
  <c r="H384" i="5"/>
  <c r="H379" i="5"/>
  <c r="H378" i="5" s="1"/>
  <c r="H373" i="5"/>
  <c r="H370" i="5"/>
  <c r="H348" i="5" s="1"/>
  <c r="H343" i="5"/>
  <c r="H338" i="5"/>
  <c r="H337" i="5" s="1"/>
  <c r="H333" i="5"/>
  <c r="H331" i="5"/>
  <c r="H326" i="5"/>
  <c r="H323" i="5"/>
  <c r="J323" i="5" s="1"/>
  <c r="H320" i="5"/>
  <c r="H314" i="5"/>
  <c r="H309" i="5"/>
  <c r="H308" i="5" s="1"/>
  <c r="H303" i="5"/>
  <c r="H295" i="5"/>
  <c r="H284" i="5"/>
  <c r="H283" i="5" s="1"/>
  <c r="H278" i="5"/>
  <c r="H273" i="5"/>
  <c r="H267" i="5"/>
  <c r="H261" i="5"/>
  <c r="H260" i="5" s="1"/>
  <c r="H256" i="5"/>
  <c r="H253" i="5"/>
  <c r="H248" i="5"/>
  <c r="H245" i="5"/>
  <c r="H241" i="5"/>
  <c r="H236" i="5"/>
  <c r="H231" i="5"/>
  <c r="H230" i="5" s="1"/>
  <c r="H226" i="5"/>
  <c r="H225" i="5" s="1"/>
  <c r="H222" i="5"/>
  <c r="H211" i="5"/>
  <c r="H207" i="5"/>
  <c r="H203" i="5"/>
  <c r="J203" i="5" s="1"/>
  <c r="J196" i="5" s="1"/>
  <c r="J184" i="5" s="1"/>
  <c r="J168" i="5" s="1"/>
  <c r="H185" i="5"/>
  <c r="H179" i="5"/>
  <c r="H170" i="5"/>
  <c r="H169" i="5" s="1"/>
  <c r="H165" i="5"/>
  <c r="H159" i="5"/>
  <c r="H154" i="5"/>
  <c r="H150" i="5"/>
  <c r="H140" i="5"/>
  <c r="H137" i="5"/>
  <c r="H132" i="5"/>
  <c r="H127" i="5"/>
  <c r="H125" i="5"/>
  <c r="H124" i="5" s="1"/>
  <c r="H119" i="5"/>
  <c r="H112" i="5"/>
  <c r="J112" i="5" s="1"/>
  <c r="H109" i="5"/>
  <c r="J109" i="5" s="1"/>
  <c r="J101" i="5" s="1"/>
  <c r="J94" i="5" s="1"/>
  <c r="J93" i="5" s="1"/>
  <c r="H102" i="5"/>
  <c r="H98" i="5"/>
  <c r="H95" i="5"/>
  <c r="H89" i="5"/>
  <c r="H87" i="5"/>
  <c r="H85" i="5"/>
  <c r="H81" i="5"/>
  <c r="H75" i="5"/>
  <c r="H68" i="5"/>
  <c r="H63" i="5"/>
  <c r="H62" i="5" s="1"/>
  <c r="H55" i="5"/>
  <c r="H35" i="5"/>
  <c r="H30" i="5"/>
  <c r="H29" i="5" s="1"/>
  <c r="H26" i="5"/>
  <c r="H18" i="5"/>
  <c r="H10" i="5"/>
  <c r="G31" i="4"/>
  <c r="D31" i="4"/>
  <c r="G27" i="4"/>
  <c r="E27" i="4"/>
  <c r="D27" i="4"/>
  <c r="H55" i="3"/>
  <c r="J55" i="3" s="1"/>
  <c r="H53" i="3"/>
  <c r="J53" i="3" s="1"/>
  <c r="H34" i="3"/>
  <c r="H35" i="3"/>
  <c r="H28" i="3"/>
  <c r="J28" i="3" s="1"/>
  <c r="J11" i="3" s="1"/>
  <c r="G136" i="2"/>
  <c r="G125" i="2"/>
  <c r="G122" i="2"/>
  <c r="G111" i="2"/>
  <c r="G110" i="2" s="1"/>
  <c r="G108" i="2"/>
  <c r="G107" i="2" s="1"/>
  <c r="G84" i="2"/>
  <c r="G80" i="2"/>
  <c r="I80" i="2" s="1"/>
  <c r="G73" i="2"/>
  <c r="G72" i="2" s="1"/>
  <c r="G67" i="2"/>
  <c r="G63" i="2"/>
  <c r="G59" i="2"/>
  <c r="G58" i="2" s="1"/>
  <c r="G103" i="2"/>
  <c r="G50" i="2"/>
  <c r="G41" i="2" s="1"/>
  <c r="G35" i="2"/>
  <c r="I35" i="2" s="1"/>
  <c r="I34" i="2" s="1"/>
  <c r="G30" i="2"/>
  <c r="G17" i="2"/>
  <c r="I17" i="2" s="1"/>
  <c r="G15" i="2"/>
  <c r="G10" i="2" s="1"/>
  <c r="G11" i="2"/>
  <c r="D32" i="1"/>
  <c r="D25" i="1"/>
  <c r="D20" i="1"/>
  <c r="D9" i="1"/>
  <c r="F32" i="11" l="1"/>
  <c r="G32" i="11"/>
  <c r="G34" i="2"/>
  <c r="I125" i="2"/>
  <c r="I124" i="2" s="1"/>
  <c r="I137" i="2" s="1"/>
  <c r="G124" i="2"/>
  <c r="G119" i="2"/>
  <c r="I122" i="2"/>
  <c r="H511" i="5"/>
  <c r="H524" i="5"/>
  <c r="H158" i="5"/>
  <c r="H157" i="5" s="1"/>
  <c r="H475" i="5"/>
  <c r="H474" i="5" s="1"/>
  <c r="H518" i="5"/>
  <c r="H517" i="5" s="1"/>
  <c r="H581" i="5"/>
  <c r="J60" i="3"/>
  <c r="H11" i="3"/>
  <c r="H60" i="3" s="1"/>
  <c r="H29" i="7"/>
  <c r="J29" i="7"/>
  <c r="N29" i="7"/>
  <c r="K29" i="7"/>
  <c r="I29" i="7"/>
  <c r="G29" i="7"/>
  <c r="F29" i="7"/>
  <c r="D19" i="11"/>
  <c r="D23" i="1"/>
  <c r="D40" i="1"/>
  <c r="J526" i="5"/>
  <c r="G116" i="2"/>
  <c r="G33" i="2"/>
  <c r="G100" i="2"/>
  <c r="G101" i="2"/>
  <c r="G135" i="2" s="1"/>
  <c r="I15" i="2"/>
  <c r="I33" i="2"/>
  <c r="I59" i="2"/>
  <c r="G97" i="2"/>
  <c r="G131" i="2" s="1"/>
  <c r="G79" i="2"/>
  <c r="G62" i="2"/>
  <c r="I63" i="2"/>
  <c r="I62" i="2" s="1"/>
  <c r="G25" i="2"/>
  <c r="I30" i="2"/>
  <c r="I25" i="2" s="1"/>
  <c r="I21" i="2" s="1"/>
  <c r="I20" i="2" s="1"/>
  <c r="J416" i="5"/>
  <c r="J413" i="5" s="1"/>
  <c r="H413" i="5"/>
  <c r="J63" i="5"/>
  <c r="J62" i="5" s="1"/>
  <c r="J447" i="5" s="1"/>
  <c r="H448" i="5"/>
  <c r="H135" i="5"/>
  <c r="H131" i="5" s="1"/>
  <c r="H130" i="5" s="1"/>
  <c r="J137" i="5"/>
  <c r="J135" i="5" s="1"/>
  <c r="J131" i="5" s="1"/>
  <c r="J130" i="5" s="1"/>
  <c r="H442" i="5"/>
  <c r="H101" i="5"/>
  <c r="H94" i="5" s="1"/>
  <c r="H93" i="5" s="1"/>
  <c r="H123" i="5"/>
  <c r="H196" i="5"/>
  <c r="H184" i="5" s="1"/>
  <c r="H168" i="5" s="1"/>
  <c r="H319" i="5"/>
  <c r="H318" i="5" s="1"/>
  <c r="H307" i="5" s="1"/>
  <c r="J320" i="5"/>
  <c r="J319" i="5" s="1"/>
  <c r="J318" i="5" s="1"/>
  <c r="J307" i="5" s="1"/>
  <c r="H389" i="5"/>
  <c r="J390" i="5"/>
  <c r="J389" i="5" s="1"/>
  <c r="J388" i="5" s="1"/>
  <c r="J377" i="5" s="1"/>
  <c r="H406" i="5"/>
  <c r="J406" i="5" s="1"/>
  <c r="J407" i="5"/>
  <c r="H555" i="5"/>
  <c r="H548" i="5" s="1"/>
  <c r="H582" i="5" s="1"/>
  <c r="H585" i="5" s="1"/>
  <c r="J556" i="5"/>
  <c r="J555" i="5" s="1"/>
  <c r="J548" i="5" s="1"/>
  <c r="I474" i="5"/>
  <c r="I526" i="5"/>
  <c r="H443" i="5"/>
  <c r="H53" i="5"/>
  <c r="H446" i="5" s="1"/>
  <c r="J55" i="5"/>
  <c r="J53" i="5" s="1"/>
  <c r="J446" i="5" s="1"/>
  <c r="H80" i="5"/>
  <c r="H79" i="5" s="1"/>
  <c r="H78" i="5" s="1"/>
  <c r="J81" i="5"/>
  <c r="J80" i="5" s="1"/>
  <c r="J79" i="5" s="1"/>
  <c r="J78" i="5" s="1"/>
  <c r="H149" i="5"/>
  <c r="H148" i="5" s="1"/>
  <c r="H240" i="5"/>
  <c r="H229" i="5" s="1"/>
  <c r="H393" i="5"/>
  <c r="H409" i="5"/>
  <c r="J409" i="5" s="1"/>
  <c r="H23" i="5"/>
  <c r="H22" i="5" s="1"/>
  <c r="J26" i="5"/>
  <c r="J23" i="5" s="1"/>
  <c r="J22" i="5" s="1"/>
  <c r="J503" i="5"/>
  <c r="H502" i="5"/>
  <c r="O17" i="7"/>
  <c r="H336" i="5"/>
  <c r="H447" i="5"/>
  <c r="H272" i="5"/>
  <c r="H259" i="5" s="1"/>
  <c r="H454" i="5"/>
  <c r="G137" i="2"/>
  <c r="H405" i="5" l="1"/>
  <c r="H404" i="5" s="1"/>
  <c r="G134" i="2"/>
  <c r="I119" i="2"/>
  <c r="I129" i="2" s="1"/>
  <c r="G129" i="2"/>
  <c r="H526" i="5"/>
  <c r="J582" i="5"/>
  <c r="J585" i="5" s="1"/>
  <c r="J530" i="5"/>
  <c r="H530" i="5"/>
  <c r="O29" i="7"/>
  <c r="I527" i="5"/>
  <c r="I589" i="5"/>
  <c r="I58" i="2"/>
  <c r="I97" i="2"/>
  <c r="I131" i="2" s="1"/>
  <c r="I138" i="2" s="1"/>
  <c r="I100" i="2"/>
  <c r="I134" i="2" s="1"/>
  <c r="I99" i="2"/>
  <c r="I101" i="2"/>
  <c r="I135" i="2" s="1"/>
  <c r="I10" i="2"/>
  <c r="H388" i="5"/>
  <c r="H377" i="5" s="1"/>
  <c r="J9" i="5"/>
  <c r="J451" i="5" s="1"/>
  <c r="J502" i="5"/>
  <c r="J524" i="5"/>
  <c r="J527" i="5" s="1"/>
  <c r="J405" i="5"/>
  <c r="J404" i="5" s="1"/>
  <c r="H444" i="5"/>
  <c r="H9" i="5"/>
  <c r="H451" i="5" s="1"/>
  <c r="H527" i="5"/>
  <c r="G138" i="2"/>
  <c r="J589" i="5" l="1"/>
  <c r="J596" i="5" s="1"/>
  <c r="I596" i="5"/>
  <c r="I104" i="2"/>
  <c r="J444" i="5"/>
  <c r="G21" i="2"/>
  <c r="G20" i="2" s="1"/>
  <c r="G99" i="2" l="1"/>
  <c r="G104" i="2" s="1"/>
</calcChain>
</file>

<file path=xl/sharedStrings.xml><?xml version="1.0" encoding="utf-8"?>
<sst xmlns="http://schemas.openxmlformats.org/spreadsheetml/2006/main" count="2543" uniqueCount="1109">
  <si>
    <t>Szigliget Község Önkormányzata</t>
  </si>
  <si>
    <t xml:space="preserve">2017. évi költségvetés összevont mérlege </t>
  </si>
  <si>
    <t>forint</t>
  </si>
  <si>
    <t>Sor-szám</t>
  </si>
  <si>
    <t>Megnevezés</t>
  </si>
  <si>
    <t>Eredeti előirányzat</t>
  </si>
  <si>
    <t>1.</t>
  </si>
  <si>
    <t>Működési bevételek összesen:</t>
  </si>
  <si>
    <t>2.</t>
  </si>
  <si>
    <t>B1</t>
  </si>
  <si>
    <t>Működési célú támogatások államháztartáson belülről</t>
  </si>
  <si>
    <t>3.</t>
  </si>
  <si>
    <t>B3</t>
  </si>
  <si>
    <t>Közhatalmi bevételek</t>
  </si>
  <si>
    <t>4.</t>
  </si>
  <si>
    <t>B4</t>
  </si>
  <si>
    <t>Működési bevételek</t>
  </si>
  <si>
    <t>5.</t>
  </si>
  <si>
    <t>B6</t>
  </si>
  <si>
    <t>Működési célú átvett pénzeszközök</t>
  </si>
  <si>
    <t>6.</t>
  </si>
  <si>
    <t>7.</t>
  </si>
  <si>
    <t>Felhalmozási bevételek összesen:</t>
  </si>
  <si>
    <t>8.</t>
  </si>
  <si>
    <t>B2</t>
  </si>
  <si>
    <t>Felhalmozási célú támogatások államháztartáson belülről</t>
  </si>
  <si>
    <t>9.</t>
  </si>
  <si>
    <t>B5</t>
  </si>
  <si>
    <t>Felhalmozási bevételek</t>
  </si>
  <si>
    <t>10.</t>
  </si>
  <si>
    <t>B7</t>
  </si>
  <si>
    <t>Felhalmozási célú átvett pénzeszközök</t>
  </si>
  <si>
    <t>11.</t>
  </si>
  <si>
    <t>12.</t>
  </si>
  <si>
    <t>Finanszírozási bevételek</t>
  </si>
  <si>
    <t>13.</t>
  </si>
  <si>
    <t>B8</t>
  </si>
  <si>
    <t>14.</t>
  </si>
  <si>
    <t>15.</t>
  </si>
  <si>
    <t>BEVÉTELEK összesen:</t>
  </si>
  <si>
    <t>16.</t>
  </si>
  <si>
    <t>17.</t>
  </si>
  <si>
    <t>Működési kiadások összesen:</t>
  </si>
  <si>
    <t>18.</t>
  </si>
  <si>
    <t>K1</t>
  </si>
  <si>
    <t>Személyi juttatás</t>
  </si>
  <si>
    <t>19.</t>
  </si>
  <si>
    <t>K2</t>
  </si>
  <si>
    <t>Munkaadót terhelő járulékok és szociális hozzájárulási adó</t>
  </si>
  <si>
    <t>20.</t>
  </si>
  <si>
    <t>K3</t>
  </si>
  <si>
    <t>Dologi kiadások</t>
  </si>
  <si>
    <t>21.</t>
  </si>
  <si>
    <t>K4</t>
  </si>
  <si>
    <t>Ellátottak pénzbeli juttatásai</t>
  </si>
  <si>
    <t>22.</t>
  </si>
  <si>
    <t>K5</t>
  </si>
  <si>
    <t>Egyéb működési célú kiadások</t>
  </si>
  <si>
    <t>23.</t>
  </si>
  <si>
    <t>24.</t>
  </si>
  <si>
    <t>Felhalmozási kiadások összesen:</t>
  </si>
  <si>
    <t>25.</t>
  </si>
  <si>
    <t>K6</t>
  </si>
  <si>
    <t>Beruházások</t>
  </si>
  <si>
    <t>26.</t>
  </si>
  <si>
    <t>K7</t>
  </si>
  <si>
    <t>Felújítások</t>
  </si>
  <si>
    <t>27.</t>
  </si>
  <si>
    <t>K8</t>
  </si>
  <si>
    <t>Egyéb felhalmozási célú kiadások</t>
  </si>
  <si>
    <t>28.</t>
  </si>
  <si>
    <t>29.</t>
  </si>
  <si>
    <t>Finanszírozási kiadások</t>
  </si>
  <si>
    <t>30.</t>
  </si>
  <si>
    <t>K9</t>
  </si>
  <si>
    <t>31.</t>
  </si>
  <si>
    <t>32.</t>
  </si>
  <si>
    <t>KIADÁSOK összesen:</t>
  </si>
  <si>
    <t>2017. évi költségvetés bevételei</t>
  </si>
  <si>
    <t>kiemelt előirányzatonként</t>
  </si>
  <si>
    <t>Kiemelt előirányzatok</t>
  </si>
  <si>
    <t xml:space="preserve">011130   Önkormányzatok és önk hiv jogalkotó és ált ig tevékenysége </t>
  </si>
  <si>
    <t>B16</t>
  </si>
  <si>
    <t>Egyéb működési célú támogatások bevételei áh belülről</t>
  </si>
  <si>
    <t>B408</t>
  </si>
  <si>
    <t>Kamatbevételek</t>
  </si>
  <si>
    <t>B62</t>
  </si>
  <si>
    <t>Működési célú kölcsönök visszatérülése (Helyi tám törl)</t>
  </si>
  <si>
    <t>B72</t>
  </si>
  <si>
    <t>Felhalmozási célú kölcsön visszatérülése</t>
  </si>
  <si>
    <t>B34</t>
  </si>
  <si>
    <t>Vagyoni típusú adók</t>
  </si>
  <si>
    <t>Építményadó</t>
  </si>
  <si>
    <t>Magánszemélyek kommunális adója</t>
  </si>
  <si>
    <t>B35</t>
  </si>
  <si>
    <t>Termékek és szolgáltatások adói</t>
  </si>
  <si>
    <t>B351</t>
  </si>
  <si>
    <t>Értékesítés és forgalmi adók</t>
  </si>
  <si>
    <t>Iparűzési adó</t>
  </si>
  <si>
    <t>B354</t>
  </si>
  <si>
    <t>Gépjárműadók</t>
  </si>
  <si>
    <t>Helyi önkormányzatot megillető rész</t>
  </si>
  <si>
    <t>B355</t>
  </si>
  <si>
    <t>Egyéb áruhasználati és szolgáltatási adók</t>
  </si>
  <si>
    <t>Tartózkodás után fizetett idegenforgalmi adó</t>
  </si>
  <si>
    <t>013350   Az önkormányzati vagyonnal való gazdálkodással kapcsolatos feladatok</t>
  </si>
  <si>
    <t>B402</t>
  </si>
  <si>
    <t>Szolgáltatások ellenértéke</t>
  </si>
  <si>
    <t>Bérleti díj</t>
  </si>
  <si>
    <t>Lakbér</t>
  </si>
  <si>
    <t>B403</t>
  </si>
  <si>
    <t>Közvetített szolgáltatások ellenértéke</t>
  </si>
  <si>
    <t>B406</t>
  </si>
  <si>
    <t>Kiszámlázott áfa</t>
  </si>
  <si>
    <t>018010    Önkormányzatok elszámolásai a központi költségvetéssel</t>
  </si>
  <si>
    <t>33.</t>
  </si>
  <si>
    <t>34.</t>
  </si>
  <si>
    <t>B11</t>
  </si>
  <si>
    <t>Önkormányzatok működési támogatása</t>
  </si>
  <si>
    <t>35.</t>
  </si>
  <si>
    <t>B111</t>
  </si>
  <si>
    <t>Helyi önkormányzatok működésének általános támogatása</t>
  </si>
  <si>
    <t>36.</t>
  </si>
  <si>
    <t>B112</t>
  </si>
  <si>
    <t>Települési önk egyes köznevelési feladatainak támogatása</t>
  </si>
  <si>
    <t>37.</t>
  </si>
  <si>
    <t>B113</t>
  </si>
  <si>
    <t>Települési önk szociális,gy.jóléti és gy.étk. feladatainak támogatása</t>
  </si>
  <si>
    <t>38.</t>
  </si>
  <si>
    <t xml:space="preserve">B114 </t>
  </si>
  <si>
    <t>Települési önkormányzatok kulturális feladatainak támogatása</t>
  </si>
  <si>
    <t>39.</t>
  </si>
  <si>
    <t>B115</t>
  </si>
  <si>
    <t>40.</t>
  </si>
  <si>
    <t>B116</t>
  </si>
  <si>
    <t>41.</t>
  </si>
  <si>
    <t>42.</t>
  </si>
  <si>
    <t>B21</t>
  </si>
  <si>
    <t xml:space="preserve">Felhalmozási célú önkormányzati támogatások </t>
  </si>
  <si>
    <t>43.</t>
  </si>
  <si>
    <t>44.</t>
  </si>
  <si>
    <t>018030    Támogatási célú finanszírozási műveletek</t>
  </si>
  <si>
    <t>45.</t>
  </si>
  <si>
    <t>46.</t>
  </si>
  <si>
    <t>B81</t>
  </si>
  <si>
    <t>Belföldi finanszírozás bevételei</t>
  </si>
  <si>
    <t>47.</t>
  </si>
  <si>
    <t>B8131</t>
  </si>
  <si>
    <t>Előző év költségvetési maradványának igénybevétele</t>
  </si>
  <si>
    <t>48.</t>
  </si>
  <si>
    <t>B8141</t>
  </si>
  <si>
    <t>Államháztartáson belüli megelőgezések</t>
  </si>
  <si>
    <t>49.</t>
  </si>
  <si>
    <t>041233   Hosszabb időtartamú közfoglalkoztatás</t>
  </si>
  <si>
    <t>50.</t>
  </si>
  <si>
    <t>51.</t>
  </si>
  <si>
    <t>52.</t>
  </si>
  <si>
    <t>53.</t>
  </si>
  <si>
    <t>066020   Város és községgazdálkodási egyéb szolgáltatások</t>
  </si>
  <si>
    <t>54.</t>
  </si>
  <si>
    <t>55.</t>
  </si>
  <si>
    <t>56.</t>
  </si>
  <si>
    <t>57.</t>
  </si>
  <si>
    <t>58.</t>
  </si>
  <si>
    <t>074031   Család és nővédelmi egészségügyi gondozás</t>
  </si>
  <si>
    <t>59.</t>
  </si>
  <si>
    <t>60.</t>
  </si>
  <si>
    <t>Egyéb működési célú támogatások bevételei államh belül</t>
  </si>
  <si>
    <t>61.</t>
  </si>
  <si>
    <t>OEP támogatás</t>
  </si>
  <si>
    <t>62.</t>
  </si>
  <si>
    <t>63.</t>
  </si>
  <si>
    <t>081061   Szabadidős park, fürdő és strandszolgáltatás</t>
  </si>
  <si>
    <t>64.</t>
  </si>
  <si>
    <t>65.</t>
  </si>
  <si>
    <t>66.</t>
  </si>
  <si>
    <t>67.</t>
  </si>
  <si>
    <t>68.</t>
  </si>
  <si>
    <t>082044   Könyvtári szolgáltatások</t>
  </si>
  <si>
    <t>69.</t>
  </si>
  <si>
    <t>70.</t>
  </si>
  <si>
    <t>71.</t>
  </si>
  <si>
    <t>72.</t>
  </si>
  <si>
    <t>73.</t>
  </si>
  <si>
    <t>0820070  Történelmi hely, építmény egyéb látványosság műk. és megóvása</t>
  </si>
  <si>
    <t>74.</t>
  </si>
  <si>
    <t>75.</t>
  </si>
  <si>
    <t>B401</t>
  </si>
  <si>
    <t>Készletértékesítés ellenértéke</t>
  </si>
  <si>
    <t>76.</t>
  </si>
  <si>
    <t>77.</t>
  </si>
  <si>
    <t>78.</t>
  </si>
  <si>
    <t>79.</t>
  </si>
  <si>
    <t>082092   Közművelődés</t>
  </si>
  <si>
    <t>80.</t>
  </si>
  <si>
    <t>81.</t>
  </si>
  <si>
    <t xml:space="preserve">Szolgáltatások ellenértéke </t>
  </si>
  <si>
    <t>82.</t>
  </si>
  <si>
    <t>83.</t>
  </si>
  <si>
    <t>84.</t>
  </si>
  <si>
    <t>Önkormányzat bevétele összesen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</si>
  <si>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</si>
  <si>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</si>
  <si>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</si>
  <si>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</si>
  <si>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</si>
  <si>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</si>
  <si>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</si>
  <si>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</si>
  <si>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</si>
  <si>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Bevételek összesen</t>
  </si>
  <si>
    <t>94.</t>
  </si>
  <si>
    <t>95.</t>
  </si>
  <si>
    <t>Szigligeti Napközi Otthonos Óvoda</t>
  </si>
  <si>
    <t>96.</t>
  </si>
  <si>
    <t>096015   Gyermek étkeztetés köznevelési intéznényben</t>
  </si>
  <si>
    <t>97.</t>
  </si>
  <si>
    <t>98.</t>
  </si>
  <si>
    <t>B405</t>
  </si>
  <si>
    <t>Ellátási díjak</t>
  </si>
  <si>
    <t>99.</t>
  </si>
  <si>
    <t>096025   Munkahelyi étkeztetés köznevelési intézményben</t>
  </si>
  <si>
    <t>100.</t>
  </si>
  <si>
    <t>101.</t>
  </si>
  <si>
    <t>Szolgáltatások ellenértéke Felnőtt étkezők</t>
  </si>
  <si>
    <t>102.</t>
  </si>
  <si>
    <t>103.</t>
  </si>
  <si>
    <t>Óvoda bevétele összesen:</t>
  </si>
  <si>
    <t>104.</t>
  </si>
  <si>
    <t>105.</t>
  </si>
  <si>
    <t>106.</t>
  </si>
  <si>
    <t>107.</t>
  </si>
  <si>
    <t>Szigligeti Közös Önkormányzati Hivatal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</si>
  <si>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</si>
  <si>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</si>
  <si>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</si>
  <si>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</si>
  <si>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</si>
  <si>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</si>
  <si>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</si>
  <si>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</si>
  <si>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</si>
  <si>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</si>
  <si>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Szigligeti Közös Önkormányzati Hivatal bevétele összesen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</si>
  <si>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</si>
  <si>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</si>
  <si>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</si>
  <si>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</si>
  <si>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</si>
  <si>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</si>
  <si>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</si>
  <si>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</si>
  <si>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</si>
  <si>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Bevételek mindösszesen:</t>
  </si>
  <si>
    <t xml:space="preserve">önk </t>
  </si>
  <si>
    <t>óv</t>
  </si>
  <si>
    <t>Közös</t>
  </si>
  <si>
    <t>jogcímenként</t>
  </si>
  <si>
    <t>Jogcímek</t>
  </si>
  <si>
    <t>Zöldterület gazd.kapcsolatos feladatok támogatása</t>
  </si>
  <si>
    <t>Közvilágítás támogatása</t>
  </si>
  <si>
    <t>Köztemető támogatása</t>
  </si>
  <si>
    <t>Közutak fenntartásának támogatása</t>
  </si>
  <si>
    <t>Egyéb kötelező önkormányzati feladatok támogatása</t>
  </si>
  <si>
    <t>Lakott külterülettel kapcsolatos edatok támogatása</t>
  </si>
  <si>
    <t>Üdülőhelyi feladatok,és lakott külterület támogatása</t>
  </si>
  <si>
    <t>Áthúzódó bérkompenzáció</t>
  </si>
  <si>
    <t>Települési önkormányzatok egyes köznevelési feladatainak támogatása</t>
  </si>
  <si>
    <t>Települési önk. szoc., gyermekjóléti és gyermekétkezt. feladatainak tám.</t>
  </si>
  <si>
    <t>B12</t>
  </si>
  <si>
    <t>Elvonások és befizetések bevételei</t>
  </si>
  <si>
    <t>Beszámoló alapján kapott bevétel</t>
  </si>
  <si>
    <t>Hosszabb időtartamú közfoglalkoztatás támogatása</t>
  </si>
  <si>
    <t>Önkormányzatok támogatása közös hivatal működéséhez</t>
  </si>
  <si>
    <t>OEP támogatás védőnői szolgálat működéséhez</t>
  </si>
  <si>
    <t xml:space="preserve">Készletértékesítés ellenértéke </t>
  </si>
  <si>
    <t xml:space="preserve">Közvetített szolgáltatások ellenértéke </t>
  </si>
  <si>
    <t>Ellátási díjak ( óvodások és iskola tanulók étkezés térítése)</t>
  </si>
  <si>
    <t>Működési célú kölcsönök visszatérülése (Helyi támogatás törlesztése)</t>
  </si>
  <si>
    <t>B732</t>
  </si>
  <si>
    <t>Felhalmozási célú pénzeszköz átvétel háztartásoktól</t>
  </si>
  <si>
    <t xml:space="preserve">Szigliget Község Önkormányzata </t>
  </si>
  <si>
    <t>feladatonként</t>
  </si>
  <si>
    <t>COFOG</t>
  </si>
  <si>
    <t>Kötelező feladatok</t>
  </si>
  <si>
    <t>Önként vállalt feladatok</t>
  </si>
  <si>
    <t>Államigazgatási feladatok</t>
  </si>
  <si>
    <t>Összesen</t>
  </si>
  <si>
    <t>011130</t>
  </si>
  <si>
    <t>Önkormányzatok és önk hiv jogalkotó és ált ig tev.</t>
  </si>
  <si>
    <t>013350</t>
  </si>
  <si>
    <t>Az önkormányzati vagyonnal v. gazd. kapcs. Fel.</t>
  </si>
  <si>
    <t>018010</t>
  </si>
  <si>
    <t>Önkormányzatok elszám. a közp. Költségvetéssel</t>
  </si>
  <si>
    <t>018030</t>
  </si>
  <si>
    <t>Támogatási célú finanszírozási műveletek</t>
  </si>
  <si>
    <t>041233</t>
  </si>
  <si>
    <t>Hosszabb időtartamú közfoglalkoztatás</t>
  </si>
  <si>
    <t>066020</t>
  </si>
  <si>
    <t>Város és községgazdálkodási egyéb szolgáltatások</t>
  </si>
  <si>
    <t>074031</t>
  </si>
  <si>
    <t>Család és nővédelmi egészségügyi gondozás</t>
  </si>
  <si>
    <t>081061</t>
  </si>
  <si>
    <t>Szabadidős park, fürdő és strandszolgáltatás</t>
  </si>
  <si>
    <t>082044</t>
  </si>
  <si>
    <t>Könyvtári szolgáltatások</t>
  </si>
  <si>
    <t>082070</t>
  </si>
  <si>
    <t>Történelmi hely, építmény egyéb látványosság működtetése és megóvása</t>
  </si>
  <si>
    <t>082092</t>
  </si>
  <si>
    <t>Közművelődés</t>
  </si>
  <si>
    <t>Önkormányzat bevétele összesen:</t>
  </si>
  <si>
    <t xml:space="preserve">Szigligeti Napközi Otthonos Óvoda </t>
  </si>
  <si>
    <t>Támogatás célú finanszírozási műveletek</t>
  </si>
  <si>
    <t>096015</t>
  </si>
  <si>
    <t>Gyermekétkeztetés köznevelési intézményben</t>
  </si>
  <si>
    <t>096025</t>
  </si>
  <si>
    <t>Munkahelyi étkeztetés köznevelési intézményben</t>
  </si>
  <si>
    <t xml:space="preserve">Szigligeti Napközi Otthonos Óvoda bevétele összesen: </t>
  </si>
  <si>
    <t>Szigligeti Közös Önkormányzati Hivatal bevétele összesen:</t>
  </si>
  <si>
    <t xml:space="preserve">2017. évi költségvetés kiadásai </t>
  </si>
  <si>
    <t>Kiemelt előirányzatonként</t>
  </si>
  <si>
    <t xml:space="preserve">011130   Önkormányzatok és önk hiv jogalkotó és általános igazgatási tevékenysége </t>
  </si>
  <si>
    <t>Személyi juttatások</t>
  </si>
  <si>
    <t>K11</t>
  </si>
  <si>
    <t>K111</t>
  </si>
  <si>
    <t>Egyéb költség térítés</t>
  </si>
  <si>
    <t>K12</t>
  </si>
  <si>
    <t>Külső személyi juttatások</t>
  </si>
  <si>
    <t>K121</t>
  </si>
  <si>
    <t>Választott tisztségviselők juttatásai</t>
  </si>
  <si>
    <t>Polgármester illetménye</t>
  </si>
  <si>
    <t>Önkormányzati  képviselők juttatása</t>
  </si>
  <si>
    <t>Költségtérítés</t>
  </si>
  <si>
    <t>Munkaadókat terhelő járulékok és szociális hozzájárulási adó</t>
  </si>
  <si>
    <t>Szociális hozzájárulási adó</t>
  </si>
  <si>
    <t>EHO</t>
  </si>
  <si>
    <t>Munkaadót terhelő szja</t>
  </si>
  <si>
    <t>K31</t>
  </si>
  <si>
    <t>Készletbeszerzés</t>
  </si>
  <si>
    <t>K311</t>
  </si>
  <si>
    <t>Szakmai anyagok beszerzése</t>
  </si>
  <si>
    <t>Egyéb információ hordozók beszerzése</t>
  </si>
  <si>
    <t>K312</t>
  </si>
  <si>
    <t>Üzemeltetési anyagok beszerzése</t>
  </si>
  <si>
    <t>Irodaszer, nyomtatvány</t>
  </si>
  <si>
    <t>Egyéb anyagbeszerzés</t>
  </si>
  <si>
    <t>K32</t>
  </si>
  <si>
    <t>Kommunikációs szolgáltatások</t>
  </si>
  <si>
    <t>K321</t>
  </si>
  <si>
    <t>Informatikai szolgáltatások igénybevétele</t>
  </si>
  <si>
    <t>Informatikai eszközök karbantartása</t>
  </si>
  <si>
    <t>Internet díj</t>
  </si>
  <si>
    <t>K322</t>
  </si>
  <si>
    <t>Egyéb kommunikációs szolgáltatások</t>
  </si>
  <si>
    <t>Telefondíj</t>
  </si>
  <si>
    <t>K33</t>
  </si>
  <si>
    <t>Szolgáltatási díjak</t>
  </si>
  <si>
    <t xml:space="preserve">K331 </t>
  </si>
  <si>
    <t xml:space="preserve">Közüzemi díjak </t>
  </si>
  <si>
    <t>Áramdíj</t>
  </si>
  <si>
    <t>Gázdíj</t>
  </si>
  <si>
    <t>Víz-és csatornadíj</t>
  </si>
  <si>
    <t>K334</t>
  </si>
  <si>
    <t>Karbantartás, kisjavítási szolgáltatások</t>
  </si>
  <si>
    <t>K337</t>
  </si>
  <si>
    <t>Egyéb szolgáltatások</t>
  </si>
  <si>
    <t>Számlavezetési díj</t>
  </si>
  <si>
    <t xml:space="preserve">Egyéb szolgáltatási díj </t>
  </si>
  <si>
    <t>K34</t>
  </si>
  <si>
    <t>Kiküldetések,reklám és propagandakiadások</t>
  </si>
  <si>
    <t>K341</t>
  </si>
  <si>
    <t>Kiküldetés kiadásai</t>
  </si>
  <si>
    <t>Belföldi kiküldetés</t>
  </si>
  <si>
    <t>K35</t>
  </si>
  <si>
    <t>Különféle befizetések és egyéb dologi kiadások</t>
  </si>
  <si>
    <t>K351</t>
  </si>
  <si>
    <t>Működési célú előzetesen felszámított áfa</t>
  </si>
  <si>
    <t>K355</t>
  </si>
  <si>
    <t>Egyéb dologi kiadás</t>
  </si>
  <si>
    <t>ASP rendszer kialakításához kapcsolódó kiadások</t>
  </si>
  <si>
    <t>Egyéb különféle dologi kiadás</t>
  </si>
  <si>
    <t>K506</t>
  </si>
  <si>
    <t>Egyéb működési célú támogatások államháztartáson belülre</t>
  </si>
  <si>
    <t>Társulás részére</t>
  </si>
  <si>
    <t>Katasztrófavédelemnek</t>
  </si>
  <si>
    <t>K512</t>
  </si>
  <si>
    <t>Egyéb működési célú támogatások államháztartáson kívülre</t>
  </si>
  <si>
    <t xml:space="preserve">Egyéb műk. célú pénzeszköz átadás vállalkozásoknak </t>
  </si>
  <si>
    <t>Működési célú pénzeszköz átadás nonprofit-szervezeteknek</t>
  </si>
  <si>
    <t>K513</t>
  </si>
  <si>
    <t>Tartalékok</t>
  </si>
  <si>
    <t>K64</t>
  </si>
  <si>
    <t>Tárgyi eszközök beszerzése</t>
  </si>
  <si>
    <t>Informatikai e szközök beszerzése</t>
  </si>
  <si>
    <t xml:space="preserve">Egyéb eszközök (bútor) beszerzése </t>
  </si>
  <si>
    <t>K65</t>
  </si>
  <si>
    <t xml:space="preserve">Meglévő részesedéshez kapcsolódó kiadások </t>
  </si>
  <si>
    <t>K67</t>
  </si>
  <si>
    <t>Beruházási célú előzetesen felszámított Áfa</t>
  </si>
  <si>
    <t>K71</t>
  </si>
  <si>
    <t>Ingatlanok felújítása</t>
  </si>
  <si>
    <t>K74</t>
  </si>
  <si>
    <t>Felújítási célú előzetesen felszámított Áfa</t>
  </si>
  <si>
    <t>K89</t>
  </si>
  <si>
    <t>Egyéb felhalmozási célú támogatások államháztartáson kívülre</t>
  </si>
  <si>
    <t>Balaton-felvidéki Vizi Társulatnak érdekeltségi hozzájárulás</t>
  </si>
  <si>
    <t>K914</t>
  </si>
  <si>
    <t>Államháztartáson belüli megelőlegezések  visszafizetése</t>
  </si>
  <si>
    <t>013320    Köztemető fenntartása és működtetése</t>
  </si>
  <si>
    <t>Szolgáltatási kiadások</t>
  </si>
  <si>
    <t>K331</t>
  </si>
  <si>
    <t>Közüzemi díjak</t>
  </si>
  <si>
    <t>Villamosenergia</t>
  </si>
  <si>
    <t>Víz- és csatornadíjak</t>
  </si>
  <si>
    <t>Karbantartási, kisjavítási szolgáltatások</t>
  </si>
  <si>
    <t>Hulladékszállítás</t>
  </si>
  <si>
    <t>K62</t>
  </si>
  <si>
    <t>Ingatlanok beszerzése, létesítése</t>
  </si>
  <si>
    <t xml:space="preserve">Gázdíj </t>
  </si>
  <si>
    <t>K335</t>
  </si>
  <si>
    <t>Közvetített szolgáltatások</t>
  </si>
  <si>
    <t xml:space="preserve">Biztosítási díj </t>
  </si>
  <si>
    <t>Egyéb üzemeltetési szolgáltatás</t>
  </si>
  <si>
    <t>K352</t>
  </si>
  <si>
    <t>Fizetendő áfa</t>
  </si>
  <si>
    <t>Foglalkoztatottak személyi juttatása</t>
  </si>
  <si>
    <t>K1101</t>
  </si>
  <si>
    <t>Törvény szerinti illetmények, munkabérek</t>
  </si>
  <si>
    <t>045160   Közutak, hidak,alagútak üzemeltetése, fenntartása</t>
  </si>
  <si>
    <t>127.</t>
  </si>
  <si>
    <t xml:space="preserve">Szállítási szolgáltatás díja </t>
  </si>
  <si>
    <t>128.</t>
  </si>
  <si>
    <t>129.</t>
  </si>
  <si>
    <t>130.</t>
  </si>
  <si>
    <t>131.</t>
  </si>
  <si>
    <t>132.</t>
  </si>
  <si>
    <t>045161 Kerékpárút üzemeltetése</t>
  </si>
  <si>
    <t>133.</t>
  </si>
  <si>
    <t>134.</t>
  </si>
  <si>
    <t>135.</t>
  </si>
  <si>
    <t>136.</t>
  </si>
  <si>
    <t>137.</t>
  </si>
  <si>
    <t>064010   Közvilágítás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</si>
  <si>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</si>
  <si>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</si>
  <si>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</si>
  <si>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</si>
  <si>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</si>
  <si>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</si>
  <si>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</si>
  <si>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</si>
  <si>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</si>
  <si>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066010   Zöldterület kezelés</t>
  </si>
  <si>
    <t>147.</t>
  </si>
  <si>
    <t>148.</t>
  </si>
  <si>
    <t>149.</t>
  </si>
  <si>
    <t>150.</t>
  </si>
  <si>
    <t>151.</t>
  </si>
  <si>
    <t>152.</t>
  </si>
  <si>
    <t>153.</t>
  </si>
  <si>
    <t>Egyéb üzemeltetési, fenntartási szolgáltatások</t>
  </si>
  <si>
    <t>154.</t>
  </si>
  <si>
    <t>155.</t>
  </si>
  <si>
    <t>156.</t>
  </si>
  <si>
    <t>157.</t>
  </si>
  <si>
    <t>158.</t>
  </si>
  <si>
    <t>159.</t>
  </si>
  <si>
    <t>160.</t>
  </si>
  <si>
    <t>161.</t>
  </si>
  <si>
    <t>K1102</t>
  </si>
  <si>
    <t>Jutalom</t>
  </si>
  <si>
    <t>162.</t>
  </si>
  <si>
    <t>K1107</t>
  </si>
  <si>
    <t>Béren kívüli juttatások</t>
  </si>
  <si>
    <t>163.</t>
  </si>
  <si>
    <t>K1110</t>
  </si>
  <si>
    <t>Egyéb költségtérítések</t>
  </si>
  <si>
    <t>164.</t>
  </si>
  <si>
    <t>K1113</t>
  </si>
  <si>
    <t>165.</t>
  </si>
  <si>
    <t>166.</t>
  </si>
  <si>
    <t>K122</t>
  </si>
  <si>
    <t>Egyéb jogviszonyban foglalkoztatottaknak fizetett juttatások</t>
  </si>
  <si>
    <t>167.</t>
  </si>
  <si>
    <t>K123</t>
  </si>
  <si>
    <t>Egyéb külső személyi juttatások</t>
  </si>
  <si>
    <t>168.</t>
  </si>
  <si>
    <t>169.</t>
  </si>
  <si>
    <t>170.</t>
  </si>
  <si>
    <t>171.</t>
  </si>
  <si>
    <t>172.</t>
  </si>
  <si>
    <t>Táppénz hozzájárulás</t>
  </si>
  <si>
    <t>173.</t>
  </si>
  <si>
    <t>174.</t>
  </si>
  <si>
    <t>175.</t>
  </si>
  <si>
    <t>176.</t>
  </si>
  <si>
    <t>177.</t>
  </si>
  <si>
    <t>Hajtó, és kenőanyagok</t>
  </si>
  <si>
    <t>178.</t>
  </si>
  <si>
    <t>Munka és védőruha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</si>
  <si>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</si>
  <si>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</si>
  <si>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</si>
  <si>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</si>
  <si>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</si>
  <si>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</si>
  <si>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</si>
  <si>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</si>
  <si>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</si>
  <si>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</si>
  <si>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</si>
  <si>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K333</t>
  </si>
  <si>
    <t>Bérleti és lizing díjak</t>
  </si>
  <si>
    <t>190.</t>
  </si>
  <si>
    <t>191.</t>
  </si>
  <si>
    <t>K336</t>
  </si>
  <si>
    <t>Szamati tevékenységet segítő szolgáltatások</t>
  </si>
  <si>
    <t>192.</t>
  </si>
  <si>
    <t>193.</t>
  </si>
  <si>
    <t>Biztosítási díjak</t>
  </si>
  <si>
    <t>194.</t>
  </si>
  <si>
    <t>195.</t>
  </si>
  <si>
    <t>196.</t>
  </si>
  <si>
    <t>Kiküldetés, reklá- és propaganda kiadások</t>
  </si>
  <si>
    <t>197.</t>
  </si>
  <si>
    <t>198.</t>
  </si>
  <si>
    <t>199.</t>
  </si>
  <si>
    <t>K342</t>
  </si>
  <si>
    <t>Reklám-és propaganda kiadás</t>
  </si>
  <si>
    <t>200.</t>
  </si>
  <si>
    <t>201.</t>
  </si>
  <si>
    <t>202.</t>
  </si>
  <si>
    <t>ÁFA befizetés</t>
  </si>
  <si>
    <t>203.</t>
  </si>
  <si>
    <t>Egyéb dologi kiadások</t>
  </si>
  <si>
    <t>204.</t>
  </si>
  <si>
    <t>205.</t>
  </si>
  <si>
    <t>K61</t>
  </si>
  <si>
    <t>Immateriális javak beszerzése, létesítése</t>
  </si>
  <si>
    <t>207.</t>
  </si>
  <si>
    <t>208.</t>
  </si>
  <si>
    <t>209.</t>
  </si>
  <si>
    <t>Egyéb eszközök beszerzése</t>
  </si>
  <si>
    <t>210.</t>
  </si>
  <si>
    <t>211.</t>
  </si>
  <si>
    <t>212.</t>
  </si>
  <si>
    <t>213.</t>
  </si>
  <si>
    <t>214.</t>
  </si>
  <si>
    <t>072112   Háziorvosi ügyeleti ellátás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</si>
  <si>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</si>
  <si>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</si>
  <si>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</si>
  <si>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</si>
  <si>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</si>
  <si>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</si>
  <si>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</si>
  <si>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</si>
  <si>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</si>
  <si>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K1109</t>
  </si>
  <si>
    <t>Közlekedési költségtérítés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</si>
  <si>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</si>
  <si>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</si>
  <si>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</si>
  <si>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</si>
  <si>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</si>
  <si>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</si>
  <si>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</si>
  <si>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</si>
  <si>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</si>
  <si>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</si>
  <si>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</si>
  <si>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</si>
  <si>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</si>
  <si>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</si>
  <si>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</si>
  <si>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</si>
  <si>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</si>
  <si>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Biztosítási díj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</si>
  <si>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</si>
  <si>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</si>
  <si>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</si>
  <si>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</si>
  <si>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</si>
  <si>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</si>
  <si>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</si>
  <si>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</si>
  <si>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</si>
  <si>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</si>
  <si>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</si>
  <si>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</si>
  <si>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Normatív jutalmak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</si>
  <si>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</si>
  <si>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</si>
  <si>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</si>
  <si>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</si>
  <si>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</si>
  <si>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</si>
  <si>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</si>
  <si>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</si>
  <si>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</si>
  <si>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</si>
  <si>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</si>
  <si>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</si>
  <si>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</si>
  <si>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</si>
  <si>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</si>
  <si>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</si>
  <si>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</si>
  <si>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</si>
  <si>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</si>
  <si>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</si>
  <si>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</si>
  <si>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</si>
  <si>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</si>
  <si>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</si>
  <si>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Bérleti és lízingdíjak</t>
  </si>
  <si>
    <t>277.</t>
  </si>
  <si>
    <t>278.</t>
  </si>
  <si>
    <t>279.</t>
  </si>
  <si>
    <t>280.</t>
  </si>
  <si>
    <t>Szállítási szolgáltatás</t>
  </si>
  <si>
    <t>281.</t>
  </si>
  <si>
    <t>282.</t>
  </si>
  <si>
    <t>Kiküldetés, reklám- és propaganda kiadások</t>
  </si>
  <si>
    <t>283.</t>
  </si>
  <si>
    <t>284.</t>
  </si>
  <si>
    <t>285.</t>
  </si>
  <si>
    <t>286.</t>
  </si>
  <si>
    <t>287.</t>
  </si>
  <si>
    <t>288.</t>
  </si>
  <si>
    <t>289.</t>
  </si>
  <si>
    <t>Ingatlanok felújítása ( füvesítés )</t>
  </si>
  <si>
    <t>290.</t>
  </si>
  <si>
    <t>291.</t>
  </si>
  <si>
    <t>292.</t>
  </si>
  <si>
    <t>293.</t>
  </si>
  <si>
    <t>294.</t>
  </si>
  <si>
    <t>295.</t>
  </si>
  <si>
    <t>296.</t>
  </si>
  <si>
    <t>Normatív jutalom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</si>
  <si>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</si>
  <si>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</si>
  <si>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</si>
  <si>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</si>
  <si>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</si>
  <si>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</si>
  <si>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</si>
  <si>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</si>
  <si>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</si>
  <si>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</si>
  <si>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 xml:space="preserve">Könyv beszerzés </t>
  </si>
  <si>
    <t>307.</t>
  </si>
  <si>
    <t>Folyóirat beszerzés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</si>
  <si>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</si>
  <si>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</si>
  <si>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</si>
  <si>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</si>
  <si>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</si>
  <si>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</si>
  <si>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</si>
  <si>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</si>
  <si>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</si>
  <si>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</si>
  <si>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</si>
  <si>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</si>
  <si>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</si>
  <si>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</si>
  <si>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082070 Történelmi hely, építmény egyéb látványosság műk. és megóvása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</si>
  <si>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</si>
  <si>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</si>
  <si>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</si>
  <si>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</si>
  <si>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</si>
  <si>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</si>
  <si>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</si>
  <si>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</si>
  <si>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</si>
  <si>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</si>
  <si>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</si>
  <si>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</si>
  <si>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</si>
  <si>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</si>
  <si>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</si>
  <si>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</si>
  <si>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</si>
  <si>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</si>
  <si>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</si>
  <si>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</si>
  <si>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</si>
  <si>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</si>
  <si>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</si>
  <si>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</si>
  <si>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</si>
  <si>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</si>
  <si>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</si>
  <si>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Szakmai szolgáltatás díja</t>
  </si>
  <si>
    <t>349.</t>
  </si>
  <si>
    <t>350.</t>
  </si>
  <si>
    <t>351.</t>
  </si>
  <si>
    <t>352.</t>
  </si>
  <si>
    <t>353.</t>
  </si>
  <si>
    <t>354.</t>
  </si>
  <si>
    <t>Reklám és propaganda kiadások</t>
  </si>
  <si>
    <t>355.</t>
  </si>
  <si>
    <t>356.</t>
  </si>
  <si>
    <t>357.</t>
  </si>
  <si>
    <t>358.</t>
  </si>
  <si>
    <t>359.</t>
  </si>
  <si>
    <t xml:space="preserve">Ingatlanok felújítása </t>
  </si>
  <si>
    <t>360.</t>
  </si>
  <si>
    <t>361.</t>
  </si>
  <si>
    <t>362.</t>
  </si>
  <si>
    <t>086020 Helyi térségi közösségi tér biztosítása működtetése ( Közösségi Ház )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</si>
  <si>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</si>
  <si>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</si>
  <si>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</si>
  <si>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</si>
  <si>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</si>
  <si>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</si>
  <si>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</si>
  <si>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</si>
  <si>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</si>
  <si>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</si>
  <si>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</si>
  <si>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</si>
  <si>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</si>
  <si>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</si>
  <si>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</si>
  <si>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</si>
  <si>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</si>
  <si>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</si>
  <si>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</si>
  <si>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Gázenergia</t>
  </si>
  <si>
    <t>382.</t>
  </si>
  <si>
    <t>383.</t>
  </si>
  <si>
    <t>384.</t>
  </si>
  <si>
    <t>385.</t>
  </si>
  <si>
    <t>386.</t>
  </si>
  <si>
    <t>387.</t>
  </si>
  <si>
    <t>388.</t>
  </si>
  <si>
    <t>389.</t>
  </si>
  <si>
    <t>082092   Közművelődés ( Rendezvények )</t>
  </si>
  <si>
    <t>390.</t>
  </si>
  <si>
    <t>391.</t>
  </si>
  <si>
    <t>392.</t>
  </si>
  <si>
    <t>393.</t>
  </si>
  <si>
    <t>394.</t>
  </si>
  <si>
    <t>395.</t>
  </si>
  <si>
    <t>Bérleti és lízingdíjak ( kiállitási anyag bérlete )</t>
  </si>
  <si>
    <t>396.</t>
  </si>
  <si>
    <t>397.</t>
  </si>
  <si>
    <t>398.</t>
  </si>
  <si>
    <t>399.</t>
  </si>
  <si>
    <t>400.</t>
  </si>
  <si>
    <t>401.</t>
  </si>
  <si>
    <t>402.</t>
  </si>
  <si>
    <t>Kötelező jellegű díjak</t>
  </si>
  <si>
    <t>403.</t>
  </si>
  <si>
    <t>Rendezvényen fellépők díja, hangosítás</t>
  </si>
  <si>
    <t>404.</t>
  </si>
  <si>
    <t>107051 Szociális étkeztetés</t>
  </si>
  <si>
    <t>405.</t>
  </si>
  <si>
    <t>406.</t>
  </si>
  <si>
    <t>407.</t>
  </si>
  <si>
    <t>408.</t>
  </si>
  <si>
    <t>409.</t>
  </si>
  <si>
    <t>107052 Házi segítségnyújtás</t>
  </si>
  <si>
    <t>410.</t>
  </si>
  <si>
    <t>411.</t>
  </si>
  <si>
    <t>412.</t>
  </si>
  <si>
    <t>413.</t>
  </si>
  <si>
    <t>414.</t>
  </si>
  <si>
    <t>107060   Egyéb szociális pénzbeli és természetbeni ellátások, támogatások</t>
  </si>
  <si>
    <t>415.</t>
  </si>
  <si>
    <t>Ellátottak juttatásai</t>
  </si>
  <si>
    <t>416.</t>
  </si>
  <si>
    <t>K48</t>
  </si>
  <si>
    <t>Önkormányzat által saját hatáskörben nyújtott pénzügyi ellátás</t>
  </si>
  <si>
    <t>417.</t>
  </si>
  <si>
    <t xml:space="preserve">Temetési segély </t>
  </si>
  <si>
    <t>418.</t>
  </si>
  <si>
    <t>Beiskolázási segély ált. isk</t>
  </si>
  <si>
    <t>419.</t>
  </si>
  <si>
    <t>Beiskolázási segély közép és felsőfokú okt.</t>
  </si>
  <si>
    <t>420.</t>
  </si>
  <si>
    <t>Óvodások egyszeri támogatása</t>
  </si>
  <si>
    <t>421.</t>
  </si>
  <si>
    <t>Újszülöttek támogatása</t>
  </si>
  <si>
    <t>422.</t>
  </si>
  <si>
    <t xml:space="preserve">Nyugdíjasok karácsonyi ajándéka </t>
  </si>
  <si>
    <t>423.</t>
  </si>
  <si>
    <t>Bursa támogatás</t>
  </si>
  <si>
    <t>424.</t>
  </si>
  <si>
    <t>Települési támogatás</t>
  </si>
  <si>
    <t>425.</t>
  </si>
  <si>
    <t>426.</t>
  </si>
  <si>
    <t>427.</t>
  </si>
  <si>
    <t>428.</t>
  </si>
  <si>
    <t>429.</t>
  </si>
  <si>
    <t>430.</t>
  </si>
  <si>
    <t>431.</t>
  </si>
  <si>
    <t>432.</t>
  </si>
  <si>
    <t xml:space="preserve">Felújítások  </t>
  </si>
  <si>
    <t>433.</t>
  </si>
  <si>
    <t>434.</t>
  </si>
  <si>
    <t>435.</t>
  </si>
  <si>
    <t>Önkormányzat Kiadása összesen:</t>
  </si>
  <si>
    <t>436.</t>
  </si>
  <si>
    <t>437.</t>
  </si>
  <si>
    <t>438.</t>
  </si>
  <si>
    <t>091110 Óvodai nevelés, ellátás szakmai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</si>
  <si>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</si>
  <si>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</si>
  <si>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</si>
  <si>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</si>
  <si>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</si>
  <si>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</si>
  <si>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</si>
  <si>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</si>
  <si>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</si>
  <si>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</si>
  <si>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</si>
  <si>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</si>
  <si>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</si>
  <si>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</si>
  <si>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</si>
  <si>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</si>
  <si>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</si>
  <si>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</si>
  <si>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</si>
  <si>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</si>
  <si>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0911040 Óvodai nevelés, ellátás működtetése</t>
  </si>
  <si>
    <t>459.</t>
  </si>
  <si>
    <t>460.</t>
  </si>
  <si>
    <t>461.</t>
  </si>
  <si>
    <t>Egyéb információ hordozó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</si>
  <si>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</si>
  <si>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</si>
  <si>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</si>
  <si>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</si>
  <si>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</si>
  <si>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</si>
  <si>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</si>
  <si>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</si>
  <si>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</si>
  <si>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</si>
  <si>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</si>
  <si>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</si>
  <si>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</si>
  <si>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</si>
  <si>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</si>
  <si>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</si>
  <si>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Pénzügyi szolgáltatás díja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</si>
  <si>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</si>
  <si>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</si>
  <si>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</si>
  <si>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</si>
  <si>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</si>
  <si>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</si>
  <si>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</si>
  <si>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</si>
  <si>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</si>
  <si>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096015 Gyermekétkeztetés köznevelési intézményben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</si>
  <si>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</si>
  <si>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</si>
  <si>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</si>
  <si>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</si>
  <si>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</si>
  <si>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</si>
  <si>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</si>
  <si>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</si>
  <si>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</si>
  <si>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</si>
  <si>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</si>
  <si>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K332</t>
  </si>
  <si>
    <t>Vásárolt élelmezés</t>
  </si>
  <si>
    <t>498.</t>
  </si>
  <si>
    <t>499.</t>
  </si>
  <si>
    <t>500.</t>
  </si>
  <si>
    <t>501.</t>
  </si>
  <si>
    <t>096025 Munkahelyi étkeztetés köznevelési intézményben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</si>
  <si>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</si>
  <si>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</si>
  <si>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</si>
  <si>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</si>
  <si>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</si>
  <si>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</si>
  <si>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</si>
  <si>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</si>
  <si>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</si>
  <si>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</si>
  <si>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Óvoda kiadása összesen:</t>
  </si>
  <si>
    <t>512.</t>
  </si>
  <si>
    <t>513.</t>
  </si>
  <si>
    <t>514.</t>
  </si>
  <si>
    <t>20</t>
  </si>
  <si>
    <t>515.</t>
  </si>
  <si>
    <t>516.</t>
  </si>
  <si>
    <t>517.</t>
  </si>
  <si>
    <t>518.</t>
  </si>
  <si>
    <t>519.</t>
  </si>
  <si>
    <t>K1106</t>
  </si>
  <si>
    <t>Jubileumi jutalom</t>
  </si>
  <si>
    <t>520.</t>
  </si>
  <si>
    <t>521.</t>
  </si>
  <si>
    <t>522.</t>
  </si>
  <si>
    <t>Egyéb költségtérítés</t>
  </si>
  <si>
    <t>523.</t>
  </si>
  <si>
    <t>K1112</t>
  </si>
  <si>
    <t>Szociális támogatás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</si>
  <si>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</si>
  <si>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</si>
  <si>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</si>
  <si>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</si>
  <si>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</si>
  <si>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</si>
  <si>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</si>
  <si>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</si>
  <si>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</si>
  <si>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</si>
  <si>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</si>
  <si>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</si>
  <si>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</si>
  <si>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</si>
  <si>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Informatikai szolgáltatás igénybevétele</t>
  </si>
  <si>
    <t>538.</t>
  </si>
  <si>
    <t>Számítógépes rendszerhez kapcsolósó szolgáltatás</t>
  </si>
  <si>
    <t>539.</t>
  </si>
  <si>
    <t>540.</t>
  </si>
  <si>
    <t>541.</t>
  </si>
  <si>
    <t>542.</t>
  </si>
  <si>
    <t>543.</t>
  </si>
  <si>
    <t>Közvetített szolgáltatás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</si>
  <si>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</si>
  <si>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</si>
  <si>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</si>
  <si>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</si>
  <si>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</si>
  <si>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</si>
  <si>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</si>
  <si>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</si>
  <si>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</si>
  <si>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</si>
  <si>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Dijak egyéb, befizetések</t>
  </si>
  <si>
    <t>554.</t>
  </si>
  <si>
    <t>555.</t>
  </si>
  <si>
    <t>556.</t>
  </si>
  <si>
    <t>Egyéb működési célú támogatások államháztartáson kivülre</t>
  </si>
  <si>
    <t>557.</t>
  </si>
  <si>
    <t>558.</t>
  </si>
  <si>
    <t>559.</t>
  </si>
  <si>
    <t>560.</t>
  </si>
  <si>
    <t>561.</t>
  </si>
  <si>
    <t>Szigligeti Közös Önkormányzati Hivatal összesen: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</si>
  <si>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</si>
  <si>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</si>
  <si>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</si>
  <si>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</si>
  <si>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</si>
  <si>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</si>
  <si>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</si>
  <si>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</si>
  <si>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</si>
  <si>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</si>
  <si>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</si>
  <si>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Kiadások összesen</t>
  </si>
  <si>
    <t>2017. évi költségvetés kiadásai</t>
  </si>
  <si>
    <t>Állam- igazgatási feladat</t>
  </si>
  <si>
    <t>Önkormányzatok és önkorm. hivatalok jogalkotó és ált. ig. tev</t>
  </si>
  <si>
    <t>013320</t>
  </si>
  <si>
    <t>Köztemető fenntartása és működtetése</t>
  </si>
  <si>
    <t>Az önkormányzati vagyonnal való gazdálkodással kapcs. feladatok</t>
  </si>
  <si>
    <t>045160</t>
  </si>
  <si>
    <t>Közutak, hidak,alagútak üzemeltetése, fenntartása</t>
  </si>
  <si>
    <t>045061</t>
  </si>
  <si>
    <t>Kerékpárút üzemeltetése, fenntartása</t>
  </si>
  <si>
    <t>064010</t>
  </si>
  <si>
    <t>Közvilágítás</t>
  </si>
  <si>
    <t>066010</t>
  </si>
  <si>
    <t>Zöldterület kezelés</t>
  </si>
  <si>
    <t>072112</t>
  </si>
  <si>
    <t>Háziorvosi ügyeleti ellátás</t>
  </si>
  <si>
    <t>086020</t>
  </si>
  <si>
    <t>Helyi térségi közösségi tér biztosítása műk.</t>
  </si>
  <si>
    <t>Egyéb szociális pénzbeli és természetbeni ellátások, támogatások</t>
  </si>
  <si>
    <t>107051</t>
  </si>
  <si>
    <t>Szociális étkeztetés</t>
  </si>
  <si>
    <t>107052</t>
  </si>
  <si>
    <t>Házi segítségnyújtás</t>
  </si>
  <si>
    <t>Önkormányzat kiadások összesen:</t>
  </si>
  <si>
    <t>091110</t>
  </si>
  <si>
    <t>Óvodai nevelés, ellátás szakmai feladatai</t>
  </si>
  <si>
    <t>0911040</t>
  </si>
  <si>
    <t>Óvodai nevelés, ellátás működtetés</t>
  </si>
  <si>
    <t>Szigligeti Napközi Otthonos Óvoda összesen:</t>
  </si>
  <si>
    <t>Szigligeti Közös Önkormányzati Hivatal össz:</t>
  </si>
  <si>
    <t xml:space="preserve">2017.évi költségvetés felhalmozási kiadásai </t>
  </si>
  <si>
    <t xml:space="preserve">Kiemelt előirányzat </t>
  </si>
  <si>
    <t>Informatikai eszközök beszerzése</t>
  </si>
  <si>
    <t>Irodabútor beszerzése</t>
  </si>
  <si>
    <t>Majori lakások berendezése</t>
  </si>
  <si>
    <t>BAHART tőkeemelés</t>
  </si>
  <si>
    <t>Temetőbe járda építése</t>
  </si>
  <si>
    <t>Temető körül kerítés építése</t>
  </si>
  <si>
    <t>Rendezési terv módosítás</t>
  </si>
  <si>
    <t>Aranykagylói út csapadékvízelvezetés</t>
  </si>
  <si>
    <t>Pályázati tervek készítésére (település )</t>
  </si>
  <si>
    <t xml:space="preserve">Eszköz beszerzés </t>
  </si>
  <si>
    <t>Összesen:</t>
  </si>
  <si>
    <t>Hivatali épület felújítása</t>
  </si>
  <si>
    <t>Majori házak felújítására</t>
  </si>
  <si>
    <t>Kajári ház felújítása</t>
  </si>
  <si>
    <t>Orvosi rendelő vizesblokk felújítása</t>
  </si>
  <si>
    <t>Tűzoltó szertár épületének felújítására</t>
  </si>
  <si>
    <t>Főtér felújításának befejezésére</t>
  </si>
  <si>
    <t>Sportöltöző, műhely felújításának befejezésére</t>
  </si>
  <si>
    <t>Strand fűvesítés</t>
  </si>
  <si>
    <t>Partvédőmű felújítására</t>
  </si>
  <si>
    <t>Várban felújítások  tervezési költsége</t>
  </si>
  <si>
    <t xml:space="preserve">2017.-2020.  évi költségvetési bevételei és kiadásai </t>
  </si>
  <si>
    <t>2017. előirányzat</t>
  </si>
  <si>
    <t>2018. előirányzat</t>
  </si>
  <si>
    <t>2019. előirányzat</t>
  </si>
  <si>
    <t>2020. előirányzat</t>
  </si>
  <si>
    <t>Előirányzat-felhasználási terv
2015. évre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</si>
  <si>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</si>
  <si>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</si>
  <si>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</si>
  <si>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</si>
  <si>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</si>
  <si>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</si>
  <si>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</si>
  <si>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</si>
  <si>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</si>
  <si>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</si>
  <si>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</si>
  <si>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</si>
  <si>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</t>
  </si>
  <si>
    <t>Önkormányzatok működési támogatásai</t>
  </si>
  <si>
    <t>Működési célú támogatások ÁH-on belül</t>
  </si>
  <si>
    <t>Felhalmozási célú támogatások ÁH-on belül</t>
  </si>
  <si>
    <t>Bevételek összesen:</t>
  </si>
  <si>
    <t>Kiadások</t>
  </si>
  <si>
    <t>Dologi  kiadások</t>
  </si>
  <si>
    <t xml:space="preserve"> Egyéb működési célú kiadások</t>
  </si>
  <si>
    <t>Egyéb felhalmozási kiadások</t>
  </si>
  <si>
    <t>Kiadások összesen:</t>
  </si>
  <si>
    <t>Egyenleg</t>
  </si>
  <si>
    <t>2017. évi módosítás</t>
  </si>
  <si>
    <t>módosított előirányzat</t>
  </si>
  <si>
    <t>Lét-szám</t>
  </si>
  <si>
    <t xml:space="preserve">Működési célú kv. támogatások </t>
  </si>
  <si>
    <t xml:space="preserve">Működési célú költségvetési támogatások </t>
  </si>
  <si>
    <t xml:space="preserve">Elszámolásból származó bevételek </t>
  </si>
  <si>
    <t>B25</t>
  </si>
  <si>
    <t xml:space="preserve">Egyéb felhalmozási célú támogatás ÁHT belülről </t>
  </si>
  <si>
    <t>Arculati kézikönyv</t>
  </si>
  <si>
    <t>Öntözőrendszer</t>
  </si>
  <si>
    <t>Főtér szökőkút</t>
  </si>
  <si>
    <t>Sétaút</t>
  </si>
  <si>
    <t>Sajkás Kikötő terv</t>
  </si>
  <si>
    <t>Szaunaház  pályázati pénz</t>
  </si>
  <si>
    <t xml:space="preserve">Szaunaház saját forrás </t>
  </si>
  <si>
    <t>Sétaút eszköz</t>
  </si>
  <si>
    <t>Kereszt</t>
  </si>
  <si>
    <t>Vis maior</t>
  </si>
  <si>
    <t>BAHART</t>
  </si>
  <si>
    <t>K42</t>
  </si>
  <si>
    <t>Családi támogatások</t>
  </si>
  <si>
    <t>K353</t>
  </si>
  <si>
    <t>Kamatkiadások</t>
  </si>
  <si>
    <t>K5021</t>
  </si>
  <si>
    <t>Helyi önkormányzatok előző évi elszámolásból származó kiadások</t>
  </si>
  <si>
    <t>900020 Önkormányzatok funkcióra nem sorolható bevételei államháztartáson kivülről</t>
  </si>
  <si>
    <t>900020</t>
  </si>
  <si>
    <t xml:space="preserve"> Önkormányzatok funkcióra nem sorolható bevételei államháztartáson kivülről</t>
  </si>
  <si>
    <t xml:space="preserve">Farkas villa felújítása </t>
  </si>
  <si>
    <t>K63</t>
  </si>
  <si>
    <t>Szaunaház építése</t>
  </si>
  <si>
    <t>sétaút, és szökőkút</t>
  </si>
  <si>
    <t>206.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</si>
  <si>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</si>
  <si>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</si>
  <si>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</si>
  <si>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</si>
  <si>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</si>
  <si>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</si>
  <si>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</si>
  <si>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</si>
  <si>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</si>
  <si>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</si>
  <si>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</si>
  <si>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</si>
  <si>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</si>
  <si>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</si>
  <si>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</si>
  <si>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</si>
  <si>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 xml:space="preserve">Tárgyi eszköz beszerzés </t>
  </si>
  <si>
    <t>Önkormányzat és intézménye összesen:</t>
  </si>
  <si>
    <t>Önkormányzat összesen:</t>
  </si>
  <si>
    <t xml:space="preserve">                                                        9.melléklet a 3/2017.(II.28.)önkormányzati rendelethez
Módosította a 3/2018.(V.17.) önkormányzati rendelet</t>
  </si>
  <si>
    <t xml:space="preserve">                                                        1.melléklet a 3/2017.(II.28.)önkormányzati rendelethez
Módosította a 3/2018.(V.17.) önkormányzati rendelet</t>
  </si>
  <si>
    <t xml:space="preserve">                                                         3.melléklet a 3/2017.(II.28.)önkormányzati rendelethez
Módosította a 3/2018.(V.17.) önkormányzati rendelet</t>
  </si>
  <si>
    <t xml:space="preserve">                                                  4.melléklet a 3/2017.(II.28.)önkormányzati rendelethez
Módosította a 3/2018.(V.17.) önkormányzati rendelet</t>
  </si>
  <si>
    <t xml:space="preserve">                                                        5.melléklet a 3/2017.(II.28.)önkormányzati rendelethez
Módosította a 3/2018.(V.17.) önkormányzati rendelet</t>
  </si>
  <si>
    <t xml:space="preserve">                                                        7.melléklet a 3/2017.(II.28.)önkormányzati rendelethez
Módosította a 3/2018.(V.17.) önkormányzati rendelet</t>
  </si>
  <si>
    <t xml:space="preserve">                                                        8.melléklet a 3/2017.(II.28.)önkormányzati rendelethez
Módosította a 3/2018.(V.17.) önkormányzati rendelet</t>
  </si>
  <si>
    <t xml:space="preserve">                                                      2.melléklet a 3/2017.(II.28.) önkormányzati rendelethez
Módosította a 3/2018.(V.17.) önkormányzati rendelet</t>
  </si>
  <si>
    <t xml:space="preserve">                                                        6.melléklet a 3/2017.(II.28.) önkormányzati rendelethez
Módosította a 3/2018.(V.17.) önkormányzati rendelet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</si>
</sst>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#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 CE"/>
      <charset val="238"/>
    </font>
    <font>
      <b/>
      <sz val="9"/>
      <name val="Times New Roman"/>
      <family val="1"/>
      <charset val="238"/>
    </font>
    <font>
      <sz val="10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indexed="8"/>
      <name val="Times New Roman"/>
      <family val="1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i/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7"/>
      <color indexed="8"/>
      <name val="Times New Roman"/>
      <family val="1"/>
      <charset val="238"/>
    </font>
    <font>
      <sz val="7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7"/>
      <name val="Times New Roman"/>
      <family val="1"/>
      <charset val="238"/>
    </font>
    <font>
      <b/>
      <i/>
      <sz val="7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/>
    <xf numFmtId="0" fontId="21" fillId="0" borderId="0"/>
  </cellStyleXfs>
  <cellXfs count="654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3" fontId="7" fillId="0" borderId="8" xfId="0" applyNumberFormat="1" applyFont="1" applyBorder="1"/>
    <xf numFmtId="3" fontId="11" fillId="3" borderId="8" xfId="0" applyNumberFormat="1" applyFont="1" applyFill="1" applyBorder="1"/>
    <xf numFmtId="0" fontId="7" fillId="0" borderId="0" xfId="0" applyFont="1"/>
    <xf numFmtId="0" fontId="0" fillId="0" borderId="0" xfId="0" applyFont="1" applyAlignment="1"/>
    <xf numFmtId="0" fontId="9" fillId="0" borderId="0" xfId="0" applyFont="1"/>
    <xf numFmtId="0" fontId="3" fillId="0" borderId="0" xfId="0" applyFont="1" applyAlignment="1">
      <alignment horizontal="right"/>
    </xf>
    <xf numFmtId="0" fontId="8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center"/>
    </xf>
    <xf numFmtId="3" fontId="14" fillId="0" borderId="8" xfId="0" applyNumberFormat="1" applyFont="1" applyBorder="1" applyAlignment="1">
      <alignment horizontal="center"/>
    </xf>
    <xf numFmtId="0" fontId="0" fillId="0" borderId="5" xfId="0" applyFont="1" applyBorder="1" applyAlignment="1">
      <alignment horizontal="right"/>
    </xf>
    <xf numFmtId="49" fontId="8" fillId="0" borderId="5" xfId="0" applyNumberFormat="1" applyFont="1" applyBorder="1" applyAlignment="1"/>
    <xf numFmtId="0" fontId="8" fillId="0" borderId="28" xfId="0" applyFont="1" applyBorder="1" applyAlignment="1">
      <alignment horizontal="left"/>
    </xf>
    <xf numFmtId="3" fontId="8" fillId="0" borderId="29" xfId="0" applyNumberFormat="1" applyFont="1" applyBorder="1" applyAlignment="1">
      <alignment horizontal="right"/>
    </xf>
    <xf numFmtId="3" fontId="8" fillId="0" borderId="30" xfId="0" applyNumberFormat="1" applyFont="1" applyBorder="1" applyAlignment="1">
      <alignment horizontal="left"/>
    </xf>
    <xf numFmtId="49" fontId="8" fillId="0" borderId="30" xfId="0" applyNumberFormat="1" applyFont="1" applyBorder="1" applyAlignment="1">
      <alignment horizontal="left"/>
    </xf>
    <xf numFmtId="3" fontId="8" fillId="0" borderId="30" xfId="0" applyNumberFormat="1" applyFont="1" applyBorder="1" applyAlignment="1">
      <alignment horizontal="right"/>
    </xf>
    <xf numFmtId="49" fontId="8" fillId="0" borderId="8" xfId="0" applyNumberFormat="1" applyFont="1" applyBorder="1" applyAlignment="1"/>
    <xf numFmtId="3" fontId="3" fillId="0" borderId="32" xfId="0" applyNumberFormat="1" applyFont="1" applyBorder="1" applyAlignment="1">
      <alignment horizontal="right"/>
    </xf>
    <xf numFmtId="0" fontId="3" fillId="0" borderId="32" xfId="0" applyFont="1" applyBorder="1"/>
    <xf numFmtId="0" fontId="8" fillId="0" borderId="33" xfId="0" applyFont="1" applyBorder="1" applyAlignment="1">
      <alignment horizontal="left"/>
    </xf>
    <xf numFmtId="3" fontId="8" fillId="0" borderId="32" xfId="0" applyNumberFormat="1" applyFont="1" applyBorder="1" applyAlignment="1">
      <alignment horizontal="right"/>
    </xf>
    <xf numFmtId="0" fontId="8" fillId="0" borderId="32" xfId="0" applyFont="1" applyBorder="1" applyAlignment="1">
      <alignment horizontal="left"/>
    </xf>
    <xf numFmtId="49" fontId="3" fillId="0" borderId="8" xfId="0" applyNumberFormat="1" applyFont="1" applyBorder="1" applyAlignment="1"/>
    <xf numFmtId="0" fontId="3" fillId="0" borderId="33" xfId="0" applyFont="1" applyBorder="1" applyAlignment="1">
      <alignment horizontal="left"/>
    </xf>
    <xf numFmtId="0" fontId="8" fillId="0" borderId="33" xfId="0" applyFont="1" applyBorder="1" applyAlignment="1">
      <alignment horizontal="left" wrapText="1"/>
    </xf>
    <xf numFmtId="0" fontId="10" fillId="3" borderId="1" xfId="0" applyFont="1" applyFill="1" applyBorder="1" applyAlignment="1"/>
    <xf numFmtId="0" fontId="6" fillId="3" borderId="34" xfId="0" applyFont="1" applyFill="1" applyBorder="1" applyAlignment="1">
      <alignment horizontal="left"/>
    </xf>
    <xf numFmtId="3" fontId="6" fillId="3" borderId="35" xfId="0" applyNumberFormat="1" applyFont="1" applyFill="1" applyBorder="1" applyAlignment="1">
      <alignment horizontal="right"/>
    </xf>
    <xf numFmtId="0" fontId="6" fillId="3" borderId="35" xfId="0" applyFont="1" applyFill="1" applyBorder="1" applyAlignment="1">
      <alignment horizontal="left"/>
    </xf>
    <xf numFmtId="0" fontId="12" fillId="0" borderId="8" xfId="0" applyFont="1" applyFill="1" applyBorder="1" applyAlignment="1"/>
    <xf numFmtId="0" fontId="3" fillId="0" borderId="8" xfId="0" applyFont="1" applyFill="1" applyBorder="1"/>
    <xf numFmtId="3" fontId="3" fillId="0" borderId="8" xfId="0" applyNumberFormat="1" applyFont="1" applyFill="1" applyBorder="1"/>
    <xf numFmtId="49" fontId="0" fillId="0" borderId="8" xfId="0" applyNumberFormat="1" applyFill="1" applyBorder="1" applyAlignment="1"/>
    <xf numFmtId="0" fontId="3" fillId="0" borderId="8" xfId="0" applyFont="1" applyFill="1" applyBorder="1" applyAlignment="1"/>
    <xf numFmtId="0" fontId="12" fillId="3" borderId="8" xfId="0" applyFont="1" applyFill="1" applyBorder="1" applyAlignment="1"/>
    <xf numFmtId="3" fontId="4" fillId="3" borderId="8" xfId="0" applyNumberFormat="1" applyFont="1" applyFill="1" applyBorder="1"/>
    <xf numFmtId="0" fontId="4" fillId="0" borderId="0" xfId="0" applyFont="1"/>
    <xf numFmtId="3" fontId="9" fillId="0" borderId="8" xfId="0" applyNumberFormat="1" applyFont="1" applyBorder="1"/>
    <xf numFmtId="0" fontId="9" fillId="0" borderId="8" xfId="0" applyFont="1" applyBorder="1"/>
    <xf numFmtId="3" fontId="9" fillId="0" borderId="1" xfId="0" applyNumberFormat="1" applyFont="1" applyBorder="1"/>
    <xf numFmtId="0" fontId="9" fillId="0" borderId="1" xfId="0" applyFont="1" applyBorder="1"/>
    <xf numFmtId="0" fontId="15" fillId="3" borderId="8" xfId="0" applyFont="1" applyFill="1" applyBorder="1"/>
    <xf numFmtId="3" fontId="15" fillId="3" borderId="8" xfId="0" applyNumberFormat="1" applyFont="1" applyFill="1" applyBorder="1"/>
    <xf numFmtId="0" fontId="15" fillId="0" borderId="0" xfId="0" applyFont="1"/>
    <xf numFmtId="0" fontId="10" fillId="0" borderId="0" xfId="0" applyFont="1" applyAlignment="1"/>
    <xf numFmtId="3" fontId="9" fillId="0" borderId="0" xfId="0" applyNumberFormat="1" applyFont="1"/>
    <xf numFmtId="3" fontId="0" fillId="0" borderId="0" xfId="0" applyNumberFormat="1" applyFont="1" applyAlignment="1"/>
    <xf numFmtId="3" fontId="7" fillId="0" borderId="0" xfId="0" applyNumberFormat="1" applyFont="1"/>
    <xf numFmtId="0" fontId="5" fillId="3" borderId="10" xfId="0" applyFont="1" applyFill="1" applyBorder="1"/>
    <xf numFmtId="0" fontId="5" fillId="0" borderId="10" xfId="0" applyFont="1" applyBorder="1"/>
    <xf numFmtId="0" fontId="5" fillId="0" borderId="11" xfId="0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 applyAlignment="1">
      <alignment horizontal="left"/>
    </xf>
    <xf numFmtId="3" fontId="2" fillId="0" borderId="0" xfId="0" applyNumberFormat="1" applyFont="1" applyAlignment="1"/>
    <xf numFmtId="0" fontId="11" fillId="0" borderId="0" xfId="0" applyFont="1"/>
    <xf numFmtId="0" fontId="2" fillId="0" borderId="10" xfId="0" applyFont="1" applyFill="1" applyBorder="1"/>
    <xf numFmtId="3" fontId="7" fillId="0" borderId="0" xfId="0" applyNumberFormat="1" applyFont="1" applyFill="1"/>
    <xf numFmtId="0" fontId="5" fillId="3" borderId="11" xfId="0" applyFont="1" applyFill="1" applyBorder="1"/>
    <xf numFmtId="0" fontId="2" fillId="0" borderId="11" xfId="0" applyFont="1" applyBorder="1"/>
    <xf numFmtId="3" fontId="11" fillId="0" borderId="8" xfId="0" applyNumberFormat="1" applyFont="1" applyBorder="1"/>
    <xf numFmtId="3" fontId="5" fillId="3" borderId="8" xfId="0" applyNumberFormat="1" applyFont="1" applyFill="1" applyBorder="1" applyAlignment="1">
      <alignment horizontal="right"/>
    </xf>
    <xf numFmtId="3" fontId="11" fillId="3" borderId="8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8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right"/>
    </xf>
    <xf numFmtId="49" fontId="2" fillId="0" borderId="5" xfId="0" applyNumberFormat="1" applyFont="1" applyBorder="1" applyAlignment="1"/>
    <xf numFmtId="0" fontId="2" fillId="0" borderId="29" xfId="0" applyFont="1" applyBorder="1" applyAlignment="1">
      <alignment wrapText="1"/>
    </xf>
    <xf numFmtId="3" fontId="2" fillId="0" borderId="30" xfId="0" applyNumberFormat="1" applyFont="1" applyBorder="1" applyAlignment="1">
      <alignment horizontal="right"/>
    </xf>
    <xf numFmtId="3" fontId="7" fillId="0" borderId="30" xfId="0" applyNumberFormat="1" applyFont="1" applyBorder="1" applyAlignment="1">
      <alignment horizontal="right"/>
    </xf>
    <xf numFmtId="49" fontId="2" fillId="0" borderId="8" xfId="0" applyNumberFormat="1" applyFont="1" applyBorder="1" applyAlignment="1"/>
    <xf numFmtId="0" fontId="2" fillId="0" borderId="40" xfId="0" applyFont="1" applyBorder="1"/>
    <xf numFmtId="3" fontId="7" fillId="0" borderId="32" xfId="0" applyNumberFormat="1" applyFont="1" applyBorder="1" applyAlignment="1">
      <alignment horizontal="right"/>
    </xf>
    <xf numFmtId="0" fontId="2" fillId="0" borderId="33" xfId="0" applyFont="1" applyBorder="1" applyAlignment="1">
      <alignment wrapText="1"/>
    </xf>
    <xf numFmtId="3" fontId="2" fillId="0" borderId="32" xfId="0" applyNumberFormat="1" applyFont="1" applyBorder="1" applyAlignment="1">
      <alignment horizontal="right"/>
    </xf>
    <xf numFmtId="0" fontId="7" fillId="0" borderId="8" xfId="0" applyFont="1" applyFill="1" applyBorder="1"/>
    <xf numFmtId="0" fontId="2" fillId="0" borderId="40" xfId="0" applyFont="1" applyBorder="1" applyAlignment="1">
      <alignment wrapText="1"/>
    </xf>
    <xf numFmtId="3" fontId="5" fillId="0" borderId="32" xfId="0" applyNumberFormat="1" applyFont="1" applyBorder="1" applyAlignment="1">
      <alignment horizontal="right"/>
    </xf>
    <xf numFmtId="0" fontId="2" fillId="0" borderId="40" xfId="0" applyFont="1" applyBorder="1" applyAlignment="1">
      <alignment horizontal="left" wrapText="1"/>
    </xf>
    <xf numFmtId="3" fontId="2" fillId="0" borderId="32" xfId="0" applyNumberFormat="1" applyFont="1" applyBorder="1" applyAlignment="1">
      <alignment horizontal="left"/>
    </xf>
    <xf numFmtId="49" fontId="2" fillId="0" borderId="1" xfId="0" applyNumberFormat="1" applyFont="1" applyBorder="1" applyAlignment="1"/>
    <xf numFmtId="3" fontId="2" fillId="0" borderId="35" xfId="0" applyNumberFormat="1" applyFont="1" applyBorder="1" applyAlignment="1">
      <alignment horizontal="right"/>
    </xf>
    <xf numFmtId="3" fontId="7" fillId="0" borderId="35" xfId="0" applyNumberFormat="1" applyFont="1" applyBorder="1" applyAlignment="1">
      <alignment horizontal="right"/>
    </xf>
    <xf numFmtId="0" fontId="2" fillId="0" borderId="34" xfId="0" applyFont="1" applyBorder="1" applyAlignment="1">
      <alignment wrapText="1"/>
    </xf>
    <xf numFmtId="0" fontId="2" fillId="0" borderId="8" xfId="0" applyFont="1" applyBorder="1" applyAlignment="1">
      <alignment wrapText="1"/>
    </xf>
    <xf numFmtId="3" fontId="2" fillId="0" borderId="8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2" fillId="3" borderId="8" xfId="0" applyFont="1" applyFill="1" applyBorder="1" applyAlignment="1"/>
    <xf numFmtId="0" fontId="5" fillId="3" borderId="8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right"/>
    </xf>
    <xf numFmtId="0" fontId="5" fillId="0" borderId="8" xfId="0" applyFont="1" applyFill="1" applyBorder="1" applyAlignment="1"/>
    <xf numFmtId="0" fontId="2" fillId="0" borderId="8" xfId="0" applyFont="1" applyBorder="1"/>
    <xf numFmtId="3" fontId="11" fillId="0" borderId="8" xfId="0" applyNumberFormat="1" applyFont="1" applyBorder="1" applyAlignment="1">
      <alignment horizontal="right"/>
    </xf>
    <xf numFmtId="0" fontId="7" fillId="0" borderId="8" xfId="0" applyFont="1" applyBorder="1"/>
    <xf numFmtId="49" fontId="7" fillId="0" borderId="8" xfId="0" applyNumberFormat="1" applyFont="1" applyBorder="1"/>
    <xf numFmtId="49" fontId="2" fillId="0" borderId="8" xfId="0" applyNumberFormat="1" applyFont="1" applyFill="1" applyBorder="1" applyAlignment="1"/>
    <xf numFmtId="0" fontId="5" fillId="3" borderId="8" xfId="0" applyFont="1" applyFill="1" applyBorder="1" applyAlignment="1"/>
    <xf numFmtId="0" fontId="7" fillId="3" borderId="8" xfId="0" applyFont="1" applyFill="1" applyBorder="1"/>
    <xf numFmtId="3" fontId="7" fillId="3" borderId="8" xfId="0" applyNumberFormat="1" applyFont="1" applyFill="1" applyBorder="1"/>
    <xf numFmtId="0" fontId="11" fillId="3" borderId="8" xfId="0" applyFont="1" applyFill="1" applyBorder="1"/>
    <xf numFmtId="0" fontId="7" fillId="0" borderId="0" xfId="0" applyFont="1" applyFill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43" xfId="0" applyFont="1" applyBorder="1" applyAlignment="1">
      <alignment horizontal="center"/>
    </xf>
    <xf numFmtId="3" fontId="11" fillId="0" borderId="7" xfId="0" applyNumberFormat="1" applyFont="1" applyBorder="1" applyAlignment="1">
      <alignment horizontal="right"/>
    </xf>
    <xf numFmtId="3" fontId="11" fillId="0" borderId="4" xfId="0" applyNumberFormat="1" applyFont="1" applyBorder="1" applyAlignment="1">
      <alignment horizontal="right"/>
    </xf>
    <xf numFmtId="3" fontId="11" fillId="0" borderId="37" xfId="0" applyNumberFormat="1" applyFont="1" applyBorder="1" applyAlignment="1">
      <alignment horizontal="right"/>
    </xf>
    <xf numFmtId="3" fontId="2" fillId="0" borderId="18" xfId="0" applyNumberFormat="1" applyFont="1" applyBorder="1"/>
    <xf numFmtId="3" fontId="2" fillId="0" borderId="8" xfId="0" applyNumberFormat="1" applyFont="1" applyBorder="1"/>
    <xf numFmtId="3" fontId="7" fillId="0" borderId="19" xfId="0" applyNumberFormat="1" applyFont="1" applyBorder="1"/>
    <xf numFmtId="0" fontId="3" fillId="0" borderId="8" xfId="0" applyFont="1" applyBorder="1"/>
    <xf numFmtId="0" fontId="5" fillId="0" borderId="11" xfId="0" applyFont="1" applyBorder="1"/>
    <xf numFmtId="3" fontId="5" fillId="0" borderId="18" xfId="0" applyNumberFormat="1" applyFont="1" applyBorder="1"/>
    <xf numFmtId="3" fontId="5" fillId="0" borderId="8" xfId="0" applyNumberFormat="1" applyFont="1" applyBorder="1"/>
    <xf numFmtId="3" fontId="5" fillId="3" borderId="18" xfId="0" applyNumberFormat="1" applyFont="1" applyFill="1" applyBorder="1"/>
    <xf numFmtId="3" fontId="5" fillId="3" borderId="8" xfId="0" applyNumberFormat="1" applyFont="1" applyFill="1" applyBorder="1"/>
    <xf numFmtId="0" fontId="5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0" borderId="19" xfId="0" applyFont="1" applyBorder="1"/>
    <xf numFmtId="0" fontId="17" fillId="0" borderId="0" xfId="0" applyFont="1" applyAlignment="1"/>
    <xf numFmtId="3" fontId="17" fillId="0" borderId="0" xfId="0" applyNumberFormat="1" applyFont="1" applyAlignment="1"/>
    <xf numFmtId="0" fontId="18" fillId="0" borderId="0" xfId="0" applyFont="1"/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8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7" fillId="0" borderId="10" xfId="0" applyFont="1" applyBorder="1"/>
    <xf numFmtId="0" fontId="17" fillId="0" borderId="11" xfId="0" applyFont="1" applyBorder="1" applyAlignment="1">
      <alignment horizontal="left"/>
    </xf>
    <xf numFmtId="0" fontId="22" fillId="0" borderId="10" xfId="0" applyFont="1" applyBorder="1"/>
    <xf numFmtId="0" fontId="22" fillId="0" borderId="11" xfId="0" applyFont="1" applyBorder="1"/>
    <xf numFmtId="0" fontId="17" fillId="0" borderId="11" xfId="0" applyFont="1" applyBorder="1"/>
    <xf numFmtId="0" fontId="22" fillId="0" borderId="0" xfId="0" applyFont="1"/>
    <xf numFmtId="3" fontId="22" fillId="0" borderId="0" xfId="0" applyNumberFormat="1" applyFont="1"/>
    <xf numFmtId="0" fontId="22" fillId="0" borderId="10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8" fillId="0" borderId="23" xfId="0" applyFont="1" applyBorder="1" applyAlignment="1">
      <alignment horizontal="center"/>
    </xf>
    <xf numFmtId="3" fontId="20" fillId="0" borderId="18" xfId="0" applyNumberFormat="1" applyFont="1" applyBorder="1" applyAlignment="1">
      <alignment horizontal="right"/>
    </xf>
    <xf numFmtId="3" fontId="17" fillId="0" borderId="18" xfId="0" applyNumberFormat="1" applyFont="1" applyBorder="1"/>
    <xf numFmtId="3" fontId="22" fillId="0" borderId="18" xfId="0" applyNumberFormat="1" applyFont="1" applyBorder="1"/>
    <xf numFmtId="0" fontId="17" fillId="0" borderId="0" xfId="0" applyFont="1" applyAlignment="1">
      <alignment horizontal="center"/>
    </xf>
    <xf numFmtId="0" fontId="23" fillId="0" borderId="0" xfId="0" applyFont="1" applyAlignment="1"/>
    <xf numFmtId="0" fontId="22" fillId="0" borderId="0" xfId="0" applyFont="1" applyAlignment="1">
      <alignment horizontal="center"/>
    </xf>
    <xf numFmtId="0" fontId="24" fillId="0" borderId="8" xfId="0" applyFont="1" applyBorder="1" applyAlignment="1">
      <alignment horizontal="center"/>
    </xf>
    <xf numFmtId="0" fontId="22" fillId="3" borderId="16" xfId="0" applyFont="1" applyFill="1" applyBorder="1"/>
    <xf numFmtId="49" fontId="22" fillId="3" borderId="17" xfId="0" applyNumberFormat="1" applyFont="1" applyFill="1" applyBorder="1" applyAlignment="1">
      <alignment horizontal="left"/>
    </xf>
    <xf numFmtId="0" fontId="20" fillId="0" borderId="6" xfId="0" applyFont="1" applyBorder="1"/>
    <xf numFmtId="0" fontId="20" fillId="0" borderId="7" xfId="0" applyFont="1" applyBorder="1"/>
    <xf numFmtId="0" fontId="18" fillId="0" borderId="7" xfId="0" applyFont="1" applyBorder="1"/>
    <xf numFmtId="0" fontId="18" fillId="0" borderId="10" xfId="0" applyFont="1" applyBorder="1"/>
    <xf numFmtId="0" fontId="18" fillId="0" borderId="11" xfId="0" applyFont="1" applyBorder="1"/>
    <xf numFmtId="0" fontId="20" fillId="0" borderId="10" xfId="0" applyFont="1" applyBorder="1"/>
    <xf numFmtId="0" fontId="20" fillId="0" borderId="11" xfId="0" applyFont="1" applyBorder="1"/>
    <xf numFmtId="0" fontId="20" fillId="0" borderId="11" xfId="0" applyFont="1" applyFill="1" applyBorder="1"/>
    <xf numFmtId="0" fontId="18" fillId="0" borderId="11" xfId="0" applyFont="1" applyFill="1" applyBorder="1"/>
    <xf numFmtId="0" fontId="20" fillId="3" borderId="10" xfId="0" applyFont="1" applyFill="1" applyBorder="1"/>
    <xf numFmtId="0" fontId="20" fillId="3" borderId="11" xfId="0" applyFont="1" applyFill="1" applyBorder="1"/>
    <xf numFmtId="3" fontId="18" fillId="0" borderId="11" xfId="0" applyNumberFormat="1" applyFont="1" applyBorder="1"/>
    <xf numFmtId="0" fontId="22" fillId="3" borderId="10" xfId="0" applyFont="1" applyFill="1" applyBorder="1"/>
    <xf numFmtId="0" fontId="22" fillId="3" borderId="11" xfId="0" applyFont="1" applyFill="1" applyBorder="1" applyAlignment="1">
      <alignment horizontal="left"/>
    </xf>
    <xf numFmtId="0" fontId="26" fillId="3" borderId="11" xfId="0" applyFont="1" applyFill="1" applyBorder="1"/>
    <xf numFmtId="0" fontId="27" fillId="3" borderId="11" xfId="0" applyFont="1" applyFill="1" applyBorder="1"/>
    <xf numFmtId="0" fontId="26" fillId="3" borderId="11" xfId="0" applyFont="1" applyFill="1" applyBorder="1" applyAlignment="1">
      <alignment horizontal="left"/>
    </xf>
    <xf numFmtId="0" fontId="22" fillId="3" borderId="10" xfId="0" applyFont="1" applyFill="1" applyBorder="1" applyAlignment="1"/>
    <xf numFmtId="0" fontId="18" fillId="3" borderId="11" xfId="0" applyFont="1" applyFill="1" applyBorder="1"/>
    <xf numFmtId="0" fontId="18" fillId="3" borderId="3" xfId="0" applyFont="1" applyFill="1" applyBorder="1"/>
    <xf numFmtId="0" fontId="18" fillId="3" borderId="4" xfId="0" applyFont="1" applyFill="1" applyBorder="1"/>
    <xf numFmtId="0" fontId="20" fillId="3" borderId="4" xfId="0" applyFont="1" applyFill="1" applyBorder="1"/>
    <xf numFmtId="0" fontId="24" fillId="0" borderId="8" xfId="0" applyFont="1" applyBorder="1"/>
    <xf numFmtId="0" fontId="27" fillId="0" borderId="8" xfId="0" applyFont="1" applyFill="1" applyBorder="1" applyAlignment="1">
      <alignment horizontal="left"/>
    </xf>
    <xf numFmtId="0" fontId="22" fillId="3" borderId="6" xfId="0" applyFont="1" applyFill="1" applyBorder="1" applyAlignment="1">
      <alignment vertical="top"/>
    </xf>
    <xf numFmtId="0" fontId="22" fillId="3" borderId="7" xfId="0" applyFont="1" applyFill="1" applyBorder="1" applyAlignment="1">
      <alignment horizontal="left" vertical="top"/>
    </xf>
    <xf numFmtId="0" fontId="26" fillId="3" borderId="7" xfId="0" applyFont="1" applyFill="1" applyBorder="1" applyAlignment="1">
      <alignment horizontal="left" vertical="top"/>
    </xf>
    <xf numFmtId="0" fontId="26" fillId="3" borderId="18" xfId="0" applyFont="1" applyFill="1" applyBorder="1" applyAlignment="1">
      <alignment horizontal="left"/>
    </xf>
    <xf numFmtId="0" fontId="20" fillId="0" borderId="8" xfId="0" applyFont="1" applyBorder="1"/>
    <xf numFmtId="3" fontId="18" fillId="0" borderId="8" xfId="0" applyNumberFormat="1" applyFont="1" applyBorder="1"/>
    <xf numFmtId="0" fontId="28" fillId="0" borderId="8" xfId="0" applyFont="1" applyBorder="1"/>
    <xf numFmtId="0" fontId="20" fillId="3" borderId="8" xfId="0" applyFont="1" applyFill="1" applyBorder="1"/>
    <xf numFmtId="3" fontId="20" fillId="3" borderId="8" xfId="0" applyNumberFormat="1" applyFont="1" applyFill="1" applyBorder="1"/>
    <xf numFmtId="0" fontId="20" fillId="0" borderId="8" xfId="0" applyFont="1" applyFill="1" applyBorder="1"/>
    <xf numFmtId="3" fontId="20" fillId="0" borderId="8" xfId="0" applyNumberFormat="1" applyFont="1" applyFill="1" applyBorder="1"/>
    <xf numFmtId="0" fontId="22" fillId="3" borderId="19" xfId="0" applyFont="1" applyFill="1" applyBorder="1"/>
    <xf numFmtId="49" fontId="22" fillId="3" borderId="8" xfId="0" applyNumberFormat="1" applyFont="1" applyFill="1" applyBorder="1" applyAlignment="1">
      <alignment horizontal="left"/>
    </xf>
    <xf numFmtId="49" fontId="22" fillId="3" borderId="20" xfId="0" applyNumberFormat="1" applyFont="1" applyFill="1" applyBorder="1" applyAlignment="1">
      <alignment horizontal="left"/>
    </xf>
    <xf numFmtId="49" fontId="22" fillId="3" borderId="21" xfId="0" applyNumberFormat="1" applyFont="1" applyFill="1" applyBorder="1" applyAlignment="1">
      <alignment horizontal="left"/>
    </xf>
    <xf numFmtId="49" fontId="22" fillId="3" borderId="22" xfId="0" applyNumberFormat="1" applyFont="1" applyFill="1" applyBorder="1" applyAlignment="1">
      <alignment horizontal="left"/>
    </xf>
    <xf numFmtId="3" fontId="18" fillId="0" borderId="8" xfId="0" applyNumberFormat="1" applyFont="1" applyFill="1" applyBorder="1"/>
    <xf numFmtId="0" fontId="20" fillId="0" borderId="0" xfId="0" applyFont="1" applyFill="1" applyBorder="1"/>
    <xf numFmtId="0" fontId="18" fillId="0" borderId="0" xfId="0" applyFont="1" applyBorder="1"/>
    <xf numFmtId="0" fontId="20" fillId="3" borderId="6" xfId="0" applyFont="1" applyFill="1" applyBorder="1"/>
    <xf numFmtId="0" fontId="20" fillId="3" borderId="7" xfId="0" applyFont="1" applyFill="1" applyBorder="1"/>
    <xf numFmtId="0" fontId="18" fillId="3" borderId="23" xfId="0" applyFont="1" applyFill="1" applyBorder="1"/>
    <xf numFmtId="0" fontId="20" fillId="3" borderId="18" xfId="0" applyFont="1" applyFill="1" applyBorder="1"/>
    <xf numFmtId="0" fontId="18" fillId="3" borderId="10" xfId="0" applyFont="1" applyFill="1" applyBorder="1"/>
    <xf numFmtId="0" fontId="18" fillId="3" borderId="18" xfId="0" applyFont="1" applyFill="1" applyBorder="1"/>
    <xf numFmtId="0" fontId="24" fillId="0" borderId="0" xfId="0" applyFont="1"/>
    <xf numFmtId="0" fontId="24" fillId="0" borderId="19" xfId="0" applyFont="1" applyBorder="1" applyAlignment="1">
      <alignment horizontal="center"/>
    </xf>
    <xf numFmtId="3" fontId="22" fillId="3" borderId="45" xfId="0" applyNumberFormat="1" applyFont="1" applyFill="1" applyBorder="1" applyAlignment="1">
      <alignment vertical="center"/>
    </xf>
    <xf numFmtId="3" fontId="22" fillId="0" borderId="23" xfId="0" applyNumberFormat="1" applyFont="1" applyBorder="1" applyAlignment="1">
      <alignment vertical="center"/>
    </xf>
    <xf numFmtId="3" fontId="17" fillId="0" borderId="18" xfId="0" applyNumberFormat="1" applyFont="1" applyBorder="1" applyAlignment="1">
      <alignment vertical="center"/>
    </xf>
    <xf numFmtId="3" fontId="22" fillId="0" borderId="18" xfId="0" applyNumberFormat="1" applyFont="1" applyBorder="1" applyAlignment="1">
      <alignment vertical="center"/>
    </xf>
    <xf numFmtId="3" fontId="18" fillId="0" borderId="18" xfId="0" applyNumberFormat="1" applyFont="1" applyFill="1" applyBorder="1" applyAlignment="1">
      <alignment vertical="center"/>
    </xf>
    <xf numFmtId="3" fontId="20" fillId="3" borderId="18" xfId="0" applyNumberFormat="1" applyFont="1" applyFill="1" applyBorder="1"/>
    <xf numFmtId="3" fontId="20" fillId="0" borderId="18" xfId="0" applyNumberFormat="1" applyFont="1" applyBorder="1"/>
    <xf numFmtId="3" fontId="18" fillId="0" borderId="18" xfId="0" applyNumberFormat="1" applyFont="1" applyBorder="1"/>
    <xf numFmtId="3" fontId="20" fillId="3" borderId="37" xfId="0" applyNumberFormat="1" applyFont="1" applyFill="1" applyBorder="1"/>
    <xf numFmtId="0" fontId="24" fillId="0" borderId="19" xfId="0" applyFont="1" applyBorder="1"/>
    <xf numFmtId="3" fontId="20" fillId="3" borderId="23" xfId="0" applyNumberFormat="1" applyFont="1" applyFill="1" applyBorder="1"/>
    <xf numFmtId="3" fontId="22" fillId="3" borderId="19" xfId="0" applyNumberFormat="1" applyFont="1" applyFill="1" applyBorder="1" applyAlignment="1"/>
    <xf numFmtId="3" fontId="18" fillId="0" borderId="23" xfId="0" applyNumberFormat="1" applyFont="1" applyBorder="1"/>
    <xf numFmtId="3" fontId="18" fillId="0" borderId="19" xfId="0" applyNumberFormat="1" applyFont="1" applyBorder="1"/>
    <xf numFmtId="3" fontId="20" fillId="3" borderId="19" xfId="0" applyNumberFormat="1" applyFont="1" applyFill="1" applyBorder="1"/>
    <xf numFmtId="3" fontId="20" fillId="0" borderId="19" xfId="0" applyNumberFormat="1" applyFont="1" applyFill="1" applyBorder="1"/>
    <xf numFmtId="3" fontId="18" fillId="0" borderId="19" xfId="0" applyNumberFormat="1" applyFont="1" applyFill="1" applyBorder="1"/>
    <xf numFmtId="3" fontId="20" fillId="3" borderId="46" xfId="0" applyNumberFormat="1" applyFont="1" applyFill="1" applyBorder="1"/>
    <xf numFmtId="0" fontId="22" fillId="0" borderId="0" xfId="0" applyFont="1" applyAlignment="1"/>
    <xf numFmtId="49" fontId="22" fillId="0" borderId="7" xfId="0" applyNumberFormat="1" applyFont="1" applyBorder="1" applyAlignment="1">
      <alignment horizontal="left"/>
    </xf>
    <xf numFmtId="3" fontId="18" fillId="0" borderId="0" xfId="0" applyNumberFormat="1" applyFont="1"/>
    <xf numFmtId="49" fontId="22" fillId="0" borderId="11" xfId="0" applyNumberFormat="1" applyFont="1" applyBorder="1" applyAlignment="1">
      <alignment horizontal="left"/>
    </xf>
    <xf numFmtId="49" fontId="17" fillId="0" borderId="11" xfId="0" applyNumberFormat="1" applyFont="1" applyBorder="1" applyAlignment="1">
      <alignment horizontal="left"/>
    </xf>
    <xf numFmtId="0" fontId="22" fillId="0" borderId="11" xfId="0" applyFont="1" applyBorder="1" applyAlignment="1">
      <alignment horizontal="center" vertical="center"/>
    </xf>
    <xf numFmtId="0" fontId="18" fillId="0" borderId="0" xfId="0" applyFont="1" applyFill="1"/>
    <xf numFmtId="3" fontId="18" fillId="0" borderId="0" xfId="0" applyNumberFormat="1" applyFont="1" applyFill="1"/>
    <xf numFmtId="3" fontId="18" fillId="0" borderId="0" xfId="0" applyNumberFormat="1" applyFont="1" applyFill="1" applyBorder="1"/>
    <xf numFmtId="0" fontId="24" fillId="0" borderId="5" xfId="0" applyFont="1" applyBorder="1"/>
    <xf numFmtId="3" fontId="22" fillId="0" borderId="18" xfId="0" applyNumberFormat="1" applyFont="1" applyFill="1" applyBorder="1" applyAlignment="1">
      <alignment vertical="center"/>
    </xf>
    <xf numFmtId="3" fontId="17" fillId="0" borderId="18" xfId="0" applyNumberFormat="1" applyFont="1" applyFill="1" applyBorder="1" applyAlignment="1">
      <alignment vertical="center"/>
    </xf>
    <xf numFmtId="3" fontId="18" fillId="0" borderId="18" xfId="0" applyNumberFormat="1" applyFont="1" applyFill="1" applyBorder="1"/>
    <xf numFmtId="3" fontId="22" fillId="0" borderId="8" xfId="0" applyNumberFormat="1" applyFont="1" applyBorder="1" applyAlignment="1">
      <alignment vertical="center"/>
    </xf>
    <xf numFmtId="3" fontId="20" fillId="0" borderId="8" xfId="0" applyNumberFormat="1" applyFont="1" applyBorder="1"/>
    <xf numFmtId="3" fontId="22" fillId="0" borderId="8" xfId="0" applyNumberFormat="1" applyFont="1" applyFill="1" applyBorder="1" applyAlignment="1">
      <alignment vertical="center"/>
    </xf>
    <xf numFmtId="3" fontId="17" fillId="0" borderId="8" xfId="0" applyNumberFormat="1" applyFont="1" applyFill="1" applyBorder="1" applyAlignment="1">
      <alignment vertical="center"/>
    </xf>
    <xf numFmtId="3" fontId="17" fillId="0" borderId="8" xfId="0" applyNumberFormat="1" applyFont="1" applyBorder="1" applyAlignment="1">
      <alignment vertical="center"/>
    </xf>
    <xf numFmtId="0" fontId="18" fillId="0" borderId="3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49" fontId="22" fillId="3" borderId="11" xfId="0" applyNumberFormat="1" applyFont="1" applyFill="1" applyBorder="1" applyAlignment="1">
      <alignment horizontal="left"/>
    </xf>
    <xf numFmtId="49" fontId="22" fillId="3" borderId="11" xfId="0" applyNumberFormat="1" applyFont="1" applyFill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9" fillId="0" borderId="11" xfId="0" applyFont="1" applyBorder="1" applyAlignment="1">
      <alignment horizontal="left"/>
    </xf>
    <xf numFmtId="0" fontId="22" fillId="0" borderId="11" xfId="0" applyFont="1" applyBorder="1" applyAlignment="1">
      <alignment wrapText="1"/>
    </xf>
    <xf numFmtId="0" fontId="22" fillId="0" borderId="11" xfId="0" applyFont="1" applyBorder="1" applyAlignment="1">
      <alignment horizontal="center" wrapText="1"/>
    </xf>
    <xf numFmtId="0" fontId="22" fillId="0" borderId="0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6" fillId="0" borderId="0" xfId="0" applyFont="1" applyBorder="1"/>
    <xf numFmtId="0" fontId="29" fillId="0" borderId="10" xfId="0" applyFont="1" applyBorder="1"/>
    <xf numFmtId="0" fontId="26" fillId="0" borderId="11" xfId="0" applyFont="1" applyBorder="1" applyAlignment="1">
      <alignment horizontal="left"/>
    </xf>
    <xf numFmtId="0" fontId="26" fillId="0" borderId="11" xfId="0" applyFont="1" applyBorder="1"/>
    <xf numFmtId="0" fontId="26" fillId="0" borderId="11" xfId="0" applyFont="1" applyBorder="1" applyAlignment="1">
      <alignment horizontal="center"/>
    </xf>
    <xf numFmtId="0" fontId="30" fillId="0" borderId="0" xfId="0" applyFont="1"/>
    <xf numFmtId="0" fontId="17" fillId="0" borderId="0" xfId="0" applyFont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29" fillId="0" borderId="0" xfId="0" applyFont="1" applyFill="1" applyBorder="1"/>
    <xf numFmtId="0" fontId="30" fillId="0" borderId="0" xfId="0" applyFont="1" applyBorder="1"/>
    <xf numFmtId="0" fontId="17" fillId="0" borderId="11" xfId="0" applyFont="1" applyFill="1" applyBorder="1" applyAlignment="1">
      <alignment horizontal="left"/>
    </xf>
    <xf numFmtId="0" fontId="29" fillId="0" borderId="11" xfId="0" applyFont="1" applyFill="1" applyBorder="1"/>
    <xf numFmtId="0" fontId="29" fillId="0" borderId="0" xfId="0" applyFont="1" applyBorder="1" applyAlignment="1">
      <alignment horizontal="left"/>
    </xf>
    <xf numFmtId="0" fontId="22" fillId="0" borderId="10" xfId="0" applyFont="1" applyFill="1" applyBorder="1"/>
    <xf numFmtId="0" fontId="22" fillId="0" borderId="11" xfId="0" applyFont="1" applyFill="1" applyBorder="1" applyAlignment="1">
      <alignment horizontal="left"/>
    </xf>
    <xf numFmtId="0" fontId="22" fillId="0" borderId="11" xfId="0" applyFont="1" applyFill="1" applyBorder="1" applyAlignment="1">
      <alignment horizontal="center"/>
    </xf>
    <xf numFmtId="0" fontId="20" fillId="0" borderId="0" xfId="0" applyFont="1"/>
    <xf numFmtId="0" fontId="17" fillId="0" borderId="10" xfId="0" applyFont="1" applyFill="1" applyBorder="1"/>
    <xf numFmtId="0" fontId="17" fillId="0" borderId="11" xfId="0" applyFont="1" applyFill="1" applyBorder="1" applyAlignment="1">
      <alignment wrapText="1"/>
    </xf>
    <xf numFmtId="0" fontId="22" fillId="0" borderId="11" xfId="0" applyFont="1" applyFill="1" applyBorder="1" applyAlignment="1">
      <alignment horizontal="center" wrapText="1"/>
    </xf>
    <xf numFmtId="0" fontId="17" fillId="0" borderId="0" xfId="0" applyFont="1" applyFill="1" applyAlignment="1"/>
    <xf numFmtId="164" fontId="22" fillId="0" borderId="10" xfId="0" applyNumberFormat="1" applyFont="1" applyBorder="1"/>
    <xf numFmtId="0" fontId="18" fillId="0" borderId="0" xfId="0" applyFont="1" applyFill="1" applyBorder="1"/>
    <xf numFmtId="0" fontId="20" fillId="0" borderId="10" xfId="0" applyFont="1" applyFill="1" applyBorder="1"/>
    <xf numFmtId="0" fontId="18" fillId="0" borderId="10" xfId="0" applyFont="1" applyFill="1" applyBorder="1"/>
    <xf numFmtId="0" fontId="17" fillId="3" borderId="11" xfId="0" applyFont="1" applyFill="1" applyBorder="1" applyAlignment="1">
      <alignment horizontal="left"/>
    </xf>
    <xf numFmtId="0" fontId="22" fillId="3" borderId="11" xfId="0" applyFont="1" applyFill="1" applyBorder="1" applyAlignment="1">
      <alignment horizontal="center"/>
    </xf>
    <xf numFmtId="3" fontId="20" fillId="0" borderId="0" xfId="0" applyNumberFormat="1" applyFont="1" applyFill="1" applyBorder="1"/>
    <xf numFmtId="0" fontId="1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2" borderId="10" xfId="0" applyFont="1" applyFill="1" applyBorder="1"/>
    <xf numFmtId="0" fontId="17" fillId="2" borderId="11" xfId="0" applyFont="1" applyFill="1" applyBorder="1" applyAlignment="1">
      <alignment horizontal="left"/>
    </xf>
    <xf numFmtId="0" fontId="22" fillId="2" borderId="11" xfId="0" applyFont="1" applyFill="1" applyBorder="1" applyAlignment="1">
      <alignment horizontal="center"/>
    </xf>
    <xf numFmtId="0" fontId="18" fillId="2" borderId="0" xfId="0" applyFont="1" applyFill="1"/>
    <xf numFmtId="0" fontId="17" fillId="2" borderId="0" xfId="0" applyFont="1" applyFill="1" applyAlignment="1"/>
    <xf numFmtId="0" fontId="26" fillId="3" borderId="11" xfId="0" applyFont="1" applyFill="1" applyBorder="1" applyAlignment="1">
      <alignment horizontal="center"/>
    </xf>
    <xf numFmtId="0" fontId="26" fillId="0" borderId="11" xfId="0" applyFont="1" applyFill="1" applyBorder="1" applyAlignment="1">
      <alignment horizontal="center"/>
    </xf>
    <xf numFmtId="0" fontId="26" fillId="0" borderId="37" xfId="0" applyFont="1" applyFill="1" applyBorder="1" applyAlignment="1">
      <alignment horizontal="center"/>
    </xf>
    <xf numFmtId="0" fontId="17" fillId="0" borderId="18" xfId="0" applyFont="1" applyBorder="1" applyAlignment="1">
      <alignment horizontal="left"/>
    </xf>
    <xf numFmtId="0" fontId="20" fillId="0" borderId="8" xfId="0" applyFont="1" applyBorder="1" applyAlignment="1">
      <alignment horizontal="center"/>
    </xf>
    <xf numFmtId="0" fontId="29" fillId="0" borderId="10" xfId="0" applyFont="1" applyFill="1" applyBorder="1"/>
    <xf numFmtId="0" fontId="26" fillId="0" borderId="11" xfId="0" applyFont="1" applyFill="1" applyBorder="1" applyAlignment="1">
      <alignment horizontal="left"/>
    </xf>
    <xf numFmtId="164" fontId="22" fillId="0" borderId="10" xfId="0" applyNumberFormat="1" applyFont="1" applyFill="1" applyBorder="1"/>
    <xf numFmtId="0" fontId="22" fillId="3" borderId="11" xfId="0" applyFont="1" applyFill="1" applyBorder="1"/>
    <xf numFmtId="164" fontId="22" fillId="0" borderId="11" xfId="0" applyNumberFormat="1" applyFont="1" applyBorder="1" applyAlignment="1">
      <alignment horizontal="center"/>
    </xf>
    <xf numFmtId="164" fontId="17" fillId="0" borderId="10" xfId="0" applyNumberFormat="1" applyFont="1" applyBorder="1"/>
    <xf numFmtId="0" fontId="29" fillId="0" borderId="11" xfId="0" applyFont="1" applyBorder="1"/>
    <xf numFmtId="0" fontId="22" fillId="0" borderId="4" xfId="0" applyFont="1" applyBorder="1" applyAlignment="1">
      <alignment horizontal="center"/>
    </xf>
    <xf numFmtId="0" fontId="26" fillId="0" borderId="18" xfId="0" applyFont="1" applyBorder="1" applyAlignment="1">
      <alignment horizontal="left"/>
    </xf>
    <xf numFmtId="0" fontId="29" fillId="0" borderId="18" xfId="0" applyFont="1" applyBorder="1" applyAlignment="1">
      <alignment horizontal="left"/>
    </xf>
    <xf numFmtId="0" fontId="22" fillId="0" borderId="7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29" fillId="0" borderId="4" xfId="0" applyFont="1" applyBorder="1" applyAlignment="1">
      <alignment horizontal="left"/>
    </xf>
    <xf numFmtId="0" fontId="17" fillId="0" borderId="12" xfId="0" applyFont="1" applyBorder="1"/>
    <xf numFmtId="0" fontId="22" fillId="0" borderId="8" xfId="0" applyFont="1" applyBorder="1" applyAlignment="1">
      <alignment horizontal="left"/>
    </xf>
    <xf numFmtId="0" fontId="29" fillId="0" borderId="8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17" fillId="0" borderId="7" xfId="0" applyFont="1" applyBorder="1" applyAlignment="1">
      <alignment horizontal="left"/>
    </xf>
    <xf numFmtId="0" fontId="17" fillId="0" borderId="23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8" fillId="0" borderId="5" xfId="0" applyFont="1" applyBorder="1"/>
    <xf numFmtId="0" fontId="22" fillId="0" borderId="7" xfId="0" applyFont="1" applyBorder="1" applyAlignment="1">
      <alignment horizontal="left"/>
    </xf>
    <xf numFmtId="0" fontId="26" fillId="0" borderId="7" xfId="0" applyFont="1" applyBorder="1" applyAlignment="1">
      <alignment horizontal="left"/>
    </xf>
    <xf numFmtId="0" fontId="20" fillId="0" borderId="0" xfId="0" applyFont="1" applyAlignment="1">
      <alignment horizontal="center"/>
    </xf>
    <xf numFmtId="0" fontId="22" fillId="3" borderId="11" xfId="0" applyFont="1" applyFill="1" applyBorder="1" applyAlignment="1">
      <alignment wrapText="1"/>
    </xf>
    <xf numFmtId="0" fontId="24" fillId="0" borderId="8" xfId="2" applyFont="1" applyBorder="1"/>
    <xf numFmtId="3" fontId="24" fillId="0" borderId="8" xfId="2" applyNumberFormat="1" applyFont="1" applyFill="1" applyBorder="1"/>
    <xf numFmtId="0" fontId="24" fillId="0" borderId="8" xfId="2" applyFont="1" applyFill="1" applyBorder="1"/>
    <xf numFmtId="3" fontId="22" fillId="3" borderId="11" xfId="0" applyNumberFormat="1" applyFont="1" applyFill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3" fontId="17" fillId="0" borderId="8" xfId="0" applyNumberFormat="1" applyFont="1" applyBorder="1" applyAlignment="1"/>
    <xf numFmtId="3" fontId="17" fillId="0" borderId="0" xfId="0" applyNumberFormat="1" applyFont="1" applyFill="1" applyBorder="1" applyAlignment="1">
      <alignment horizontal="right"/>
    </xf>
    <xf numFmtId="0" fontId="22" fillId="3" borderId="18" xfId="0" applyFont="1" applyFill="1" applyBorder="1" applyAlignment="1">
      <alignment horizontal="center"/>
    </xf>
    <xf numFmtId="3" fontId="18" fillId="0" borderId="0" xfId="0" applyNumberFormat="1" applyFont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2" fillId="3" borderId="18" xfId="0" applyNumberFormat="1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3" fontId="22" fillId="3" borderId="18" xfId="0" applyNumberFormat="1" applyFont="1" applyFill="1" applyBorder="1"/>
    <xf numFmtId="3" fontId="22" fillId="0" borderId="18" xfId="0" applyNumberFormat="1" applyFont="1" applyFill="1" applyBorder="1"/>
    <xf numFmtId="3" fontId="17" fillId="0" borderId="18" xfId="0" applyNumberFormat="1" applyFont="1" applyFill="1" applyBorder="1"/>
    <xf numFmtId="3" fontId="17" fillId="2" borderId="18" xfId="0" applyNumberFormat="1" applyFont="1" applyFill="1" applyBorder="1"/>
    <xf numFmtId="3" fontId="17" fillId="0" borderId="37" xfId="0" applyNumberFormat="1" applyFont="1" applyFill="1" applyBorder="1"/>
    <xf numFmtId="3" fontId="22" fillId="0" borderId="19" xfId="0" applyNumberFormat="1" applyFont="1" applyFill="1" applyBorder="1"/>
    <xf numFmtId="3" fontId="17" fillId="0" borderId="18" xfId="0" applyNumberFormat="1" applyFont="1" applyBorder="1" applyAlignment="1">
      <alignment horizontal="right"/>
    </xf>
    <xf numFmtId="3" fontId="18" fillId="0" borderId="18" xfId="0" applyNumberFormat="1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3" fontId="18" fillId="0" borderId="18" xfId="0" applyNumberFormat="1" applyFont="1" applyBorder="1" applyAlignment="1">
      <alignment wrapText="1"/>
    </xf>
    <xf numFmtId="3" fontId="22" fillId="0" borderId="18" xfId="0" applyNumberFormat="1" applyFont="1" applyBorder="1" applyAlignment="1">
      <alignment horizontal="right"/>
    </xf>
    <xf numFmtId="3" fontId="20" fillId="0" borderId="18" xfId="0" applyNumberFormat="1" applyFont="1" applyFill="1" applyBorder="1"/>
    <xf numFmtId="3" fontId="18" fillId="0" borderId="37" xfId="0" applyNumberFormat="1" applyFont="1" applyBorder="1"/>
    <xf numFmtId="3" fontId="20" fillId="0" borderId="19" xfId="0" applyNumberFormat="1" applyFont="1" applyBorder="1"/>
    <xf numFmtId="3" fontId="20" fillId="0" borderId="23" xfId="0" applyNumberFormat="1" applyFont="1" applyBorder="1"/>
    <xf numFmtId="3" fontId="18" fillId="0" borderId="46" xfId="0" applyNumberFormat="1" applyFont="1" applyBorder="1"/>
    <xf numFmtId="3" fontId="24" fillId="0" borderId="19" xfId="2" applyNumberFormat="1" applyFont="1" applyFill="1" applyBorder="1"/>
    <xf numFmtId="3" fontId="17" fillId="0" borderId="19" xfId="0" applyNumberFormat="1" applyFont="1" applyBorder="1" applyAlignment="1"/>
    <xf numFmtId="3" fontId="22" fillId="3" borderId="19" xfId="0" applyNumberFormat="1" applyFont="1" applyFill="1" applyBorder="1" applyAlignment="1">
      <alignment horizontal="right"/>
    </xf>
    <xf numFmtId="3" fontId="22" fillId="3" borderId="19" xfId="0" applyNumberFormat="1" applyFont="1" applyFill="1" applyBorder="1" applyAlignment="1">
      <alignment horizontal="right" wrapText="1"/>
    </xf>
    <xf numFmtId="3" fontId="20" fillId="3" borderId="19" xfId="0" applyNumberFormat="1" applyFont="1" applyFill="1" applyBorder="1" applyAlignment="1">
      <alignment horizontal="right"/>
    </xf>
    <xf numFmtId="3" fontId="30" fillId="0" borderId="8" xfId="0" applyNumberFormat="1" applyFont="1" applyBorder="1"/>
    <xf numFmtId="3" fontId="18" fillId="2" borderId="8" xfId="0" applyNumberFormat="1" applyFont="1" applyFill="1" applyBorder="1"/>
    <xf numFmtId="3" fontId="17" fillId="0" borderId="8" xfId="0" applyNumberFormat="1" applyFont="1" applyFill="1" applyBorder="1" applyAlignment="1">
      <alignment horizontal="right"/>
    </xf>
    <xf numFmtId="3" fontId="18" fillId="0" borderId="8" xfId="0" applyNumberFormat="1" applyFont="1" applyBorder="1" applyAlignment="1">
      <alignment horizontal="right"/>
    </xf>
    <xf numFmtId="0" fontId="20" fillId="0" borderId="29" xfId="0" applyFont="1" applyBorder="1"/>
    <xf numFmtId="3" fontId="24" fillId="0" borderId="8" xfId="3" applyNumberFormat="1" applyFont="1" applyFill="1" applyBorder="1"/>
    <xf numFmtId="0" fontId="24" fillId="0" borderId="8" xfId="3" applyFont="1" applyBorder="1"/>
    <xf numFmtId="0" fontId="28" fillId="0" borderId="8" xfId="3" applyFont="1" applyFill="1" applyBorder="1"/>
    <xf numFmtId="0" fontId="20" fillId="0" borderId="28" xfId="0" applyFont="1" applyBorder="1"/>
    <xf numFmtId="0" fontId="28" fillId="0" borderId="8" xfId="3" applyFont="1" applyBorder="1"/>
    <xf numFmtId="3" fontId="24" fillId="0" borderId="19" xfId="3" applyNumberFormat="1" applyFont="1" applyBorder="1"/>
    <xf numFmtId="3" fontId="28" fillId="0" borderId="19" xfId="3" applyNumberFormat="1" applyFont="1" applyBorder="1"/>
    <xf numFmtId="3" fontId="17" fillId="0" borderId="0" xfId="0" applyNumberFormat="1" applyFont="1" applyFill="1" applyAlignment="1"/>
    <xf numFmtId="3" fontId="17" fillId="0" borderId="8" xfId="0" applyNumberFormat="1" applyFont="1" applyFill="1" applyBorder="1" applyAlignment="1"/>
    <xf numFmtId="0" fontId="18" fillId="0" borderId="10" xfId="0" applyFont="1" applyBorder="1"/>
    <xf numFmtId="0" fontId="23" fillId="0" borderId="0" xfId="0" applyFont="1" applyAlignment="1"/>
    <xf numFmtId="0" fontId="22" fillId="3" borderId="18" xfId="0" applyFont="1" applyFill="1" applyBorder="1" applyAlignment="1">
      <alignment horizontal="left"/>
    </xf>
    <xf numFmtId="3" fontId="17" fillId="0" borderId="8" xfId="0" applyNumberFormat="1" applyFont="1" applyBorder="1"/>
    <xf numFmtId="3" fontId="17" fillId="0" borderId="8" xfId="0" applyNumberFormat="1" applyFont="1" applyBorder="1" applyAlignment="1">
      <alignment horizontal="right"/>
    </xf>
    <xf numFmtId="9" fontId="18" fillId="0" borderId="19" xfId="1" applyFont="1" applyBorder="1"/>
    <xf numFmtId="3" fontId="22" fillId="0" borderId="8" xfId="0" applyNumberFormat="1" applyFont="1" applyBorder="1" applyAlignment="1"/>
    <xf numFmtId="3" fontId="22" fillId="0" borderId="8" xfId="0" applyNumberFormat="1" applyFont="1" applyFill="1" applyBorder="1" applyAlignment="1"/>
    <xf numFmtId="0" fontId="26" fillId="4" borderId="11" xfId="0" applyFont="1" applyFill="1" applyBorder="1" applyAlignment="1">
      <alignment horizontal="left"/>
    </xf>
    <xf numFmtId="3" fontId="20" fillId="4" borderId="18" xfId="0" applyNumberFormat="1" applyFont="1" applyFill="1" applyBorder="1"/>
    <xf numFmtId="3" fontId="17" fillId="4" borderId="8" xfId="0" applyNumberFormat="1" applyFont="1" applyFill="1" applyBorder="1" applyAlignment="1"/>
    <xf numFmtId="0" fontId="18" fillId="0" borderId="18" xfId="0" applyFont="1" applyBorder="1"/>
    <xf numFmtId="3" fontId="17" fillId="0" borderId="1" xfId="0" applyNumberFormat="1" applyFont="1" applyFill="1" applyBorder="1" applyAlignment="1"/>
    <xf numFmtId="3" fontId="17" fillId="0" borderId="5" xfId="0" applyNumberFormat="1" applyFont="1" applyFill="1" applyBorder="1" applyAlignment="1"/>
    <xf numFmtId="3" fontId="17" fillId="0" borderId="5" xfId="0" applyNumberFormat="1" applyFont="1" applyBorder="1" applyAlignment="1"/>
    <xf numFmtId="3" fontId="22" fillId="4" borderId="8" xfId="0" applyNumberFormat="1" applyFont="1" applyFill="1" applyBorder="1" applyAlignment="1"/>
    <xf numFmtId="3" fontId="17" fillId="0" borderId="19" xfId="0" applyNumberFormat="1" applyFont="1" applyFill="1" applyBorder="1" applyAlignment="1"/>
    <xf numFmtId="3" fontId="22" fillId="3" borderId="8" xfId="0" applyNumberFormat="1" applyFont="1" applyFill="1" applyBorder="1" applyAlignment="1">
      <alignment vertical="center"/>
    </xf>
    <xf numFmtId="3" fontId="20" fillId="4" borderId="8" xfId="0" applyNumberFormat="1" applyFont="1" applyFill="1" applyBorder="1"/>
    <xf numFmtId="3" fontId="24" fillId="0" borderId="47" xfId="0" applyNumberFormat="1" applyFont="1" applyBorder="1" applyAlignment="1">
      <alignment horizontal="center"/>
    </xf>
    <xf numFmtId="3" fontId="24" fillId="0" borderId="48" xfId="0" applyNumberFormat="1" applyFont="1" applyBorder="1"/>
    <xf numFmtId="3" fontId="24" fillId="0" borderId="40" xfId="0" applyNumberFormat="1" applyFont="1" applyBorder="1"/>
    <xf numFmtId="3" fontId="24" fillId="0" borderId="0" xfId="0" applyNumberFormat="1" applyFont="1"/>
    <xf numFmtId="3" fontId="23" fillId="0" borderId="0" xfId="0" applyNumberFormat="1" applyFont="1" applyAlignment="1"/>
    <xf numFmtId="3" fontId="23" fillId="0" borderId="8" xfId="0" applyNumberFormat="1" applyFont="1" applyBorder="1" applyAlignment="1"/>
    <xf numFmtId="3" fontId="23" fillId="0" borderId="0" xfId="0" applyNumberFormat="1" applyFont="1" applyBorder="1" applyAlignment="1"/>
    <xf numFmtId="3" fontId="23" fillId="0" borderId="8" xfId="0" applyNumberFormat="1" applyFont="1" applyFill="1" applyBorder="1" applyAlignment="1"/>
    <xf numFmtId="3" fontId="22" fillId="4" borderId="19" xfId="0" applyNumberFormat="1" applyFont="1" applyFill="1" applyBorder="1" applyAlignment="1"/>
    <xf numFmtId="3" fontId="17" fillId="4" borderId="19" xfId="0" applyNumberFormat="1" applyFont="1" applyFill="1" applyBorder="1" applyAlignment="1"/>
    <xf numFmtId="3" fontId="22" fillId="3" borderId="8" xfId="0" applyNumberFormat="1" applyFont="1" applyFill="1" applyBorder="1" applyAlignment="1"/>
    <xf numFmtId="0" fontId="23" fillId="0" borderId="0" xfId="0" applyFont="1" applyAlignment="1"/>
    <xf numFmtId="3" fontId="22" fillId="0" borderId="23" xfId="0" applyNumberFormat="1" applyFont="1" applyFill="1" applyBorder="1" applyAlignment="1">
      <alignment vertical="center"/>
    </xf>
    <xf numFmtId="0" fontId="17" fillId="0" borderId="0" xfId="0" applyFont="1" applyAlignment="1"/>
    <xf numFmtId="3" fontId="22" fillId="0" borderId="8" xfId="0" applyNumberFormat="1" applyFont="1" applyBorder="1"/>
    <xf numFmtId="3" fontId="22" fillId="3" borderId="8" xfId="0" applyNumberFormat="1" applyFont="1" applyFill="1" applyBorder="1"/>
    <xf numFmtId="3" fontId="22" fillId="0" borderId="8" xfId="0" applyNumberFormat="1" applyFont="1" applyFill="1" applyBorder="1"/>
    <xf numFmtId="3" fontId="20" fillId="0" borderId="8" xfId="0" applyNumberFormat="1" applyFont="1" applyBorder="1" applyAlignment="1">
      <alignment horizontal="right" wrapText="1"/>
    </xf>
    <xf numFmtId="3" fontId="18" fillId="4" borderId="8" xfId="0" applyNumberFormat="1" applyFont="1" applyFill="1" applyBorder="1"/>
    <xf numFmtId="3" fontId="22" fillId="0" borderId="8" xfId="0" applyNumberFormat="1" applyFont="1" applyBorder="1" applyAlignment="1">
      <alignment horizontal="right"/>
    </xf>
    <xf numFmtId="0" fontId="17" fillId="0" borderId="0" xfId="0" applyFont="1" applyAlignment="1"/>
    <xf numFmtId="0" fontId="17" fillId="0" borderId="0" xfId="0" applyFont="1" applyAlignment="1"/>
    <xf numFmtId="0" fontId="18" fillId="0" borderId="0" xfId="0" applyFont="1" applyBorder="1"/>
    <xf numFmtId="3" fontId="17" fillId="0" borderId="8" xfId="0" applyNumberFormat="1" applyFont="1" applyFill="1" applyBorder="1"/>
    <xf numFmtId="3" fontId="18" fillId="4" borderId="19" xfId="0" applyNumberFormat="1" applyFont="1" applyFill="1" applyBorder="1"/>
    <xf numFmtId="3" fontId="30" fillId="0" borderId="0" xfId="0" applyNumberFormat="1" applyFont="1"/>
    <xf numFmtId="3" fontId="17" fillId="0" borderId="0" xfId="0" applyNumberFormat="1" applyFont="1" applyBorder="1" applyAlignment="1">
      <alignment horizontal="left"/>
    </xf>
    <xf numFmtId="3" fontId="20" fillId="0" borderId="0" xfId="0" applyNumberFormat="1" applyFont="1"/>
    <xf numFmtId="3" fontId="18" fillId="0" borderId="0" xfId="0" applyNumberFormat="1" applyFont="1" applyFill="1" applyBorder="1" applyAlignment="1">
      <alignment horizontal="left"/>
    </xf>
    <xf numFmtId="3" fontId="18" fillId="2" borderId="0" xfId="0" applyNumberFormat="1" applyFont="1" applyFill="1"/>
    <xf numFmtId="3" fontId="17" fillId="0" borderId="0" xfId="0" applyNumberFormat="1" applyFont="1" applyFill="1" applyBorder="1" applyAlignment="1">
      <alignment horizontal="left"/>
    </xf>
    <xf numFmtId="3" fontId="18" fillId="0" borderId="0" xfId="0" applyNumberFormat="1" applyFont="1" applyBorder="1"/>
    <xf numFmtId="3" fontId="22" fillId="0" borderId="0" xfId="0" applyNumberFormat="1" applyFont="1" applyBorder="1" applyAlignment="1">
      <alignment horizontal="left"/>
    </xf>
    <xf numFmtId="3" fontId="17" fillId="0" borderId="0" xfId="0" applyNumberFormat="1" applyFont="1" applyBorder="1"/>
    <xf numFmtId="0" fontId="17" fillId="3" borderId="18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22" fillId="3" borderId="4" xfId="0" applyFont="1" applyFill="1" applyBorder="1" applyAlignment="1">
      <alignment horizontal="center"/>
    </xf>
    <xf numFmtId="0" fontId="22" fillId="3" borderId="7" xfId="0" applyFont="1" applyFill="1" applyBorder="1" applyAlignment="1">
      <alignment horizontal="left"/>
    </xf>
    <xf numFmtId="0" fontId="22" fillId="3" borderId="7" xfId="0" applyFont="1" applyFill="1" applyBorder="1" applyAlignment="1">
      <alignment horizontal="center"/>
    </xf>
    <xf numFmtId="3" fontId="18" fillId="0" borderId="5" xfId="0" applyNumberFormat="1" applyFont="1" applyBorder="1"/>
    <xf numFmtId="0" fontId="17" fillId="3" borderId="8" xfId="0" applyFont="1" applyFill="1" applyBorder="1" applyAlignment="1">
      <alignment horizontal="left"/>
    </xf>
    <xf numFmtId="0" fontId="22" fillId="3" borderId="8" xfId="0" applyFont="1" applyFill="1" applyBorder="1" applyAlignment="1">
      <alignment horizontal="center"/>
    </xf>
    <xf numFmtId="0" fontId="22" fillId="0" borderId="18" xfId="0" applyFont="1" applyFill="1" applyBorder="1" applyAlignment="1">
      <alignment horizontal="center"/>
    </xf>
    <xf numFmtId="3" fontId="22" fillId="0" borderId="37" xfId="0" applyNumberFormat="1" applyFont="1" applyFill="1" applyBorder="1"/>
    <xf numFmtId="3" fontId="17" fillId="0" borderId="23" xfId="0" applyNumberFormat="1" applyFont="1" applyFill="1" applyBorder="1"/>
    <xf numFmtId="0" fontId="17" fillId="0" borderId="0" xfId="0" applyFont="1" applyAlignment="1"/>
    <xf numFmtId="0" fontId="17" fillId="0" borderId="0" xfId="0" applyFont="1" applyAlignment="1"/>
    <xf numFmtId="0" fontId="17" fillId="0" borderId="3" xfId="0" applyFont="1" applyBorder="1"/>
    <xf numFmtId="3" fontId="18" fillId="0" borderId="1" xfId="0" applyNumberFormat="1" applyFont="1" applyBorder="1"/>
    <xf numFmtId="0" fontId="20" fillId="0" borderId="6" xfId="0" applyFont="1" applyFill="1" applyBorder="1"/>
    <xf numFmtId="0" fontId="18" fillId="0" borderId="7" xfId="0" applyFont="1" applyFill="1" applyBorder="1"/>
    <xf numFmtId="0" fontId="20" fillId="0" borderId="7" xfId="0" applyFont="1" applyFill="1" applyBorder="1"/>
    <xf numFmtId="0" fontId="22" fillId="0" borderId="7" xfId="0" applyFont="1" applyFill="1" applyBorder="1" applyAlignment="1">
      <alignment horizontal="center"/>
    </xf>
    <xf numFmtId="3" fontId="20" fillId="0" borderId="23" xfId="0" applyNumberFormat="1" applyFont="1" applyFill="1" applyBorder="1"/>
    <xf numFmtId="3" fontId="20" fillId="0" borderId="5" xfId="0" applyNumberFormat="1" applyFont="1" applyFill="1" applyBorder="1"/>
    <xf numFmtId="0" fontId="18" fillId="0" borderId="10" xfId="0" applyFont="1" applyBorder="1"/>
    <xf numFmtId="0" fontId="23" fillId="0" borderId="0" xfId="0" applyFont="1" applyAlignment="1"/>
    <xf numFmtId="0" fontId="18" fillId="0" borderId="7" xfId="0" applyFont="1" applyBorder="1"/>
    <xf numFmtId="0" fontId="17" fillId="0" borderId="0" xfId="0" applyFont="1" applyBorder="1"/>
    <xf numFmtId="0" fontId="17" fillId="0" borderId="7" xfId="0" applyFont="1" applyFill="1" applyBorder="1" applyAlignment="1">
      <alignment horizontal="left"/>
    </xf>
    <xf numFmtId="3" fontId="20" fillId="4" borderId="8" xfId="0" applyNumberFormat="1" applyFont="1" applyFill="1" applyBorder="1" applyAlignment="1">
      <alignment horizontal="right"/>
    </xf>
    <xf numFmtId="3" fontId="20" fillId="4" borderId="19" xfId="0" applyNumberFormat="1" applyFont="1" applyFill="1" applyBorder="1"/>
    <xf numFmtId="0" fontId="18" fillId="0" borderId="0" xfId="0" applyFont="1" applyBorder="1"/>
    <xf numFmtId="0" fontId="23" fillId="0" borderId="0" xfId="0" applyFont="1" applyAlignment="1"/>
    <xf numFmtId="0" fontId="0" fillId="0" borderId="0" xfId="0" applyFont="1" applyAlignment="1"/>
    <xf numFmtId="0" fontId="17" fillId="0" borderId="0" xfId="0" applyFont="1" applyAlignment="1">
      <alignment horizontal="center"/>
    </xf>
    <xf numFmtId="3" fontId="20" fillId="0" borderId="8" xfId="0" applyNumberFormat="1" applyFont="1" applyBorder="1" applyAlignment="1">
      <alignment horizontal="right"/>
    </xf>
    <xf numFmtId="0" fontId="17" fillId="0" borderId="8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right"/>
    </xf>
    <xf numFmtId="0" fontId="17" fillId="0" borderId="8" xfId="0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0" fontId="23" fillId="0" borderId="0" xfId="0" applyFont="1" applyFill="1" applyAlignment="1"/>
    <xf numFmtId="0" fontId="25" fillId="0" borderId="8" xfId="0" applyFont="1" applyFill="1" applyBorder="1" applyAlignment="1">
      <alignment horizontal="right"/>
    </xf>
    <xf numFmtId="0" fontId="22" fillId="4" borderId="8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3" fontId="17" fillId="0" borderId="19" xfId="0" applyNumberFormat="1" applyFont="1" applyBorder="1" applyAlignment="1">
      <alignment vertical="center"/>
    </xf>
    <xf numFmtId="0" fontId="18" fillId="0" borderId="10" xfId="0" applyFont="1" applyBorder="1"/>
    <xf numFmtId="0" fontId="18" fillId="0" borderId="0" xfId="0" applyFont="1" applyBorder="1"/>
    <xf numFmtId="0" fontId="23" fillId="0" borderId="0" xfId="0" applyFont="1" applyAlignment="1"/>
    <xf numFmtId="0" fontId="23" fillId="0" borderId="8" xfId="0" applyFont="1" applyFill="1" applyBorder="1" applyAlignment="1">
      <alignment horizontal="center"/>
    </xf>
    <xf numFmtId="0" fontId="3" fillId="0" borderId="31" xfId="0" applyFont="1" applyBorder="1" applyAlignment="1">
      <alignment horizontal="left" shrinkToFit="1"/>
    </xf>
    <xf numFmtId="49" fontId="8" fillId="0" borderId="8" xfId="0" applyNumberFormat="1" applyFont="1" applyFill="1" applyBorder="1" applyAlignment="1"/>
    <xf numFmtId="0" fontId="31" fillId="0" borderId="5" xfId="0" applyFont="1" applyBorder="1" applyAlignment="1">
      <alignment horizontal="right"/>
    </xf>
    <xf numFmtId="0" fontId="31" fillId="4" borderId="5" xfId="0" applyFont="1" applyFill="1" applyBorder="1" applyAlignment="1">
      <alignment horizontal="right"/>
    </xf>
    <xf numFmtId="0" fontId="3" fillId="3" borderId="28" xfId="0" applyFont="1" applyFill="1" applyBorder="1"/>
    <xf numFmtId="0" fontId="3" fillId="0" borderId="50" xfId="0" applyFont="1" applyFill="1" applyBorder="1"/>
    <xf numFmtId="0" fontId="4" fillId="0" borderId="13" xfId="0" applyFont="1" applyBorder="1"/>
    <xf numFmtId="164" fontId="22" fillId="0" borderId="0" xfId="0" applyNumberFormat="1" applyFont="1" applyBorder="1"/>
    <xf numFmtId="0" fontId="17" fillId="0" borderId="0" xfId="0" applyFont="1" applyFill="1" applyBorder="1"/>
    <xf numFmtId="0" fontId="17" fillId="0" borderId="0" xfId="0" applyFont="1" applyFill="1" applyBorder="1" applyAlignment="1"/>
    <xf numFmtId="3" fontId="22" fillId="0" borderId="8" xfId="0" applyNumberFormat="1" applyFont="1" applyBorder="1" applyAlignment="1">
      <alignment horizontal="center"/>
    </xf>
    <xf numFmtId="0" fontId="27" fillId="0" borderId="8" xfId="0" applyFont="1" applyFill="1" applyBorder="1" applyAlignment="1">
      <alignment horizontal="right"/>
    </xf>
    <xf numFmtId="0" fontId="23" fillId="0" borderId="8" xfId="0" applyFont="1" applyFill="1" applyBorder="1" applyAlignment="1">
      <alignment horizontal="right"/>
    </xf>
    <xf numFmtId="0" fontId="17" fillId="0" borderId="0" xfId="0" applyFont="1" applyFill="1" applyAlignment="1">
      <alignment horizontal="center"/>
    </xf>
    <xf numFmtId="0" fontId="24" fillId="0" borderId="8" xfId="3" applyFont="1" applyFill="1" applyBorder="1"/>
    <xf numFmtId="0" fontId="32" fillId="0" borderId="0" xfId="0" applyFont="1" applyFill="1" applyAlignment="1"/>
    <xf numFmtId="0" fontId="32" fillId="0" borderId="0" xfId="0" applyFont="1" applyAlignment="1"/>
    <xf numFmtId="3" fontId="32" fillId="0" borderId="0" xfId="0" applyNumberFormat="1" applyFont="1" applyAlignment="1"/>
    <xf numFmtId="0" fontId="33" fillId="0" borderId="0" xfId="4" applyFont="1" applyFill="1" applyProtection="1"/>
    <xf numFmtId="0" fontId="33" fillId="0" borderId="0" xfId="4" applyFont="1" applyFill="1" applyProtection="1">
      <protection locked="0"/>
    </xf>
    <xf numFmtId="0" fontId="36" fillId="0" borderId="0" xfId="5" applyFont="1" applyFill="1" applyAlignment="1">
      <alignment horizontal="right"/>
    </xf>
    <xf numFmtId="0" fontId="35" fillId="0" borderId="8" xfId="4" applyFont="1" applyFill="1" applyBorder="1" applyAlignment="1" applyProtection="1">
      <alignment horizontal="center" vertical="center" wrapText="1"/>
    </xf>
    <xf numFmtId="0" fontId="35" fillId="0" borderId="8" xfId="4" applyFont="1" applyFill="1" applyBorder="1" applyAlignment="1" applyProtection="1">
      <alignment horizontal="center" vertical="center"/>
    </xf>
    <xf numFmtId="0" fontId="33" fillId="0" borderId="8" xfId="4" applyFont="1" applyFill="1" applyBorder="1" applyAlignment="1" applyProtection="1">
      <alignment horizontal="left" vertical="center" indent="1"/>
    </xf>
    <xf numFmtId="0" fontId="33" fillId="0" borderId="8" xfId="4" applyFont="1" applyFill="1" applyBorder="1" applyAlignment="1" applyProtection="1">
      <alignment horizontal="left" vertical="center" wrapText="1" indent="1"/>
    </xf>
    <xf numFmtId="165" fontId="33" fillId="0" borderId="8" xfId="4" applyNumberFormat="1" applyFont="1" applyFill="1" applyBorder="1" applyAlignment="1" applyProtection="1">
      <alignment vertical="center"/>
      <protection locked="0"/>
    </xf>
    <xf numFmtId="165" fontId="33" fillId="0" borderId="8" xfId="4" applyNumberFormat="1" applyFont="1" applyFill="1" applyBorder="1" applyAlignment="1" applyProtection="1">
      <alignment vertical="center"/>
    </xf>
    <xf numFmtId="3" fontId="32" fillId="0" borderId="0" xfId="0" applyNumberFormat="1" applyFont="1" applyBorder="1" applyAlignment="1"/>
    <xf numFmtId="0" fontId="35" fillId="4" borderId="8" xfId="4" applyFont="1" applyFill="1" applyBorder="1" applyAlignment="1" applyProtection="1">
      <alignment horizontal="left" vertical="center" indent="1"/>
    </xf>
    <xf numFmtId="0" fontId="35" fillId="3" borderId="8" xfId="4" applyFont="1" applyFill="1" applyBorder="1" applyAlignment="1" applyProtection="1">
      <alignment horizontal="left" vertical="center" indent="1"/>
    </xf>
    <xf numFmtId="165" fontId="35" fillId="3" borderId="8" xfId="4" applyNumberFormat="1" applyFont="1" applyFill="1" applyBorder="1" applyAlignment="1" applyProtection="1">
      <alignment vertical="center"/>
    </xf>
    <xf numFmtId="0" fontId="35" fillId="0" borderId="8" xfId="4" applyFont="1" applyFill="1" applyBorder="1" applyAlignment="1" applyProtection="1">
      <alignment horizontal="left" vertical="center" indent="1"/>
    </xf>
    <xf numFmtId="3" fontId="32" fillId="0" borderId="0" xfId="0" applyNumberFormat="1" applyFont="1" applyBorder="1"/>
    <xf numFmtId="0" fontId="35" fillId="3" borderId="8" xfId="4" applyFont="1" applyFill="1" applyBorder="1" applyAlignment="1" applyProtection="1">
      <alignment horizontal="left" indent="1"/>
    </xf>
    <xf numFmtId="165" fontId="35" fillId="3" borderId="8" xfId="4" applyNumberFormat="1" applyFont="1" applyFill="1" applyBorder="1" applyProtection="1"/>
    <xf numFmtId="3" fontId="18" fillId="0" borderId="19" xfId="0" applyNumberFormat="1" applyFont="1" applyBorder="1" applyAlignment="1">
      <alignment horizontal="center"/>
    </xf>
    <xf numFmtId="3" fontId="18" fillId="0" borderId="8" xfId="0" applyNumberFormat="1" applyFont="1" applyBorder="1" applyAlignment="1">
      <alignment horizontal="center"/>
    </xf>
    <xf numFmtId="3" fontId="17" fillId="0" borderId="8" xfId="0" applyNumberFormat="1" applyFont="1" applyFill="1" applyBorder="1" applyAlignment="1">
      <alignment horizontal="center"/>
    </xf>
    <xf numFmtId="3" fontId="17" fillId="0" borderId="8" xfId="0" applyNumberFormat="1" applyFont="1" applyBorder="1" applyAlignment="1">
      <alignment horizontal="center"/>
    </xf>
    <xf numFmtId="3" fontId="23" fillId="0" borderId="8" xfId="0" applyNumberFormat="1" applyFont="1" applyBorder="1" applyAlignment="1">
      <alignment horizontal="center"/>
    </xf>
    <xf numFmtId="0" fontId="23" fillId="0" borderId="0" xfId="0" applyFont="1" applyAlignment="1"/>
    <xf numFmtId="3" fontId="20" fillId="0" borderId="37" xfId="0" applyNumberFormat="1" applyFont="1" applyBorder="1"/>
    <xf numFmtId="3" fontId="18" fillId="0" borderId="23" xfId="0" applyNumberFormat="1" applyFont="1" applyFill="1" applyBorder="1"/>
    <xf numFmtId="3" fontId="18" fillId="0" borderId="46" xfId="0" applyNumberFormat="1" applyFont="1" applyFill="1" applyBorder="1"/>
    <xf numFmtId="3" fontId="18" fillId="0" borderId="5" xfId="0" applyNumberFormat="1" applyFont="1" applyFill="1" applyBorder="1"/>
    <xf numFmtId="3" fontId="18" fillId="0" borderId="1" xfId="0" applyNumberFormat="1" applyFont="1" applyFill="1" applyBorder="1"/>
    <xf numFmtId="0" fontId="22" fillId="0" borderId="8" xfId="0" applyFont="1" applyFill="1" applyBorder="1"/>
    <xf numFmtId="0" fontId="17" fillId="0" borderId="8" xfId="0" applyFont="1" applyFill="1" applyBorder="1" applyAlignment="1">
      <alignment horizontal="left"/>
    </xf>
    <xf numFmtId="0" fontId="22" fillId="0" borderId="8" xfId="0" applyFont="1" applyFill="1" applyBorder="1" applyAlignment="1">
      <alignment horizontal="left"/>
    </xf>
    <xf numFmtId="0" fontId="22" fillId="0" borderId="8" xfId="0" applyFont="1" applyFill="1" applyBorder="1" applyAlignment="1">
      <alignment horizontal="center"/>
    </xf>
    <xf numFmtId="0" fontId="17" fillId="0" borderId="8" xfId="0" applyFont="1" applyFill="1" applyBorder="1"/>
    <xf numFmtId="0" fontId="17" fillId="0" borderId="0" xfId="0" applyFont="1" applyFill="1" applyBorder="1" applyAlignment="1">
      <alignment horizontal="right"/>
    </xf>
    <xf numFmtId="0" fontId="27" fillId="0" borderId="8" xfId="0" applyFont="1" applyFill="1" applyBorder="1" applyAlignment="1"/>
    <xf numFmtId="0" fontId="20" fillId="0" borderId="51" xfId="0" applyFont="1" applyBorder="1"/>
    <xf numFmtId="3" fontId="24" fillId="0" borderId="47" xfId="0" applyNumberFormat="1" applyFont="1" applyBorder="1"/>
    <xf numFmtId="3" fontId="23" fillId="0" borderId="5" xfId="0" applyNumberFormat="1" applyFont="1" applyBorder="1" applyAlignment="1"/>
    <xf numFmtId="0" fontId="23" fillId="0" borderId="8" xfId="0" applyFont="1" applyFill="1" applyBorder="1" applyAlignment="1">
      <alignment horizontal="left"/>
    </xf>
    <xf numFmtId="3" fontId="18" fillId="0" borderId="0" xfId="0" applyNumberFormat="1" applyFont="1" applyFill="1" applyBorder="1" applyAlignment="1">
      <alignment horizontal="right"/>
    </xf>
    <xf numFmtId="3" fontId="23" fillId="0" borderId="19" xfId="0" applyNumberFormat="1" applyFont="1" applyBorder="1" applyAlignment="1"/>
    <xf numFmtId="3" fontId="23" fillId="0" borderId="19" xfId="0" applyNumberFormat="1" applyFont="1" applyFill="1" applyBorder="1" applyAlignment="1"/>
    <xf numFmtId="0" fontId="24" fillId="0" borderId="0" xfId="0" applyFont="1" applyFill="1" applyBorder="1"/>
    <xf numFmtId="3" fontId="24" fillId="0" borderId="0" xfId="0" applyNumberFormat="1" applyFont="1" applyFill="1" applyBorder="1"/>
    <xf numFmtId="3" fontId="23" fillId="0" borderId="0" xfId="0" applyNumberFormat="1" applyFont="1" applyFill="1" applyBorder="1" applyAlignment="1"/>
    <xf numFmtId="0" fontId="23" fillId="0" borderId="0" xfId="0" applyFont="1" applyFill="1" applyBorder="1" applyAlignment="1"/>
    <xf numFmtId="3" fontId="24" fillId="0" borderId="0" xfId="3" applyNumberFormat="1" applyFont="1" applyFill="1" applyBorder="1"/>
    <xf numFmtId="3" fontId="27" fillId="0" borderId="0" xfId="0" applyNumberFormat="1" applyFont="1" applyFill="1" applyBorder="1" applyAlignment="1"/>
    <xf numFmtId="0" fontId="2" fillId="0" borderId="0" xfId="0" applyFont="1" applyAlignment="1"/>
    <xf numFmtId="0" fontId="22" fillId="0" borderId="9" xfId="0" applyFont="1" applyBorder="1"/>
    <xf numFmtId="0" fontId="18" fillId="0" borderId="10" xfId="0" applyFont="1" applyBorder="1"/>
    <xf numFmtId="0" fontId="22" fillId="0" borderId="12" xfId="0" applyFont="1" applyBorder="1" applyAlignment="1">
      <alignment horizontal="left"/>
    </xf>
    <xf numFmtId="0" fontId="18" fillId="0" borderId="0" xfId="0" applyFont="1" applyAlignment="1">
      <alignment horizontal="right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18" fillId="0" borderId="3" xfId="0" applyFont="1" applyBorder="1"/>
    <xf numFmtId="0" fontId="18" fillId="0" borderId="0" xfId="0" applyFont="1" applyBorder="1"/>
    <xf numFmtId="0" fontId="18" fillId="0" borderId="6" xfId="0" applyFont="1" applyBorder="1"/>
    <xf numFmtId="0" fontId="20" fillId="0" borderId="37" xfId="0" applyFont="1" applyBorder="1" applyAlignment="1">
      <alignment horizontal="center" wrapText="1"/>
    </xf>
    <xf numFmtId="0" fontId="18" fillId="0" borderId="23" xfId="0" applyFont="1" applyBorder="1"/>
    <xf numFmtId="3" fontId="20" fillId="0" borderId="19" xfId="0" applyNumberFormat="1" applyFont="1" applyBorder="1" applyAlignment="1">
      <alignment horizontal="center" wrapText="1"/>
    </xf>
    <xf numFmtId="3" fontId="20" fillId="0" borderId="8" xfId="0" applyNumberFormat="1" applyFont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7" fillId="0" borderId="1" xfId="0" applyFont="1" applyFill="1" applyBorder="1" applyAlignment="1">
      <alignment horizontal="right" wrapText="1"/>
    </xf>
    <xf numFmtId="0" fontId="17" fillId="0" borderId="13" xfId="0" applyFont="1" applyFill="1" applyBorder="1" applyAlignment="1">
      <alignment horizontal="right" wrapText="1"/>
    </xf>
    <xf numFmtId="0" fontId="22" fillId="0" borderId="2" xfId="0" applyFont="1" applyBorder="1" applyAlignment="1">
      <alignment horizontal="left" vertical="center"/>
    </xf>
    <xf numFmtId="0" fontId="24" fillId="0" borderId="2" xfId="0" applyFont="1" applyBorder="1"/>
    <xf numFmtId="0" fontId="24" fillId="0" borderId="3" xfId="0" applyFont="1" applyBorder="1"/>
    <xf numFmtId="0" fontId="24" fillId="0" borderId="0" xfId="0" applyFont="1" applyBorder="1"/>
    <xf numFmtId="0" fontId="24" fillId="0" borderId="14" xfId="0" applyFont="1" applyBorder="1"/>
    <xf numFmtId="0" fontId="20" fillId="0" borderId="4" xfId="0" applyFont="1" applyBorder="1" applyAlignment="1">
      <alignment horizontal="center" vertical="center" wrapText="1"/>
    </xf>
    <xf numFmtId="0" fontId="24" fillId="0" borderId="15" xfId="0" applyFont="1" applyBorder="1"/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center"/>
    </xf>
    <xf numFmtId="0" fontId="18" fillId="0" borderId="18" xfId="0" applyFont="1" applyBorder="1" applyAlignment="1">
      <alignment horizontal="center" shrinkToFit="1"/>
    </xf>
    <xf numFmtId="0" fontId="18" fillId="0" borderId="10" xfId="0" applyFont="1" applyBorder="1" applyAlignment="1">
      <alignment horizontal="center" shrinkToFit="1"/>
    </xf>
    <xf numFmtId="0" fontId="18" fillId="0" borderId="18" xfId="0" applyFont="1" applyBorder="1" applyAlignment="1">
      <alignment horizontal="left" shrinkToFit="1"/>
    </xf>
    <xf numFmtId="0" fontId="18" fillId="0" borderId="10" xfId="0" applyFont="1" applyBorder="1" applyAlignment="1">
      <alignment horizontal="left" shrinkToFit="1"/>
    </xf>
    <xf numFmtId="0" fontId="20" fillId="4" borderId="49" xfId="0" applyFont="1" applyFill="1" applyBorder="1" applyAlignment="1">
      <alignment horizontal="center" shrinkToFit="1"/>
    </xf>
    <xf numFmtId="0" fontId="20" fillId="4" borderId="12" xfId="0" applyFont="1" applyFill="1" applyBorder="1" applyAlignment="1">
      <alignment horizontal="center" shrinkToFit="1"/>
    </xf>
    <xf numFmtId="0" fontId="20" fillId="4" borderId="10" xfId="0" applyFont="1" applyFill="1" applyBorder="1" applyAlignment="1">
      <alignment horizontal="center" shrinkToFit="1"/>
    </xf>
    <xf numFmtId="0" fontId="18" fillId="0" borderId="0" xfId="0" applyFont="1" applyAlignment="1">
      <alignment horizontal="right"/>
    </xf>
    <xf numFmtId="0" fontId="23" fillId="0" borderId="0" xfId="0" applyFont="1" applyAlignment="1"/>
    <xf numFmtId="0" fontId="27" fillId="0" borderId="1" xfId="0" applyFont="1" applyFill="1" applyBorder="1" applyAlignment="1">
      <alignment wrapText="1"/>
    </xf>
    <xf numFmtId="0" fontId="27" fillId="0" borderId="13" xfId="0" applyFont="1" applyFill="1" applyBorder="1" applyAlignment="1">
      <alignment wrapText="1"/>
    </xf>
    <xf numFmtId="0" fontId="22" fillId="0" borderId="37" xfId="0" applyFont="1" applyBorder="1" applyAlignment="1">
      <alignment horizontal="center" vertical="center" wrapText="1"/>
    </xf>
    <xf numFmtId="0" fontId="24" fillId="0" borderId="44" xfId="0" applyFont="1" applyBorder="1"/>
    <xf numFmtId="0" fontId="20" fillId="0" borderId="1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0" xfId="0" applyFont="1" applyFill="1" applyBorder="1" applyAlignment="1">
      <alignment horizontal="center" shrinkToFit="1"/>
    </xf>
    <xf numFmtId="0" fontId="3" fillId="0" borderId="4" xfId="0" applyFont="1" applyBorder="1" applyAlignment="1">
      <alignment horizontal="center" vertical="center" wrapText="1"/>
    </xf>
    <xf numFmtId="0" fontId="14" fillId="0" borderId="15" xfId="0" applyFont="1" applyBorder="1"/>
    <xf numFmtId="0" fontId="0" fillId="0" borderId="15" xfId="0" applyFont="1" applyBorder="1" applyAlignment="1"/>
    <xf numFmtId="0" fontId="0" fillId="0" borderId="27" xfId="0" applyFont="1" applyBorder="1" applyAlignment="1"/>
    <xf numFmtId="0" fontId="0" fillId="0" borderId="0" xfId="0" applyFont="1" applyAlignment="1"/>
    <xf numFmtId="0" fontId="6" fillId="0" borderId="8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 vertical="center" wrapText="1"/>
    </xf>
    <xf numFmtId="3" fontId="14" fillId="0" borderId="15" xfId="0" applyNumberFormat="1" applyFont="1" applyBorder="1"/>
    <xf numFmtId="0" fontId="22" fillId="3" borderId="18" xfId="0" applyFont="1" applyFill="1" applyBorder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10" xfId="0" applyFont="1" applyFill="1" applyBorder="1" applyAlignment="1">
      <alignment horizontal="left"/>
    </xf>
    <xf numFmtId="0" fontId="17" fillId="0" borderId="0" xfId="0" applyFont="1" applyAlignment="1">
      <alignment horizontal="right"/>
    </xf>
    <xf numFmtId="0" fontId="18" fillId="3" borderId="12" xfId="0" applyFont="1" applyFill="1" applyBorder="1"/>
    <xf numFmtId="0" fontId="18" fillId="3" borderId="10" xfId="0" applyFont="1" applyFill="1" applyBorder="1"/>
    <xf numFmtId="0" fontId="18" fillId="0" borderId="2" xfId="0" applyFont="1" applyBorder="1"/>
    <xf numFmtId="0" fontId="18" fillId="0" borderId="9" xfId="0" applyFont="1" applyBorder="1"/>
    <xf numFmtId="0" fontId="22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/>
    <xf numFmtId="0" fontId="22" fillId="0" borderId="8" xfId="0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/>
    <xf numFmtId="0" fontId="5" fillId="0" borderId="8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3" fontId="2" fillId="0" borderId="15" xfId="0" applyNumberFormat="1" applyFont="1" applyBorder="1" applyAlignment="1"/>
    <xf numFmtId="3" fontId="2" fillId="0" borderId="9" xfId="0" applyNumberFormat="1" applyFont="1" applyBorder="1" applyAlignment="1">
      <alignment horizontal="right"/>
    </xf>
    <xf numFmtId="0" fontId="2" fillId="0" borderId="0" xfId="0" applyFont="1" applyAlignment="1"/>
    <xf numFmtId="0" fontId="5" fillId="0" borderId="0" xfId="0" applyFont="1" applyAlignment="1">
      <alignment horizontal="center"/>
    </xf>
    <xf numFmtId="3" fontId="20" fillId="0" borderId="35" xfId="0" applyNumberFormat="1" applyFont="1" applyBorder="1" applyAlignment="1">
      <alignment horizontal="center" vertical="center" wrapText="1"/>
    </xf>
    <xf numFmtId="3" fontId="18" fillId="0" borderId="30" xfId="0" applyNumberFormat="1" applyFont="1" applyBorder="1"/>
    <xf numFmtId="0" fontId="17" fillId="0" borderId="0" xfId="0" applyFont="1" applyAlignment="1">
      <alignment horizontal="center"/>
    </xf>
    <xf numFmtId="0" fontId="22" fillId="0" borderId="1" xfId="0" applyFont="1" applyFill="1" applyBorder="1" applyAlignment="1">
      <alignment wrapText="1"/>
    </xf>
    <xf numFmtId="0" fontId="22" fillId="0" borderId="5" xfId="0" applyFont="1" applyFill="1" applyBorder="1" applyAlignment="1">
      <alignment wrapText="1"/>
    </xf>
    <xf numFmtId="0" fontId="22" fillId="0" borderId="34" xfId="0" applyFont="1" applyBorder="1" applyAlignment="1">
      <alignment horizontal="center" vertical="center"/>
    </xf>
    <xf numFmtId="0" fontId="18" fillId="0" borderId="41" xfId="0" applyFont="1" applyBorder="1"/>
    <xf numFmtId="0" fontId="6" fillId="0" borderId="9" xfId="0" applyFont="1" applyBorder="1"/>
    <xf numFmtId="0" fontId="7" fillId="0" borderId="10" xfId="0" applyFont="1" applyBorder="1"/>
    <xf numFmtId="0" fontId="6" fillId="0" borderId="12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0" borderId="0" xfId="0" applyFont="1" applyBorder="1"/>
    <xf numFmtId="0" fontId="7" fillId="0" borderId="9" xfId="0" applyFont="1" applyBorder="1"/>
    <xf numFmtId="0" fontId="11" fillId="0" borderId="1" xfId="0" applyFont="1" applyBorder="1" applyAlignment="1">
      <alignment horizontal="center" wrapText="1"/>
    </xf>
    <xf numFmtId="0" fontId="0" fillId="0" borderId="5" xfId="0" applyFont="1" applyBorder="1" applyAlignment="1"/>
    <xf numFmtId="0" fontId="11" fillId="0" borderId="3" xfId="0" applyFont="1" applyBorder="1" applyAlignment="1">
      <alignment horizontal="center" wrapText="1"/>
    </xf>
    <xf numFmtId="0" fontId="0" fillId="0" borderId="42" xfId="0" applyFont="1" applyBorder="1" applyAlignment="1"/>
    <xf numFmtId="0" fontId="11" fillId="0" borderId="4" xfId="0" applyFont="1" applyBorder="1" applyAlignment="1">
      <alignment horizontal="center" wrapText="1"/>
    </xf>
    <xf numFmtId="0" fontId="7" fillId="0" borderId="15" xfId="0" applyFont="1" applyBorder="1"/>
    <xf numFmtId="0" fontId="35" fillId="0" borderId="0" xfId="4" applyFont="1" applyFill="1" applyAlignment="1" applyProtection="1">
      <alignment horizontal="center" wrapText="1"/>
    </xf>
    <xf numFmtId="0" fontId="35" fillId="0" borderId="0" xfId="4" applyFont="1" applyFill="1" applyAlignment="1" applyProtection="1">
      <alignment horizontal="center"/>
    </xf>
    <xf numFmtId="0" fontId="36" fillId="0" borderId="8" xfId="4" applyFont="1" applyFill="1" applyBorder="1" applyAlignment="1" applyProtection="1">
      <alignment horizontal="left" vertical="center" indent="1"/>
    </xf>
    <xf numFmtId="0" fontId="33" fillId="0" borderId="0" xfId="0" applyFont="1" applyAlignment="1">
      <alignment horizontal="right" vertical="center" wrapText="1"/>
    </xf>
    <xf numFmtId="0" fontId="32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1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37" fillId="0" borderId="0" xfId="0" applyFont="1" applyAlignment="1"/>
    <xf numFmtId="0" fontId="37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8" fillId="0" borderId="9" xfId="0" applyFont="1" applyBorder="1" applyAlignment="1">
      <alignment horizontal="right"/>
    </xf>
    <xf numFmtId="0" fontId="41" fillId="0" borderId="9" xfId="0" applyFont="1" applyBorder="1"/>
  </cellXfs>
  <cellStyles count="6">
    <cellStyle name="Normál" xfId="0" builtinId="0"/>
    <cellStyle name="Normál_5.kiadás" xfId="2" xr:uid="{00000000-0005-0000-0000-000001000000}"/>
    <cellStyle name="Normál_7.Felhalmozási kiadások" xfId="3" xr:uid="{00000000-0005-0000-0000-000002000000}"/>
    <cellStyle name="Normál_9.ei. felh. " xfId="5" xr:uid="{00000000-0005-0000-0000-000003000000}"/>
    <cellStyle name="Normál_SEGEDLETEK" xfId="4" xr:uid="{00000000-0005-0000-0000-000004000000}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L9" sqref="L9"/>
    </sheetView>
  </sheetViews>
  <sheetFormatPr defaultColWidth="17.28515625" defaultRowHeight="12" x14ac:dyDescent="0.2"/>
  <cols>
    <col min="1" max="1" width="4.85546875" style="274" customWidth="1"/>
    <col min="2" max="2" width="4.5703125" style="130" customWidth="1"/>
    <col min="3" max="3" width="40" style="130" customWidth="1"/>
    <col min="4" max="4" width="10" style="130" customWidth="1"/>
    <col min="5" max="5" width="9.140625" style="131" customWidth="1"/>
    <col min="6" max="6" width="9.85546875" style="131" customWidth="1"/>
    <col min="7" max="14" width="9.140625" style="130" customWidth="1"/>
    <col min="15" max="26" width="8" style="130" customWidth="1"/>
    <col min="27" max="256" width="17.28515625" style="130"/>
    <col min="257" max="257" width="6.42578125" style="130" customWidth="1"/>
    <col min="258" max="258" width="7.28515625" style="130" customWidth="1"/>
    <col min="259" max="259" width="56.140625" style="130" customWidth="1"/>
    <col min="260" max="260" width="14.42578125" style="130" customWidth="1"/>
    <col min="261" max="270" width="9.140625" style="130" customWidth="1"/>
    <col min="271" max="282" width="8" style="130" customWidth="1"/>
    <col min="283" max="512" width="17.28515625" style="130"/>
    <col min="513" max="513" width="6.42578125" style="130" customWidth="1"/>
    <col min="514" max="514" width="7.28515625" style="130" customWidth="1"/>
    <col min="515" max="515" width="56.140625" style="130" customWidth="1"/>
    <col min="516" max="516" width="14.42578125" style="130" customWidth="1"/>
    <col min="517" max="526" width="9.140625" style="130" customWidth="1"/>
    <col min="527" max="538" width="8" style="130" customWidth="1"/>
    <col min="539" max="768" width="17.28515625" style="130"/>
    <col min="769" max="769" width="6.42578125" style="130" customWidth="1"/>
    <col min="770" max="770" width="7.28515625" style="130" customWidth="1"/>
    <col min="771" max="771" width="56.140625" style="130" customWidth="1"/>
    <col min="772" max="772" width="14.42578125" style="130" customWidth="1"/>
    <col min="773" max="782" width="9.140625" style="130" customWidth="1"/>
    <col min="783" max="794" width="8" style="130" customWidth="1"/>
    <col min="795" max="1024" width="17.28515625" style="130"/>
    <col min="1025" max="1025" width="6.42578125" style="130" customWidth="1"/>
    <col min="1026" max="1026" width="7.28515625" style="130" customWidth="1"/>
    <col min="1027" max="1027" width="56.140625" style="130" customWidth="1"/>
    <col min="1028" max="1028" width="14.42578125" style="130" customWidth="1"/>
    <col min="1029" max="1038" width="9.140625" style="130" customWidth="1"/>
    <col min="1039" max="1050" width="8" style="130" customWidth="1"/>
    <col min="1051" max="1280" width="17.28515625" style="130"/>
    <col min="1281" max="1281" width="6.42578125" style="130" customWidth="1"/>
    <col min="1282" max="1282" width="7.28515625" style="130" customWidth="1"/>
    <col min="1283" max="1283" width="56.140625" style="130" customWidth="1"/>
    <col min="1284" max="1284" width="14.42578125" style="130" customWidth="1"/>
    <col min="1285" max="1294" width="9.140625" style="130" customWidth="1"/>
    <col min="1295" max="1306" width="8" style="130" customWidth="1"/>
    <col min="1307" max="1536" width="17.28515625" style="130"/>
    <col min="1537" max="1537" width="6.42578125" style="130" customWidth="1"/>
    <col min="1538" max="1538" width="7.28515625" style="130" customWidth="1"/>
    <col min="1539" max="1539" width="56.140625" style="130" customWidth="1"/>
    <col min="1540" max="1540" width="14.42578125" style="130" customWidth="1"/>
    <col min="1541" max="1550" width="9.140625" style="130" customWidth="1"/>
    <col min="1551" max="1562" width="8" style="130" customWidth="1"/>
    <col min="1563" max="1792" width="17.28515625" style="130"/>
    <col min="1793" max="1793" width="6.42578125" style="130" customWidth="1"/>
    <col min="1794" max="1794" width="7.28515625" style="130" customWidth="1"/>
    <col min="1795" max="1795" width="56.140625" style="130" customWidth="1"/>
    <col min="1796" max="1796" width="14.42578125" style="130" customWidth="1"/>
    <col min="1797" max="1806" width="9.140625" style="130" customWidth="1"/>
    <col min="1807" max="1818" width="8" style="130" customWidth="1"/>
    <col min="1819" max="2048" width="17.28515625" style="130"/>
    <col min="2049" max="2049" width="6.42578125" style="130" customWidth="1"/>
    <col min="2050" max="2050" width="7.28515625" style="130" customWidth="1"/>
    <col min="2051" max="2051" width="56.140625" style="130" customWidth="1"/>
    <col min="2052" max="2052" width="14.42578125" style="130" customWidth="1"/>
    <col min="2053" max="2062" width="9.140625" style="130" customWidth="1"/>
    <col min="2063" max="2074" width="8" style="130" customWidth="1"/>
    <col min="2075" max="2304" width="17.28515625" style="130"/>
    <col min="2305" max="2305" width="6.42578125" style="130" customWidth="1"/>
    <col min="2306" max="2306" width="7.28515625" style="130" customWidth="1"/>
    <col min="2307" max="2307" width="56.140625" style="130" customWidth="1"/>
    <col min="2308" max="2308" width="14.42578125" style="130" customWidth="1"/>
    <col min="2309" max="2318" width="9.140625" style="130" customWidth="1"/>
    <col min="2319" max="2330" width="8" style="130" customWidth="1"/>
    <col min="2331" max="2560" width="17.28515625" style="130"/>
    <col min="2561" max="2561" width="6.42578125" style="130" customWidth="1"/>
    <col min="2562" max="2562" width="7.28515625" style="130" customWidth="1"/>
    <col min="2563" max="2563" width="56.140625" style="130" customWidth="1"/>
    <col min="2564" max="2564" width="14.42578125" style="130" customWidth="1"/>
    <col min="2565" max="2574" width="9.140625" style="130" customWidth="1"/>
    <col min="2575" max="2586" width="8" style="130" customWidth="1"/>
    <col min="2587" max="2816" width="17.28515625" style="130"/>
    <col min="2817" max="2817" width="6.42578125" style="130" customWidth="1"/>
    <col min="2818" max="2818" width="7.28515625" style="130" customWidth="1"/>
    <col min="2819" max="2819" width="56.140625" style="130" customWidth="1"/>
    <col min="2820" max="2820" width="14.42578125" style="130" customWidth="1"/>
    <col min="2821" max="2830" width="9.140625" style="130" customWidth="1"/>
    <col min="2831" max="2842" width="8" style="130" customWidth="1"/>
    <col min="2843" max="3072" width="17.28515625" style="130"/>
    <col min="3073" max="3073" width="6.42578125" style="130" customWidth="1"/>
    <col min="3074" max="3074" width="7.28515625" style="130" customWidth="1"/>
    <col min="3075" max="3075" width="56.140625" style="130" customWidth="1"/>
    <col min="3076" max="3076" width="14.42578125" style="130" customWidth="1"/>
    <col min="3077" max="3086" width="9.140625" style="130" customWidth="1"/>
    <col min="3087" max="3098" width="8" style="130" customWidth="1"/>
    <col min="3099" max="3328" width="17.28515625" style="130"/>
    <col min="3329" max="3329" width="6.42578125" style="130" customWidth="1"/>
    <col min="3330" max="3330" width="7.28515625" style="130" customWidth="1"/>
    <col min="3331" max="3331" width="56.140625" style="130" customWidth="1"/>
    <col min="3332" max="3332" width="14.42578125" style="130" customWidth="1"/>
    <col min="3333" max="3342" width="9.140625" style="130" customWidth="1"/>
    <col min="3343" max="3354" width="8" style="130" customWidth="1"/>
    <col min="3355" max="3584" width="17.28515625" style="130"/>
    <col min="3585" max="3585" width="6.42578125" style="130" customWidth="1"/>
    <col min="3586" max="3586" width="7.28515625" style="130" customWidth="1"/>
    <col min="3587" max="3587" width="56.140625" style="130" customWidth="1"/>
    <col min="3588" max="3588" width="14.42578125" style="130" customWidth="1"/>
    <col min="3589" max="3598" width="9.140625" style="130" customWidth="1"/>
    <col min="3599" max="3610" width="8" style="130" customWidth="1"/>
    <col min="3611" max="3840" width="17.28515625" style="130"/>
    <col min="3841" max="3841" width="6.42578125" style="130" customWidth="1"/>
    <col min="3842" max="3842" width="7.28515625" style="130" customWidth="1"/>
    <col min="3843" max="3843" width="56.140625" style="130" customWidth="1"/>
    <col min="3844" max="3844" width="14.42578125" style="130" customWidth="1"/>
    <col min="3845" max="3854" width="9.140625" style="130" customWidth="1"/>
    <col min="3855" max="3866" width="8" style="130" customWidth="1"/>
    <col min="3867" max="4096" width="17.28515625" style="130"/>
    <col min="4097" max="4097" width="6.42578125" style="130" customWidth="1"/>
    <col min="4098" max="4098" width="7.28515625" style="130" customWidth="1"/>
    <col min="4099" max="4099" width="56.140625" style="130" customWidth="1"/>
    <col min="4100" max="4100" width="14.42578125" style="130" customWidth="1"/>
    <col min="4101" max="4110" width="9.140625" style="130" customWidth="1"/>
    <col min="4111" max="4122" width="8" style="130" customWidth="1"/>
    <col min="4123" max="4352" width="17.28515625" style="130"/>
    <col min="4353" max="4353" width="6.42578125" style="130" customWidth="1"/>
    <col min="4354" max="4354" width="7.28515625" style="130" customWidth="1"/>
    <col min="4355" max="4355" width="56.140625" style="130" customWidth="1"/>
    <col min="4356" max="4356" width="14.42578125" style="130" customWidth="1"/>
    <col min="4357" max="4366" width="9.140625" style="130" customWidth="1"/>
    <col min="4367" max="4378" width="8" style="130" customWidth="1"/>
    <col min="4379" max="4608" width="17.28515625" style="130"/>
    <col min="4609" max="4609" width="6.42578125" style="130" customWidth="1"/>
    <col min="4610" max="4610" width="7.28515625" style="130" customWidth="1"/>
    <col min="4611" max="4611" width="56.140625" style="130" customWidth="1"/>
    <col min="4612" max="4612" width="14.42578125" style="130" customWidth="1"/>
    <col min="4613" max="4622" width="9.140625" style="130" customWidth="1"/>
    <col min="4623" max="4634" width="8" style="130" customWidth="1"/>
    <col min="4635" max="4864" width="17.28515625" style="130"/>
    <col min="4865" max="4865" width="6.42578125" style="130" customWidth="1"/>
    <col min="4866" max="4866" width="7.28515625" style="130" customWidth="1"/>
    <col min="4867" max="4867" width="56.140625" style="130" customWidth="1"/>
    <col min="4868" max="4868" width="14.42578125" style="130" customWidth="1"/>
    <col min="4869" max="4878" width="9.140625" style="130" customWidth="1"/>
    <col min="4879" max="4890" width="8" style="130" customWidth="1"/>
    <col min="4891" max="5120" width="17.28515625" style="130"/>
    <col min="5121" max="5121" width="6.42578125" style="130" customWidth="1"/>
    <col min="5122" max="5122" width="7.28515625" style="130" customWidth="1"/>
    <col min="5123" max="5123" width="56.140625" style="130" customWidth="1"/>
    <col min="5124" max="5124" width="14.42578125" style="130" customWidth="1"/>
    <col min="5125" max="5134" width="9.140625" style="130" customWidth="1"/>
    <col min="5135" max="5146" width="8" style="130" customWidth="1"/>
    <col min="5147" max="5376" width="17.28515625" style="130"/>
    <col min="5377" max="5377" width="6.42578125" style="130" customWidth="1"/>
    <col min="5378" max="5378" width="7.28515625" style="130" customWidth="1"/>
    <col min="5379" max="5379" width="56.140625" style="130" customWidth="1"/>
    <col min="5380" max="5380" width="14.42578125" style="130" customWidth="1"/>
    <col min="5381" max="5390" width="9.140625" style="130" customWidth="1"/>
    <col min="5391" max="5402" width="8" style="130" customWidth="1"/>
    <col min="5403" max="5632" width="17.28515625" style="130"/>
    <col min="5633" max="5633" width="6.42578125" style="130" customWidth="1"/>
    <col min="5634" max="5634" width="7.28515625" style="130" customWidth="1"/>
    <col min="5635" max="5635" width="56.140625" style="130" customWidth="1"/>
    <col min="5636" max="5636" width="14.42578125" style="130" customWidth="1"/>
    <col min="5637" max="5646" width="9.140625" style="130" customWidth="1"/>
    <col min="5647" max="5658" width="8" style="130" customWidth="1"/>
    <col min="5659" max="5888" width="17.28515625" style="130"/>
    <col min="5889" max="5889" width="6.42578125" style="130" customWidth="1"/>
    <col min="5890" max="5890" width="7.28515625" style="130" customWidth="1"/>
    <col min="5891" max="5891" width="56.140625" style="130" customWidth="1"/>
    <col min="5892" max="5892" width="14.42578125" style="130" customWidth="1"/>
    <col min="5893" max="5902" width="9.140625" style="130" customWidth="1"/>
    <col min="5903" max="5914" width="8" style="130" customWidth="1"/>
    <col min="5915" max="6144" width="17.28515625" style="130"/>
    <col min="6145" max="6145" width="6.42578125" style="130" customWidth="1"/>
    <col min="6146" max="6146" width="7.28515625" style="130" customWidth="1"/>
    <col min="6147" max="6147" width="56.140625" style="130" customWidth="1"/>
    <col min="6148" max="6148" width="14.42578125" style="130" customWidth="1"/>
    <col min="6149" max="6158" width="9.140625" style="130" customWidth="1"/>
    <col min="6159" max="6170" width="8" style="130" customWidth="1"/>
    <col min="6171" max="6400" width="17.28515625" style="130"/>
    <col min="6401" max="6401" width="6.42578125" style="130" customWidth="1"/>
    <col min="6402" max="6402" width="7.28515625" style="130" customWidth="1"/>
    <col min="6403" max="6403" width="56.140625" style="130" customWidth="1"/>
    <col min="6404" max="6404" width="14.42578125" style="130" customWidth="1"/>
    <col min="6405" max="6414" width="9.140625" style="130" customWidth="1"/>
    <col min="6415" max="6426" width="8" style="130" customWidth="1"/>
    <col min="6427" max="6656" width="17.28515625" style="130"/>
    <col min="6657" max="6657" width="6.42578125" style="130" customWidth="1"/>
    <col min="6658" max="6658" width="7.28515625" style="130" customWidth="1"/>
    <col min="6659" max="6659" width="56.140625" style="130" customWidth="1"/>
    <col min="6660" max="6660" width="14.42578125" style="130" customWidth="1"/>
    <col min="6661" max="6670" width="9.140625" style="130" customWidth="1"/>
    <col min="6671" max="6682" width="8" style="130" customWidth="1"/>
    <col min="6683" max="6912" width="17.28515625" style="130"/>
    <col min="6913" max="6913" width="6.42578125" style="130" customWidth="1"/>
    <col min="6914" max="6914" width="7.28515625" style="130" customWidth="1"/>
    <col min="6915" max="6915" width="56.140625" style="130" customWidth="1"/>
    <col min="6916" max="6916" width="14.42578125" style="130" customWidth="1"/>
    <col min="6917" max="6926" width="9.140625" style="130" customWidth="1"/>
    <col min="6927" max="6938" width="8" style="130" customWidth="1"/>
    <col min="6939" max="7168" width="17.28515625" style="130"/>
    <col min="7169" max="7169" width="6.42578125" style="130" customWidth="1"/>
    <col min="7170" max="7170" width="7.28515625" style="130" customWidth="1"/>
    <col min="7171" max="7171" width="56.140625" style="130" customWidth="1"/>
    <col min="7172" max="7172" width="14.42578125" style="130" customWidth="1"/>
    <col min="7173" max="7182" width="9.140625" style="130" customWidth="1"/>
    <col min="7183" max="7194" width="8" style="130" customWidth="1"/>
    <col min="7195" max="7424" width="17.28515625" style="130"/>
    <col min="7425" max="7425" width="6.42578125" style="130" customWidth="1"/>
    <col min="7426" max="7426" width="7.28515625" style="130" customWidth="1"/>
    <col min="7427" max="7427" width="56.140625" style="130" customWidth="1"/>
    <col min="7428" max="7428" width="14.42578125" style="130" customWidth="1"/>
    <col min="7429" max="7438" width="9.140625" style="130" customWidth="1"/>
    <col min="7439" max="7450" width="8" style="130" customWidth="1"/>
    <col min="7451" max="7680" width="17.28515625" style="130"/>
    <col min="7681" max="7681" width="6.42578125" style="130" customWidth="1"/>
    <col min="7682" max="7682" width="7.28515625" style="130" customWidth="1"/>
    <col min="7683" max="7683" width="56.140625" style="130" customWidth="1"/>
    <col min="7684" max="7684" width="14.42578125" style="130" customWidth="1"/>
    <col min="7685" max="7694" width="9.140625" style="130" customWidth="1"/>
    <col min="7695" max="7706" width="8" style="130" customWidth="1"/>
    <col min="7707" max="7936" width="17.28515625" style="130"/>
    <col min="7937" max="7937" width="6.42578125" style="130" customWidth="1"/>
    <col min="7938" max="7938" width="7.28515625" style="130" customWidth="1"/>
    <col min="7939" max="7939" width="56.140625" style="130" customWidth="1"/>
    <col min="7940" max="7940" width="14.42578125" style="130" customWidth="1"/>
    <col min="7941" max="7950" width="9.140625" style="130" customWidth="1"/>
    <col min="7951" max="7962" width="8" style="130" customWidth="1"/>
    <col min="7963" max="8192" width="17.28515625" style="130"/>
    <col min="8193" max="8193" width="6.42578125" style="130" customWidth="1"/>
    <col min="8194" max="8194" width="7.28515625" style="130" customWidth="1"/>
    <col min="8195" max="8195" width="56.140625" style="130" customWidth="1"/>
    <col min="8196" max="8196" width="14.42578125" style="130" customWidth="1"/>
    <col min="8197" max="8206" width="9.140625" style="130" customWidth="1"/>
    <col min="8207" max="8218" width="8" style="130" customWidth="1"/>
    <col min="8219" max="8448" width="17.28515625" style="130"/>
    <col min="8449" max="8449" width="6.42578125" style="130" customWidth="1"/>
    <col min="8450" max="8450" width="7.28515625" style="130" customWidth="1"/>
    <col min="8451" max="8451" width="56.140625" style="130" customWidth="1"/>
    <col min="8452" max="8452" width="14.42578125" style="130" customWidth="1"/>
    <col min="8453" max="8462" width="9.140625" style="130" customWidth="1"/>
    <col min="8463" max="8474" width="8" style="130" customWidth="1"/>
    <col min="8475" max="8704" width="17.28515625" style="130"/>
    <col min="8705" max="8705" width="6.42578125" style="130" customWidth="1"/>
    <col min="8706" max="8706" width="7.28515625" style="130" customWidth="1"/>
    <col min="8707" max="8707" width="56.140625" style="130" customWidth="1"/>
    <col min="8708" max="8708" width="14.42578125" style="130" customWidth="1"/>
    <col min="8709" max="8718" width="9.140625" style="130" customWidth="1"/>
    <col min="8719" max="8730" width="8" style="130" customWidth="1"/>
    <col min="8731" max="8960" width="17.28515625" style="130"/>
    <col min="8961" max="8961" width="6.42578125" style="130" customWidth="1"/>
    <col min="8962" max="8962" width="7.28515625" style="130" customWidth="1"/>
    <col min="8963" max="8963" width="56.140625" style="130" customWidth="1"/>
    <col min="8964" max="8964" width="14.42578125" style="130" customWidth="1"/>
    <col min="8965" max="8974" width="9.140625" style="130" customWidth="1"/>
    <col min="8975" max="8986" width="8" style="130" customWidth="1"/>
    <col min="8987" max="9216" width="17.28515625" style="130"/>
    <col min="9217" max="9217" width="6.42578125" style="130" customWidth="1"/>
    <col min="9218" max="9218" width="7.28515625" style="130" customWidth="1"/>
    <col min="9219" max="9219" width="56.140625" style="130" customWidth="1"/>
    <col min="9220" max="9220" width="14.42578125" style="130" customWidth="1"/>
    <col min="9221" max="9230" width="9.140625" style="130" customWidth="1"/>
    <col min="9231" max="9242" width="8" style="130" customWidth="1"/>
    <col min="9243" max="9472" width="17.28515625" style="130"/>
    <col min="9473" max="9473" width="6.42578125" style="130" customWidth="1"/>
    <col min="9474" max="9474" width="7.28515625" style="130" customWidth="1"/>
    <col min="9475" max="9475" width="56.140625" style="130" customWidth="1"/>
    <col min="9476" max="9476" width="14.42578125" style="130" customWidth="1"/>
    <col min="9477" max="9486" width="9.140625" style="130" customWidth="1"/>
    <col min="9487" max="9498" width="8" style="130" customWidth="1"/>
    <col min="9499" max="9728" width="17.28515625" style="130"/>
    <col min="9729" max="9729" width="6.42578125" style="130" customWidth="1"/>
    <col min="9730" max="9730" width="7.28515625" style="130" customWidth="1"/>
    <col min="9731" max="9731" width="56.140625" style="130" customWidth="1"/>
    <col min="9732" max="9732" width="14.42578125" style="130" customWidth="1"/>
    <col min="9733" max="9742" width="9.140625" style="130" customWidth="1"/>
    <col min="9743" max="9754" width="8" style="130" customWidth="1"/>
    <col min="9755" max="9984" width="17.28515625" style="130"/>
    <col min="9985" max="9985" width="6.42578125" style="130" customWidth="1"/>
    <col min="9986" max="9986" width="7.28515625" style="130" customWidth="1"/>
    <col min="9987" max="9987" width="56.140625" style="130" customWidth="1"/>
    <col min="9988" max="9988" width="14.42578125" style="130" customWidth="1"/>
    <col min="9989" max="9998" width="9.140625" style="130" customWidth="1"/>
    <col min="9999" max="10010" width="8" style="130" customWidth="1"/>
    <col min="10011" max="10240" width="17.28515625" style="130"/>
    <col min="10241" max="10241" width="6.42578125" style="130" customWidth="1"/>
    <col min="10242" max="10242" width="7.28515625" style="130" customWidth="1"/>
    <col min="10243" max="10243" width="56.140625" style="130" customWidth="1"/>
    <col min="10244" max="10244" width="14.42578125" style="130" customWidth="1"/>
    <col min="10245" max="10254" width="9.140625" style="130" customWidth="1"/>
    <col min="10255" max="10266" width="8" style="130" customWidth="1"/>
    <col min="10267" max="10496" width="17.28515625" style="130"/>
    <col min="10497" max="10497" width="6.42578125" style="130" customWidth="1"/>
    <col min="10498" max="10498" width="7.28515625" style="130" customWidth="1"/>
    <col min="10499" max="10499" width="56.140625" style="130" customWidth="1"/>
    <col min="10500" max="10500" width="14.42578125" style="130" customWidth="1"/>
    <col min="10501" max="10510" width="9.140625" style="130" customWidth="1"/>
    <col min="10511" max="10522" width="8" style="130" customWidth="1"/>
    <col min="10523" max="10752" width="17.28515625" style="130"/>
    <col min="10753" max="10753" width="6.42578125" style="130" customWidth="1"/>
    <col min="10754" max="10754" width="7.28515625" style="130" customWidth="1"/>
    <col min="10755" max="10755" width="56.140625" style="130" customWidth="1"/>
    <col min="10756" max="10756" width="14.42578125" style="130" customWidth="1"/>
    <col min="10757" max="10766" width="9.140625" style="130" customWidth="1"/>
    <col min="10767" max="10778" width="8" style="130" customWidth="1"/>
    <col min="10779" max="11008" width="17.28515625" style="130"/>
    <col min="11009" max="11009" width="6.42578125" style="130" customWidth="1"/>
    <col min="11010" max="11010" width="7.28515625" style="130" customWidth="1"/>
    <col min="11011" max="11011" width="56.140625" style="130" customWidth="1"/>
    <col min="11012" max="11012" width="14.42578125" style="130" customWidth="1"/>
    <col min="11013" max="11022" width="9.140625" style="130" customWidth="1"/>
    <col min="11023" max="11034" width="8" style="130" customWidth="1"/>
    <col min="11035" max="11264" width="17.28515625" style="130"/>
    <col min="11265" max="11265" width="6.42578125" style="130" customWidth="1"/>
    <col min="11266" max="11266" width="7.28515625" style="130" customWidth="1"/>
    <col min="11267" max="11267" width="56.140625" style="130" customWidth="1"/>
    <col min="11268" max="11268" width="14.42578125" style="130" customWidth="1"/>
    <col min="11269" max="11278" width="9.140625" style="130" customWidth="1"/>
    <col min="11279" max="11290" width="8" style="130" customWidth="1"/>
    <col min="11291" max="11520" width="17.28515625" style="130"/>
    <col min="11521" max="11521" width="6.42578125" style="130" customWidth="1"/>
    <col min="11522" max="11522" width="7.28515625" style="130" customWidth="1"/>
    <col min="11523" max="11523" width="56.140625" style="130" customWidth="1"/>
    <col min="11524" max="11524" width="14.42578125" style="130" customWidth="1"/>
    <col min="11525" max="11534" width="9.140625" style="130" customWidth="1"/>
    <col min="11535" max="11546" width="8" style="130" customWidth="1"/>
    <col min="11547" max="11776" width="17.28515625" style="130"/>
    <col min="11777" max="11777" width="6.42578125" style="130" customWidth="1"/>
    <col min="11778" max="11778" width="7.28515625" style="130" customWidth="1"/>
    <col min="11779" max="11779" width="56.140625" style="130" customWidth="1"/>
    <col min="11780" max="11780" width="14.42578125" style="130" customWidth="1"/>
    <col min="11781" max="11790" width="9.140625" style="130" customWidth="1"/>
    <col min="11791" max="11802" width="8" style="130" customWidth="1"/>
    <col min="11803" max="12032" width="17.28515625" style="130"/>
    <col min="12033" max="12033" width="6.42578125" style="130" customWidth="1"/>
    <col min="12034" max="12034" width="7.28515625" style="130" customWidth="1"/>
    <col min="12035" max="12035" width="56.140625" style="130" customWidth="1"/>
    <col min="12036" max="12036" width="14.42578125" style="130" customWidth="1"/>
    <col min="12037" max="12046" width="9.140625" style="130" customWidth="1"/>
    <col min="12047" max="12058" width="8" style="130" customWidth="1"/>
    <col min="12059" max="12288" width="17.28515625" style="130"/>
    <col min="12289" max="12289" width="6.42578125" style="130" customWidth="1"/>
    <col min="12290" max="12290" width="7.28515625" style="130" customWidth="1"/>
    <col min="12291" max="12291" width="56.140625" style="130" customWidth="1"/>
    <col min="12292" max="12292" width="14.42578125" style="130" customWidth="1"/>
    <col min="12293" max="12302" width="9.140625" style="130" customWidth="1"/>
    <col min="12303" max="12314" width="8" style="130" customWidth="1"/>
    <col min="12315" max="12544" width="17.28515625" style="130"/>
    <col min="12545" max="12545" width="6.42578125" style="130" customWidth="1"/>
    <col min="12546" max="12546" width="7.28515625" style="130" customWidth="1"/>
    <col min="12547" max="12547" width="56.140625" style="130" customWidth="1"/>
    <col min="12548" max="12548" width="14.42578125" style="130" customWidth="1"/>
    <col min="12549" max="12558" width="9.140625" style="130" customWidth="1"/>
    <col min="12559" max="12570" width="8" style="130" customWidth="1"/>
    <col min="12571" max="12800" width="17.28515625" style="130"/>
    <col min="12801" max="12801" width="6.42578125" style="130" customWidth="1"/>
    <col min="12802" max="12802" width="7.28515625" style="130" customWidth="1"/>
    <col min="12803" max="12803" width="56.140625" style="130" customWidth="1"/>
    <col min="12804" max="12804" width="14.42578125" style="130" customWidth="1"/>
    <col min="12805" max="12814" width="9.140625" style="130" customWidth="1"/>
    <col min="12815" max="12826" width="8" style="130" customWidth="1"/>
    <col min="12827" max="13056" width="17.28515625" style="130"/>
    <col min="13057" max="13057" width="6.42578125" style="130" customWidth="1"/>
    <col min="13058" max="13058" width="7.28515625" style="130" customWidth="1"/>
    <col min="13059" max="13059" width="56.140625" style="130" customWidth="1"/>
    <col min="13060" max="13060" width="14.42578125" style="130" customWidth="1"/>
    <col min="13061" max="13070" width="9.140625" style="130" customWidth="1"/>
    <col min="13071" max="13082" width="8" style="130" customWidth="1"/>
    <col min="13083" max="13312" width="17.28515625" style="130"/>
    <col min="13313" max="13313" width="6.42578125" style="130" customWidth="1"/>
    <col min="13314" max="13314" width="7.28515625" style="130" customWidth="1"/>
    <col min="13315" max="13315" width="56.140625" style="130" customWidth="1"/>
    <col min="13316" max="13316" width="14.42578125" style="130" customWidth="1"/>
    <col min="13317" max="13326" width="9.140625" style="130" customWidth="1"/>
    <col min="13327" max="13338" width="8" style="130" customWidth="1"/>
    <col min="13339" max="13568" width="17.28515625" style="130"/>
    <col min="13569" max="13569" width="6.42578125" style="130" customWidth="1"/>
    <col min="13570" max="13570" width="7.28515625" style="130" customWidth="1"/>
    <col min="13571" max="13571" width="56.140625" style="130" customWidth="1"/>
    <col min="13572" max="13572" width="14.42578125" style="130" customWidth="1"/>
    <col min="13573" max="13582" width="9.140625" style="130" customWidth="1"/>
    <col min="13583" max="13594" width="8" style="130" customWidth="1"/>
    <col min="13595" max="13824" width="17.28515625" style="130"/>
    <col min="13825" max="13825" width="6.42578125" style="130" customWidth="1"/>
    <col min="13826" max="13826" width="7.28515625" style="130" customWidth="1"/>
    <col min="13827" max="13827" width="56.140625" style="130" customWidth="1"/>
    <col min="13828" max="13828" width="14.42578125" style="130" customWidth="1"/>
    <col min="13829" max="13838" width="9.140625" style="130" customWidth="1"/>
    <col min="13839" max="13850" width="8" style="130" customWidth="1"/>
    <col min="13851" max="14080" width="17.28515625" style="130"/>
    <col min="14081" max="14081" width="6.42578125" style="130" customWidth="1"/>
    <col min="14082" max="14082" width="7.28515625" style="130" customWidth="1"/>
    <col min="14083" max="14083" width="56.140625" style="130" customWidth="1"/>
    <col min="14084" max="14084" width="14.42578125" style="130" customWidth="1"/>
    <col min="14085" max="14094" width="9.140625" style="130" customWidth="1"/>
    <col min="14095" max="14106" width="8" style="130" customWidth="1"/>
    <col min="14107" max="14336" width="17.28515625" style="130"/>
    <col min="14337" max="14337" width="6.42578125" style="130" customWidth="1"/>
    <col min="14338" max="14338" width="7.28515625" style="130" customWidth="1"/>
    <col min="14339" max="14339" width="56.140625" style="130" customWidth="1"/>
    <col min="14340" max="14340" width="14.42578125" style="130" customWidth="1"/>
    <col min="14341" max="14350" width="9.140625" style="130" customWidth="1"/>
    <col min="14351" max="14362" width="8" style="130" customWidth="1"/>
    <col min="14363" max="14592" width="17.28515625" style="130"/>
    <col min="14593" max="14593" width="6.42578125" style="130" customWidth="1"/>
    <col min="14594" max="14594" width="7.28515625" style="130" customWidth="1"/>
    <col min="14595" max="14595" width="56.140625" style="130" customWidth="1"/>
    <col min="14596" max="14596" width="14.42578125" style="130" customWidth="1"/>
    <col min="14597" max="14606" width="9.140625" style="130" customWidth="1"/>
    <col min="14607" max="14618" width="8" style="130" customWidth="1"/>
    <col min="14619" max="14848" width="17.28515625" style="130"/>
    <col min="14849" max="14849" width="6.42578125" style="130" customWidth="1"/>
    <col min="14850" max="14850" width="7.28515625" style="130" customWidth="1"/>
    <col min="14851" max="14851" width="56.140625" style="130" customWidth="1"/>
    <col min="14852" max="14852" width="14.42578125" style="130" customWidth="1"/>
    <col min="14853" max="14862" width="9.140625" style="130" customWidth="1"/>
    <col min="14863" max="14874" width="8" style="130" customWidth="1"/>
    <col min="14875" max="15104" width="17.28515625" style="130"/>
    <col min="15105" max="15105" width="6.42578125" style="130" customWidth="1"/>
    <col min="15106" max="15106" width="7.28515625" style="130" customWidth="1"/>
    <col min="15107" max="15107" width="56.140625" style="130" customWidth="1"/>
    <col min="15108" max="15108" width="14.42578125" style="130" customWidth="1"/>
    <col min="15109" max="15118" width="9.140625" style="130" customWidth="1"/>
    <col min="15119" max="15130" width="8" style="130" customWidth="1"/>
    <col min="15131" max="15360" width="17.28515625" style="130"/>
    <col min="15361" max="15361" width="6.42578125" style="130" customWidth="1"/>
    <col min="15362" max="15362" width="7.28515625" style="130" customWidth="1"/>
    <col min="15363" max="15363" width="56.140625" style="130" customWidth="1"/>
    <col min="15364" max="15364" width="14.42578125" style="130" customWidth="1"/>
    <col min="15365" max="15374" width="9.140625" style="130" customWidth="1"/>
    <col min="15375" max="15386" width="8" style="130" customWidth="1"/>
    <col min="15387" max="15616" width="17.28515625" style="130"/>
    <col min="15617" max="15617" width="6.42578125" style="130" customWidth="1"/>
    <col min="15618" max="15618" width="7.28515625" style="130" customWidth="1"/>
    <col min="15619" max="15619" width="56.140625" style="130" customWidth="1"/>
    <col min="15620" max="15620" width="14.42578125" style="130" customWidth="1"/>
    <col min="15621" max="15630" width="9.140625" style="130" customWidth="1"/>
    <col min="15631" max="15642" width="8" style="130" customWidth="1"/>
    <col min="15643" max="15872" width="17.28515625" style="130"/>
    <col min="15873" max="15873" width="6.42578125" style="130" customWidth="1"/>
    <col min="15874" max="15874" width="7.28515625" style="130" customWidth="1"/>
    <col min="15875" max="15875" width="56.140625" style="130" customWidth="1"/>
    <col min="15876" max="15876" width="14.42578125" style="130" customWidth="1"/>
    <col min="15877" max="15886" width="9.140625" style="130" customWidth="1"/>
    <col min="15887" max="15898" width="8" style="130" customWidth="1"/>
    <col min="15899" max="16128" width="17.28515625" style="130"/>
    <col min="16129" max="16129" width="6.42578125" style="130" customWidth="1"/>
    <col min="16130" max="16130" width="7.28515625" style="130" customWidth="1"/>
    <col min="16131" max="16131" width="56.140625" style="130" customWidth="1"/>
    <col min="16132" max="16132" width="14.42578125" style="130" customWidth="1"/>
    <col min="16133" max="16142" width="9.140625" style="130" customWidth="1"/>
    <col min="16143" max="16154" width="8" style="130" customWidth="1"/>
    <col min="16155" max="16384" width="17.28515625" style="130"/>
  </cols>
  <sheetData>
    <row r="1" spans="1:26" ht="25.5" customHeight="1" x14ac:dyDescent="0.2">
      <c r="A1" s="645" t="s">
        <v>1101</v>
      </c>
      <c r="B1" s="537"/>
      <c r="C1" s="537"/>
      <c r="D1" s="537"/>
      <c r="E1" s="537"/>
      <c r="F1" s="537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</row>
    <row r="2" spans="1:26" ht="15.75" customHeight="1" x14ac:dyDescent="0.2">
      <c r="A2" s="548" t="s">
        <v>0</v>
      </c>
      <c r="B2" s="548"/>
      <c r="C2" s="548"/>
      <c r="D2" s="548"/>
      <c r="E2" s="548"/>
      <c r="F2" s="548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</row>
    <row r="3" spans="1:26" ht="15.75" customHeight="1" x14ac:dyDescent="0.2">
      <c r="A3" s="548" t="s">
        <v>1</v>
      </c>
      <c r="B3" s="548"/>
      <c r="C3" s="548"/>
      <c r="D3" s="548"/>
      <c r="E3" s="548"/>
      <c r="F3" s="548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</row>
    <row r="4" spans="1:26" ht="15.75" customHeight="1" x14ac:dyDescent="0.2">
      <c r="B4" s="133"/>
      <c r="C4" s="133"/>
      <c r="D4" s="133"/>
      <c r="E4" s="228"/>
      <c r="F4" s="228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</row>
    <row r="5" spans="1:26" ht="15.75" customHeight="1" x14ac:dyDescent="0.2">
      <c r="B5" s="134"/>
      <c r="C5" s="134"/>
      <c r="D5" s="537" t="s">
        <v>2</v>
      </c>
      <c r="E5" s="537"/>
      <c r="F5" s="537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</row>
    <row r="6" spans="1:26" ht="15.75" customHeight="1" x14ac:dyDescent="0.2">
      <c r="A6" s="538" t="s">
        <v>3</v>
      </c>
      <c r="B6" s="540" t="s">
        <v>4</v>
      </c>
      <c r="C6" s="541"/>
      <c r="D6" s="544" t="s">
        <v>5</v>
      </c>
      <c r="E6" s="546" t="s">
        <v>1048</v>
      </c>
      <c r="F6" s="547" t="s">
        <v>1049</v>
      </c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</row>
    <row r="7" spans="1:26" ht="15.75" customHeight="1" x14ac:dyDescent="0.2">
      <c r="A7" s="539"/>
      <c r="B7" s="542"/>
      <c r="C7" s="543"/>
      <c r="D7" s="545"/>
      <c r="E7" s="546"/>
      <c r="F7" s="547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</row>
    <row r="8" spans="1:26" ht="15.75" customHeight="1" x14ac:dyDescent="0.2">
      <c r="A8" s="454">
        <v>1</v>
      </c>
      <c r="B8" s="135">
        <v>2</v>
      </c>
      <c r="C8" s="136">
        <v>3</v>
      </c>
      <c r="D8" s="147">
        <v>4</v>
      </c>
      <c r="E8" s="502">
        <v>5</v>
      </c>
      <c r="F8" s="503">
        <v>6</v>
      </c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</row>
    <row r="9" spans="1:26" ht="15.75" customHeight="1" x14ac:dyDescent="0.2">
      <c r="A9" s="455" t="s">
        <v>6</v>
      </c>
      <c r="B9" s="534" t="s">
        <v>7</v>
      </c>
      <c r="C9" s="535"/>
      <c r="D9" s="148">
        <f>SUM(D10:D13)</f>
        <v>382628000</v>
      </c>
      <c r="E9" s="148">
        <f>SUM(E10:E13)</f>
        <v>35515874</v>
      </c>
      <c r="F9" s="453">
        <f>SUM(F10:F13)</f>
        <v>418143874</v>
      </c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</row>
    <row r="10" spans="1:26" ht="15.75" customHeight="1" x14ac:dyDescent="0.2">
      <c r="A10" s="456" t="s">
        <v>8</v>
      </c>
      <c r="B10" s="137" t="s">
        <v>9</v>
      </c>
      <c r="C10" s="138" t="s">
        <v>10</v>
      </c>
      <c r="D10" s="149">
        <v>146337000</v>
      </c>
      <c r="E10" s="221">
        <v>15816299</v>
      </c>
      <c r="F10" s="186">
        <f>SUM(D10:E10)</f>
        <v>162153299</v>
      </c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</row>
    <row r="11" spans="1:26" ht="15.75" customHeight="1" x14ac:dyDescent="0.2">
      <c r="A11" s="456" t="s">
        <v>11</v>
      </c>
      <c r="B11" s="137" t="s">
        <v>12</v>
      </c>
      <c r="C11" s="138" t="s">
        <v>13</v>
      </c>
      <c r="D11" s="149">
        <v>62000000</v>
      </c>
      <c r="E11" s="221"/>
      <c r="F11" s="186">
        <f>SUM(D11:E11)</f>
        <v>62000000</v>
      </c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</row>
    <row r="12" spans="1:26" ht="15.75" customHeight="1" x14ac:dyDescent="0.2">
      <c r="A12" s="456" t="s">
        <v>14</v>
      </c>
      <c r="B12" s="137" t="s">
        <v>15</v>
      </c>
      <c r="C12" s="138" t="s">
        <v>16</v>
      </c>
      <c r="D12" s="149">
        <v>174031000</v>
      </c>
      <c r="E12" s="221">
        <v>19699575</v>
      </c>
      <c r="F12" s="186">
        <f>SUM(D12:E12)</f>
        <v>193730575</v>
      </c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</row>
    <row r="13" spans="1:26" ht="15.75" customHeight="1" x14ac:dyDescent="0.2">
      <c r="A13" s="456" t="s">
        <v>17</v>
      </c>
      <c r="B13" s="137" t="s">
        <v>18</v>
      </c>
      <c r="C13" s="138" t="s">
        <v>19</v>
      </c>
      <c r="D13" s="149">
        <v>260000</v>
      </c>
      <c r="E13" s="221"/>
      <c r="F13" s="186">
        <f>SUM(D13:E13)</f>
        <v>260000</v>
      </c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</row>
    <row r="14" spans="1:26" ht="15.75" customHeight="1" x14ac:dyDescent="0.2">
      <c r="A14" s="456" t="s">
        <v>20</v>
      </c>
      <c r="B14" s="137"/>
      <c r="C14" s="138"/>
      <c r="D14" s="149"/>
      <c r="E14" s="221"/>
      <c r="F14" s="186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</row>
    <row r="15" spans="1:26" ht="15.75" customHeight="1" x14ac:dyDescent="0.2">
      <c r="A15" s="455" t="s">
        <v>21</v>
      </c>
      <c r="B15" s="139" t="s">
        <v>22</v>
      </c>
      <c r="C15" s="140"/>
      <c r="D15" s="150">
        <f>SUM(D16:D18)</f>
        <v>96000</v>
      </c>
      <c r="E15" s="150">
        <f>SUM(E16:E18)</f>
        <v>37249680</v>
      </c>
      <c r="F15" s="401">
        <f>SUM(F16:F18)</f>
        <v>37345680</v>
      </c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</row>
    <row r="16" spans="1:26" ht="15.75" customHeight="1" x14ac:dyDescent="0.2">
      <c r="A16" s="456" t="s">
        <v>23</v>
      </c>
      <c r="B16" s="137" t="s">
        <v>24</v>
      </c>
      <c r="C16" s="141" t="s">
        <v>25</v>
      </c>
      <c r="D16" s="149"/>
      <c r="E16" s="221">
        <v>37249680</v>
      </c>
      <c r="F16" s="186">
        <f>SUM(E16)</f>
        <v>37249680</v>
      </c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</row>
    <row r="17" spans="1:26" ht="15.75" customHeight="1" x14ac:dyDescent="0.2">
      <c r="A17" s="456" t="s">
        <v>26</v>
      </c>
      <c r="B17" s="137" t="s">
        <v>27</v>
      </c>
      <c r="C17" s="138" t="s">
        <v>28</v>
      </c>
      <c r="D17" s="149"/>
      <c r="E17" s="221"/>
      <c r="F17" s="186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</row>
    <row r="18" spans="1:26" ht="15.75" customHeight="1" x14ac:dyDescent="0.2">
      <c r="A18" s="456" t="s">
        <v>29</v>
      </c>
      <c r="B18" s="137" t="s">
        <v>30</v>
      </c>
      <c r="C18" s="138" t="s">
        <v>31</v>
      </c>
      <c r="D18" s="149">
        <v>96000</v>
      </c>
      <c r="E18" s="221"/>
      <c r="F18" s="186">
        <f>SUM(D18:E18)</f>
        <v>96000</v>
      </c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</row>
    <row r="19" spans="1:26" ht="15.75" customHeight="1" x14ac:dyDescent="0.2">
      <c r="A19" s="456" t="s">
        <v>32</v>
      </c>
      <c r="B19" s="139"/>
      <c r="C19" s="138"/>
      <c r="D19" s="149"/>
      <c r="E19" s="221"/>
      <c r="F19" s="186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</row>
    <row r="20" spans="1:26" ht="15.75" customHeight="1" x14ac:dyDescent="0.2">
      <c r="A20" s="455" t="s">
        <v>33</v>
      </c>
      <c r="B20" s="139" t="s">
        <v>34</v>
      </c>
      <c r="C20" s="138"/>
      <c r="D20" s="150">
        <f>SUM(D21)</f>
        <v>181189420</v>
      </c>
      <c r="E20" s="150">
        <f>SUM(E21)</f>
        <v>20518705</v>
      </c>
      <c r="F20" s="401">
        <f>SUM(F21)</f>
        <v>201708125</v>
      </c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</row>
    <row r="21" spans="1:26" ht="15.75" customHeight="1" x14ac:dyDescent="0.2">
      <c r="A21" s="456" t="s">
        <v>35</v>
      </c>
      <c r="B21" s="137" t="s">
        <v>36</v>
      </c>
      <c r="C21" s="138" t="s">
        <v>34</v>
      </c>
      <c r="D21" s="149">
        <v>181189420</v>
      </c>
      <c r="E21" s="221">
        <v>20518705</v>
      </c>
      <c r="F21" s="186">
        <f>SUM(D21:E21)</f>
        <v>201708125</v>
      </c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6" ht="15.75" customHeight="1" x14ac:dyDescent="0.2">
      <c r="A22" s="456" t="s">
        <v>37</v>
      </c>
      <c r="B22" s="137"/>
      <c r="C22" s="138"/>
      <c r="D22" s="149"/>
      <c r="E22" s="221"/>
      <c r="F22" s="186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</row>
    <row r="23" spans="1:26" ht="15.75" customHeight="1" x14ac:dyDescent="0.2">
      <c r="A23" s="455" t="s">
        <v>38</v>
      </c>
      <c r="B23" s="139" t="s">
        <v>39</v>
      </c>
      <c r="C23" s="140"/>
      <c r="D23" s="150">
        <f>SUM(D9+D15+D20)</f>
        <v>563913420</v>
      </c>
      <c r="E23" s="150">
        <f>SUM(E9+E15+E20)</f>
        <v>93284259</v>
      </c>
      <c r="F23" s="401">
        <f>SUM(F9+F15+F20)</f>
        <v>657197679</v>
      </c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</row>
    <row r="24" spans="1:26" ht="15.75" customHeight="1" x14ac:dyDescent="0.2">
      <c r="A24" s="456" t="s">
        <v>40</v>
      </c>
      <c r="B24" s="142"/>
      <c r="C24" s="142"/>
      <c r="D24" s="143"/>
      <c r="E24" s="221"/>
      <c r="F24" s="186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</row>
    <row r="25" spans="1:26" ht="15.75" customHeight="1" x14ac:dyDescent="0.2">
      <c r="A25" s="455" t="s">
        <v>41</v>
      </c>
      <c r="B25" s="536" t="s">
        <v>42</v>
      </c>
      <c r="C25" s="535"/>
      <c r="D25" s="150">
        <f>SUM(D26:D30)</f>
        <v>382985528</v>
      </c>
      <c r="E25" s="150">
        <f>SUM(E26:E30)</f>
        <v>49753200</v>
      </c>
      <c r="F25" s="401">
        <f>SUM(F26:F30)</f>
        <v>432738728</v>
      </c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</row>
    <row r="26" spans="1:26" ht="15.75" customHeight="1" x14ac:dyDescent="0.2">
      <c r="A26" s="456" t="s">
        <v>43</v>
      </c>
      <c r="B26" s="137" t="s">
        <v>44</v>
      </c>
      <c r="C26" s="138" t="s">
        <v>45</v>
      </c>
      <c r="D26" s="149">
        <v>158766870</v>
      </c>
      <c r="E26" s="221">
        <v>1759758</v>
      </c>
      <c r="F26" s="186">
        <f>SUM(D26:E26)</f>
        <v>160526628</v>
      </c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</row>
    <row r="27" spans="1:26" ht="15.75" customHeight="1" x14ac:dyDescent="0.2">
      <c r="A27" s="456" t="s">
        <v>46</v>
      </c>
      <c r="B27" s="137" t="s">
        <v>47</v>
      </c>
      <c r="C27" s="141" t="s">
        <v>48</v>
      </c>
      <c r="D27" s="149">
        <v>35891250</v>
      </c>
      <c r="E27" s="221">
        <v>408194</v>
      </c>
      <c r="F27" s="186">
        <f>SUM(D27:E27)</f>
        <v>36299444</v>
      </c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</row>
    <row r="28" spans="1:26" ht="15.75" customHeight="1" x14ac:dyDescent="0.2">
      <c r="A28" s="456" t="s">
        <v>49</v>
      </c>
      <c r="B28" s="137" t="s">
        <v>50</v>
      </c>
      <c r="C28" s="138" t="s">
        <v>51</v>
      </c>
      <c r="D28" s="149">
        <v>165594500</v>
      </c>
      <c r="E28" s="221">
        <v>32903504</v>
      </c>
      <c r="F28" s="186">
        <f>SUM(D28:E28)</f>
        <v>198498004</v>
      </c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</row>
    <row r="29" spans="1:26" ht="15.75" customHeight="1" x14ac:dyDescent="0.2">
      <c r="A29" s="456" t="s">
        <v>52</v>
      </c>
      <c r="B29" s="137" t="s">
        <v>53</v>
      </c>
      <c r="C29" s="138" t="s">
        <v>54</v>
      </c>
      <c r="D29" s="149">
        <v>6530000</v>
      </c>
      <c r="E29" s="221">
        <v>-145000</v>
      </c>
      <c r="F29" s="186">
        <f>SUM(D29:E29)</f>
        <v>6385000</v>
      </c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</row>
    <row r="30" spans="1:26" ht="15.75" customHeight="1" x14ac:dyDescent="0.2">
      <c r="A30" s="456" t="s">
        <v>55</v>
      </c>
      <c r="B30" s="137" t="s">
        <v>56</v>
      </c>
      <c r="C30" s="138" t="s">
        <v>57</v>
      </c>
      <c r="D30" s="149">
        <v>16202908</v>
      </c>
      <c r="E30" s="221">
        <v>14826744</v>
      </c>
      <c r="F30" s="186">
        <f>SUM(D30:E30)</f>
        <v>31029652</v>
      </c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</row>
    <row r="31" spans="1:26" ht="15.75" customHeight="1" x14ac:dyDescent="0.2">
      <c r="A31" s="456" t="s">
        <v>58</v>
      </c>
      <c r="B31" s="137"/>
      <c r="C31" s="138"/>
      <c r="D31" s="149"/>
      <c r="E31" s="221"/>
      <c r="F31" s="186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</row>
    <row r="32" spans="1:26" ht="15.75" customHeight="1" x14ac:dyDescent="0.2">
      <c r="A32" s="455" t="s">
        <v>59</v>
      </c>
      <c r="B32" s="144" t="s">
        <v>60</v>
      </c>
      <c r="C32" s="145"/>
      <c r="D32" s="150">
        <f>SUM(D33:D35)</f>
        <v>176928000</v>
      </c>
      <c r="E32" s="150">
        <f>SUM(E33:E35)</f>
        <v>39779619</v>
      </c>
      <c r="F32" s="401">
        <f>SUM(F33:F35)</f>
        <v>216707619</v>
      </c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6" ht="15.75" customHeight="1" x14ac:dyDescent="0.2">
      <c r="A33" s="456" t="s">
        <v>61</v>
      </c>
      <c r="B33" s="146" t="s">
        <v>62</v>
      </c>
      <c r="C33" s="138" t="s">
        <v>63</v>
      </c>
      <c r="D33" s="149">
        <v>45650000</v>
      </c>
      <c r="E33" s="221">
        <v>70749514</v>
      </c>
      <c r="F33" s="186">
        <f>SUM(D33:E33)</f>
        <v>116399514</v>
      </c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</row>
    <row r="34" spans="1:26" ht="15.75" customHeight="1" x14ac:dyDescent="0.2">
      <c r="A34" s="456" t="s">
        <v>64</v>
      </c>
      <c r="B34" s="146" t="s">
        <v>65</v>
      </c>
      <c r="C34" s="138" t="s">
        <v>66</v>
      </c>
      <c r="D34" s="149">
        <v>131200000</v>
      </c>
      <c r="E34" s="221">
        <v>-37245895</v>
      </c>
      <c r="F34" s="186">
        <f>SUM(D34:E34)</f>
        <v>93954105</v>
      </c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ht="15.75" customHeight="1" x14ac:dyDescent="0.2">
      <c r="A35" s="456" t="s">
        <v>67</v>
      </c>
      <c r="B35" s="137" t="s">
        <v>68</v>
      </c>
      <c r="C35" s="141" t="s">
        <v>69</v>
      </c>
      <c r="D35" s="149">
        <v>78000</v>
      </c>
      <c r="E35" s="221">
        <v>6276000</v>
      </c>
      <c r="F35" s="186">
        <f>SUM(D35:E35)</f>
        <v>6354000</v>
      </c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</row>
    <row r="36" spans="1:26" ht="15.75" customHeight="1" x14ac:dyDescent="0.2">
      <c r="A36" s="456" t="s">
        <v>70</v>
      </c>
      <c r="B36" s="137"/>
      <c r="C36" s="141"/>
      <c r="D36" s="149"/>
      <c r="E36" s="221"/>
      <c r="F36" s="186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</row>
    <row r="37" spans="1:26" ht="15.75" customHeight="1" x14ac:dyDescent="0.2">
      <c r="A37" s="455" t="s">
        <v>71</v>
      </c>
      <c r="B37" s="139" t="s">
        <v>72</v>
      </c>
      <c r="C37" s="141"/>
      <c r="D37" s="150">
        <f>SUM(D38)</f>
        <v>3999892</v>
      </c>
      <c r="E37" s="150">
        <f>SUM(E38)</f>
        <v>3751440</v>
      </c>
      <c r="F37" s="401">
        <f>SUM(F38)</f>
        <v>7751332</v>
      </c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</row>
    <row r="38" spans="1:26" ht="15.75" customHeight="1" x14ac:dyDescent="0.2">
      <c r="A38" s="456" t="s">
        <v>73</v>
      </c>
      <c r="B38" s="137" t="s">
        <v>74</v>
      </c>
      <c r="C38" s="141" t="s">
        <v>72</v>
      </c>
      <c r="D38" s="149">
        <v>3999892</v>
      </c>
      <c r="E38" s="221">
        <v>3751440</v>
      </c>
      <c r="F38" s="186">
        <f>SUM(D38:E38)</f>
        <v>7751332</v>
      </c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</row>
    <row r="39" spans="1:26" ht="15.75" customHeight="1" x14ac:dyDescent="0.2">
      <c r="A39" s="456" t="s">
        <v>75</v>
      </c>
      <c r="B39" s="137"/>
      <c r="C39" s="141"/>
      <c r="D39" s="149"/>
      <c r="E39" s="221"/>
      <c r="F39" s="186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</row>
    <row r="40" spans="1:26" ht="15.75" customHeight="1" x14ac:dyDescent="0.2">
      <c r="A40" s="455" t="s">
        <v>76</v>
      </c>
      <c r="B40" s="139" t="s">
        <v>77</v>
      </c>
      <c r="C40" s="140"/>
      <c r="D40" s="150">
        <f>SUM(D32,D25,D37)</f>
        <v>563913420</v>
      </c>
      <c r="E40" s="150">
        <f>SUM(E32,E25,E37)</f>
        <v>93284259</v>
      </c>
      <c r="F40" s="401">
        <f>SUM(F32,F25,F37)</f>
        <v>657197679</v>
      </c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</row>
    <row r="41" spans="1:26" ht="15.75" customHeight="1" x14ac:dyDescent="0.2">
      <c r="B41" s="132"/>
      <c r="C41" s="132"/>
      <c r="D41" s="132"/>
      <c r="E41" s="228"/>
      <c r="F41" s="228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</row>
    <row r="42" spans="1:26" ht="15.75" customHeight="1" x14ac:dyDescent="0.2">
      <c r="B42" s="132"/>
      <c r="C42" s="132"/>
      <c r="D42" s="132"/>
      <c r="E42" s="228"/>
      <c r="F42" s="228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</row>
    <row r="43" spans="1:26" ht="15.75" customHeight="1" x14ac:dyDescent="0.2">
      <c r="B43" s="132"/>
      <c r="C43" s="132"/>
      <c r="D43" s="132"/>
      <c r="E43" s="228"/>
      <c r="F43" s="228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</row>
    <row r="44" spans="1:26" ht="15.75" customHeight="1" x14ac:dyDescent="0.2">
      <c r="B44" s="132"/>
      <c r="C44" s="132"/>
      <c r="D44" s="132"/>
      <c r="E44" s="228"/>
      <c r="F44" s="228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</row>
    <row r="45" spans="1:26" ht="15.75" customHeight="1" x14ac:dyDescent="0.2">
      <c r="B45" s="132"/>
      <c r="C45" s="132"/>
      <c r="D45" s="132"/>
      <c r="E45" s="228"/>
      <c r="F45" s="228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</row>
    <row r="46" spans="1:26" ht="15.75" customHeight="1" x14ac:dyDescent="0.2">
      <c r="B46" s="132"/>
      <c r="C46" s="132"/>
      <c r="D46" s="132"/>
      <c r="E46" s="228"/>
      <c r="F46" s="228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</row>
    <row r="47" spans="1:26" ht="15.75" customHeight="1" x14ac:dyDescent="0.2">
      <c r="B47" s="132"/>
      <c r="C47" s="132"/>
      <c r="D47" s="132"/>
      <c r="E47" s="228"/>
      <c r="F47" s="228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</row>
    <row r="48" spans="1:26" ht="15.75" customHeight="1" x14ac:dyDescent="0.2">
      <c r="B48" s="132"/>
      <c r="C48" s="132"/>
      <c r="D48" s="132"/>
      <c r="E48" s="228"/>
      <c r="F48" s="228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</row>
    <row r="49" spans="2:26" ht="15.75" customHeight="1" x14ac:dyDescent="0.2">
      <c r="B49" s="132"/>
      <c r="C49" s="132"/>
      <c r="D49" s="132"/>
      <c r="E49" s="228"/>
      <c r="F49" s="228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</row>
    <row r="50" spans="2:26" ht="15.75" customHeight="1" x14ac:dyDescent="0.2">
      <c r="B50" s="132"/>
      <c r="C50" s="132"/>
      <c r="D50" s="132"/>
      <c r="E50" s="228"/>
      <c r="F50" s="228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</row>
    <row r="51" spans="2:26" ht="15.75" customHeight="1" x14ac:dyDescent="0.2">
      <c r="B51" s="132"/>
      <c r="C51" s="132"/>
      <c r="D51" s="132"/>
      <c r="E51" s="228"/>
      <c r="F51" s="228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</row>
    <row r="52" spans="2:26" ht="15.75" customHeight="1" x14ac:dyDescent="0.2">
      <c r="B52" s="132"/>
      <c r="C52" s="132"/>
      <c r="D52" s="132"/>
      <c r="E52" s="228"/>
      <c r="F52" s="228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</row>
    <row r="53" spans="2:26" ht="15.75" customHeight="1" x14ac:dyDescent="0.2">
      <c r="B53" s="132"/>
      <c r="C53" s="132"/>
      <c r="D53" s="132"/>
      <c r="E53" s="228"/>
      <c r="F53" s="228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</row>
    <row r="54" spans="2:26" ht="15.75" customHeight="1" x14ac:dyDescent="0.2">
      <c r="B54" s="132"/>
      <c r="C54" s="132"/>
      <c r="D54" s="132"/>
      <c r="E54" s="228"/>
      <c r="F54" s="228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2:26" ht="15.75" customHeight="1" x14ac:dyDescent="0.2">
      <c r="B55" s="132"/>
      <c r="C55" s="132"/>
      <c r="D55" s="132"/>
      <c r="E55" s="228"/>
      <c r="F55" s="228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</row>
    <row r="56" spans="2:26" ht="15.75" customHeight="1" x14ac:dyDescent="0.2">
      <c r="B56" s="132"/>
      <c r="C56" s="132"/>
      <c r="D56" s="132"/>
      <c r="E56" s="228"/>
      <c r="F56" s="228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</row>
    <row r="57" spans="2:26" ht="15.75" customHeight="1" x14ac:dyDescent="0.2">
      <c r="B57" s="132"/>
      <c r="C57" s="132"/>
      <c r="D57" s="132"/>
      <c r="E57" s="228"/>
      <c r="F57" s="228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</row>
    <row r="58" spans="2:26" ht="15.75" customHeight="1" x14ac:dyDescent="0.2">
      <c r="B58" s="132"/>
      <c r="C58" s="132"/>
      <c r="D58" s="132"/>
      <c r="E58" s="228"/>
      <c r="F58" s="228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</row>
    <row r="59" spans="2:26" ht="15.75" customHeight="1" x14ac:dyDescent="0.2">
      <c r="B59" s="132"/>
      <c r="C59" s="132"/>
      <c r="D59" s="132"/>
      <c r="E59" s="228"/>
      <c r="F59" s="228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</row>
    <row r="60" spans="2:26" ht="15.75" customHeight="1" x14ac:dyDescent="0.2">
      <c r="B60" s="132"/>
      <c r="C60" s="132"/>
      <c r="D60" s="132"/>
      <c r="E60" s="228"/>
      <c r="F60" s="228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</row>
    <row r="61" spans="2:26" ht="15.75" customHeight="1" x14ac:dyDescent="0.2">
      <c r="B61" s="132"/>
      <c r="C61" s="132"/>
      <c r="D61" s="132"/>
      <c r="E61" s="228"/>
      <c r="F61" s="228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</row>
    <row r="62" spans="2:26" ht="15.75" customHeight="1" x14ac:dyDescent="0.2">
      <c r="B62" s="132"/>
      <c r="C62" s="132"/>
      <c r="D62" s="132"/>
      <c r="E62" s="228"/>
      <c r="F62" s="228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</row>
    <row r="63" spans="2:26" ht="15.75" customHeight="1" x14ac:dyDescent="0.2">
      <c r="B63" s="132"/>
      <c r="C63" s="132"/>
      <c r="D63" s="132"/>
      <c r="E63" s="228"/>
      <c r="F63" s="228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</row>
    <row r="64" spans="2:26" ht="15.75" customHeight="1" x14ac:dyDescent="0.2">
      <c r="B64" s="132"/>
      <c r="C64" s="132"/>
      <c r="D64" s="132"/>
      <c r="E64" s="228"/>
      <c r="F64" s="228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</row>
    <row r="65" spans="2:26" ht="15.75" customHeight="1" x14ac:dyDescent="0.2">
      <c r="B65" s="132"/>
      <c r="C65" s="132"/>
      <c r="D65" s="132"/>
      <c r="E65" s="228"/>
      <c r="F65" s="228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</row>
    <row r="66" spans="2:26" ht="15.75" customHeight="1" x14ac:dyDescent="0.2">
      <c r="B66" s="132"/>
      <c r="C66" s="132"/>
      <c r="D66" s="132"/>
      <c r="E66" s="228"/>
      <c r="F66" s="228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</row>
    <row r="67" spans="2:26" ht="15.75" customHeight="1" x14ac:dyDescent="0.2">
      <c r="B67" s="132"/>
      <c r="C67" s="132"/>
      <c r="D67" s="132"/>
      <c r="E67" s="228"/>
      <c r="F67" s="228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</row>
    <row r="68" spans="2:26" ht="15.75" customHeight="1" x14ac:dyDescent="0.2">
      <c r="B68" s="132"/>
      <c r="C68" s="132"/>
      <c r="D68" s="132"/>
      <c r="E68" s="228"/>
      <c r="F68" s="228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</row>
    <row r="69" spans="2:26" ht="15.75" customHeight="1" x14ac:dyDescent="0.2">
      <c r="B69" s="132"/>
      <c r="C69" s="132"/>
      <c r="D69" s="132"/>
      <c r="E69" s="228"/>
      <c r="F69" s="228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</row>
    <row r="70" spans="2:26" ht="15.75" customHeight="1" x14ac:dyDescent="0.2">
      <c r="B70" s="132"/>
      <c r="C70" s="132"/>
      <c r="D70" s="132"/>
      <c r="E70" s="228"/>
      <c r="F70" s="228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</row>
    <row r="71" spans="2:26" ht="15.75" customHeight="1" x14ac:dyDescent="0.2">
      <c r="B71" s="132"/>
      <c r="C71" s="132"/>
      <c r="D71" s="132"/>
      <c r="E71" s="228"/>
      <c r="F71" s="228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</row>
    <row r="72" spans="2:26" ht="15.75" customHeight="1" x14ac:dyDescent="0.2">
      <c r="B72" s="132"/>
      <c r="C72" s="132"/>
      <c r="D72" s="132"/>
      <c r="E72" s="228"/>
      <c r="F72" s="228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</row>
    <row r="73" spans="2:26" ht="15.75" customHeight="1" x14ac:dyDescent="0.2">
      <c r="B73" s="132"/>
      <c r="C73" s="132"/>
      <c r="D73" s="132"/>
      <c r="E73" s="228"/>
      <c r="F73" s="228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</row>
    <row r="74" spans="2:26" ht="15.75" customHeight="1" x14ac:dyDescent="0.2">
      <c r="B74" s="132"/>
      <c r="C74" s="132"/>
      <c r="D74" s="132"/>
      <c r="E74" s="228"/>
      <c r="F74" s="228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</row>
    <row r="75" spans="2:26" ht="15.75" customHeight="1" x14ac:dyDescent="0.2">
      <c r="B75" s="132"/>
      <c r="C75" s="132"/>
      <c r="D75" s="132"/>
      <c r="E75" s="228"/>
      <c r="F75" s="228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</row>
    <row r="76" spans="2:26" ht="15.75" customHeight="1" x14ac:dyDescent="0.2">
      <c r="B76" s="132"/>
      <c r="C76" s="132"/>
      <c r="D76" s="132"/>
      <c r="E76" s="228"/>
      <c r="F76" s="228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</row>
    <row r="77" spans="2:26" ht="15.75" customHeight="1" x14ac:dyDescent="0.2">
      <c r="B77" s="132"/>
      <c r="C77" s="132"/>
      <c r="D77" s="132"/>
      <c r="E77" s="228"/>
      <c r="F77" s="228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</row>
    <row r="78" spans="2:26" ht="15.75" customHeight="1" x14ac:dyDescent="0.2">
      <c r="B78" s="132"/>
      <c r="C78" s="132"/>
      <c r="D78" s="132"/>
      <c r="E78" s="228"/>
      <c r="F78" s="228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</row>
    <row r="79" spans="2:26" ht="15.75" customHeight="1" x14ac:dyDescent="0.2">
      <c r="B79" s="132"/>
      <c r="C79" s="132"/>
      <c r="D79" s="132"/>
      <c r="E79" s="228"/>
      <c r="F79" s="228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</row>
    <row r="80" spans="2:26" ht="15.75" customHeight="1" x14ac:dyDescent="0.2">
      <c r="B80" s="132"/>
      <c r="C80" s="132"/>
      <c r="D80" s="132"/>
      <c r="E80" s="228"/>
      <c r="F80" s="228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</row>
    <row r="81" spans="2:26" ht="15.75" customHeight="1" x14ac:dyDescent="0.2">
      <c r="B81" s="132"/>
      <c r="C81" s="132"/>
      <c r="D81" s="132"/>
      <c r="E81" s="228"/>
      <c r="F81" s="228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</row>
    <row r="82" spans="2:26" ht="15.75" customHeight="1" x14ac:dyDescent="0.2">
      <c r="B82" s="132"/>
      <c r="C82" s="132"/>
      <c r="D82" s="132"/>
      <c r="E82" s="228"/>
      <c r="F82" s="228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</row>
    <row r="83" spans="2:26" ht="15.75" customHeight="1" x14ac:dyDescent="0.2">
      <c r="B83" s="132"/>
      <c r="C83" s="132"/>
      <c r="D83" s="132"/>
      <c r="E83" s="228"/>
      <c r="F83" s="228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</row>
    <row r="84" spans="2:26" ht="15.75" customHeight="1" x14ac:dyDescent="0.2">
      <c r="B84" s="132"/>
      <c r="C84" s="132"/>
      <c r="D84" s="132"/>
      <c r="E84" s="228"/>
      <c r="F84" s="228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</row>
    <row r="85" spans="2:26" ht="15.75" customHeight="1" x14ac:dyDescent="0.2">
      <c r="B85" s="132"/>
      <c r="C85" s="132"/>
      <c r="D85" s="132"/>
      <c r="E85" s="228"/>
      <c r="F85" s="228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</row>
    <row r="86" spans="2:26" ht="15.75" customHeight="1" x14ac:dyDescent="0.2">
      <c r="B86" s="132"/>
      <c r="C86" s="132"/>
      <c r="D86" s="132"/>
      <c r="E86" s="228"/>
      <c r="F86" s="228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</row>
    <row r="87" spans="2:26" ht="15.75" customHeight="1" x14ac:dyDescent="0.2">
      <c r="B87" s="132"/>
      <c r="C87" s="132"/>
      <c r="D87" s="132"/>
      <c r="E87" s="228"/>
      <c r="F87" s="228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</row>
    <row r="88" spans="2:26" ht="15.75" customHeight="1" x14ac:dyDescent="0.2">
      <c r="B88" s="132"/>
      <c r="C88" s="132"/>
      <c r="D88" s="132"/>
      <c r="E88" s="228"/>
      <c r="F88" s="228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</row>
    <row r="89" spans="2:26" ht="15.75" customHeight="1" x14ac:dyDescent="0.2">
      <c r="B89" s="132"/>
      <c r="C89" s="132"/>
      <c r="D89" s="132"/>
      <c r="E89" s="228"/>
      <c r="F89" s="228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</row>
    <row r="90" spans="2:26" ht="15.75" customHeight="1" x14ac:dyDescent="0.2">
      <c r="B90" s="132"/>
      <c r="C90" s="132"/>
      <c r="D90" s="132"/>
      <c r="E90" s="228"/>
      <c r="F90" s="228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</row>
    <row r="91" spans="2:26" ht="15.75" customHeight="1" x14ac:dyDescent="0.2">
      <c r="B91" s="132"/>
      <c r="C91" s="132"/>
      <c r="D91" s="132"/>
      <c r="E91" s="228"/>
      <c r="F91" s="228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</row>
    <row r="92" spans="2:26" ht="15.75" customHeight="1" x14ac:dyDescent="0.2">
      <c r="B92" s="132"/>
      <c r="C92" s="132"/>
      <c r="D92" s="132"/>
      <c r="E92" s="228"/>
      <c r="F92" s="228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</row>
    <row r="93" spans="2:26" ht="15.75" customHeight="1" x14ac:dyDescent="0.2">
      <c r="B93" s="132"/>
      <c r="C93" s="132"/>
      <c r="D93" s="132"/>
      <c r="E93" s="228"/>
      <c r="F93" s="228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</row>
    <row r="94" spans="2:26" ht="15.75" customHeight="1" x14ac:dyDescent="0.2">
      <c r="B94" s="132"/>
      <c r="C94" s="132"/>
      <c r="D94" s="132"/>
      <c r="E94" s="228"/>
      <c r="F94" s="228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</row>
    <row r="95" spans="2:26" ht="15.75" customHeight="1" x14ac:dyDescent="0.2">
      <c r="B95" s="132"/>
      <c r="C95" s="132"/>
      <c r="D95" s="132"/>
      <c r="E95" s="228"/>
      <c r="F95" s="228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</row>
    <row r="96" spans="2:26" ht="15.75" customHeight="1" x14ac:dyDescent="0.2">
      <c r="B96" s="132"/>
      <c r="C96" s="132"/>
      <c r="D96" s="132"/>
      <c r="E96" s="228"/>
      <c r="F96" s="228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</row>
    <row r="97" spans="2:26" ht="15.75" customHeight="1" x14ac:dyDescent="0.2">
      <c r="B97" s="132"/>
      <c r="C97" s="132"/>
      <c r="D97" s="132"/>
      <c r="E97" s="228"/>
      <c r="F97" s="228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</row>
    <row r="98" spans="2:26" ht="15.75" customHeight="1" x14ac:dyDescent="0.2">
      <c r="B98" s="132"/>
      <c r="C98" s="132"/>
      <c r="D98" s="132"/>
      <c r="E98" s="228"/>
      <c r="F98" s="228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</row>
    <row r="99" spans="2:26" ht="15.75" customHeight="1" x14ac:dyDescent="0.2">
      <c r="B99" s="132"/>
      <c r="C99" s="132"/>
      <c r="D99" s="132"/>
      <c r="E99" s="228"/>
      <c r="F99" s="228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</row>
    <row r="100" spans="2:26" ht="15.75" customHeight="1" x14ac:dyDescent="0.2">
      <c r="B100" s="132"/>
      <c r="C100" s="132"/>
      <c r="D100" s="132"/>
      <c r="E100" s="228"/>
      <c r="F100" s="228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</row>
    <row r="101" spans="2:26" ht="15.75" customHeight="1" x14ac:dyDescent="0.2">
      <c r="B101" s="132"/>
      <c r="C101" s="132"/>
      <c r="D101" s="132"/>
      <c r="E101" s="228"/>
      <c r="F101" s="228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</row>
    <row r="102" spans="2:26" ht="15.75" customHeight="1" x14ac:dyDescent="0.2">
      <c r="B102" s="132"/>
      <c r="C102" s="132"/>
      <c r="D102" s="132"/>
      <c r="E102" s="228"/>
      <c r="F102" s="228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</row>
    <row r="103" spans="2:26" ht="15.75" customHeight="1" x14ac:dyDescent="0.2">
      <c r="B103" s="132"/>
      <c r="C103" s="132"/>
      <c r="D103" s="132"/>
      <c r="E103" s="228"/>
      <c r="F103" s="228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</row>
    <row r="104" spans="2:26" ht="15.75" customHeight="1" x14ac:dyDescent="0.2">
      <c r="B104" s="132"/>
      <c r="C104" s="132"/>
      <c r="D104" s="132"/>
      <c r="E104" s="228"/>
      <c r="F104" s="228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</row>
    <row r="105" spans="2:26" ht="15.75" customHeight="1" x14ac:dyDescent="0.2">
      <c r="B105" s="132"/>
      <c r="C105" s="132"/>
      <c r="D105" s="132"/>
      <c r="E105" s="228"/>
      <c r="F105" s="228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</row>
    <row r="106" spans="2:26" ht="15.75" customHeight="1" x14ac:dyDescent="0.2">
      <c r="B106" s="132"/>
      <c r="C106" s="132"/>
      <c r="D106" s="132"/>
      <c r="E106" s="228"/>
      <c r="F106" s="228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</row>
    <row r="107" spans="2:26" ht="15.75" customHeight="1" x14ac:dyDescent="0.2">
      <c r="B107" s="132"/>
      <c r="C107" s="132"/>
      <c r="D107" s="132"/>
      <c r="E107" s="228"/>
      <c r="F107" s="228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</row>
    <row r="108" spans="2:26" ht="15.75" customHeight="1" x14ac:dyDescent="0.2">
      <c r="B108" s="132"/>
      <c r="C108" s="132"/>
      <c r="D108" s="132"/>
      <c r="E108" s="228"/>
      <c r="F108" s="228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</row>
    <row r="109" spans="2:26" ht="15.75" customHeight="1" x14ac:dyDescent="0.2">
      <c r="B109" s="132"/>
      <c r="C109" s="132"/>
      <c r="D109" s="132"/>
      <c r="E109" s="228"/>
      <c r="F109" s="228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</row>
    <row r="110" spans="2:26" ht="15.75" customHeight="1" x14ac:dyDescent="0.2">
      <c r="B110" s="132"/>
      <c r="C110" s="132"/>
      <c r="D110" s="132"/>
      <c r="E110" s="228"/>
      <c r="F110" s="228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</row>
    <row r="111" spans="2:26" ht="15.75" customHeight="1" x14ac:dyDescent="0.2">
      <c r="B111" s="132"/>
      <c r="C111" s="132"/>
      <c r="D111" s="132"/>
      <c r="E111" s="228"/>
      <c r="F111" s="228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</row>
    <row r="112" spans="2:26" ht="15.75" customHeight="1" x14ac:dyDescent="0.2">
      <c r="B112" s="132"/>
      <c r="C112" s="132"/>
      <c r="D112" s="132"/>
      <c r="E112" s="228"/>
      <c r="F112" s="228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</row>
    <row r="113" spans="2:26" ht="15.75" customHeight="1" x14ac:dyDescent="0.2">
      <c r="B113" s="132"/>
      <c r="C113" s="132"/>
      <c r="D113" s="132"/>
      <c r="E113" s="228"/>
      <c r="F113" s="228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</row>
    <row r="114" spans="2:26" ht="15.75" customHeight="1" x14ac:dyDescent="0.2">
      <c r="B114" s="132"/>
      <c r="C114" s="132"/>
      <c r="D114" s="132"/>
      <c r="E114" s="228"/>
      <c r="F114" s="228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</row>
    <row r="115" spans="2:26" ht="15.75" customHeight="1" x14ac:dyDescent="0.2">
      <c r="B115" s="132"/>
      <c r="C115" s="132"/>
      <c r="D115" s="132"/>
      <c r="E115" s="228"/>
      <c r="F115" s="228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</row>
    <row r="116" spans="2:26" ht="15.75" customHeight="1" x14ac:dyDescent="0.2">
      <c r="B116" s="132"/>
      <c r="C116" s="132"/>
      <c r="D116" s="132"/>
      <c r="E116" s="228"/>
      <c r="F116" s="228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</row>
    <row r="117" spans="2:26" ht="15.75" customHeight="1" x14ac:dyDescent="0.2">
      <c r="B117" s="132"/>
      <c r="C117" s="132"/>
      <c r="D117" s="132"/>
      <c r="E117" s="228"/>
      <c r="F117" s="228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</row>
    <row r="118" spans="2:26" ht="15.75" customHeight="1" x14ac:dyDescent="0.2">
      <c r="B118" s="132"/>
      <c r="C118" s="132"/>
      <c r="D118" s="132"/>
      <c r="E118" s="228"/>
      <c r="F118" s="228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</row>
    <row r="119" spans="2:26" ht="15.75" customHeight="1" x14ac:dyDescent="0.2">
      <c r="B119" s="132"/>
      <c r="C119" s="132"/>
      <c r="D119" s="132"/>
      <c r="E119" s="228"/>
      <c r="F119" s="228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</row>
    <row r="120" spans="2:26" ht="15.75" customHeight="1" x14ac:dyDescent="0.2">
      <c r="B120" s="132"/>
      <c r="C120" s="132"/>
      <c r="D120" s="132"/>
      <c r="E120" s="228"/>
      <c r="F120" s="228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</row>
    <row r="121" spans="2:26" ht="15.75" customHeight="1" x14ac:dyDescent="0.2">
      <c r="B121" s="132"/>
      <c r="C121" s="132"/>
      <c r="D121" s="132"/>
      <c r="E121" s="228"/>
      <c r="F121" s="228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</row>
    <row r="122" spans="2:26" ht="15.75" customHeight="1" x14ac:dyDescent="0.2">
      <c r="B122" s="132"/>
      <c r="C122" s="132"/>
      <c r="D122" s="132"/>
      <c r="E122" s="228"/>
      <c r="F122" s="228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</row>
    <row r="123" spans="2:26" ht="15.75" customHeight="1" x14ac:dyDescent="0.2">
      <c r="B123" s="132"/>
      <c r="C123" s="132"/>
      <c r="D123" s="132"/>
      <c r="E123" s="228"/>
      <c r="F123" s="228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</row>
    <row r="124" spans="2:26" ht="15.75" customHeight="1" x14ac:dyDescent="0.2">
      <c r="B124" s="132"/>
      <c r="C124" s="132"/>
      <c r="D124" s="132"/>
      <c r="E124" s="228"/>
      <c r="F124" s="228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</row>
    <row r="125" spans="2:26" ht="15.75" customHeight="1" x14ac:dyDescent="0.2">
      <c r="B125" s="132"/>
      <c r="C125" s="132"/>
      <c r="D125" s="132"/>
      <c r="E125" s="228"/>
      <c r="F125" s="228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</row>
    <row r="126" spans="2:26" ht="15.75" customHeight="1" x14ac:dyDescent="0.2">
      <c r="B126" s="132"/>
      <c r="C126" s="132"/>
      <c r="D126" s="132"/>
      <c r="E126" s="228"/>
      <c r="F126" s="228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</row>
    <row r="127" spans="2:26" ht="15.75" customHeight="1" x14ac:dyDescent="0.2">
      <c r="B127" s="132"/>
      <c r="C127" s="132"/>
      <c r="D127" s="132"/>
      <c r="E127" s="228"/>
      <c r="F127" s="228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</row>
    <row r="128" spans="2:26" ht="15.75" customHeight="1" x14ac:dyDescent="0.2">
      <c r="B128" s="132"/>
      <c r="C128" s="132"/>
      <c r="D128" s="132"/>
      <c r="E128" s="228"/>
      <c r="F128" s="228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</row>
    <row r="129" spans="2:26" ht="15.75" customHeight="1" x14ac:dyDescent="0.2">
      <c r="B129" s="132"/>
      <c r="C129" s="132"/>
      <c r="D129" s="132"/>
      <c r="E129" s="228"/>
      <c r="F129" s="228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</row>
    <row r="130" spans="2:26" ht="15.75" customHeight="1" x14ac:dyDescent="0.2">
      <c r="B130" s="132"/>
      <c r="C130" s="132"/>
      <c r="D130" s="132"/>
      <c r="E130" s="228"/>
      <c r="F130" s="228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</row>
    <row r="131" spans="2:26" ht="15.75" customHeight="1" x14ac:dyDescent="0.2">
      <c r="B131" s="132"/>
      <c r="C131" s="132"/>
      <c r="D131" s="132"/>
      <c r="E131" s="228"/>
      <c r="F131" s="228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</row>
    <row r="132" spans="2:26" ht="15.75" customHeight="1" x14ac:dyDescent="0.2">
      <c r="B132" s="132"/>
      <c r="C132" s="132"/>
      <c r="D132" s="132"/>
      <c r="E132" s="228"/>
      <c r="F132" s="228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</row>
    <row r="133" spans="2:26" ht="15.75" customHeight="1" x14ac:dyDescent="0.2">
      <c r="B133" s="132"/>
      <c r="C133" s="132"/>
      <c r="D133" s="132"/>
      <c r="E133" s="228"/>
      <c r="F133" s="228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</row>
    <row r="134" spans="2:26" ht="15.75" customHeight="1" x14ac:dyDescent="0.2">
      <c r="B134" s="132"/>
      <c r="C134" s="132"/>
      <c r="D134" s="132"/>
      <c r="E134" s="228"/>
      <c r="F134" s="228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</row>
    <row r="135" spans="2:26" ht="15.75" customHeight="1" x14ac:dyDescent="0.2">
      <c r="B135" s="132"/>
      <c r="C135" s="132"/>
      <c r="D135" s="132"/>
      <c r="E135" s="228"/>
      <c r="F135" s="228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</row>
    <row r="136" spans="2:26" ht="15.75" customHeight="1" x14ac:dyDescent="0.2">
      <c r="B136" s="132"/>
      <c r="C136" s="132"/>
      <c r="D136" s="132"/>
      <c r="E136" s="228"/>
      <c r="F136" s="228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</row>
    <row r="137" spans="2:26" ht="15.75" customHeight="1" x14ac:dyDescent="0.2">
      <c r="B137" s="132"/>
      <c r="C137" s="132"/>
      <c r="D137" s="132"/>
      <c r="E137" s="228"/>
      <c r="F137" s="228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</row>
    <row r="138" spans="2:26" ht="15.75" customHeight="1" x14ac:dyDescent="0.2">
      <c r="B138" s="132"/>
      <c r="C138" s="132"/>
      <c r="D138" s="132"/>
      <c r="E138" s="228"/>
      <c r="F138" s="228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</row>
    <row r="139" spans="2:26" ht="15.75" customHeight="1" x14ac:dyDescent="0.2">
      <c r="B139" s="132"/>
      <c r="C139" s="132"/>
      <c r="D139" s="132"/>
      <c r="E139" s="228"/>
      <c r="F139" s="228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</row>
    <row r="140" spans="2:26" ht="15.75" customHeight="1" x14ac:dyDescent="0.2">
      <c r="B140" s="132"/>
      <c r="C140" s="132"/>
      <c r="D140" s="132"/>
      <c r="E140" s="228"/>
      <c r="F140" s="228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</row>
    <row r="141" spans="2:26" ht="15.75" customHeight="1" x14ac:dyDescent="0.2">
      <c r="B141" s="132"/>
      <c r="C141" s="132"/>
      <c r="D141" s="132"/>
      <c r="E141" s="228"/>
      <c r="F141" s="228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</row>
    <row r="142" spans="2:26" ht="15.75" customHeight="1" x14ac:dyDescent="0.2">
      <c r="B142" s="132"/>
      <c r="C142" s="132"/>
      <c r="D142" s="132"/>
      <c r="E142" s="228"/>
      <c r="F142" s="228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</row>
    <row r="143" spans="2:26" ht="15.75" customHeight="1" x14ac:dyDescent="0.2">
      <c r="B143" s="132"/>
      <c r="C143" s="132"/>
      <c r="D143" s="132"/>
      <c r="E143" s="228"/>
      <c r="F143" s="228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</row>
    <row r="144" spans="2:26" ht="15.75" customHeight="1" x14ac:dyDescent="0.2">
      <c r="B144" s="132"/>
      <c r="C144" s="132"/>
      <c r="D144" s="132"/>
      <c r="E144" s="228"/>
      <c r="F144" s="228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</row>
    <row r="145" spans="2:26" ht="15.75" customHeight="1" x14ac:dyDescent="0.2">
      <c r="B145" s="132"/>
      <c r="C145" s="132"/>
      <c r="D145" s="132"/>
      <c r="E145" s="228"/>
      <c r="F145" s="228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</row>
    <row r="146" spans="2:26" ht="15.75" customHeight="1" x14ac:dyDescent="0.2">
      <c r="B146" s="132"/>
      <c r="C146" s="132"/>
      <c r="D146" s="132"/>
      <c r="E146" s="228"/>
      <c r="F146" s="228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</row>
    <row r="147" spans="2:26" ht="15.75" customHeight="1" x14ac:dyDescent="0.2">
      <c r="B147" s="132"/>
      <c r="C147" s="132"/>
      <c r="D147" s="132"/>
      <c r="E147" s="228"/>
      <c r="F147" s="228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</row>
    <row r="148" spans="2:26" ht="15.75" customHeight="1" x14ac:dyDescent="0.2">
      <c r="B148" s="132"/>
      <c r="C148" s="132"/>
      <c r="D148" s="132"/>
      <c r="E148" s="228"/>
      <c r="F148" s="228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</row>
    <row r="149" spans="2:26" ht="15.75" customHeight="1" x14ac:dyDescent="0.2">
      <c r="B149" s="132"/>
      <c r="C149" s="132"/>
      <c r="D149" s="132"/>
      <c r="E149" s="228"/>
      <c r="F149" s="228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</row>
    <row r="150" spans="2:26" ht="15.75" customHeight="1" x14ac:dyDescent="0.2">
      <c r="B150" s="132"/>
      <c r="C150" s="132"/>
      <c r="D150" s="132"/>
      <c r="E150" s="228"/>
      <c r="F150" s="228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</row>
    <row r="151" spans="2:26" ht="15.75" customHeight="1" x14ac:dyDescent="0.2">
      <c r="B151" s="132"/>
      <c r="C151" s="132"/>
      <c r="D151" s="132"/>
      <c r="E151" s="228"/>
      <c r="F151" s="228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</row>
    <row r="152" spans="2:26" ht="15.75" customHeight="1" x14ac:dyDescent="0.2">
      <c r="B152" s="132"/>
      <c r="C152" s="132"/>
      <c r="D152" s="132"/>
      <c r="E152" s="228"/>
      <c r="F152" s="228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</row>
    <row r="153" spans="2:26" ht="15.75" customHeight="1" x14ac:dyDescent="0.2">
      <c r="B153" s="132"/>
      <c r="C153" s="132"/>
      <c r="D153" s="132"/>
      <c r="E153" s="228"/>
      <c r="F153" s="228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</row>
    <row r="154" spans="2:26" ht="15.75" customHeight="1" x14ac:dyDescent="0.2">
      <c r="B154" s="132"/>
      <c r="C154" s="132"/>
      <c r="D154" s="132"/>
      <c r="E154" s="228"/>
      <c r="F154" s="228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</row>
    <row r="155" spans="2:26" ht="15.75" customHeight="1" x14ac:dyDescent="0.2">
      <c r="B155" s="132"/>
      <c r="C155" s="132"/>
      <c r="D155" s="132"/>
      <c r="E155" s="228"/>
      <c r="F155" s="228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</row>
    <row r="156" spans="2:26" ht="15.75" customHeight="1" x14ac:dyDescent="0.2">
      <c r="B156" s="132"/>
      <c r="C156" s="132"/>
      <c r="D156" s="132"/>
      <c r="E156" s="228"/>
      <c r="F156" s="228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</row>
    <row r="157" spans="2:26" ht="15.75" customHeight="1" x14ac:dyDescent="0.2">
      <c r="B157" s="132"/>
      <c r="C157" s="132"/>
      <c r="D157" s="132"/>
      <c r="E157" s="228"/>
      <c r="F157" s="228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</row>
    <row r="158" spans="2:26" ht="15.75" customHeight="1" x14ac:dyDescent="0.2">
      <c r="B158" s="132"/>
      <c r="C158" s="132"/>
      <c r="D158" s="132"/>
      <c r="E158" s="228"/>
      <c r="F158" s="228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</row>
    <row r="159" spans="2:26" ht="15.75" customHeight="1" x14ac:dyDescent="0.2">
      <c r="B159" s="132"/>
      <c r="C159" s="132"/>
      <c r="D159" s="132"/>
      <c r="E159" s="228"/>
      <c r="F159" s="228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</row>
    <row r="160" spans="2:26" ht="15.75" customHeight="1" x14ac:dyDescent="0.2">
      <c r="B160" s="132"/>
      <c r="C160" s="132"/>
      <c r="D160" s="132"/>
      <c r="E160" s="228"/>
      <c r="F160" s="228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</row>
    <row r="161" spans="2:26" ht="15.75" customHeight="1" x14ac:dyDescent="0.2">
      <c r="B161" s="132"/>
      <c r="C161" s="132"/>
      <c r="D161" s="132"/>
      <c r="E161" s="228"/>
      <c r="F161" s="228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</row>
    <row r="162" spans="2:26" ht="15.75" customHeight="1" x14ac:dyDescent="0.2">
      <c r="B162" s="132"/>
      <c r="C162" s="132"/>
      <c r="D162" s="132"/>
      <c r="E162" s="228"/>
      <c r="F162" s="228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</row>
    <row r="163" spans="2:26" ht="15.75" customHeight="1" x14ac:dyDescent="0.2">
      <c r="B163" s="132"/>
      <c r="C163" s="132"/>
      <c r="D163" s="132"/>
      <c r="E163" s="228"/>
      <c r="F163" s="228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</row>
    <row r="164" spans="2:26" ht="15.75" customHeight="1" x14ac:dyDescent="0.2">
      <c r="B164" s="132"/>
      <c r="C164" s="132"/>
      <c r="D164" s="132"/>
      <c r="E164" s="228"/>
      <c r="F164" s="228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</row>
    <row r="165" spans="2:26" ht="15.75" customHeight="1" x14ac:dyDescent="0.2">
      <c r="B165" s="132"/>
      <c r="C165" s="132"/>
      <c r="D165" s="132"/>
      <c r="E165" s="228"/>
      <c r="F165" s="228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</row>
    <row r="166" spans="2:26" ht="15.75" customHeight="1" x14ac:dyDescent="0.2">
      <c r="B166" s="132"/>
      <c r="C166" s="132"/>
      <c r="D166" s="132"/>
      <c r="E166" s="228"/>
      <c r="F166" s="228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</row>
    <row r="167" spans="2:26" ht="15.75" customHeight="1" x14ac:dyDescent="0.2">
      <c r="B167" s="132"/>
      <c r="C167" s="132"/>
      <c r="D167" s="132"/>
      <c r="E167" s="228"/>
      <c r="F167" s="228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</row>
    <row r="168" spans="2:26" ht="15.75" customHeight="1" x14ac:dyDescent="0.2">
      <c r="B168" s="132"/>
      <c r="C168" s="132"/>
      <c r="D168" s="132"/>
      <c r="E168" s="228"/>
      <c r="F168" s="228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</row>
    <row r="169" spans="2:26" ht="15.75" customHeight="1" x14ac:dyDescent="0.2">
      <c r="B169" s="132"/>
      <c r="C169" s="132"/>
      <c r="D169" s="132"/>
      <c r="E169" s="228"/>
      <c r="F169" s="228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</row>
    <row r="170" spans="2:26" ht="15.75" customHeight="1" x14ac:dyDescent="0.2">
      <c r="B170" s="132"/>
      <c r="C170" s="132"/>
      <c r="D170" s="132"/>
      <c r="E170" s="228"/>
      <c r="F170" s="228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</row>
    <row r="171" spans="2:26" ht="15.75" customHeight="1" x14ac:dyDescent="0.2">
      <c r="B171" s="132"/>
      <c r="C171" s="132"/>
      <c r="D171" s="132"/>
      <c r="E171" s="228"/>
      <c r="F171" s="228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</row>
    <row r="172" spans="2:26" ht="15.75" customHeight="1" x14ac:dyDescent="0.2">
      <c r="B172" s="132"/>
      <c r="C172" s="132"/>
      <c r="D172" s="132"/>
      <c r="E172" s="228"/>
      <c r="F172" s="228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</row>
    <row r="173" spans="2:26" ht="15.75" customHeight="1" x14ac:dyDescent="0.2">
      <c r="B173" s="132"/>
      <c r="C173" s="132"/>
      <c r="D173" s="132"/>
      <c r="E173" s="228"/>
      <c r="F173" s="228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</row>
    <row r="174" spans="2:26" ht="15.75" customHeight="1" x14ac:dyDescent="0.2">
      <c r="B174" s="132"/>
      <c r="C174" s="132"/>
      <c r="D174" s="132"/>
      <c r="E174" s="228"/>
      <c r="F174" s="228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</row>
    <row r="175" spans="2:26" ht="15.75" customHeight="1" x14ac:dyDescent="0.2">
      <c r="B175" s="132"/>
      <c r="C175" s="132"/>
      <c r="D175" s="132"/>
      <c r="E175" s="228"/>
      <c r="F175" s="228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</row>
    <row r="176" spans="2:26" ht="15.75" customHeight="1" x14ac:dyDescent="0.2">
      <c r="B176" s="132"/>
      <c r="C176" s="132"/>
      <c r="D176" s="132"/>
      <c r="E176" s="228"/>
      <c r="F176" s="228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</row>
    <row r="177" spans="2:26" ht="15.75" customHeight="1" x14ac:dyDescent="0.2">
      <c r="B177" s="132"/>
      <c r="C177" s="132"/>
      <c r="D177" s="132"/>
      <c r="E177" s="228"/>
      <c r="F177" s="228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</row>
    <row r="178" spans="2:26" ht="15.75" customHeight="1" x14ac:dyDescent="0.2">
      <c r="B178" s="132"/>
      <c r="C178" s="132"/>
      <c r="D178" s="132"/>
      <c r="E178" s="228"/>
      <c r="F178" s="228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</row>
    <row r="179" spans="2:26" ht="15.75" customHeight="1" x14ac:dyDescent="0.2">
      <c r="B179" s="132"/>
      <c r="C179" s="132"/>
      <c r="D179" s="132"/>
      <c r="E179" s="228"/>
      <c r="F179" s="228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</row>
    <row r="180" spans="2:26" ht="15.75" customHeight="1" x14ac:dyDescent="0.2">
      <c r="B180" s="132"/>
      <c r="C180" s="132"/>
      <c r="D180" s="132"/>
      <c r="E180" s="228"/>
      <c r="F180" s="228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</row>
    <row r="181" spans="2:26" ht="15.75" customHeight="1" x14ac:dyDescent="0.2">
      <c r="B181" s="132"/>
      <c r="C181" s="132"/>
      <c r="D181" s="132"/>
      <c r="E181" s="228"/>
      <c r="F181" s="228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</row>
    <row r="182" spans="2:26" ht="15.75" customHeight="1" x14ac:dyDescent="0.2">
      <c r="B182" s="132"/>
      <c r="C182" s="132"/>
      <c r="D182" s="132"/>
      <c r="E182" s="228"/>
      <c r="F182" s="228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</row>
    <row r="183" spans="2:26" ht="15.75" customHeight="1" x14ac:dyDescent="0.2">
      <c r="B183" s="132"/>
      <c r="C183" s="132"/>
      <c r="D183" s="132"/>
      <c r="E183" s="228"/>
      <c r="F183" s="228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</row>
    <row r="184" spans="2:26" ht="15.75" customHeight="1" x14ac:dyDescent="0.2">
      <c r="B184" s="132"/>
      <c r="C184" s="132"/>
      <c r="D184" s="132"/>
      <c r="E184" s="228"/>
      <c r="F184" s="228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</row>
    <row r="185" spans="2:26" ht="15.75" customHeight="1" x14ac:dyDescent="0.2">
      <c r="B185" s="132"/>
      <c r="C185" s="132"/>
      <c r="D185" s="132"/>
      <c r="E185" s="228"/>
      <c r="F185" s="228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</row>
    <row r="186" spans="2:26" ht="15.75" customHeight="1" x14ac:dyDescent="0.2">
      <c r="B186" s="132"/>
      <c r="C186" s="132"/>
      <c r="D186" s="132"/>
      <c r="E186" s="228"/>
      <c r="F186" s="228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</row>
    <row r="187" spans="2:26" ht="15.75" customHeight="1" x14ac:dyDescent="0.2">
      <c r="B187" s="132"/>
      <c r="C187" s="132"/>
      <c r="D187" s="132"/>
      <c r="E187" s="228"/>
      <c r="F187" s="228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</row>
    <row r="188" spans="2:26" ht="15.75" customHeight="1" x14ac:dyDescent="0.2">
      <c r="B188" s="132"/>
      <c r="C188" s="132"/>
      <c r="D188" s="132"/>
      <c r="E188" s="228"/>
      <c r="F188" s="228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</row>
    <row r="189" spans="2:26" ht="15.75" customHeight="1" x14ac:dyDescent="0.2">
      <c r="B189" s="132"/>
      <c r="C189" s="132"/>
      <c r="D189" s="132"/>
      <c r="E189" s="228"/>
      <c r="F189" s="228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</row>
    <row r="190" spans="2:26" ht="15.75" customHeight="1" x14ac:dyDescent="0.2">
      <c r="B190" s="132"/>
      <c r="C190" s="132"/>
      <c r="D190" s="132"/>
      <c r="E190" s="228"/>
      <c r="F190" s="228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</row>
    <row r="191" spans="2:26" ht="15.75" customHeight="1" x14ac:dyDescent="0.2">
      <c r="B191" s="132"/>
      <c r="C191" s="132"/>
      <c r="D191" s="132"/>
      <c r="E191" s="228"/>
      <c r="F191" s="228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</row>
    <row r="192" spans="2:26" ht="15.75" customHeight="1" x14ac:dyDescent="0.2">
      <c r="B192" s="132"/>
      <c r="C192" s="132"/>
      <c r="D192" s="132"/>
      <c r="E192" s="228"/>
      <c r="F192" s="228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</row>
    <row r="193" spans="2:26" ht="15.75" customHeight="1" x14ac:dyDescent="0.2">
      <c r="B193" s="132"/>
      <c r="C193" s="132"/>
      <c r="D193" s="132"/>
      <c r="E193" s="228"/>
      <c r="F193" s="228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</row>
    <row r="194" spans="2:26" ht="15.75" customHeight="1" x14ac:dyDescent="0.2">
      <c r="B194" s="132"/>
      <c r="C194" s="132"/>
      <c r="D194" s="132"/>
      <c r="E194" s="228"/>
      <c r="F194" s="228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</row>
    <row r="195" spans="2:26" ht="15.75" customHeight="1" x14ac:dyDescent="0.2">
      <c r="B195" s="132"/>
      <c r="C195" s="132"/>
      <c r="D195" s="132"/>
      <c r="E195" s="228"/>
      <c r="F195" s="228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</row>
    <row r="196" spans="2:26" ht="15.75" customHeight="1" x14ac:dyDescent="0.2">
      <c r="B196" s="132"/>
      <c r="C196" s="132"/>
      <c r="D196" s="132"/>
      <c r="E196" s="228"/>
      <c r="F196" s="228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</row>
    <row r="197" spans="2:26" ht="15.75" customHeight="1" x14ac:dyDescent="0.2">
      <c r="B197" s="132"/>
      <c r="C197" s="132"/>
      <c r="D197" s="132"/>
      <c r="E197" s="228"/>
      <c r="F197" s="228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</row>
    <row r="198" spans="2:26" ht="15.75" customHeight="1" x14ac:dyDescent="0.2">
      <c r="B198" s="132"/>
      <c r="C198" s="132"/>
      <c r="D198" s="132"/>
      <c r="E198" s="228"/>
      <c r="F198" s="228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</row>
    <row r="199" spans="2:26" ht="15.75" customHeight="1" x14ac:dyDescent="0.2">
      <c r="B199" s="132"/>
      <c r="C199" s="132"/>
      <c r="D199" s="132"/>
      <c r="E199" s="228"/>
      <c r="F199" s="228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</row>
    <row r="200" spans="2:26" ht="15.75" customHeight="1" x14ac:dyDescent="0.2">
      <c r="B200" s="132"/>
      <c r="C200" s="132"/>
      <c r="D200" s="132"/>
      <c r="E200" s="228"/>
      <c r="F200" s="228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</row>
    <row r="201" spans="2:26" ht="15.75" customHeight="1" x14ac:dyDescent="0.2">
      <c r="B201" s="132"/>
      <c r="C201" s="132"/>
      <c r="D201" s="132"/>
      <c r="E201" s="228"/>
      <c r="F201" s="228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</row>
    <row r="202" spans="2:26" ht="15.75" customHeight="1" x14ac:dyDescent="0.2">
      <c r="B202" s="132"/>
      <c r="C202" s="132"/>
      <c r="D202" s="132"/>
      <c r="E202" s="228"/>
      <c r="F202" s="228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</row>
    <row r="203" spans="2:26" ht="15.75" customHeight="1" x14ac:dyDescent="0.2">
      <c r="B203" s="132"/>
      <c r="C203" s="132"/>
      <c r="D203" s="132"/>
      <c r="E203" s="228"/>
      <c r="F203" s="228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</row>
    <row r="204" spans="2:26" ht="15.75" customHeight="1" x14ac:dyDescent="0.2">
      <c r="B204" s="132"/>
      <c r="C204" s="132"/>
      <c r="D204" s="132"/>
      <c r="E204" s="228"/>
      <c r="F204" s="228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</row>
    <row r="205" spans="2:26" ht="15.75" customHeight="1" x14ac:dyDescent="0.2">
      <c r="B205" s="132"/>
      <c r="C205" s="132"/>
      <c r="D205" s="132"/>
      <c r="E205" s="228"/>
      <c r="F205" s="228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</row>
    <row r="206" spans="2:26" ht="15.75" customHeight="1" x14ac:dyDescent="0.2">
      <c r="B206" s="132"/>
      <c r="C206" s="132"/>
      <c r="D206" s="132"/>
      <c r="E206" s="228"/>
      <c r="F206" s="228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</row>
    <row r="207" spans="2:26" ht="15.75" customHeight="1" x14ac:dyDescent="0.2">
      <c r="B207" s="132"/>
      <c r="C207" s="132"/>
      <c r="D207" s="132"/>
      <c r="E207" s="228"/>
      <c r="F207" s="228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</row>
    <row r="208" spans="2:26" ht="15.75" customHeight="1" x14ac:dyDescent="0.2">
      <c r="B208" s="132"/>
      <c r="C208" s="132"/>
      <c r="D208" s="132"/>
      <c r="E208" s="228"/>
      <c r="F208" s="228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</row>
    <row r="209" spans="2:26" ht="15.75" customHeight="1" x14ac:dyDescent="0.2">
      <c r="B209" s="132"/>
      <c r="C209" s="132"/>
      <c r="D209" s="132"/>
      <c r="E209" s="228"/>
      <c r="F209" s="228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</row>
    <row r="210" spans="2:26" ht="15.75" customHeight="1" x14ac:dyDescent="0.2">
      <c r="B210" s="132"/>
      <c r="C210" s="132"/>
      <c r="D210" s="132"/>
      <c r="E210" s="228"/>
      <c r="F210" s="228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</row>
    <row r="211" spans="2:26" ht="15.75" customHeight="1" x14ac:dyDescent="0.2">
      <c r="B211" s="132"/>
      <c r="C211" s="132"/>
      <c r="D211" s="132"/>
      <c r="E211" s="228"/>
      <c r="F211" s="228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</row>
    <row r="212" spans="2:26" ht="15.75" customHeight="1" x14ac:dyDescent="0.2">
      <c r="B212" s="132"/>
      <c r="C212" s="132"/>
      <c r="D212" s="132"/>
      <c r="E212" s="228"/>
      <c r="F212" s="228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</row>
    <row r="213" spans="2:26" ht="15.75" customHeight="1" x14ac:dyDescent="0.2">
      <c r="B213" s="132"/>
      <c r="C213" s="132"/>
      <c r="D213" s="132"/>
      <c r="E213" s="228"/>
      <c r="F213" s="228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</row>
    <row r="214" spans="2:26" ht="15.75" customHeight="1" x14ac:dyDescent="0.2">
      <c r="B214" s="132"/>
      <c r="C214" s="132"/>
      <c r="D214" s="132"/>
      <c r="E214" s="228"/>
      <c r="F214" s="228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</row>
    <row r="215" spans="2:26" ht="15.75" customHeight="1" x14ac:dyDescent="0.2">
      <c r="B215" s="132"/>
      <c r="C215" s="132"/>
      <c r="D215" s="132"/>
      <c r="E215" s="228"/>
      <c r="F215" s="228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</row>
    <row r="216" spans="2:26" ht="15.75" customHeight="1" x14ac:dyDescent="0.2">
      <c r="B216" s="132"/>
      <c r="C216" s="132"/>
      <c r="D216" s="132"/>
      <c r="E216" s="228"/>
      <c r="F216" s="228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</row>
    <row r="217" spans="2:26" ht="15.75" customHeight="1" x14ac:dyDescent="0.2">
      <c r="B217" s="132"/>
      <c r="C217" s="132"/>
      <c r="D217" s="132"/>
      <c r="E217" s="228"/>
      <c r="F217" s="228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</row>
    <row r="218" spans="2:26" ht="15.75" customHeight="1" x14ac:dyDescent="0.2">
      <c r="B218" s="132"/>
      <c r="C218" s="132"/>
      <c r="D218" s="132"/>
      <c r="E218" s="228"/>
      <c r="F218" s="228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</row>
    <row r="219" spans="2:26" ht="15.75" customHeight="1" x14ac:dyDescent="0.2">
      <c r="B219" s="132"/>
      <c r="C219" s="132"/>
      <c r="D219" s="132"/>
      <c r="E219" s="228"/>
      <c r="F219" s="228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</row>
    <row r="220" spans="2:26" ht="15.75" customHeight="1" x14ac:dyDescent="0.2">
      <c r="B220" s="132"/>
      <c r="C220" s="132"/>
      <c r="D220" s="132"/>
      <c r="E220" s="228"/>
      <c r="F220" s="228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</row>
    <row r="221" spans="2:26" ht="15.75" customHeight="1" x14ac:dyDescent="0.2">
      <c r="B221" s="132"/>
      <c r="C221" s="132"/>
      <c r="D221" s="132"/>
      <c r="E221" s="228"/>
      <c r="F221" s="228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</row>
    <row r="222" spans="2:26" ht="15.75" customHeight="1" x14ac:dyDescent="0.2">
      <c r="B222" s="132"/>
      <c r="C222" s="132"/>
      <c r="D222" s="132"/>
      <c r="E222" s="228"/>
      <c r="F222" s="228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</row>
    <row r="223" spans="2:26" ht="15.75" customHeight="1" x14ac:dyDescent="0.2">
      <c r="B223" s="132"/>
      <c r="C223" s="132"/>
      <c r="D223" s="132"/>
      <c r="E223" s="228"/>
      <c r="F223" s="228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</row>
    <row r="224" spans="2:26" ht="15.75" customHeight="1" x14ac:dyDescent="0.2">
      <c r="B224" s="132"/>
      <c r="C224" s="132"/>
      <c r="D224" s="132"/>
      <c r="E224" s="228"/>
      <c r="F224" s="228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</row>
    <row r="225" spans="2:26" ht="15.75" customHeight="1" x14ac:dyDescent="0.2">
      <c r="B225" s="132"/>
      <c r="C225" s="132"/>
      <c r="D225" s="132"/>
      <c r="E225" s="228"/>
      <c r="F225" s="228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</row>
    <row r="226" spans="2:26" ht="15.75" customHeight="1" x14ac:dyDescent="0.2">
      <c r="B226" s="132"/>
      <c r="C226" s="132"/>
      <c r="D226" s="132"/>
      <c r="E226" s="228"/>
      <c r="F226" s="228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</row>
    <row r="227" spans="2:26" ht="15.75" customHeight="1" x14ac:dyDescent="0.2">
      <c r="B227" s="132"/>
      <c r="C227" s="132"/>
      <c r="D227" s="132"/>
      <c r="E227" s="228"/>
      <c r="F227" s="228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</row>
    <row r="228" spans="2:26" ht="15.75" customHeight="1" x14ac:dyDescent="0.2">
      <c r="B228" s="132"/>
      <c r="C228" s="132"/>
      <c r="D228" s="132"/>
      <c r="E228" s="228"/>
      <c r="F228" s="228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</row>
    <row r="229" spans="2:26" ht="15.75" customHeight="1" x14ac:dyDescent="0.2">
      <c r="B229" s="132"/>
      <c r="C229" s="132"/>
      <c r="D229" s="132"/>
      <c r="E229" s="228"/>
      <c r="F229" s="228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</row>
    <row r="230" spans="2:26" ht="15.75" customHeight="1" x14ac:dyDescent="0.2">
      <c r="B230" s="132"/>
      <c r="C230" s="132"/>
      <c r="D230" s="132"/>
      <c r="E230" s="228"/>
      <c r="F230" s="228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</row>
    <row r="231" spans="2:26" ht="15.75" customHeight="1" x14ac:dyDescent="0.2">
      <c r="B231" s="132"/>
      <c r="C231" s="132"/>
      <c r="D231" s="132"/>
      <c r="E231" s="228"/>
      <c r="F231" s="228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</row>
    <row r="232" spans="2:26" ht="15.75" customHeight="1" x14ac:dyDescent="0.2">
      <c r="B232" s="132"/>
      <c r="C232" s="132"/>
      <c r="D232" s="132"/>
      <c r="E232" s="228"/>
      <c r="F232" s="228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</row>
    <row r="233" spans="2:26" ht="15.75" customHeight="1" x14ac:dyDescent="0.2">
      <c r="B233" s="132"/>
      <c r="C233" s="132"/>
      <c r="D233" s="132"/>
      <c r="E233" s="228"/>
      <c r="F233" s="228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</row>
    <row r="234" spans="2:26" ht="15.75" customHeight="1" x14ac:dyDescent="0.2">
      <c r="B234" s="132"/>
      <c r="C234" s="132"/>
      <c r="D234" s="132"/>
      <c r="E234" s="228"/>
      <c r="F234" s="228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</row>
    <row r="235" spans="2:26" ht="15.75" customHeight="1" x14ac:dyDescent="0.2">
      <c r="B235" s="132"/>
      <c r="C235" s="132"/>
      <c r="D235" s="132"/>
      <c r="E235" s="228"/>
      <c r="F235" s="228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</row>
    <row r="236" spans="2:26" ht="15.75" customHeight="1" x14ac:dyDescent="0.2">
      <c r="B236" s="132"/>
      <c r="C236" s="132"/>
      <c r="D236" s="132"/>
      <c r="E236" s="228"/>
      <c r="F236" s="228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</row>
    <row r="237" spans="2:26" ht="15.75" customHeight="1" x14ac:dyDescent="0.2">
      <c r="B237" s="132"/>
      <c r="C237" s="132"/>
      <c r="D237" s="132"/>
      <c r="E237" s="228"/>
      <c r="F237" s="228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</row>
    <row r="238" spans="2:26" ht="15.75" customHeight="1" x14ac:dyDescent="0.2">
      <c r="B238" s="132"/>
      <c r="C238" s="132"/>
      <c r="D238" s="132"/>
      <c r="E238" s="228"/>
      <c r="F238" s="228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</row>
    <row r="239" spans="2:26" ht="15.75" customHeight="1" x14ac:dyDescent="0.2">
      <c r="B239" s="132"/>
      <c r="C239" s="132"/>
      <c r="D239" s="132"/>
      <c r="E239" s="228"/>
      <c r="F239" s="228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</row>
    <row r="240" spans="2:26" ht="15.75" customHeight="1" x14ac:dyDescent="0.2">
      <c r="B240" s="132"/>
      <c r="C240" s="132"/>
      <c r="D240" s="132"/>
      <c r="E240" s="228"/>
      <c r="F240" s="228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</row>
    <row r="241" spans="2:26" ht="15.75" customHeight="1" x14ac:dyDescent="0.2">
      <c r="B241" s="132"/>
      <c r="C241" s="132"/>
      <c r="D241" s="132"/>
      <c r="E241" s="228"/>
      <c r="F241" s="228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</row>
    <row r="242" spans="2:26" ht="15.75" customHeight="1" x14ac:dyDescent="0.2">
      <c r="B242" s="132"/>
      <c r="C242" s="132"/>
      <c r="D242" s="132"/>
      <c r="E242" s="228"/>
      <c r="F242" s="228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</row>
    <row r="243" spans="2:26" ht="15.75" customHeight="1" x14ac:dyDescent="0.2">
      <c r="B243" s="132"/>
      <c r="C243" s="132"/>
      <c r="D243" s="132"/>
      <c r="E243" s="228"/>
      <c r="F243" s="228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</row>
    <row r="244" spans="2:26" ht="15.75" customHeight="1" x14ac:dyDescent="0.2">
      <c r="B244" s="132"/>
      <c r="C244" s="132"/>
      <c r="D244" s="132"/>
      <c r="E244" s="228"/>
      <c r="F244" s="228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</row>
    <row r="245" spans="2:26" ht="15.75" customHeight="1" x14ac:dyDescent="0.2">
      <c r="B245" s="132"/>
      <c r="C245" s="132"/>
      <c r="D245" s="132"/>
      <c r="E245" s="228"/>
      <c r="F245" s="228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</row>
    <row r="246" spans="2:26" ht="15.75" customHeight="1" x14ac:dyDescent="0.2">
      <c r="B246" s="132"/>
      <c r="C246" s="132"/>
      <c r="D246" s="132"/>
      <c r="E246" s="228"/>
      <c r="F246" s="228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</row>
    <row r="247" spans="2:26" ht="15.75" customHeight="1" x14ac:dyDescent="0.2">
      <c r="B247" s="132"/>
      <c r="C247" s="132"/>
      <c r="D247" s="132"/>
      <c r="E247" s="228"/>
      <c r="F247" s="228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</row>
    <row r="248" spans="2:26" ht="15.75" customHeight="1" x14ac:dyDescent="0.2">
      <c r="B248" s="132"/>
      <c r="C248" s="132"/>
      <c r="D248" s="132"/>
      <c r="E248" s="228"/>
      <c r="F248" s="228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</row>
    <row r="249" spans="2:26" ht="15.75" customHeight="1" x14ac:dyDescent="0.2">
      <c r="B249" s="132"/>
      <c r="C249" s="132"/>
      <c r="D249" s="132"/>
      <c r="E249" s="228"/>
      <c r="F249" s="228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</row>
    <row r="250" spans="2:26" ht="15.75" customHeight="1" x14ac:dyDescent="0.2">
      <c r="B250" s="132"/>
      <c r="C250" s="132"/>
      <c r="D250" s="132"/>
      <c r="E250" s="228"/>
      <c r="F250" s="228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</row>
    <row r="251" spans="2:26" ht="15.75" customHeight="1" x14ac:dyDescent="0.2">
      <c r="B251" s="132"/>
      <c r="C251" s="132"/>
      <c r="D251" s="132"/>
      <c r="E251" s="228"/>
      <c r="F251" s="228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</row>
    <row r="252" spans="2:26" ht="15.75" customHeight="1" x14ac:dyDescent="0.2">
      <c r="B252" s="132"/>
      <c r="C252" s="132"/>
      <c r="D252" s="132"/>
      <c r="E252" s="228"/>
      <c r="F252" s="228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</row>
    <row r="253" spans="2:26" ht="15.75" customHeight="1" x14ac:dyDescent="0.2">
      <c r="B253" s="132"/>
      <c r="C253" s="132"/>
      <c r="D253" s="132"/>
      <c r="E253" s="228"/>
      <c r="F253" s="228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</row>
    <row r="254" spans="2:26" ht="15.75" customHeight="1" x14ac:dyDescent="0.2">
      <c r="B254" s="132"/>
      <c r="C254" s="132"/>
      <c r="D254" s="132"/>
      <c r="E254" s="228"/>
      <c r="F254" s="228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</row>
    <row r="255" spans="2:26" ht="15.75" customHeight="1" x14ac:dyDescent="0.2">
      <c r="B255" s="132"/>
      <c r="C255" s="132"/>
      <c r="D255" s="132"/>
      <c r="E255" s="228"/>
      <c r="F255" s="228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</row>
    <row r="256" spans="2:26" ht="15.75" customHeight="1" x14ac:dyDescent="0.2">
      <c r="B256" s="132"/>
      <c r="C256" s="132"/>
      <c r="D256" s="132"/>
      <c r="E256" s="228"/>
      <c r="F256" s="228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</row>
    <row r="257" spans="2:26" ht="15.75" customHeight="1" x14ac:dyDescent="0.2">
      <c r="B257" s="132"/>
      <c r="C257" s="132"/>
      <c r="D257" s="132"/>
      <c r="E257" s="228"/>
      <c r="F257" s="228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</row>
    <row r="258" spans="2:26" ht="15.75" customHeight="1" x14ac:dyDescent="0.2">
      <c r="B258" s="132"/>
      <c r="C258" s="132"/>
      <c r="D258" s="132"/>
      <c r="E258" s="228"/>
      <c r="F258" s="228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</row>
    <row r="259" spans="2:26" ht="15.75" customHeight="1" x14ac:dyDescent="0.2">
      <c r="B259" s="132"/>
      <c r="C259" s="132"/>
      <c r="D259" s="132"/>
      <c r="E259" s="228"/>
      <c r="F259" s="228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</row>
    <row r="260" spans="2:26" ht="15.75" customHeight="1" x14ac:dyDescent="0.2">
      <c r="B260" s="132"/>
      <c r="C260" s="132"/>
      <c r="D260" s="132"/>
      <c r="E260" s="228"/>
      <c r="F260" s="228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</row>
    <row r="261" spans="2:26" ht="15.75" customHeight="1" x14ac:dyDescent="0.2">
      <c r="B261" s="132"/>
      <c r="C261" s="132"/>
      <c r="D261" s="132"/>
      <c r="E261" s="228"/>
      <c r="F261" s="228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</row>
    <row r="262" spans="2:26" ht="15.75" customHeight="1" x14ac:dyDescent="0.2">
      <c r="B262" s="132"/>
      <c r="C262" s="132"/>
      <c r="D262" s="132"/>
      <c r="E262" s="228"/>
      <c r="F262" s="228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</row>
    <row r="263" spans="2:26" ht="15.75" customHeight="1" x14ac:dyDescent="0.2">
      <c r="B263" s="132"/>
      <c r="C263" s="132"/>
      <c r="D263" s="132"/>
      <c r="E263" s="228"/>
      <c r="F263" s="228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</row>
    <row r="264" spans="2:26" ht="15.75" customHeight="1" x14ac:dyDescent="0.2">
      <c r="B264" s="132"/>
      <c r="C264" s="132"/>
      <c r="D264" s="132"/>
      <c r="E264" s="228"/>
      <c r="F264" s="228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</row>
    <row r="265" spans="2:26" ht="15.75" customHeight="1" x14ac:dyDescent="0.2">
      <c r="B265" s="132"/>
      <c r="C265" s="132"/>
      <c r="D265" s="132"/>
      <c r="E265" s="228"/>
      <c r="F265" s="228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</row>
    <row r="266" spans="2:26" ht="15.75" customHeight="1" x14ac:dyDescent="0.2">
      <c r="B266" s="132"/>
      <c r="C266" s="132"/>
      <c r="D266" s="132"/>
      <c r="E266" s="228"/>
      <c r="F266" s="228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</row>
    <row r="267" spans="2:26" ht="15.75" customHeight="1" x14ac:dyDescent="0.2">
      <c r="B267" s="132"/>
      <c r="C267" s="132"/>
      <c r="D267" s="132"/>
      <c r="E267" s="228"/>
      <c r="F267" s="228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</row>
    <row r="268" spans="2:26" ht="15.75" customHeight="1" x14ac:dyDescent="0.2">
      <c r="B268" s="132"/>
      <c r="C268" s="132"/>
      <c r="D268" s="132"/>
      <c r="E268" s="228"/>
      <c r="F268" s="228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</row>
    <row r="269" spans="2:26" ht="15.75" customHeight="1" x14ac:dyDescent="0.2">
      <c r="B269" s="132"/>
      <c r="C269" s="132"/>
      <c r="D269" s="132"/>
      <c r="E269" s="228"/>
      <c r="F269" s="228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</row>
    <row r="270" spans="2:26" ht="15.75" customHeight="1" x14ac:dyDescent="0.2">
      <c r="B270" s="132"/>
      <c r="C270" s="132"/>
      <c r="D270" s="132"/>
      <c r="E270" s="228"/>
      <c r="F270" s="228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</row>
    <row r="271" spans="2:26" ht="15.75" customHeight="1" x14ac:dyDescent="0.2">
      <c r="B271" s="132"/>
      <c r="C271" s="132"/>
      <c r="D271" s="132"/>
      <c r="E271" s="228"/>
      <c r="F271" s="228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</row>
    <row r="272" spans="2:26" ht="15.75" customHeight="1" x14ac:dyDescent="0.2">
      <c r="B272" s="132"/>
      <c r="C272" s="132"/>
      <c r="D272" s="132"/>
      <c r="E272" s="228"/>
      <c r="F272" s="228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</row>
    <row r="273" spans="2:26" ht="15.75" customHeight="1" x14ac:dyDescent="0.2">
      <c r="B273" s="132"/>
      <c r="C273" s="132"/>
      <c r="D273" s="132"/>
      <c r="E273" s="228"/>
      <c r="F273" s="228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</row>
    <row r="274" spans="2:26" ht="15.75" customHeight="1" x14ac:dyDescent="0.2">
      <c r="B274" s="132"/>
      <c r="C274" s="132"/>
      <c r="D274" s="132"/>
      <c r="E274" s="228"/>
      <c r="F274" s="228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</row>
    <row r="275" spans="2:26" ht="15.75" customHeight="1" x14ac:dyDescent="0.2">
      <c r="B275" s="132"/>
      <c r="C275" s="132"/>
      <c r="D275" s="132"/>
      <c r="E275" s="228"/>
      <c r="F275" s="228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</row>
    <row r="276" spans="2:26" ht="15.75" customHeight="1" x14ac:dyDescent="0.2">
      <c r="B276" s="132"/>
      <c r="C276" s="132"/>
      <c r="D276" s="132"/>
      <c r="E276" s="228"/>
      <c r="F276" s="228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</row>
    <row r="277" spans="2:26" ht="15.75" customHeight="1" x14ac:dyDescent="0.2">
      <c r="B277" s="132"/>
      <c r="C277" s="132"/>
      <c r="D277" s="132"/>
      <c r="E277" s="228"/>
      <c r="F277" s="228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</row>
    <row r="278" spans="2:26" ht="15.75" customHeight="1" x14ac:dyDescent="0.2">
      <c r="B278" s="132"/>
      <c r="C278" s="132"/>
      <c r="D278" s="132"/>
      <c r="E278" s="228"/>
      <c r="F278" s="228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</row>
    <row r="279" spans="2:26" ht="15.75" customHeight="1" x14ac:dyDescent="0.2">
      <c r="B279" s="132"/>
      <c r="C279" s="132"/>
      <c r="D279" s="132"/>
      <c r="E279" s="228"/>
      <c r="F279" s="228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</row>
    <row r="280" spans="2:26" ht="15.75" customHeight="1" x14ac:dyDescent="0.2">
      <c r="B280" s="132"/>
      <c r="C280" s="132"/>
      <c r="D280" s="132"/>
      <c r="E280" s="228"/>
      <c r="F280" s="228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</row>
    <row r="281" spans="2:26" ht="15.75" customHeight="1" x14ac:dyDescent="0.2">
      <c r="B281" s="132"/>
      <c r="C281" s="132"/>
      <c r="D281" s="132"/>
      <c r="E281" s="228"/>
      <c r="F281" s="228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</row>
    <row r="282" spans="2:26" ht="15.75" customHeight="1" x14ac:dyDescent="0.2">
      <c r="B282" s="132"/>
      <c r="C282" s="132"/>
      <c r="D282" s="132"/>
      <c r="E282" s="228"/>
      <c r="F282" s="228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</row>
    <row r="283" spans="2:26" ht="15.75" customHeight="1" x14ac:dyDescent="0.2">
      <c r="B283" s="132"/>
      <c r="C283" s="132"/>
      <c r="D283" s="132"/>
      <c r="E283" s="228"/>
      <c r="F283" s="228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</row>
    <row r="284" spans="2:26" ht="15.75" customHeight="1" x14ac:dyDescent="0.2">
      <c r="B284" s="132"/>
      <c r="C284" s="132"/>
      <c r="D284" s="132"/>
      <c r="E284" s="228"/>
      <c r="F284" s="228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</row>
    <row r="285" spans="2:26" ht="15.75" customHeight="1" x14ac:dyDescent="0.2">
      <c r="B285" s="132"/>
      <c r="C285" s="132"/>
      <c r="D285" s="132"/>
      <c r="E285" s="228"/>
      <c r="F285" s="228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</row>
    <row r="286" spans="2:26" ht="15.75" customHeight="1" x14ac:dyDescent="0.2">
      <c r="B286" s="132"/>
      <c r="C286" s="132"/>
      <c r="D286" s="132"/>
      <c r="E286" s="228"/>
      <c r="F286" s="228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</row>
    <row r="287" spans="2:26" ht="15.75" customHeight="1" x14ac:dyDescent="0.2">
      <c r="B287" s="132"/>
      <c r="C287" s="132"/>
      <c r="D287" s="132"/>
      <c r="E287" s="228"/>
      <c r="F287" s="228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</row>
    <row r="288" spans="2:26" ht="15.75" customHeight="1" x14ac:dyDescent="0.2">
      <c r="B288" s="132"/>
      <c r="C288" s="132"/>
      <c r="D288" s="132"/>
      <c r="E288" s="228"/>
      <c r="F288" s="228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</row>
    <row r="289" spans="2:26" ht="15.75" customHeight="1" x14ac:dyDescent="0.2">
      <c r="B289" s="132"/>
      <c r="C289" s="132"/>
      <c r="D289" s="132"/>
      <c r="E289" s="228"/>
      <c r="F289" s="228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</row>
    <row r="290" spans="2:26" ht="15.75" customHeight="1" x14ac:dyDescent="0.2">
      <c r="B290" s="132"/>
      <c r="C290" s="132"/>
      <c r="D290" s="132"/>
      <c r="E290" s="228"/>
      <c r="F290" s="228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</row>
    <row r="291" spans="2:26" ht="15.75" customHeight="1" x14ac:dyDescent="0.2">
      <c r="B291" s="132"/>
      <c r="C291" s="132"/>
      <c r="D291" s="132"/>
      <c r="E291" s="228"/>
      <c r="F291" s="228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</row>
    <row r="292" spans="2:26" ht="15.75" customHeight="1" x14ac:dyDescent="0.2">
      <c r="B292" s="132"/>
      <c r="C292" s="132"/>
      <c r="D292" s="132"/>
      <c r="E292" s="228"/>
      <c r="F292" s="228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</row>
    <row r="293" spans="2:26" ht="15.75" customHeight="1" x14ac:dyDescent="0.2">
      <c r="B293" s="132"/>
      <c r="C293" s="132"/>
      <c r="D293" s="132"/>
      <c r="E293" s="228"/>
      <c r="F293" s="228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</row>
    <row r="294" spans="2:26" ht="15.75" customHeight="1" x14ac:dyDescent="0.2">
      <c r="B294" s="132"/>
      <c r="C294" s="132"/>
      <c r="D294" s="132"/>
      <c r="E294" s="228"/>
      <c r="F294" s="228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</row>
    <row r="295" spans="2:26" ht="15.75" customHeight="1" x14ac:dyDescent="0.2">
      <c r="B295" s="132"/>
      <c r="C295" s="132"/>
      <c r="D295" s="132"/>
      <c r="E295" s="228"/>
      <c r="F295" s="228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</row>
    <row r="296" spans="2:26" ht="15.75" customHeight="1" x14ac:dyDescent="0.2">
      <c r="B296" s="132"/>
      <c r="C296" s="132"/>
      <c r="D296" s="132"/>
      <c r="E296" s="228"/>
      <c r="F296" s="228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</row>
    <row r="297" spans="2:26" ht="15.75" customHeight="1" x14ac:dyDescent="0.2">
      <c r="B297" s="132"/>
      <c r="C297" s="132"/>
      <c r="D297" s="132"/>
      <c r="E297" s="228"/>
      <c r="F297" s="228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</row>
    <row r="298" spans="2:26" ht="15.75" customHeight="1" x14ac:dyDescent="0.2">
      <c r="B298" s="132"/>
      <c r="C298" s="132"/>
      <c r="D298" s="132"/>
      <c r="E298" s="228"/>
      <c r="F298" s="228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</row>
    <row r="299" spans="2:26" ht="15.75" customHeight="1" x14ac:dyDescent="0.2">
      <c r="B299" s="132"/>
      <c r="C299" s="132"/>
      <c r="D299" s="132"/>
      <c r="E299" s="228"/>
      <c r="F299" s="228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</row>
    <row r="300" spans="2:26" ht="15.75" customHeight="1" x14ac:dyDescent="0.2">
      <c r="B300" s="132"/>
      <c r="C300" s="132"/>
      <c r="D300" s="132"/>
      <c r="E300" s="228"/>
      <c r="F300" s="228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</row>
    <row r="301" spans="2:26" ht="15.75" customHeight="1" x14ac:dyDescent="0.2">
      <c r="B301" s="132"/>
      <c r="C301" s="132"/>
      <c r="D301" s="132"/>
      <c r="E301" s="228"/>
      <c r="F301" s="228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</row>
    <row r="302" spans="2:26" ht="15.75" customHeight="1" x14ac:dyDescent="0.2">
      <c r="B302" s="132"/>
      <c r="C302" s="132"/>
      <c r="D302" s="132"/>
      <c r="E302" s="228"/>
      <c r="F302" s="228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</row>
    <row r="303" spans="2:26" ht="15.75" customHeight="1" x14ac:dyDescent="0.2">
      <c r="B303" s="132"/>
      <c r="C303" s="132"/>
      <c r="D303" s="132"/>
      <c r="E303" s="228"/>
      <c r="F303" s="228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</row>
    <row r="304" spans="2:26" ht="15.75" customHeight="1" x14ac:dyDescent="0.2">
      <c r="B304" s="132"/>
      <c r="C304" s="132"/>
      <c r="D304" s="132"/>
      <c r="E304" s="228"/>
      <c r="F304" s="228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</row>
    <row r="305" spans="2:26" ht="15.75" customHeight="1" x14ac:dyDescent="0.2">
      <c r="B305" s="132"/>
      <c r="C305" s="132"/>
      <c r="D305" s="132"/>
      <c r="E305" s="228"/>
      <c r="F305" s="228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</row>
    <row r="306" spans="2:26" ht="15.75" customHeight="1" x14ac:dyDescent="0.2">
      <c r="B306" s="132"/>
      <c r="C306" s="132"/>
      <c r="D306" s="132"/>
      <c r="E306" s="228"/>
      <c r="F306" s="228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</row>
    <row r="307" spans="2:26" ht="15.75" customHeight="1" x14ac:dyDescent="0.2">
      <c r="B307" s="132"/>
      <c r="C307" s="132"/>
      <c r="D307" s="132"/>
      <c r="E307" s="228"/>
      <c r="F307" s="228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</row>
    <row r="308" spans="2:26" ht="15.75" customHeight="1" x14ac:dyDescent="0.2">
      <c r="B308" s="132"/>
      <c r="C308" s="132"/>
      <c r="D308" s="132"/>
      <c r="E308" s="228"/>
      <c r="F308" s="228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</row>
    <row r="309" spans="2:26" ht="15.75" customHeight="1" x14ac:dyDescent="0.2">
      <c r="B309" s="132"/>
      <c r="C309" s="132"/>
      <c r="D309" s="132"/>
      <c r="E309" s="228"/>
      <c r="F309" s="228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</row>
    <row r="310" spans="2:26" ht="15.75" customHeight="1" x14ac:dyDescent="0.2">
      <c r="B310" s="132"/>
      <c r="C310" s="132"/>
      <c r="D310" s="132"/>
      <c r="E310" s="228"/>
      <c r="F310" s="228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</row>
    <row r="311" spans="2:26" ht="15.75" customHeight="1" x14ac:dyDescent="0.2">
      <c r="B311" s="132"/>
      <c r="C311" s="132"/>
      <c r="D311" s="132"/>
      <c r="E311" s="228"/>
      <c r="F311" s="228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</row>
    <row r="312" spans="2:26" ht="15.75" customHeight="1" x14ac:dyDescent="0.2">
      <c r="B312" s="132"/>
      <c r="C312" s="132"/>
      <c r="D312" s="132"/>
      <c r="E312" s="228"/>
      <c r="F312" s="228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</row>
    <row r="313" spans="2:26" ht="15.75" customHeight="1" x14ac:dyDescent="0.2">
      <c r="B313" s="132"/>
      <c r="C313" s="132"/>
      <c r="D313" s="132"/>
      <c r="E313" s="228"/>
      <c r="F313" s="228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</row>
    <row r="314" spans="2:26" ht="15.75" customHeight="1" x14ac:dyDescent="0.2">
      <c r="B314" s="132"/>
      <c r="C314" s="132"/>
      <c r="D314" s="132"/>
      <c r="E314" s="228"/>
      <c r="F314" s="228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</row>
    <row r="315" spans="2:26" ht="15.75" customHeight="1" x14ac:dyDescent="0.2">
      <c r="B315" s="132"/>
      <c r="C315" s="132"/>
      <c r="D315" s="132"/>
      <c r="E315" s="228"/>
      <c r="F315" s="228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</row>
    <row r="316" spans="2:26" ht="15.75" customHeight="1" x14ac:dyDescent="0.2">
      <c r="B316" s="132"/>
      <c r="C316" s="132"/>
      <c r="D316" s="132"/>
      <c r="E316" s="228"/>
      <c r="F316" s="228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</row>
    <row r="317" spans="2:26" ht="15.75" customHeight="1" x14ac:dyDescent="0.2">
      <c r="B317" s="132"/>
      <c r="C317" s="132"/>
      <c r="D317" s="132"/>
      <c r="E317" s="228"/>
      <c r="F317" s="228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</row>
    <row r="318" spans="2:26" ht="15.75" customHeight="1" x14ac:dyDescent="0.2">
      <c r="B318" s="132"/>
      <c r="C318" s="132"/>
      <c r="D318" s="132"/>
      <c r="E318" s="228"/>
      <c r="F318" s="228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</row>
    <row r="319" spans="2:26" ht="15.75" customHeight="1" x14ac:dyDescent="0.2">
      <c r="B319" s="132"/>
      <c r="C319" s="132"/>
      <c r="D319" s="132"/>
      <c r="E319" s="228"/>
      <c r="F319" s="228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</row>
    <row r="320" spans="2:26" ht="15.75" customHeight="1" x14ac:dyDescent="0.2">
      <c r="B320" s="132"/>
      <c r="C320" s="132"/>
      <c r="D320" s="132"/>
      <c r="E320" s="228"/>
      <c r="F320" s="228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</row>
    <row r="321" spans="2:26" ht="15.75" customHeight="1" x14ac:dyDescent="0.2">
      <c r="B321" s="132"/>
      <c r="C321" s="132"/>
      <c r="D321" s="132"/>
      <c r="E321" s="228"/>
      <c r="F321" s="228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</row>
    <row r="322" spans="2:26" ht="15.75" customHeight="1" x14ac:dyDescent="0.2">
      <c r="B322" s="132"/>
      <c r="C322" s="132"/>
      <c r="D322" s="132"/>
      <c r="E322" s="228"/>
      <c r="F322" s="228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</row>
    <row r="323" spans="2:26" ht="15.75" customHeight="1" x14ac:dyDescent="0.2">
      <c r="B323" s="132"/>
      <c r="C323" s="132"/>
      <c r="D323" s="132"/>
      <c r="E323" s="228"/>
      <c r="F323" s="228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</row>
    <row r="324" spans="2:26" ht="15.75" customHeight="1" x14ac:dyDescent="0.2">
      <c r="B324" s="132"/>
      <c r="C324" s="132"/>
      <c r="D324" s="132"/>
      <c r="E324" s="228"/>
      <c r="F324" s="228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</row>
    <row r="325" spans="2:26" ht="15.75" customHeight="1" x14ac:dyDescent="0.2">
      <c r="B325" s="132"/>
      <c r="C325" s="132"/>
      <c r="D325" s="132"/>
      <c r="E325" s="228"/>
      <c r="F325" s="228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</row>
    <row r="326" spans="2:26" ht="15.75" customHeight="1" x14ac:dyDescent="0.2">
      <c r="B326" s="132"/>
      <c r="C326" s="132"/>
      <c r="D326" s="132"/>
      <c r="E326" s="228"/>
      <c r="F326" s="228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</row>
    <row r="327" spans="2:26" ht="15.75" customHeight="1" x14ac:dyDescent="0.2">
      <c r="B327" s="132"/>
      <c r="C327" s="132"/>
      <c r="D327" s="132"/>
      <c r="E327" s="228"/>
      <c r="F327" s="228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</row>
    <row r="328" spans="2:26" ht="15.75" customHeight="1" x14ac:dyDescent="0.2">
      <c r="B328" s="132"/>
      <c r="C328" s="132"/>
      <c r="D328" s="132"/>
      <c r="E328" s="228"/>
      <c r="F328" s="228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</row>
    <row r="329" spans="2:26" ht="15.75" customHeight="1" x14ac:dyDescent="0.2">
      <c r="B329" s="132"/>
      <c r="C329" s="132"/>
      <c r="D329" s="132"/>
      <c r="E329" s="228"/>
      <c r="F329" s="228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</row>
    <row r="330" spans="2:26" ht="15.75" customHeight="1" x14ac:dyDescent="0.2">
      <c r="B330" s="132"/>
      <c r="C330" s="132"/>
      <c r="D330" s="132"/>
      <c r="E330" s="228"/>
      <c r="F330" s="228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</row>
    <row r="331" spans="2:26" ht="15.75" customHeight="1" x14ac:dyDescent="0.2">
      <c r="B331" s="132"/>
      <c r="C331" s="132"/>
      <c r="D331" s="132"/>
      <c r="E331" s="228"/>
      <c r="F331" s="228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</row>
    <row r="332" spans="2:26" ht="15.75" customHeight="1" x14ac:dyDescent="0.2">
      <c r="B332" s="132"/>
      <c r="C332" s="132"/>
      <c r="D332" s="132"/>
      <c r="E332" s="228"/>
      <c r="F332" s="228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</row>
    <row r="333" spans="2:26" ht="15.75" customHeight="1" x14ac:dyDescent="0.2">
      <c r="B333" s="132"/>
      <c r="C333" s="132"/>
      <c r="D333" s="132"/>
      <c r="E333" s="228"/>
      <c r="F333" s="228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</row>
    <row r="334" spans="2:26" ht="15.75" customHeight="1" x14ac:dyDescent="0.2">
      <c r="B334" s="132"/>
      <c r="C334" s="132"/>
      <c r="D334" s="132"/>
      <c r="E334" s="228"/>
      <c r="F334" s="228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</row>
    <row r="335" spans="2:26" ht="15.75" customHeight="1" x14ac:dyDescent="0.2">
      <c r="B335" s="132"/>
      <c r="C335" s="132"/>
      <c r="D335" s="132"/>
      <c r="E335" s="228"/>
      <c r="F335" s="228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</row>
    <row r="336" spans="2:26" ht="15.75" customHeight="1" x14ac:dyDescent="0.2">
      <c r="B336" s="132"/>
      <c r="C336" s="132"/>
      <c r="D336" s="132"/>
      <c r="E336" s="228"/>
      <c r="F336" s="228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</row>
    <row r="337" spans="2:26" ht="15.75" customHeight="1" x14ac:dyDescent="0.2">
      <c r="B337" s="132"/>
      <c r="C337" s="132"/>
      <c r="D337" s="132"/>
      <c r="E337" s="228"/>
      <c r="F337" s="228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</row>
    <row r="338" spans="2:26" ht="15.75" customHeight="1" x14ac:dyDescent="0.2">
      <c r="B338" s="132"/>
      <c r="C338" s="132"/>
      <c r="D338" s="132"/>
      <c r="E338" s="228"/>
      <c r="F338" s="228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</row>
    <row r="339" spans="2:26" ht="15.75" customHeight="1" x14ac:dyDescent="0.2">
      <c r="B339" s="132"/>
      <c r="C339" s="132"/>
      <c r="D339" s="132"/>
      <c r="E339" s="228"/>
      <c r="F339" s="228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</row>
    <row r="340" spans="2:26" ht="15.75" customHeight="1" x14ac:dyDescent="0.2">
      <c r="B340" s="132"/>
      <c r="C340" s="132"/>
      <c r="D340" s="132"/>
      <c r="E340" s="228"/>
      <c r="F340" s="228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</row>
    <row r="341" spans="2:26" ht="15.75" customHeight="1" x14ac:dyDescent="0.2">
      <c r="B341" s="132"/>
      <c r="C341" s="132"/>
      <c r="D341" s="132"/>
      <c r="E341" s="228"/>
      <c r="F341" s="228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</row>
    <row r="342" spans="2:26" ht="15.75" customHeight="1" x14ac:dyDescent="0.2">
      <c r="B342" s="132"/>
      <c r="C342" s="132"/>
      <c r="D342" s="132"/>
      <c r="E342" s="228"/>
      <c r="F342" s="228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</row>
    <row r="343" spans="2:26" ht="15.75" customHeight="1" x14ac:dyDescent="0.2">
      <c r="B343" s="132"/>
      <c r="C343" s="132"/>
      <c r="D343" s="132"/>
      <c r="E343" s="228"/>
      <c r="F343" s="228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</row>
    <row r="344" spans="2:26" ht="15.75" customHeight="1" x14ac:dyDescent="0.2">
      <c r="B344" s="132"/>
      <c r="C344" s="132"/>
      <c r="D344" s="132"/>
      <c r="E344" s="228"/>
      <c r="F344" s="228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</row>
    <row r="345" spans="2:26" ht="15.75" customHeight="1" x14ac:dyDescent="0.2">
      <c r="B345" s="132"/>
      <c r="C345" s="132"/>
      <c r="D345" s="132"/>
      <c r="E345" s="228"/>
      <c r="F345" s="228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</row>
    <row r="346" spans="2:26" ht="15.75" customHeight="1" x14ac:dyDescent="0.2">
      <c r="B346" s="132"/>
      <c r="C346" s="132"/>
      <c r="D346" s="132"/>
      <c r="E346" s="228"/>
      <c r="F346" s="228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</row>
    <row r="347" spans="2:26" ht="15.75" customHeight="1" x14ac:dyDescent="0.2">
      <c r="B347" s="132"/>
      <c r="C347" s="132"/>
      <c r="D347" s="132"/>
      <c r="E347" s="228"/>
      <c r="F347" s="228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</row>
    <row r="348" spans="2:26" ht="15.75" customHeight="1" x14ac:dyDescent="0.2">
      <c r="B348" s="132"/>
      <c r="C348" s="132"/>
      <c r="D348" s="132"/>
      <c r="E348" s="228"/>
      <c r="F348" s="228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</row>
    <row r="349" spans="2:26" ht="15.75" customHeight="1" x14ac:dyDescent="0.2">
      <c r="B349" s="132"/>
      <c r="C349" s="132"/>
      <c r="D349" s="132"/>
      <c r="E349" s="228"/>
      <c r="F349" s="228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</row>
    <row r="350" spans="2:26" ht="15.75" customHeight="1" x14ac:dyDescent="0.2">
      <c r="B350" s="132"/>
      <c r="C350" s="132"/>
      <c r="D350" s="132"/>
      <c r="E350" s="228"/>
      <c r="F350" s="228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</row>
    <row r="351" spans="2:26" ht="15.75" customHeight="1" x14ac:dyDescent="0.2">
      <c r="B351" s="132"/>
      <c r="C351" s="132"/>
      <c r="D351" s="132"/>
      <c r="E351" s="228"/>
      <c r="F351" s="228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</row>
    <row r="352" spans="2:26" ht="15.75" customHeight="1" x14ac:dyDescent="0.2">
      <c r="B352" s="132"/>
      <c r="C352" s="132"/>
      <c r="D352" s="132"/>
      <c r="E352" s="228"/>
      <c r="F352" s="228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</row>
    <row r="353" spans="2:26" ht="15.75" customHeight="1" x14ac:dyDescent="0.2">
      <c r="B353" s="132"/>
      <c r="C353" s="132"/>
      <c r="D353" s="132"/>
      <c r="E353" s="228"/>
      <c r="F353" s="228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</row>
    <row r="354" spans="2:26" ht="15.75" customHeight="1" x14ac:dyDescent="0.2">
      <c r="B354" s="132"/>
      <c r="C354" s="132"/>
      <c r="D354" s="132"/>
      <c r="E354" s="228"/>
      <c r="F354" s="228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</row>
    <row r="355" spans="2:26" ht="15.75" customHeight="1" x14ac:dyDescent="0.2">
      <c r="B355" s="132"/>
      <c r="C355" s="132"/>
      <c r="D355" s="132"/>
      <c r="E355" s="228"/>
      <c r="F355" s="228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</row>
    <row r="356" spans="2:26" ht="15.75" customHeight="1" x14ac:dyDescent="0.2">
      <c r="B356" s="132"/>
      <c r="C356" s="132"/>
      <c r="D356" s="132"/>
      <c r="E356" s="228"/>
      <c r="F356" s="228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</row>
    <row r="357" spans="2:26" ht="15.75" customHeight="1" x14ac:dyDescent="0.2">
      <c r="B357" s="132"/>
      <c r="C357" s="132"/>
      <c r="D357" s="132"/>
      <c r="E357" s="228"/>
      <c r="F357" s="228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</row>
    <row r="358" spans="2:26" ht="15.75" customHeight="1" x14ac:dyDescent="0.2">
      <c r="B358" s="132"/>
      <c r="C358" s="132"/>
      <c r="D358" s="132"/>
      <c r="E358" s="228"/>
      <c r="F358" s="228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</row>
    <row r="359" spans="2:26" ht="15.75" customHeight="1" x14ac:dyDescent="0.2">
      <c r="B359" s="132"/>
      <c r="C359" s="132"/>
      <c r="D359" s="132"/>
      <c r="E359" s="228"/>
      <c r="F359" s="228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</row>
    <row r="360" spans="2:26" ht="15.75" customHeight="1" x14ac:dyDescent="0.2">
      <c r="B360" s="132"/>
      <c r="C360" s="132"/>
      <c r="D360" s="132"/>
      <c r="E360" s="228"/>
      <c r="F360" s="228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</row>
    <row r="361" spans="2:26" ht="15.75" customHeight="1" x14ac:dyDescent="0.2">
      <c r="B361" s="132"/>
      <c r="C361" s="132"/>
      <c r="D361" s="132"/>
      <c r="E361" s="228"/>
      <c r="F361" s="228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</row>
    <row r="362" spans="2:26" ht="15.75" customHeight="1" x14ac:dyDescent="0.2">
      <c r="B362" s="132"/>
      <c r="C362" s="132"/>
      <c r="D362" s="132"/>
      <c r="E362" s="228"/>
      <c r="F362" s="228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</row>
    <row r="363" spans="2:26" ht="15.75" customHeight="1" x14ac:dyDescent="0.2">
      <c r="B363" s="132"/>
      <c r="C363" s="132"/>
      <c r="D363" s="132"/>
      <c r="E363" s="228"/>
      <c r="F363" s="228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</row>
    <row r="364" spans="2:26" ht="15.75" customHeight="1" x14ac:dyDescent="0.2">
      <c r="B364" s="132"/>
      <c r="C364" s="132"/>
      <c r="D364" s="132"/>
      <c r="E364" s="228"/>
      <c r="F364" s="228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</row>
    <row r="365" spans="2:26" ht="15.75" customHeight="1" x14ac:dyDescent="0.2">
      <c r="B365" s="132"/>
      <c r="C365" s="132"/>
      <c r="D365" s="132"/>
      <c r="E365" s="228"/>
      <c r="F365" s="228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</row>
    <row r="366" spans="2:26" ht="15.75" customHeight="1" x14ac:dyDescent="0.2">
      <c r="B366" s="132"/>
      <c r="C366" s="132"/>
      <c r="D366" s="132"/>
      <c r="E366" s="228"/>
      <c r="F366" s="228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</row>
    <row r="367" spans="2:26" ht="15.75" customHeight="1" x14ac:dyDescent="0.2">
      <c r="B367" s="132"/>
      <c r="C367" s="132"/>
      <c r="D367" s="132"/>
      <c r="E367" s="228"/>
      <c r="F367" s="228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</row>
    <row r="368" spans="2:26" ht="15.75" customHeight="1" x14ac:dyDescent="0.2">
      <c r="B368" s="132"/>
      <c r="C368" s="132"/>
      <c r="D368" s="132"/>
      <c r="E368" s="228"/>
      <c r="F368" s="228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</row>
    <row r="369" spans="2:26" ht="15.75" customHeight="1" x14ac:dyDescent="0.2">
      <c r="B369" s="132"/>
      <c r="C369" s="132"/>
      <c r="D369" s="132"/>
      <c r="E369" s="228"/>
      <c r="F369" s="228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</row>
    <row r="370" spans="2:26" ht="15.75" customHeight="1" x14ac:dyDescent="0.2">
      <c r="B370" s="132"/>
      <c r="C370" s="132"/>
      <c r="D370" s="132"/>
      <c r="E370" s="228"/>
      <c r="F370" s="228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</row>
    <row r="371" spans="2:26" ht="15.75" customHeight="1" x14ac:dyDescent="0.2">
      <c r="B371" s="132"/>
      <c r="C371" s="132"/>
      <c r="D371" s="132"/>
      <c r="E371" s="228"/>
      <c r="F371" s="228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</row>
    <row r="372" spans="2:26" ht="15.75" customHeight="1" x14ac:dyDescent="0.2">
      <c r="B372" s="132"/>
      <c r="C372" s="132"/>
      <c r="D372" s="132"/>
      <c r="E372" s="228"/>
      <c r="F372" s="228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</row>
    <row r="373" spans="2:26" ht="15.75" customHeight="1" x14ac:dyDescent="0.2">
      <c r="B373" s="132"/>
      <c r="C373" s="132"/>
      <c r="D373" s="132"/>
      <c r="E373" s="228"/>
      <c r="F373" s="228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</row>
    <row r="374" spans="2:26" ht="15.75" customHeight="1" x14ac:dyDescent="0.2">
      <c r="B374" s="132"/>
      <c r="C374" s="132"/>
      <c r="D374" s="132"/>
      <c r="E374" s="228"/>
      <c r="F374" s="228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</row>
    <row r="375" spans="2:26" ht="15.75" customHeight="1" x14ac:dyDescent="0.2">
      <c r="B375" s="132"/>
      <c r="C375" s="132"/>
      <c r="D375" s="132"/>
      <c r="E375" s="228"/>
      <c r="F375" s="228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</row>
    <row r="376" spans="2:26" ht="15.75" customHeight="1" x14ac:dyDescent="0.2">
      <c r="B376" s="132"/>
      <c r="C376" s="132"/>
      <c r="D376" s="132"/>
      <c r="E376" s="228"/>
      <c r="F376" s="228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</row>
    <row r="377" spans="2:26" ht="15.75" customHeight="1" x14ac:dyDescent="0.2">
      <c r="B377" s="132"/>
      <c r="C377" s="132"/>
      <c r="D377" s="132"/>
      <c r="E377" s="228"/>
      <c r="F377" s="228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</row>
    <row r="378" spans="2:26" ht="15.75" customHeight="1" x14ac:dyDescent="0.2">
      <c r="B378" s="132"/>
      <c r="C378" s="132"/>
      <c r="D378" s="132"/>
      <c r="E378" s="228"/>
      <c r="F378" s="228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</row>
    <row r="379" spans="2:26" ht="15.75" customHeight="1" x14ac:dyDescent="0.2">
      <c r="B379" s="132"/>
      <c r="C379" s="132"/>
      <c r="D379" s="132"/>
      <c r="E379" s="228"/>
      <c r="F379" s="228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</row>
    <row r="380" spans="2:26" ht="15.75" customHeight="1" x14ac:dyDescent="0.2">
      <c r="B380" s="132"/>
      <c r="C380" s="132"/>
      <c r="D380" s="132"/>
      <c r="E380" s="228"/>
      <c r="F380" s="228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</row>
    <row r="381" spans="2:26" ht="15.75" customHeight="1" x14ac:dyDescent="0.2">
      <c r="B381" s="132"/>
      <c r="C381" s="132"/>
      <c r="D381" s="132"/>
      <c r="E381" s="228"/>
      <c r="F381" s="228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</row>
    <row r="382" spans="2:26" ht="15.75" customHeight="1" x14ac:dyDescent="0.2">
      <c r="B382" s="132"/>
      <c r="C382" s="132"/>
      <c r="D382" s="132"/>
      <c r="E382" s="228"/>
      <c r="F382" s="228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</row>
    <row r="383" spans="2:26" ht="15.75" customHeight="1" x14ac:dyDescent="0.2">
      <c r="B383" s="132"/>
      <c r="C383" s="132"/>
      <c r="D383" s="132"/>
      <c r="E383" s="228"/>
      <c r="F383" s="228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</row>
    <row r="384" spans="2:26" ht="15.75" customHeight="1" x14ac:dyDescent="0.2">
      <c r="B384" s="132"/>
      <c r="C384" s="132"/>
      <c r="D384" s="132"/>
      <c r="E384" s="228"/>
      <c r="F384" s="228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</row>
    <row r="385" spans="2:26" ht="15.75" customHeight="1" x14ac:dyDescent="0.2">
      <c r="B385" s="132"/>
      <c r="C385" s="132"/>
      <c r="D385" s="132"/>
      <c r="E385" s="228"/>
      <c r="F385" s="228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</row>
    <row r="386" spans="2:26" ht="15.75" customHeight="1" x14ac:dyDescent="0.2">
      <c r="B386" s="132"/>
      <c r="C386" s="132"/>
      <c r="D386" s="132"/>
      <c r="E386" s="228"/>
      <c r="F386" s="228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</row>
    <row r="387" spans="2:26" ht="15.75" customHeight="1" x14ac:dyDescent="0.2">
      <c r="B387" s="132"/>
      <c r="C387" s="132"/>
      <c r="D387" s="132"/>
      <c r="E387" s="228"/>
      <c r="F387" s="228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</row>
    <row r="388" spans="2:26" ht="15.75" customHeight="1" x14ac:dyDescent="0.2">
      <c r="B388" s="132"/>
      <c r="C388" s="132"/>
      <c r="D388" s="132"/>
      <c r="E388" s="228"/>
      <c r="F388" s="228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</row>
    <row r="389" spans="2:26" ht="15.75" customHeight="1" x14ac:dyDescent="0.2">
      <c r="B389" s="132"/>
      <c r="C389" s="132"/>
      <c r="D389" s="132"/>
      <c r="E389" s="228"/>
      <c r="F389" s="228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</row>
    <row r="390" spans="2:26" ht="15.75" customHeight="1" x14ac:dyDescent="0.2">
      <c r="B390" s="132"/>
      <c r="C390" s="132"/>
      <c r="D390" s="132"/>
      <c r="E390" s="228"/>
      <c r="F390" s="228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</row>
    <row r="391" spans="2:26" ht="15.75" customHeight="1" x14ac:dyDescent="0.2">
      <c r="B391" s="132"/>
      <c r="C391" s="132"/>
      <c r="D391" s="132"/>
      <c r="E391" s="228"/>
      <c r="F391" s="228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</row>
    <row r="392" spans="2:26" ht="15.75" customHeight="1" x14ac:dyDescent="0.2">
      <c r="B392" s="132"/>
      <c r="C392" s="132"/>
      <c r="D392" s="132"/>
      <c r="E392" s="228"/>
      <c r="F392" s="228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</row>
    <row r="393" spans="2:26" ht="15.75" customHeight="1" x14ac:dyDescent="0.2">
      <c r="B393" s="132"/>
      <c r="C393" s="132"/>
      <c r="D393" s="132"/>
      <c r="E393" s="228"/>
      <c r="F393" s="228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</row>
    <row r="394" spans="2:26" ht="15.75" customHeight="1" x14ac:dyDescent="0.2">
      <c r="B394" s="132"/>
      <c r="C394" s="132"/>
      <c r="D394" s="132"/>
      <c r="E394" s="228"/>
      <c r="F394" s="228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</row>
    <row r="395" spans="2:26" ht="15.75" customHeight="1" x14ac:dyDescent="0.2">
      <c r="B395" s="132"/>
      <c r="C395" s="132"/>
      <c r="D395" s="132"/>
      <c r="E395" s="228"/>
      <c r="F395" s="228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</row>
    <row r="396" spans="2:26" ht="15.75" customHeight="1" x14ac:dyDescent="0.2">
      <c r="B396" s="132"/>
      <c r="C396" s="132"/>
      <c r="D396" s="132"/>
      <c r="E396" s="228"/>
      <c r="F396" s="228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</row>
    <row r="397" spans="2:26" ht="15.75" customHeight="1" x14ac:dyDescent="0.2">
      <c r="B397" s="132"/>
      <c r="C397" s="132"/>
      <c r="D397" s="132"/>
      <c r="E397" s="228"/>
      <c r="F397" s="228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</row>
    <row r="398" spans="2:26" ht="15.75" customHeight="1" x14ac:dyDescent="0.2">
      <c r="B398" s="132"/>
      <c r="C398" s="132"/>
      <c r="D398" s="132"/>
      <c r="E398" s="228"/>
      <c r="F398" s="228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</row>
    <row r="399" spans="2:26" ht="15.75" customHeight="1" x14ac:dyDescent="0.2">
      <c r="B399" s="132"/>
      <c r="C399" s="132"/>
      <c r="D399" s="132"/>
      <c r="E399" s="228"/>
      <c r="F399" s="228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</row>
    <row r="400" spans="2:26" ht="15.75" customHeight="1" x14ac:dyDescent="0.2">
      <c r="B400" s="132"/>
      <c r="C400" s="132"/>
      <c r="D400" s="132"/>
      <c r="E400" s="228"/>
      <c r="F400" s="228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</row>
    <row r="401" spans="2:26" ht="15.75" customHeight="1" x14ac:dyDescent="0.2">
      <c r="B401" s="132"/>
      <c r="C401" s="132"/>
      <c r="D401" s="132"/>
      <c r="E401" s="228"/>
      <c r="F401" s="228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</row>
    <row r="402" spans="2:26" ht="15.75" customHeight="1" x14ac:dyDescent="0.2">
      <c r="B402" s="132"/>
      <c r="C402" s="132"/>
      <c r="D402" s="132"/>
      <c r="E402" s="228"/>
      <c r="F402" s="228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</row>
    <row r="403" spans="2:26" ht="15.75" customHeight="1" x14ac:dyDescent="0.2">
      <c r="B403" s="132"/>
      <c r="C403" s="132"/>
      <c r="D403" s="132"/>
      <c r="E403" s="228"/>
      <c r="F403" s="228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</row>
    <row r="404" spans="2:26" ht="15.75" customHeight="1" x14ac:dyDescent="0.2">
      <c r="B404" s="132"/>
      <c r="C404" s="132"/>
      <c r="D404" s="132"/>
      <c r="E404" s="228"/>
      <c r="F404" s="228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</row>
    <row r="405" spans="2:26" ht="15.75" customHeight="1" x14ac:dyDescent="0.2">
      <c r="B405" s="132"/>
      <c r="C405" s="132"/>
      <c r="D405" s="132"/>
      <c r="E405" s="228"/>
      <c r="F405" s="228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</row>
    <row r="406" spans="2:26" ht="15.75" customHeight="1" x14ac:dyDescent="0.2">
      <c r="B406" s="132"/>
      <c r="C406" s="132"/>
      <c r="D406" s="132"/>
      <c r="E406" s="228"/>
      <c r="F406" s="228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</row>
    <row r="407" spans="2:26" ht="15.75" customHeight="1" x14ac:dyDescent="0.2">
      <c r="B407" s="132"/>
      <c r="C407" s="132"/>
      <c r="D407" s="132"/>
      <c r="E407" s="228"/>
      <c r="F407" s="228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</row>
    <row r="408" spans="2:26" ht="15.75" customHeight="1" x14ac:dyDescent="0.2">
      <c r="B408" s="132"/>
      <c r="C408" s="132"/>
      <c r="D408" s="132"/>
      <c r="E408" s="228"/>
      <c r="F408" s="228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</row>
    <row r="409" spans="2:26" ht="15.75" customHeight="1" x14ac:dyDescent="0.2">
      <c r="B409" s="132"/>
      <c r="C409" s="132"/>
      <c r="D409" s="132"/>
      <c r="E409" s="228"/>
      <c r="F409" s="228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</row>
    <row r="410" spans="2:26" ht="15.75" customHeight="1" x14ac:dyDescent="0.2">
      <c r="B410" s="132"/>
      <c r="C410" s="132"/>
      <c r="D410" s="132"/>
      <c r="E410" s="228"/>
      <c r="F410" s="228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</row>
    <row r="411" spans="2:26" ht="15.75" customHeight="1" x14ac:dyDescent="0.2">
      <c r="B411" s="132"/>
      <c r="C411" s="132"/>
      <c r="D411" s="132"/>
      <c r="E411" s="228"/>
      <c r="F411" s="228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</row>
    <row r="412" spans="2:26" ht="15.75" customHeight="1" x14ac:dyDescent="0.2">
      <c r="B412" s="132"/>
      <c r="C412" s="132"/>
      <c r="D412" s="132"/>
      <c r="E412" s="228"/>
      <c r="F412" s="228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</row>
    <row r="413" spans="2:26" ht="15.75" customHeight="1" x14ac:dyDescent="0.2">
      <c r="B413" s="132"/>
      <c r="C413" s="132"/>
      <c r="D413" s="132"/>
      <c r="E413" s="228"/>
      <c r="F413" s="228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</row>
    <row r="414" spans="2:26" ht="15.75" customHeight="1" x14ac:dyDescent="0.2">
      <c r="B414" s="132"/>
      <c r="C414" s="132"/>
      <c r="D414" s="132"/>
      <c r="E414" s="228"/>
      <c r="F414" s="228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</row>
    <row r="415" spans="2:26" ht="15.75" customHeight="1" x14ac:dyDescent="0.2">
      <c r="B415" s="132"/>
      <c r="C415" s="132"/>
      <c r="D415" s="132"/>
      <c r="E415" s="228"/>
      <c r="F415" s="228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</row>
    <row r="416" spans="2:26" ht="15.75" customHeight="1" x14ac:dyDescent="0.2">
      <c r="B416" s="132"/>
      <c r="C416" s="132"/>
      <c r="D416" s="132"/>
      <c r="E416" s="228"/>
      <c r="F416" s="228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</row>
    <row r="417" spans="2:26" ht="15.75" customHeight="1" x14ac:dyDescent="0.2">
      <c r="B417" s="132"/>
      <c r="C417" s="132"/>
      <c r="D417" s="132"/>
      <c r="E417" s="228"/>
      <c r="F417" s="228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</row>
    <row r="418" spans="2:26" ht="15.75" customHeight="1" x14ac:dyDescent="0.2">
      <c r="B418" s="132"/>
      <c r="C418" s="132"/>
      <c r="D418" s="132"/>
      <c r="E418" s="228"/>
      <c r="F418" s="228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</row>
    <row r="419" spans="2:26" ht="15.75" customHeight="1" x14ac:dyDescent="0.2">
      <c r="B419" s="132"/>
      <c r="C419" s="132"/>
      <c r="D419" s="132"/>
      <c r="E419" s="228"/>
      <c r="F419" s="228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</row>
    <row r="420" spans="2:26" ht="15.75" customHeight="1" x14ac:dyDescent="0.2">
      <c r="B420" s="132"/>
      <c r="C420" s="132"/>
      <c r="D420" s="132"/>
      <c r="E420" s="228"/>
      <c r="F420" s="228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</row>
    <row r="421" spans="2:26" ht="15.75" customHeight="1" x14ac:dyDescent="0.2">
      <c r="B421" s="132"/>
      <c r="C421" s="132"/>
      <c r="D421" s="132"/>
      <c r="E421" s="228"/>
      <c r="F421" s="228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</row>
    <row r="422" spans="2:26" ht="15.75" customHeight="1" x14ac:dyDescent="0.2">
      <c r="B422" s="132"/>
      <c r="C422" s="132"/>
      <c r="D422" s="132"/>
      <c r="E422" s="228"/>
      <c r="F422" s="228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</row>
    <row r="423" spans="2:26" ht="15.75" customHeight="1" x14ac:dyDescent="0.2">
      <c r="B423" s="132"/>
      <c r="C423" s="132"/>
      <c r="D423" s="132"/>
      <c r="E423" s="228"/>
      <c r="F423" s="228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</row>
    <row r="424" spans="2:26" ht="15.75" customHeight="1" x14ac:dyDescent="0.2">
      <c r="B424" s="132"/>
      <c r="C424" s="132"/>
      <c r="D424" s="132"/>
      <c r="E424" s="228"/>
      <c r="F424" s="228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</row>
    <row r="425" spans="2:26" ht="15.75" customHeight="1" x14ac:dyDescent="0.2">
      <c r="B425" s="132"/>
      <c r="C425" s="132"/>
      <c r="D425" s="132"/>
      <c r="E425" s="228"/>
      <c r="F425" s="228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</row>
    <row r="426" spans="2:26" ht="15.75" customHeight="1" x14ac:dyDescent="0.2">
      <c r="B426" s="132"/>
      <c r="C426" s="132"/>
      <c r="D426" s="132"/>
      <c r="E426" s="228"/>
      <c r="F426" s="228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</row>
    <row r="427" spans="2:26" ht="15.75" customHeight="1" x14ac:dyDescent="0.2">
      <c r="B427" s="132"/>
      <c r="C427" s="132"/>
      <c r="D427" s="132"/>
      <c r="E427" s="228"/>
      <c r="F427" s="228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</row>
    <row r="428" spans="2:26" ht="15.75" customHeight="1" x14ac:dyDescent="0.2">
      <c r="B428" s="132"/>
      <c r="C428" s="132"/>
      <c r="D428" s="132"/>
      <c r="E428" s="228"/>
      <c r="F428" s="228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</row>
    <row r="429" spans="2:26" ht="15.75" customHeight="1" x14ac:dyDescent="0.2">
      <c r="B429" s="132"/>
      <c r="C429" s="132"/>
      <c r="D429" s="132"/>
      <c r="E429" s="228"/>
      <c r="F429" s="228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</row>
    <row r="430" spans="2:26" ht="15.75" customHeight="1" x14ac:dyDescent="0.2">
      <c r="B430" s="132"/>
      <c r="C430" s="132"/>
      <c r="D430" s="132"/>
      <c r="E430" s="228"/>
      <c r="F430" s="228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</row>
    <row r="431" spans="2:26" ht="15.75" customHeight="1" x14ac:dyDescent="0.2">
      <c r="B431" s="132"/>
      <c r="C431" s="132"/>
      <c r="D431" s="132"/>
      <c r="E431" s="228"/>
      <c r="F431" s="228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</row>
    <row r="432" spans="2:26" ht="15.75" customHeight="1" x14ac:dyDescent="0.2">
      <c r="B432" s="132"/>
      <c r="C432" s="132"/>
      <c r="D432" s="132"/>
      <c r="E432" s="228"/>
      <c r="F432" s="228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</row>
    <row r="433" spans="2:26" ht="15.75" customHeight="1" x14ac:dyDescent="0.2">
      <c r="B433" s="132"/>
      <c r="C433" s="132"/>
      <c r="D433" s="132"/>
      <c r="E433" s="228"/>
      <c r="F433" s="228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</row>
    <row r="434" spans="2:26" ht="15.75" customHeight="1" x14ac:dyDescent="0.2">
      <c r="B434" s="132"/>
      <c r="C434" s="132"/>
      <c r="D434" s="132"/>
      <c r="E434" s="228"/>
      <c r="F434" s="228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</row>
    <row r="435" spans="2:26" ht="15.75" customHeight="1" x14ac:dyDescent="0.2">
      <c r="B435" s="132"/>
      <c r="C435" s="132"/>
      <c r="D435" s="132"/>
      <c r="E435" s="228"/>
      <c r="F435" s="228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</row>
    <row r="436" spans="2:26" ht="15.75" customHeight="1" x14ac:dyDescent="0.2">
      <c r="B436" s="132"/>
      <c r="C436" s="132"/>
      <c r="D436" s="132"/>
      <c r="E436" s="228"/>
      <c r="F436" s="228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</row>
    <row r="437" spans="2:26" ht="15.75" customHeight="1" x14ac:dyDescent="0.2">
      <c r="B437" s="132"/>
      <c r="C437" s="132"/>
      <c r="D437" s="132"/>
      <c r="E437" s="228"/>
      <c r="F437" s="228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</row>
    <row r="438" spans="2:26" ht="15.75" customHeight="1" x14ac:dyDescent="0.2">
      <c r="B438" s="132"/>
      <c r="C438" s="132"/>
      <c r="D438" s="132"/>
      <c r="E438" s="228"/>
      <c r="F438" s="228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</row>
    <row r="439" spans="2:26" ht="15.75" customHeight="1" x14ac:dyDescent="0.2">
      <c r="B439" s="132"/>
      <c r="C439" s="132"/>
      <c r="D439" s="132"/>
      <c r="E439" s="228"/>
      <c r="F439" s="228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</row>
    <row r="440" spans="2:26" ht="15.75" customHeight="1" x14ac:dyDescent="0.2">
      <c r="B440" s="132"/>
      <c r="C440" s="132"/>
      <c r="D440" s="132"/>
      <c r="E440" s="228"/>
      <c r="F440" s="228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</row>
    <row r="441" spans="2:26" ht="15.75" customHeight="1" x14ac:dyDescent="0.2">
      <c r="B441" s="132"/>
      <c r="C441" s="132"/>
      <c r="D441" s="132"/>
      <c r="E441" s="228"/>
      <c r="F441" s="228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</row>
    <row r="442" spans="2:26" ht="15.75" customHeight="1" x14ac:dyDescent="0.2">
      <c r="B442" s="132"/>
      <c r="C442" s="132"/>
      <c r="D442" s="132"/>
      <c r="E442" s="228"/>
      <c r="F442" s="228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</row>
    <row r="443" spans="2:26" ht="15.75" customHeight="1" x14ac:dyDescent="0.2">
      <c r="B443" s="132"/>
      <c r="C443" s="132"/>
      <c r="D443" s="132"/>
      <c r="E443" s="228"/>
      <c r="F443" s="228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</row>
    <row r="444" spans="2:26" ht="15.75" customHeight="1" x14ac:dyDescent="0.2">
      <c r="B444" s="132"/>
      <c r="C444" s="132"/>
      <c r="D444" s="132"/>
      <c r="E444" s="228"/>
      <c r="F444" s="228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</row>
    <row r="445" spans="2:26" ht="15.75" customHeight="1" x14ac:dyDescent="0.2">
      <c r="B445" s="132"/>
      <c r="C445" s="132"/>
      <c r="D445" s="132"/>
      <c r="E445" s="228"/>
      <c r="F445" s="228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</row>
    <row r="446" spans="2:26" ht="15.75" customHeight="1" x14ac:dyDescent="0.2">
      <c r="B446" s="132"/>
      <c r="C446" s="132"/>
      <c r="D446" s="132"/>
      <c r="E446" s="228"/>
      <c r="F446" s="228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</row>
    <row r="447" spans="2:26" ht="15.75" customHeight="1" x14ac:dyDescent="0.2">
      <c r="B447" s="132"/>
      <c r="C447" s="132"/>
      <c r="D447" s="132"/>
      <c r="E447" s="228"/>
      <c r="F447" s="228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</row>
    <row r="448" spans="2:26" ht="15.75" customHeight="1" x14ac:dyDescent="0.2">
      <c r="B448" s="132"/>
      <c r="C448" s="132"/>
      <c r="D448" s="132"/>
      <c r="E448" s="228"/>
      <c r="F448" s="228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</row>
    <row r="449" spans="2:26" ht="15.75" customHeight="1" x14ac:dyDescent="0.2">
      <c r="B449" s="132"/>
      <c r="C449" s="132"/>
      <c r="D449" s="132"/>
      <c r="E449" s="228"/>
      <c r="F449" s="228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</row>
    <row r="450" spans="2:26" ht="15.75" customHeight="1" x14ac:dyDescent="0.2">
      <c r="B450" s="132"/>
      <c r="C450" s="132"/>
      <c r="D450" s="132"/>
      <c r="E450" s="228"/>
      <c r="F450" s="228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</row>
    <row r="451" spans="2:26" ht="15.75" customHeight="1" x14ac:dyDescent="0.2">
      <c r="B451" s="132"/>
      <c r="C451" s="132"/>
      <c r="D451" s="132"/>
      <c r="E451" s="228"/>
      <c r="F451" s="228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</row>
    <row r="452" spans="2:26" ht="15.75" customHeight="1" x14ac:dyDescent="0.2">
      <c r="B452" s="132"/>
      <c r="C452" s="132"/>
      <c r="D452" s="132"/>
      <c r="E452" s="228"/>
      <c r="F452" s="228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</row>
    <row r="453" spans="2:26" ht="15.75" customHeight="1" x14ac:dyDescent="0.2">
      <c r="B453" s="132"/>
      <c r="C453" s="132"/>
      <c r="D453" s="132"/>
      <c r="E453" s="228"/>
      <c r="F453" s="228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</row>
    <row r="454" spans="2:26" ht="15.75" customHeight="1" x14ac:dyDescent="0.2">
      <c r="B454" s="132"/>
      <c r="C454" s="132"/>
      <c r="D454" s="132"/>
      <c r="E454" s="228"/>
      <c r="F454" s="228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</row>
    <row r="455" spans="2:26" ht="15.75" customHeight="1" x14ac:dyDescent="0.2">
      <c r="B455" s="132"/>
      <c r="C455" s="132"/>
      <c r="D455" s="132"/>
      <c r="E455" s="228"/>
      <c r="F455" s="228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</row>
    <row r="456" spans="2:26" ht="15.75" customHeight="1" x14ac:dyDescent="0.2">
      <c r="B456" s="132"/>
      <c r="C456" s="132"/>
      <c r="D456" s="132"/>
      <c r="E456" s="228"/>
      <c r="F456" s="228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</row>
    <row r="457" spans="2:26" ht="15.75" customHeight="1" x14ac:dyDescent="0.2">
      <c r="B457" s="132"/>
      <c r="C457" s="132"/>
      <c r="D457" s="132"/>
      <c r="E457" s="228"/>
      <c r="F457" s="228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</row>
    <row r="458" spans="2:26" ht="15.75" customHeight="1" x14ac:dyDescent="0.2">
      <c r="B458" s="132"/>
      <c r="C458" s="132"/>
      <c r="D458" s="132"/>
      <c r="E458" s="228"/>
      <c r="F458" s="228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</row>
    <row r="459" spans="2:26" ht="15.75" customHeight="1" x14ac:dyDescent="0.2">
      <c r="B459" s="132"/>
      <c r="C459" s="132"/>
      <c r="D459" s="132"/>
      <c r="E459" s="228"/>
      <c r="F459" s="228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</row>
    <row r="460" spans="2:26" ht="15.75" customHeight="1" x14ac:dyDescent="0.2">
      <c r="B460" s="132"/>
      <c r="C460" s="132"/>
      <c r="D460" s="132"/>
      <c r="E460" s="228"/>
      <c r="F460" s="228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</row>
    <row r="461" spans="2:26" ht="15.75" customHeight="1" x14ac:dyDescent="0.2">
      <c r="B461" s="132"/>
      <c r="C461" s="132"/>
      <c r="D461" s="132"/>
      <c r="E461" s="228"/>
      <c r="F461" s="228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</row>
    <row r="462" spans="2:26" ht="15.75" customHeight="1" x14ac:dyDescent="0.2">
      <c r="B462" s="132"/>
      <c r="C462" s="132"/>
      <c r="D462" s="132"/>
      <c r="E462" s="228"/>
      <c r="F462" s="228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</row>
    <row r="463" spans="2:26" ht="15.75" customHeight="1" x14ac:dyDescent="0.2">
      <c r="B463" s="132"/>
      <c r="C463" s="132"/>
      <c r="D463" s="132"/>
      <c r="E463" s="228"/>
      <c r="F463" s="228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</row>
    <row r="464" spans="2:26" ht="15.75" customHeight="1" x14ac:dyDescent="0.2">
      <c r="B464" s="132"/>
      <c r="C464" s="132"/>
      <c r="D464" s="132"/>
      <c r="E464" s="228"/>
      <c r="F464" s="228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</row>
    <row r="465" spans="2:26" ht="15.75" customHeight="1" x14ac:dyDescent="0.2">
      <c r="B465" s="132"/>
      <c r="C465" s="132"/>
      <c r="D465" s="132"/>
      <c r="E465" s="228"/>
      <c r="F465" s="228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</row>
    <row r="466" spans="2:26" ht="15.75" customHeight="1" x14ac:dyDescent="0.2">
      <c r="B466" s="132"/>
      <c r="C466" s="132"/>
      <c r="D466" s="132"/>
      <c r="E466" s="228"/>
      <c r="F466" s="228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</row>
    <row r="467" spans="2:26" ht="15.75" customHeight="1" x14ac:dyDescent="0.2">
      <c r="B467" s="132"/>
      <c r="C467" s="132"/>
      <c r="D467" s="132"/>
      <c r="E467" s="228"/>
      <c r="F467" s="228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</row>
    <row r="468" spans="2:26" ht="15.75" customHeight="1" x14ac:dyDescent="0.2">
      <c r="B468" s="132"/>
      <c r="C468" s="132"/>
      <c r="D468" s="132"/>
      <c r="E468" s="228"/>
      <c r="F468" s="228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</row>
    <row r="469" spans="2:26" ht="15.75" customHeight="1" x14ac:dyDescent="0.2">
      <c r="B469" s="132"/>
      <c r="C469" s="132"/>
      <c r="D469" s="132"/>
      <c r="E469" s="228"/>
      <c r="F469" s="228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</row>
    <row r="470" spans="2:26" ht="15.75" customHeight="1" x14ac:dyDescent="0.2">
      <c r="B470" s="132"/>
      <c r="C470" s="132"/>
      <c r="D470" s="132"/>
      <c r="E470" s="228"/>
      <c r="F470" s="228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</row>
    <row r="471" spans="2:26" ht="15.75" customHeight="1" x14ac:dyDescent="0.2">
      <c r="B471" s="132"/>
      <c r="C471" s="132"/>
      <c r="D471" s="132"/>
      <c r="E471" s="228"/>
      <c r="F471" s="228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</row>
    <row r="472" spans="2:26" ht="15.75" customHeight="1" x14ac:dyDescent="0.2">
      <c r="B472" s="132"/>
      <c r="C472" s="132"/>
      <c r="D472" s="132"/>
      <c r="E472" s="228"/>
      <c r="F472" s="228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</row>
    <row r="473" spans="2:26" ht="15.75" customHeight="1" x14ac:dyDescent="0.2">
      <c r="B473" s="132"/>
      <c r="C473" s="132"/>
      <c r="D473" s="132"/>
      <c r="E473" s="228"/>
      <c r="F473" s="228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</row>
    <row r="474" spans="2:26" ht="15.75" customHeight="1" x14ac:dyDescent="0.2">
      <c r="B474" s="132"/>
      <c r="C474" s="132"/>
      <c r="D474" s="132"/>
      <c r="E474" s="228"/>
      <c r="F474" s="228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</row>
    <row r="475" spans="2:26" ht="15.75" customHeight="1" x14ac:dyDescent="0.2">
      <c r="B475" s="132"/>
      <c r="C475" s="132"/>
      <c r="D475" s="132"/>
      <c r="E475" s="228"/>
      <c r="F475" s="228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</row>
    <row r="476" spans="2:26" ht="15.75" customHeight="1" x14ac:dyDescent="0.2">
      <c r="B476" s="132"/>
      <c r="C476" s="132"/>
      <c r="D476" s="132"/>
      <c r="E476" s="228"/>
      <c r="F476" s="228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</row>
    <row r="477" spans="2:26" ht="15.75" customHeight="1" x14ac:dyDescent="0.2">
      <c r="B477" s="132"/>
      <c r="C477" s="132"/>
      <c r="D477" s="132"/>
      <c r="E477" s="228"/>
      <c r="F477" s="228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</row>
    <row r="478" spans="2:26" ht="15.75" customHeight="1" x14ac:dyDescent="0.2">
      <c r="B478" s="132"/>
      <c r="C478" s="132"/>
      <c r="D478" s="132"/>
      <c r="E478" s="228"/>
      <c r="F478" s="228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</row>
    <row r="479" spans="2:26" ht="15.75" customHeight="1" x14ac:dyDescent="0.2">
      <c r="B479" s="132"/>
      <c r="C479" s="132"/>
      <c r="D479" s="132"/>
      <c r="E479" s="228"/>
      <c r="F479" s="228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</row>
    <row r="480" spans="2:26" ht="15.75" customHeight="1" x14ac:dyDescent="0.2">
      <c r="B480" s="132"/>
      <c r="C480" s="132"/>
      <c r="D480" s="132"/>
      <c r="E480" s="228"/>
      <c r="F480" s="228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</row>
    <row r="481" spans="2:26" ht="15.75" customHeight="1" x14ac:dyDescent="0.2">
      <c r="B481" s="132"/>
      <c r="C481" s="132"/>
      <c r="D481" s="132"/>
      <c r="E481" s="228"/>
      <c r="F481" s="228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</row>
    <row r="482" spans="2:26" ht="15.75" customHeight="1" x14ac:dyDescent="0.2">
      <c r="B482" s="132"/>
      <c r="C482" s="132"/>
      <c r="D482" s="132"/>
      <c r="E482" s="228"/>
      <c r="F482" s="228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</row>
    <row r="483" spans="2:26" ht="15.75" customHeight="1" x14ac:dyDescent="0.2">
      <c r="B483" s="132"/>
      <c r="C483" s="132"/>
      <c r="D483" s="132"/>
      <c r="E483" s="228"/>
      <c r="F483" s="228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</row>
    <row r="484" spans="2:26" ht="15.75" customHeight="1" x14ac:dyDescent="0.2">
      <c r="B484" s="132"/>
      <c r="C484" s="132"/>
      <c r="D484" s="132"/>
      <c r="E484" s="228"/>
      <c r="F484" s="228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</row>
    <row r="485" spans="2:26" ht="15.75" customHeight="1" x14ac:dyDescent="0.2">
      <c r="B485" s="132"/>
      <c r="C485" s="132"/>
      <c r="D485" s="132"/>
      <c r="E485" s="228"/>
      <c r="F485" s="228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</row>
    <row r="486" spans="2:26" ht="15.75" customHeight="1" x14ac:dyDescent="0.2">
      <c r="B486" s="132"/>
      <c r="C486" s="132"/>
      <c r="D486" s="132"/>
      <c r="E486" s="228"/>
      <c r="F486" s="228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</row>
    <row r="487" spans="2:26" ht="15.75" customHeight="1" x14ac:dyDescent="0.2">
      <c r="B487" s="132"/>
      <c r="C487" s="132"/>
      <c r="D487" s="132"/>
      <c r="E487" s="228"/>
      <c r="F487" s="228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</row>
    <row r="488" spans="2:26" ht="15.75" customHeight="1" x14ac:dyDescent="0.2">
      <c r="B488" s="132"/>
      <c r="C488" s="132"/>
      <c r="D488" s="132"/>
      <c r="E488" s="228"/>
      <c r="F488" s="228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</row>
    <row r="489" spans="2:26" ht="15.75" customHeight="1" x14ac:dyDescent="0.2">
      <c r="B489" s="132"/>
      <c r="C489" s="132"/>
      <c r="D489" s="132"/>
      <c r="E489" s="228"/>
      <c r="F489" s="228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</row>
    <row r="490" spans="2:26" ht="15.75" customHeight="1" x14ac:dyDescent="0.2">
      <c r="B490" s="132"/>
      <c r="C490" s="132"/>
      <c r="D490" s="132"/>
      <c r="E490" s="228"/>
      <c r="F490" s="228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</row>
    <row r="491" spans="2:26" ht="15.75" customHeight="1" x14ac:dyDescent="0.2">
      <c r="B491" s="132"/>
      <c r="C491" s="132"/>
      <c r="D491" s="132"/>
      <c r="E491" s="228"/>
      <c r="F491" s="228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</row>
    <row r="492" spans="2:26" ht="15.75" customHeight="1" x14ac:dyDescent="0.2">
      <c r="B492" s="132"/>
      <c r="C492" s="132"/>
      <c r="D492" s="132"/>
      <c r="E492" s="228"/>
      <c r="F492" s="228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</row>
    <row r="493" spans="2:26" ht="15.75" customHeight="1" x14ac:dyDescent="0.2">
      <c r="B493" s="132"/>
      <c r="C493" s="132"/>
      <c r="D493" s="132"/>
      <c r="E493" s="228"/>
      <c r="F493" s="228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</row>
    <row r="494" spans="2:26" ht="15.75" customHeight="1" x14ac:dyDescent="0.2">
      <c r="B494" s="132"/>
      <c r="C494" s="132"/>
      <c r="D494" s="132"/>
      <c r="E494" s="228"/>
      <c r="F494" s="228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</row>
    <row r="495" spans="2:26" ht="15.75" customHeight="1" x14ac:dyDescent="0.2">
      <c r="B495" s="132"/>
      <c r="C495" s="132"/>
      <c r="D495" s="132"/>
      <c r="E495" s="228"/>
      <c r="F495" s="228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</row>
    <row r="496" spans="2:26" ht="15.75" customHeight="1" x14ac:dyDescent="0.2">
      <c r="B496" s="132"/>
      <c r="C496" s="132"/>
      <c r="D496" s="132"/>
      <c r="E496" s="228"/>
      <c r="F496" s="228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</row>
    <row r="497" spans="2:26" ht="15.75" customHeight="1" x14ac:dyDescent="0.2">
      <c r="B497" s="132"/>
      <c r="C497" s="132"/>
      <c r="D497" s="132"/>
      <c r="E497" s="228"/>
      <c r="F497" s="228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</row>
    <row r="498" spans="2:26" ht="15.75" customHeight="1" x14ac:dyDescent="0.2">
      <c r="B498" s="132"/>
      <c r="C498" s="132"/>
      <c r="D498" s="132"/>
      <c r="E498" s="228"/>
      <c r="F498" s="228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</row>
    <row r="499" spans="2:26" ht="15.75" customHeight="1" x14ac:dyDescent="0.2">
      <c r="B499" s="132"/>
      <c r="C499" s="132"/>
      <c r="D499" s="132"/>
      <c r="E499" s="228"/>
      <c r="F499" s="228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</row>
    <row r="500" spans="2:26" ht="15.75" customHeight="1" x14ac:dyDescent="0.2">
      <c r="B500" s="132"/>
      <c r="C500" s="132"/>
      <c r="D500" s="132"/>
      <c r="E500" s="228"/>
      <c r="F500" s="228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</row>
    <row r="501" spans="2:26" ht="15.75" customHeight="1" x14ac:dyDescent="0.2">
      <c r="B501" s="132"/>
      <c r="C501" s="132"/>
      <c r="D501" s="132"/>
      <c r="E501" s="228"/>
      <c r="F501" s="228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</row>
    <row r="502" spans="2:26" ht="15.75" customHeight="1" x14ac:dyDescent="0.2">
      <c r="B502" s="132"/>
      <c r="C502" s="132"/>
      <c r="D502" s="132"/>
      <c r="E502" s="228"/>
      <c r="F502" s="228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</row>
    <row r="503" spans="2:26" ht="15.75" customHeight="1" x14ac:dyDescent="0.2">
      <c r="B503" s="132"/>
      <c r="C503" s="132"/>
      <c r="D503" s="132"/>
      <c r="E503" s="228"/>
      <c r="F503" s="228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</row>
    <row r="504" spans="2:26" ht="15.75" customHeight="1" x14ac:dyDescent="0.2">
      <c r="B504" s="132"/>
      <c r="C504" s="132"/>
      <c r="D504" s="132"/>
      <c r="E504" s="228"/>
      <c r="F504" s="228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</row>
    <row r="505" spans="2:26" ht="15.75" customHeight="1" x14ac:dyDescent="0.2">
      <c r="B505" s="132"/>
      <c r="C505" s="132"/>
      <c r="D505" s="132"/>
      <c r="E505" s="228"/>
      <c r="F505" s="228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</row>
    <row r="506" spans="2:26" ht="15.75" customHeight="1" x14ac:dyDescent="0.2">
      <c r="B506" s="132"/>
      <c r="C506" s="132"/>
      <c r="D506" s="132"/>
      <c r="E506" s="228"/>
      <c r="F506" s="228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</row>
    <row r="507" spans="2:26" ht="15.75" customHeight="1" x14ac:dyDescent="0.2">
      <c r="B507" s="132"/>
      <c r="C507" s="132"/>
      <c r="D507" s="132"/>
      <c r="E507" s="228"/>
      <c r="F507" s="228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</row>
    <row r="508" spans="2:26" ht="15.75" customHeight="1" x14ac:dyDescent="0.2">
      <c r="B508" s="132"/>
      <c r="C508" s="132"/>
      <c r="D508" s="132"/>
      <c r="E508" s="228"/>
      <c r="F508" s="228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</row>
    <row r="509" spans="2:26" ht="15.75" customHeight="1" x14ac:dyDescent="0.2">
      <c r="B509" s="132"/>
      <c r="C509" s="132"/>
      <c r="D509" s="132"/>
      <c r="E509" s="228"/>
      <c r="F509" s="228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</row>
    <row r="510" spans="2:26" ht="15.75" customHeight="1" x14ac:dyDescent="0.2">
      <c r="B510" s="132"/>
      <c r="C510" s="132"/>
      <c r="D510" s="132"/>
      <c r="E510" s="228"/>
      <c r="F510" s="228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</row>
    <row r="511" spans="2:26" ht="15.75" customHeight="1" x14ac:dyDescent="0.2">
      <c r="B511" s="132"/>
      <c r="C511" s="132"/>
      <c r="D511" s="132"/>
      <c r="E511" s="228"/>
      <c r="F511" s="228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</row>
    <row r="512" spans="2:26" ht="15.75" customHeight="1" x14ac:dyDescent="0.2">
      <c r="B512" s="132"/>
      <c r="C512" s="132"/>
      <c r="D512" s="132"/>
      <c r="E512" s="228"/>
      <c r="F512" s="228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</row>
    <row r="513" spans="2:26" ht="15.75" customHeight="1" x14ac:dyDescent="0.2">
      <c r="B513" s="132"/>
      <c r="C513" s="132"/>
      <c r="D513" s="132"/>
      <c r="E513" s="228"/>
      <c r="F513" s="228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</row>
    <row r="514" spans="2:26" ht="15.75" customHeight="1" x14ac:dyDescent="0.2">
      <c r="B514" s="132"/>
      <c r="C514" s="132"/>
      <c r="D514" s="132"/>
      <c r="E514" s="228"/>
      <c r="F514" s="228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</row>
    <row r="515" spans="2:26" ht="15.75" customHeight="1" x14ac:dyDescent="0.2">
      <c r="B515" s="132"/>
      <c r="C515" s="132"/>
      <c r="D515" s="132"/>
      <c r="E515" s="228"/>
      <c r="F515" s="228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</row>
    <row r="516" spans="2:26" ht="15.75" customHeight="1" x14ac:dyDescent="0.2">
      <c r="B516" s="132"/>
      <c r="C516" s="132"/>
      <c r="D516" s="132"/>
      <c r="E516" s="228"/>
      <c r="F516" s="228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</row>
    <row r="517" spans="2:26" ht="15.75" customHeight="1" x14ac:dyDescent="0.2">
      <c r="B517" s="132"/>
      <c r="C517" s="132"/>
      <c r="D517" s="132"/>
      <c r="E517" s="228"/>
      <c r="F517" s="228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</row>
    <row r="518" spans="2:26" ht="15.75" customHeight="1" x14ac:dyDescent="0.2">
      <c r="B518" s="132"/>
      <c r="C518" s="132"/>
      <c r="D518" s="132"/>
      <c r="E518" s="228"/>
      <c r="F518" s="228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</row>
    <row r="519" spans="2:26" ht="15.75" customHeight="1" x14ac:dyDescent="0.2">
      <c r="B519" s="132"/>
      <c r="C519" s="132"/>
      <c r="D519" s="132"/>
      <c r="E519" s="228"/>
      <c r="F519" s="228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</row>
    <row r="520" spans="2:26" ht="15.75" customHeight="1" x14ac:dyDescent="0.2">
      <c r="B520" s="132"/>
      <c r="C520" s="132"/>
      <c r="D520" s="132"/>
      <c r="E520" s="228"/>
      <c r="F520" s="228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</row>
    <row r="521" spans="2:26" ht="15.75" customHeight="1" x14ac:dyDescent="0.2">
      <c r="B521" s="132"/>
      <c r="C521" s="132"/>
      <c r="D521" s="132"/>
      <c r="E521" s="228"/>
      <c r="F521" s="228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</row>
    <row r="522" spans="2:26" ht="15.75" customHeight="1" x14ac:dyDescent="0.2">
      <c r="B522" s="132"/>
      <c r="C522" s="132"/>
      <c r="D522" s="132"/>
      <c r="E522" s="228"/>
      <c r="F522" s="228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</row>
    <row r="523" spans="2:26" ht="15.75" customHeight="1" x14ac:dyDescent="0.2">
      <c r="B523" s="132"/>
      <c r="C523" s="132"/>
      <c r="D523" s="132"/>
      <c r="E523" s="228"/>
      <c r="F523" s="228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</row>
    <row r="524" spans="2:26" ht="15.75" customHeight="1" x14ac:dyDescent="0.2">
      <c r="B524" s="132"/>
      <c r="C524" s="132"/>
      <c r="D524" s="132"/>
      <c r="E524" s="228"/>
      <c r="F524" s="228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</row>
    <row r="525" spans="2:26" ht="15.75" customHeight="1" x14ac:dyDescent="0.2">
      <c r="B525" s="132"/>
      <c r="C525" s="132"/>
      <c r="D525" s="132"/>
      <c r="E525" s="228"/>
      <c r="F525" s="228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</row>
    <row r="526" spans="2:26" ht="15.75" customHeight="1" x14ac:dyDescent="0.2">
      <c r="B526" s="132"/>
      <c r="C526" s="132"/>
      <c r="D526" s="132"/>
      <c r="E526" s="228"/>
      <c r="F526" s="228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</row>
    <row r="527" spans="2:26" ht="15.75" customHeight="1" x14ac:dyDescent="0.2">
      <c r="B527" s="132"/>
      <c r="C527" s="132"/>
      <c r="D527" s="132"/>
      <c r="E527" s="228"/>
      <c r="F527" s="228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</row>
    <row r="528" spans="2:26" ht="15.75" customHeight="1" x14ac:dyDescent="0.2">
      <c r="B528" s="132"/>
      <c r="C528" s="132"/>
      <c r="D528" s="132"/>
      <c r="E528" s="228"/>
      <c r="F528" s="228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</row>
    <row r="529" spans="2:26" ht="15.75" customHeight="1" x14ac:dyDescent="0.2">
      <c r="B529" s="132"/>
      <c r="C529" s="132"/>
      <c r="D529" s="132"/>
      <c r="E529" s="228"/>
      <c r="F529" s="228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</row>
    <row r="530" spans="2:26" ht="15.75" customHeight="1" x14ac:dyDescent="0.2">
      <c r="B530" s="132"/>
      <c r="C530" s="132"/>
      <c r="D530" s="132"/>
      <c r="E530" s="228"/>
      <c r="F530" s="228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</row>
    <row r="531" spans="2:26" ht="15.75" customHeight="1" x14ac:dyDescent="0.2">
      <c r="B531" s="132"/>
      <c r="C531" s="132"/>
      <c r="D531" s="132"/>
      <c r="E531" s="228"/>
      <c r="F531" s="228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</row>
    <row r="532" spans="2:26" ht="15.75" customHeight="1" x14ac:dyDescent="0.2">
      <c r="B532" s="132"/>
      <c r="C532" s="132"/>
      <c r="D532" s="132"/>
      <c r="E532" s="228"/>
      <c r="F532" s="228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</row>
    <row r="533" spans="2:26" ht="15.75" customHeight="1" x14ac:dyDescent="0.2">
      <c r="B533" s="132"/>
      <c r="C533" s="132"/>
      <c r="D533" s="132"/>
      <c r="E533" s="228"/>
      <c r="F533" s="228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</row>
    <row r="534" spans="2:26" ht="15.75" customHeight="1" x14ac:dyDescent="0.2">
      <c r="B534" s="132"/>
      <c r="C534" s="132"/>
      <c r="D534" s="132"/>
      <c r="E534" s="228"/>
      <c r="F534" s="228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</row>
    <row r="535" spans="2:26" ht="15.75" customHeight="1" x14ac:dyDescent="0.2">
      <c r="B535" s="132"/>
      <c r="C535" s="132"/>
      <c r="D535" s="132"/>
      <c r="E535" s="228"/>
      <c r="F535" s="228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</row>
    <row r="536" spans="2:26" ht="15.75" customHeight="1" x14ac:dyDescent="0.2">
      <c r="B536" s="132"/>
      <c r="C536" s="132"/>
      <c r="D536" s="132"/>
      <c r="E536" s="228"/>
      <c r="F536" s="228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</row>
    <row r="537" spans="2:26" ht="15.75" customHeight="1" x14ac:dyDescent="0.2">
      <c r="B537" s="132"/>
      <c r="C537" s="132"/>
      <c r="D537" s="132"/>
      <c r="E537" s="228"/>
      <c r="F537" s="228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</row>
    <row r="538" spans="2:26" ht="15.75" customHeight="1" x14ac:dyDescent="0.2">
      <c r="B538" s="132"/>
      <c r="C538" s="132"/>
      <c r="D538" s="132"/>
      <c r="E538" s="228"/>
      <c r="F538" s="228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</row>
    <row r="539" spans="2:26" ht="15.75" customHeight="1" x14ac:dyDescent="0.2">
      <c r="B539" s="132"/>
      <c r="C539" s="132"/>
      <c r="D539" s="132"/>
      <c r="E539" s="228"/>
      <c r="F539" s="228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</row>
    <row r="540" spans="2:26" ht="15.75" customHeight="1" x14ac:dyDescent="0.2">
      <c r="B540" s="132"/>
      <c r="C540" s="132"/>
      <c r="D540" s="132"/>
      <c r="E540" s="228"/>
      <c r="F540" s="228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</row>
    <row r="541" spans="2:26" ht="15.75" customHeight="1" x14ac:dyDescent="0.2">
      <c r="B541" s="132"/>
      <c r="C541" s="132"/>
      <c r="D541" s="132"/>
      <c r="E541" s="228"/>
      <c r="F541" s="228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</row>
    <row r="542" spans="2:26" ht="15.75" customHeight="1" x14ac:dyDescent="0.2">
      <c r="B542" s="132"/>
      <c r="C542" s="132"/>
      <c r="D542" s="132"/>
      <c r="E542" s="228"/>
      <c r="F542" s="228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</row>
    <row r="543" spans="2:26" ht="15.75" customHeight="1" x14ac:dyDescent="0.2">
      <c r="B543" s="132"/>
      <c r="C543" s="132"/>
      <c r="D543" s="132"/>
      <c r="E543" s="228"/>
      <c r="F543" s="228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</row>
    <row r="544" spans="2:26" ht="15.75" customHeight="1" x14ac:dyDescent="0.2">
      <c r="B544" s="132"/>
      <c r="C544" s="132"/>
      <c r="D544" s="132"/>
      <c r="E544" s="228"/>
      <c r="F544" s="228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</row>
    <row r="545" spans="2:26" ht="15.75" customHeight="1" x14ac:dyDescent="0.2">
      <c r="B545" s="132"/>
      <c r="C545" s="132"/>
      <c r="D545" s="132"/>
      <c r="E545" s="228"/>
      <c r="F545" s="228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</row>
    <row r="546" spans="2:26" ht="15.75" customHeight="1" x14ac:dyDescent="0.2">
      <c r="B546" s="132"/>
      <c r="C546" s="132"/>
      <c r="D546" s="132"/>
      <c r="E546" s="228"/>
      <c r="F546" s="228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</row>
    <row r="547" spans="2:26" ht="15.75" customHeight="1" x14ac:dyDescent="0.2">
      <c r="B547" s="132"/>
      <c r="C547" s="132"/>
      <c r="D547" s="132"/>
      <c r="E547" s="228"/>
      <c r="F547" s="228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</row>
    <row r="548" spans="2:26" ht="15.75" customHeight="1" x14ac:dyDescent="0.2">
      <c r="B548" s="132"/>
      <c r="C548" s="132"/>
      <c r="D548" s="132"/>
      <c r="E548" s="228"/>
      <c r="F548" s="228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</row>
    <row r="549" spans="2:26" ht="15.75" customHeight="1" x14ac:dyDescent="0.2">
      <c r="B549" s="132"/>
      <c r="C549" s="132"/>
      <c r="D549" s="132"/>
      <c r="E549" s="228"/>
      <c r="F549" s="228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</row>
    <row r="550" spans="2:26" ht="15.75" customHeight="1" x14ac:dyDescent="0.2">
      <c r="B550" s="132"/>
      <c r="C550" s="132"/>
      <c r="D550" s="132"/>
      <c r="E550" s="228"/>
      <c r="F550" s="228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</row>
    <row r="551" spans="2:26" ht="15.75" customHeight="1" x14ac:dyDescent="0.2">
      <c r="B551" s="132"/>
      <c r="C551" s="132"/>
      <c r="D551" s="132"/>
      <c r="E551" s="228"/>
      <c r="F551" s="228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</row>
    <row r="552" spans="2:26" ht="15.75" customHeight="1" x14ac:dyDescent="0.2">
      <c r="B552" s="132"/>
      <c r="C552" s="132"/>
      <c r="D552" s="132"/>
      <c r="E552" s="228"/>
      <c r="F552" s="228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</row>
    <row r="553" spans="2:26" ht="15.75" customHeight="1" x14ac:dyDescent="0.2">
      <c r="B553" s="132"/>
      <c r="C553" s="132"/>
      <c r="D553" s="132"/>
      <c r="E553" s="228"/>
      <c r="F553" s="228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</row>
    <row r="554" spans="2:26" ht="15.75" customHeight="1" x14ac:dyDescent="0.2">
      <c r="B554" s="132"/>
      <c r="C554" s="132"/>
      <c r="D554" s="132"/>
      <c r="E554" s="228"/>
      <c r="F554" s="228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</row>
    <row r="555" spans="2:26" ht="15.75" customHeight="1" x14ac:dyDescent="0.2">
      <c r="B555" s="132"/>
      <c r="C555" s="132"/>
      <c r="D555" s="132"/>
      <c r="E555" s="228"/>
      <c r="F555" s="228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</row>
    <row r="556" spans="2:26" ht="15.75" customHeight="1" x14ac:dyDescent="0.2">
      <c r="B556" s="132"/>
      <c r="C556" s="132"/>
      <c r="D556" s="132"/>
      <c r="E556" s="228"/>
      <c r="F556" s="228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</row>
    <row r="557" spans="2:26" ht="15.75" customHeight="1" x14ac:dyDescent="0.2">
      <c r="B557" s="132"/>
      <c r="C557" s="132"/>
      <c r="D557" s="132"/>
      <c r="E557" s="228"/>
      <c r="F557" s="228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</row>
    <row r="558" spans="2:26" ht="15.75" customHeight="1" x14ac:dyDescent="0.2">
      <c r="B558" s="132"/>
      <c r="C558" s="132"/>
      <c r="D558" s="132"/>
      <c r="E558" s="228"/>
      <c r="F558" s="228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</row>
    <row r="559" spans="2:26" ht="15.75" customHeight="1" x14ac:dyDescent="0.2">
      <c r="B559" s="132"/>
      <c r="C559" s="132"/>
      <c r="D559" s="132"/>
      <c r="E559" s="228"/>
      <c r="F559" s="228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</row>
    <row r="560" spans="2:26" ht="15.75" customHeight="1" x14ac:dyDescent="0.2">
      <c r="B560" s="132"/>
      <c r="C560" s="132"/>
      <c r="D560" s="132"/>
      <c r="E560" s="228"/>
      <c r="F560" s="228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</row>
    <row r="561" spans="2:26" ht="15.75" customHeight="1" x14ac:dyDescent="0.2">
      <c r="B561" s="132"/>
      <c r="C561" s="132"/>
      <c r="D561" s="132"/>
      <c r="E561" s="228"/>
      <c r="F561" s="228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</row>
    <row r="562" spans="2:26" ht="15.75" customHeight="1" x14ac:dyDescent="0.2">
      <c r="B562" s="132"/>
      <c r="C562" s="132"/>
      <c r="D562" s="132"/>
      <c r="E562" s="228"/>
      <c r="F562" s="228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</row>
    <row r="563" spans="2:26" ht="15.75" customHeight="1" x14ac:dyDescent="0.2">
      <c r="B563" s="132"/>
      <c r="C563" s="132"/>
      <c r="D563" s="132"/>
      <c r="E563" s="228"/>
      <c r="F563" s="228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</row>
    <row r="564" spans="2:26" ht="15.75" customHeight="1" x14ac:dyDescent="0.2">
      <c r="B564" s="132"/>
      <c r="C564" s="132"/>
      <c r="D564" s="132"/>
      <c r="E564" s="228"/>
      <c r="F564" s="228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</row>
    <row r="565" spans="2:26" ht="15.75" customHeight="1" x14ac:dyDescent="0.2">
      <c r="B565" s="132"/>
      <c r="C565" s="132"/>
      <c r="D565" s="132"/>
      <c r="E565" s="228"/>
      <c r="F565" s="228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</row>
    <row r="566" spans="2:26" ht="15.75" customHeight="1" x14ac:dyDescent="0.2">
      <c r="B566" s="132"/>
      <c r="C566" s="132"/>
      <c r="D566" s="132"/>
      <c r="E566" s="228"/>
      <c r="F566" s="228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</row>
    <row r="567" spans="2:26" ht="15.75" customHeight="1" x14ac:dyDescent="0.2">
      <c r="B567" s="132"/>
      <c r="C567" s="132"/>
      <c r="D567" s="132"/>
      <c r="E567" s="228"/>
      <c r="F567" s="228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</row>
    <row r="568" spans="2:26" ht="15.75" customHeight="1" x14ac:dyDescent="0.2">
      <c r="B568" s="132"/>
      <c r="C568" s="132"/>
      <c r="D568" s="132"/>
      <c r="E568" s="228"/>
      <c r="F568" s="228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</row>
    <row r="569" spans="2:26" ht="15.75" customHeight="1" x14ac:dyDescent="0.2">
      <c r="B569" s="132"/>
      <c r="C569" s="132"/>
      <c r="D569" s="132"/>
      <c r="E569" s="228"/>
      <c r="F569" s="228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</row>
    <row r="570" spans="2:26" ht="15.75" customHeight="1" x14ac:dyDescent="0.2">
      <c r="B570" s="132"/>
      <c r="C570" s="132"/>
      <c r="D570" s="132"/>
      <c r="E570" s="228"/>
      <c r="F570" s="228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</row>
    <row r="571" spans="2:26" ht="15.75" customHeight="1" x14ac:dyDescent="0.2">
      <c r="B571" s="132"/>
      <c r="C571" s="132"/>
      <c r="D571" s="132"/>
      <c r="E571" s="228"/>
      <c r="F571" s="228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</row>
    <row r="572" spans="2:26" ht="15.75" customHeight="1" x14ac:dyDescent="0.2">
      <c r="B572" s="132"/>
      <c r="C572" s="132"/>
      <c r="D572" s="132"/>
      <c r="E572" s="228"/>
      <c r="F572" s="228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</row>
    <row r="573" spans="2:26" ht="15.75" customHeight="1" x14ac:dyDescent="0.2">
      <c r="B573" s="132"/>
      <c r="C573" s="132"/>
      <c r="D573" s="132"/>
      <c r="E573" s="228"/>
      <c r="F573" s="228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</row>
    <row r="574" spans="2:26" ht="15.75" customHeight="1" x14ac:dyDescent="0.2">
      <c r="B574" s="132"/>
      <c r="C574" s="132"/>
      <c r="D574" s="132"/>
      <c r="E574" s="228"/>
      <c r="F574" s="228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</row>
    <row r="575" spans="2:26" ht="15.75" customHeight="1" x14ac:dyDescent="0.2">
      <c r="B575" s="132"/>
      <c r="C575" s="132"/>
      <c r="D575" s="132"/>
      <c r="E575" s="228"/>
      <c r="F575" s="228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</row>
    <row r="576" spans="2:26" ht="15.75" customHeight="1" x14ac:dyDescent="0.2">
      <c r="B576" s="132"/>
      <c r="C576" s="132"/>
      <c r="D576" s="132"/>
      <c r="E576" s="228"/>
      <c r="F576" s="228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</row>
    <row r="577" spans="2:26" ht="15.75" customHeight="1" x14ac:dyDescent="0.2">
      <c r="B577" s="132"/>
      <c r="C577" s="132"/>
      <c r="D577" s="132"/>
      <c r="E577" s="228"/>
      <c r="F577" s="228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</row>
    <row r="578" spans="2:26" ht="15.75" customHeight="1" x14ac:dyDescent="0.2">
      <c r="B578" s="132"/>
      <c r="C578" s="132"/>
      <c r="D578" s="132"/>
      <c r="E578" s="228"/>
      <c r="F578" s="228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</row>
    <row r="579" spans="2:26" ht="15.75" customHeight="1" x14ac:dyDescent="0.2">
      <c r="B579" s="132"/>
      <c r="C579" s="132"/>
      <c r="D579" s="132"/>
      <c r="E579" s="228"/>
      <c r="F579" s="228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</row>
    <row r="580" spans="2:26" ht="15.75" customHeight="1" x14ac:dyDescent="0.2">
      <c r="B580" s="132"/>
      <c r="C580" s="132"/>
      <c r="D580" s="132"/>
      <c r="E580" s="228"/>
      <c r="F580" s="228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</row>
    <row r="581" spans="2:26" ht="15.75" customHeight="1" x14ac:dyDescent="0.2">
      <c r="B581" s="132"/>
      <c r="C581" s="132"/>
      <c r="D581" s="132"/>
      <c r="E581" s="228"/>
      <c r="F581" s="228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</row>
    <row r="582" spans="2:26" ht="15.75" customHeight="1" x14ac:dyDescent="0.2">
      <c r="B582" s="132"/>
      <c r="C582" s="132"/>
      <c r="D582" s="132"/>
      <c r="E582" s="228"/>
      <c r="F582" s="228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</row>
    <row r="583" spans="2:26" ht="15.75" customHeight="1" x14ac:dyDescent="0.2">
      <c r="B583" s="132"/>
      <c r="C583" s="132"/>
      <c r="D583" s="132"/>
      <c r="E583" s="228"/>
      <c r="F583" s="228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</row>
    <row r="584" spans="2:26" ht="15.75" customHeight="1" x14ac:dyDescent="0.2">
      <c r="B584" s="132"/>
      <c r="C584" s="132"/>
      <c r="D584" s="132"/>
      <c r="E584" s="228"/>
      <c r="F584" s="228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</row>
    <row r="585" spans="2:26" ht="15.75" customHeight="1" x14ac:dyDescent="0.2">
      <c r="B585" s="132"/>
      <c r="C585" s="132"/>
      <c r="D585" s="132"/>
      <c r="E585" s="228"/>
      <c r="F585" s="228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</row>
    <row r="586" spans="2:26" ht="15.75" customHeight="1" x14ac:dyDescent="0.2">
      <c r="B586" s="132"/>
      <c r="C586" s="132"/>
      <c r="D586" s="132"/>
      <c r="E586" s="228"/>
      <c r="F586" s="228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</row>
    <row r="587" spans="2:26" ht="15.75" customHeight="1" x14ac:dyDescent="0.2">
      <c r="B587" s="132"/>
      <c r="C587" s="132"/>
      <c r="D587" s="132"/>
      <c r="E587" s="228"/>
      <c r="F587" s="228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</row>
    <row r="588" spans="2:26" ht="15.75" customHeight="1" x14ac:dyDescent="0.2">
      <c r="B588" s="132"/>
      <c r="C588" s="132"/>
      <c r="D588" s="132"/>
      <c r="E588" s="228"/>
      <c r="F588" s="228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</row>
    <row r="589" spans="2:26" ht="15.75" customHeight="1" x14ac:dyDescent="0.2">
      <c r="B589" s="132"/>
      <c r="C589" s="132"/>
      <c r="D589" s="132"/>
      <c r="E589" s="228"/>
      <c r="F589" s="228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</row>
    <row r="590" spans="2:26" ht="15.75" customHeight="1" x14ac:dyDescent="0.2">
      <c r="B590" s="132"/>
      <c r="C590" s="132"/>
      <c r="D590" s="132"/>
      <c r="E590" s="228"/>
      <c r="F590" s="228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</row>
    <row r="591" spans="2:26" ht="15.75" customHeight="1" x14ac:dyDescent="0.2">
      <c r="B591" s="132"/>
      <c r="C591" s="132"/>
      <c r="D591" s="132"/>
      <c r="E591" s="228"/>
      <c r="F591" s="228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</row>
    <row r="592" spans="2:26" ht="15.75" customHeight="1" x14ac:dyDescent="0.2">
      <c r="B592" s="132"/>
      <c r="C592" s="132"/>
      <c r="D592" s="132"/>
      <c r="E592" s="228"/>
      <c r="F592" s="228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</row>
    <row r="593" spans="2:26" ht="15.75" customHeight="1" x14ac:dyDescent="0.2">
      <c r="B593" s="132"/>
      <c r="C593" s="132"/>
      <c r="D593" s="132"/>
      <c r="E593" s="228"/>
      <c r="F593" s="228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</row>
    <row r="594" spans="2:26" ht="15.75" customHeight="1" x14ac:dyDescent="0.2">
      <c r="B594" s="132"/>
      <c r="C594" s="132"/>
      <c r="D594" s="132"/>
      <c r="E594" s="228"/>
      <c r="F594" s="228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</row>
    <row r="595" spans="2:26" ht="15.75" customHeight="1" x14ac:dyDescent="0.2">
      <c r="B595" s="132"/>
      <c r="C595" s="132"/>
      <c r="D595" s="132"/>
      <c r="E595" s="228"/>
      <c r="F595" s="228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</row>
    <row r="596" spans="2:26" ht="15.75" customHeight="1" x14ac:dyDescent="0.2">
      <c r="B596" s="132"/>
      <c r="C596" s="132"/>
      <c r="D596" s="132"/>
      <c r="E596" s="228"/>
      <c r="F596" s="228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</row>
    <row r="597" spans="2:26" ht="15.75" customHeight="1" x14ac:dyDescent="0.2">
      <c r="B597" s="132"/>
      <c r="C597" s="132"/>
      <c r="D597" s="132"/>
      <c r="E597" s="228"/>
      <c r="F597" s="228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</row>
    <row r="598" spans="2:26" ht="15.75" customHeight="1" x14ac:dyDescent="0.2">
      <c r="B598" s="132"/>
      <c r="C598" s="132"/>
      <c r="D598" s="132"/>
      <c r="E598" s="228"/>
      <c r="F598" s="228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</row>
    <row r="599" spans="2:26" ht="15.75" customHeight="1" x14ac:dyDescent="0.2">
      <c r="B599" s="132"/>
      <c r="C599" s="132"/>
      <c r="D599" s="132"/>
      <c r="E599" s="228"/>
      <c r="F599" s="228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</row>
    <row r="600" spans="2:26" ht="15.75" customHeight="1" x14ac:dyDescent="0.2">
      <c r="B600" s="132"/>
      <c r="C600" s="132"/>
      <c r="D600" s="132"/>
      <c r="E600" s="228"/>
      <c r="F600" s="228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</row>
    <row r="601" spans="2:26" ht="15.75" customHeight="1" x14ac:dyDescent="0.2">
      <c r="B601" s="132"/>
      <c r="C601" s="132"/>
      <c r="D601" s="132"/>
      <c r="E601" s="228"/>
      <c r="F601" s="228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</row>
    <row r="602" spans="2:26" ht="15.75" customHeight="1" x14ac:dyDescent="0.2">
      <c r="B602" s="132"/>
      <c r="C602" s="132"/>
      <c r="D602" s="132"/>
      <c r="E602" s="228"/>
      <c r="F602" s="228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</row>
    <row r="603" spans="2:26" ht="15.75" customHeight="1" x14ac:dyDescent="0.2">
      <c r="B603" s="132"/>
      <c r="C603" s="132"/>
      <c r="D603" s="132"/>
      <c r="E603" s="228"/>
      <c r="F603" s="228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</row>
    <row r="604" spans="2:26" ht="15.75" customHeight="1" x14ac:dyDescent="0.2">
      <c r="B604" s="132"/>
      <c r="C604" s="132"/>
      <c r="D604" s="132"/>
      <c r="E604" s="228"/>
      <c r="F604" s="228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</row>
    <row r="605" spans="2:26" ht="15.75" customHeight="1" x14ac:dyDescent="0.2">
      <c r="B605" s="132"/>
      <c r="C605" s="132"/>
      <c r="D605" s="132"/>
      <c r="E605" s="228"/>
      <c r="F605" s="228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</row>
    <row r="606" spans="2:26" ht="15.75" customHeight="1" x14ac:dyDescent="0.2">
      <c r="B606" s="132"/>
      <c r="C606" s="132"/>
      <c r="D606" s="132"/>
      <c r="E606" s="228"/>
      <c r="F606" s="228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</row>
    <row r="607" spans="2:26" ht="15.75" customHeight="1" x14ac:dyDescent="0.2">
      <c r="B607" s="132"/>
      <c r="C607" s="132"/>
      <c r="D607" s="132"/>
      <c r="E607" s="228"/>
      <c r="F607" s="228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</row>
    <row r="608" spans="2:26" ht="15.75" customHeight="1" x14ac:dyDescent="0.2">
      <c r="B608" s="132"/>
      <c r="C608" s="132"/>
      <c r="D608" s="132"/>
      <c r="E608" s="228"/>
      <c r="F608" s="228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</row>
    <row r="609" spans="2:26" ht="15.75" customHeight="1" x14ac:dyDescent="0.2">
      <c r="B609" s="132"/>
      <c r="C609" s="132"/>
      <c r="D609" s="132"/>
      <c r="E609" s="228"/>
      <c r="F609" s="228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</row>
    <row r="610" spans="2:26" ht="15.75" customHeight="1" x14ac:dyDescent="0.2">
      <c r="B610" s="132"/>
      <c r="C610" s="132"/>
      <c r="D610" s="132"/>
      <c r="E610" s="228"/>
      <c r="F610" s="228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</row>
    <row r="611" spans="2:26" ht="15.75" customHeight="1" x14ac:dyDescent="0.2">
      <c r="B611" s="132"/>
      <c r="C611" s="132"/>
      <c r="D611" s="132"/>
      <c r="E611" s="228"/>
      <c r="F611" s="228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</row>
    <row r="612" spans="2:26" ht="15.75" customHeight="1" x14ac:dyDescent="0.2">
      <c r="B612" s="132"/>
      <c r="C612" s="132"/>
      <c r="D612" s="132"/>
      <c r="E612" s="228"/>
      <c r="F612" s="228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</row>
    <row r="613" spans="2:26" ht="15.75" customHeight="1" x14ac:dyDescent="0.2">
      <c r="B613" s="132"/>
      <c r="C613" s="132"/>
      <c r="D613" s="132"/>
      <c r="E613" s="228"/>
      <c r="F613" s="228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</row>
    <row r="614" spans="2:26" ht="15.75" customHeight="1" x14ac:dyDescent="0.2">
      <c r="B614" s="132"/>
      <c r="C614" s="132"/>
      <c r="D614" s="132"/>
      <c r="E614" s="228"/>
      <c r="F614" s="228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</row>
    <row r="615" spans="2:26" ht="15.75" customHeight="1" x14ac:dyDescent="0.2">
      <c r="B615" s="132"/>
      <c r="C615" s="132"/>
      <c r="D615" s="132"/>
      <c r="E615" s="228"/>
      <c r="F615" s="228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</row>
    <row r="616" spans="2:26" ht="15.75" customHeight="1" x14ac:dyDescent="0.2">
      <c r="B616" s="132"/>
      <c r="C616" s="132"/>
      <c r="D616" s="132"/>
      <c r="E616" s="228"/>
      <c r="F616" s="228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</row>
    <row r="617" spans="2:26" ht="15.75" customHeight="1" x14ac:dyDescent="0.2">
      <c r="B617" s="132"/>
      <c r="C617" s="132"/>
      <c r="D617" s="132"/>
      <c r="E617" s="228"/>
      <c r="F617" s="228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</row>
    <row r="618" spans="2:26" ht="15.75" customHeight="1" x14ac:dyDescent="0.2">
      <c r="B618" s="132"/>
      <c r="C618" s="132"/>
      <c r="D618" s="132"/>
      <c r="E618" s="228"/>
      <c r="F618" s="228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</row>
    <row r="619" spans="2:26" ht="15.75" customHeight="1" x14ac:dyDescent="0.2">
      <c r="B619" s="132"/>
      <c r="C619" s="132"/>
      <c r="D619" s="132"/>
      <c r="E619" s="228"/>
      <c r="F619" s="228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</row>
    <row r="620" spans="2:26" ht="15.75" customHeight="1" x14ac:dyDescent="0.2">
      <c r="B620" s="132"/>
      <c r="C620" s="132"/>
      <c r="D620" s="132"/>
      <c r="E620" s="228"/>
      <c r="F620" s="228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</row>
    <row r="621" spans="2:26" ht="15.75" customHeight="1" x14ac:dyDescent="0.2">
      <c r="B621" s="132"/>
      <c r="C621" s="132"/>
      <c r="D621" s="132"/>
      <c r="E621" s="228"/>
      <c r="F621" s="228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</row>
    <row r="622" spans="2:26" ht="15.75" customHeight="1" x14ac:dyDescent="0.2">
      <c r="B622" s="132"/>
      <c r="C622" s="132"/>
      <c r="D622" s="132"/>
      <c r="E622" s="228"/>
      <c r="F622" s="228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</row>
    <row r="623" spans="2:26" ht="15.75" customHeight="1" x14ac:dyDescent="0.2">
      <c r="B623" s="132"/>
      <c r="C623" s="132"/>
      <c r="D623" s="132"/>
      <c r="E623" s="228"/>
      <c r="F623" s="228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</row>
    <row r="624" spans="2:26" ht="15.75" customHeight="1" x14ac:dyDescent="0.2">
      <c r="B624" s="132"/>
      <c r="C624" s="132"/>
      <c r="D624" s="132"/>
      <c r="E624" s="228"/>
      <c r="F624" s="228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</row>
    <row r="625" spans="2:26" ht="15.75" customHeight="1" x14ac:dyDescent="0.2">
      <c r="B625" s="132"/>
      <c r="C625" s="132"/>
      <c r="D625" s="132"/>
      <c r="E625" s="228"/>
      <c r="F625" s="228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</row>
    <row r="626" spans="2:26" ht="15.75" customHeight="1" x14ac:dyDescent="0.2">
      <c r="B626" s="132"/>
      <c r="C626" s="132"/>
      <c r="D626" s="132"/>
      <c r="E626" s="228"/>
      <c r="F626" s="228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</row>
    <row r="627" spans="2:26" ht="15.75" customHeight="1" x14ac:dyDescent="0.2">
      <c r="B627" s="132"/>
      <c r="C627" s="132"/>
      <c r="D627" s="132"/>
      <c r="E627" s="228"/>
      <c r="F627" s="228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</row>
    <row r="628" spans="2:26" ht="15.75" customHeight="1" x14ac:dyDescent="0.2">
      <c r="B628" s="132"/>
      <c r="C628" s="132"/>
      <c r="D628" s="132"/>
      <c r="E628" s="228"/>
      <c r="F628" s="228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</row>
    <row r="629" spans="2:26" ht="15.75" customHeight="1" x14ac:dyDescent="0.2">
      <c r="B629" s="132"/>
      <c r="C629" s="132"/>
      <c r="D629" s="132"/>
      <c r="E629" s="228"/>
      <c r="F629" s="228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</row>
    <row r="630" spans="2:26" ht="15.75" customHeight="1" x14ac:dyDescent="0.2">
      <c r="B630" s="132"/>
      <c r="C630" s="132"/>
      <c r="D630" s="132"/>
      <c r="E630" s="228"/>
      <c r="F630" s="228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</row>
    <row r="631" spans="2:26" ht="15.75" customHeight="1" x14ac:dyDescent="0.2">
      <c r="B631" s="132"/>
      <c r="C631" s="132"/>
      <c r="D631" s="132"/>
      <c r="E631" s="228"/>
      <c r="F631" s="228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</row>
    <row r="632" spans="2:26" ht="15.75" customHeight="1" x14ac:dyDescent="0.2">
      <c r="B632" s="132"/>
      <c r="C632" s="132"/>
      <c r="D632" s="132"/>
      <c r="E632" s="228"/>
      <c r="F632" s="228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</row>
    <row r="633" spans="2:26" ht="15.75" customHeight="1" x14ac:dyDescent="0.2">
      <c r="B633" s="132"/>
      <c r="C633" s="132"/>
      <c r="D633" s="132"/>
      <c r="E633" s="228"/>
      <c r="F633" s="228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</row>
    <row r="634" spans="2:26" ht="15.75" customHeight="1" x14ac:dyDescent="0.2">
      <c r="B634" s="132"/>
      <c r="C634" s="132"/>
      <c r="D634" s="132"/>
      <c r="E634" s="228"/>
      <c r="F634" s="228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</row>
    <row r="635" spans="2:26" ht="15.75" customHeight="1" x14ac:dyDescent="0.2">
      <c r="B635" s="132"/>
      <c r="C635" s="132"/>
      <c r="D635" s="132"/>
      <c r="E635" s="228"/>
      <c r="F635" s="228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</row>
    <row r="636" spans="2:26" ht="15.75" customHeight="1" x14ac:dyDescent="0.2">
      <c r="B636" s="132"/>
      <c r="C636" s="132"/>
      <c r="D636" s="132"/>
      <c r="E636" s="228"/>
      <c r="F636" s="228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</row>
    <row r="637" spans="2:26" ht="15.75" customHeight="1" x14ac:dyDescent="0.2">
      <c r="B637" s="132"/>
      <c r="C637" s="132"/>
      <c r="D637" s="132"/>
      <c r="E637" s="228"/>
      <c r="F637" s="228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</row>
    <row r="638" spans="2:26" ht="15.75" customHeight="1" x14ac:dyDescent="0.2">
      <c r="B638" s="132"/>
      <c r="C638" s="132"/>
      <c r="D638" s="132"/>
      <c r="E638" s="228"/>
      <c r="F638" s="228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</row>
    <row r="639" spans="2:26" ht="15.75" customHeight="1" x14ac:dyDescent="0.2">
      <c r="B639" s="132"/>
      <c r="C639" s="132"/>
      <c r="D639" s="132"/>
      <c r="E639" s="228"/>
      <c r="F639" s="228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</row>
    <row r="640" spans="2:26" ht="15.75" customHeight="1" x14ac:dyDescent="0.2">
      <c r="B640" s="132"/>
      <c r="C640" s="132"/>
      <c r="D640" s="132"/>
      <c r="E640" s="228"/>
      <c r="F640" s="228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</row>
    <row r="641" spans="2:26" ht="15.75" customHeight="1" x14ac:dyDescent="0.2">
      <c r="B641" s="132"/>
      <c r="C641" s="132"/>
      <c r="D641" s="132"/>
      <c r="E641" s="228"/>
      <c r="F641" s="228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</row>
    <row r="642" spans="2:26" ht="15.75" customHeight="1" x14ac:dyDescent="0.2">
      <c r="B642" s="132"/>
      <c r="C642" s="132"/>
      <c r="D642" s="132"/>
      <c r="E642" s="228"/>
      <c r="F642" s="228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</row>
    <row r="643" spans="2:26" ht="15.75" customHeight="1" x14ac:dyDescent="0.2">
      <c r="B643" s="132"/>
      <c r="C643" s="132"/>
      <c r="D643" s="132"/>
      <c r="E643" s="228"/>
      <c r="F643" s="228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</row>
    <row r="644" spans="2:26" ht="15.75" customHeight="1" x14ac:dyDescent="0.2">
      <c r="B644" s="132"/>
      <c r="C644" s="132"/>
      <c r="D644" s="132"/>
      <c r="E644" s="228"/>
      <c r="F644" s="228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</row>
    <row r="645" spans="2:26" ht="15.75" customHeight="1" x14ac:dyDescent="0.2">
      <c r="B645" s="132"/>
      <c r="C645" s="132"/>
      <c r="D645" s="132"/>
      <c r="E645" s="228"/>
      <c r="F645" s="228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</row>
    <row r="646" spans="2:26" ht="15.75" customHeight="1" x14ac:dyDescent="0.2">
      <c r="B646" s="132"/>
      <c r="C646" s="132"/>
      <c r="D646" s="132"/>
      <c r="E646" s="228"/>
      <c r="F646" s="228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</row>
    <row r="647" spans="2:26" ht="15.75" customHeight="1" x14ac:dyDescent="0.2">
      <c r="B647" s="132"/>
      <c r="C647" s="132"/>
      <c r="D647" s="132"/>
      <c r="E647" s="228"/>
      <c r="F647" s="228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</row>
    <row r="648" spans="2:26" ht="15.75" customHeight="1" x14ac:dyDescent="0.2">
      <c r="B648" s="132"/>
      <c r="C648" s="132"/>
      <c r="D648" s="132"/>
      <c r="E648" s="228"/>
      <c r="F648" s="228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</row>
    <row r="649" spans="2:26" ht="15.75" customHeight="1" x14ac:dyDescent="0.2">
      <c r="B649" s="132"/>
      <c r="C649" s="132"/>
      <c r="D649" s="132"/>
      <c r="E649" s="228"/>
      <c r="F649" s="228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</row>
    <row r="650" spans="2:26" ht="15.75" customHeight="1" x14ac:dyDescent="0.2">
      <c r="B650" s="132"/>
      <c r="C650" s="132"/>
      <c r="D650" s="132"/>
      <c r="E650" s="228"/>
      <c r="F650" s="228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</row>
    <row r="651" spans="2:26" ht="15.75" customHeight="1" x14ac:dyDescent="0.2">
      <c r="B651" s="132"/>
      <c r="C651" s="132"/>
      <c r="D651" s="132"/>
      <c r="E651" s="228"/>
      <c r="F651" s="228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</row>
    <row r="652" spans="2:26" ht="15.75" customHeight="1" x14ac:dyDescent="0.2">
      <c r="B652" s="132"/>
      <c r="C652" s="132"/>
      <c r="D652" s="132"/>
      <c r="E652" s="228"/>
      <c r="F652" s="228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</row>
    <row r="653" spans="2:26" ht="15.75" customHeight="1" x14ac:dyDescent="0.2">
      <c r="B653" s="132"/>
      <c r="C653" s="132"/>
      <c r="D653" s="132"/>
      <c r="E653" s="228"/>
      <c r="F653" s="228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</row>
    <row r="654" spans="2:26" ht="15.75" customHeight="1" x14ac:dyDescent="0.2">
      <c r="B654" s="132"/>
      <c r="C654" s="132"/>
      <c r="D654" s="132"/>
      <c r="E654" s="228"/>
      <c r="F654" s="228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</row>
    <row r="655" spans="2:26" ht="15.75" customHeight="1" x14ac:dyDescent="0.2">
      <c r="B655" s="132"/>
      <c r="C655" s="132"/>
      <c r="D655" s="132"/>
      <c r="E655" s="228"/>
      <c r="F655" s="228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</row>
    <row r="656" spans="2:26" ht="15.75" customHeight="1" x14ac:dyDescent="0.2">
      <c r="B656" s="132"/>
      <c r="C656" s="132"/>
      <c r="D656" s="132"/>
      <c r="E656" s="228"/>
      <c r="F656" s="228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</row>
    <row r="657" spans="2:26" ht="15.75" customHeight="1" x14ac:dyDescent="0.2">
      <c r="B657" s="132"/>
      <c r="C657" s="132"/>
      <c r="D657" s="132"/>
      <c r="E657" s="228"/>
      <c r="F657" s="228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</row>
    <row r="658" spans="2:26" ht="15.75" customHeight="1" x14ac:dyDescent="0.2">
      <c r="B658" s="132"/>
      <c r="C658" s="132"/>
      <c r="D658" s="132"/>
      <c r="E658" s="228"/>
      <c r="F658" s="228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</row>
    <row r="659" spans="2:26" ht="15.75" customHeight="1" x14ac:dyDescent="0.2">
      <c r="B659" s="132"/>
      <c r="C659" s="132"/>
      <c r="D659" s="132"/>
      <c r="E659" s="228"/>
      <c r="F659" s="228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</row>
    <row r="660" spans="2:26" ht="15.75" customHeight="1" x14ac:dyDescent="0.2">
      <c r="B660" s="132"/>
      <c r="C660" s="132"/>
      <c r="D660" s="132"/>
      <c r="E660" s="228"/>
      <c r="F660" s="228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</row>
    <row r="661" spans="2:26" ht="15.75" customHeight="1" x14ac:dyDescent="0.2">
      <c r="B661" s="132"/>
      <c r="C661" s="132"/>
      <c r="D661" s="132"/>
      <c r="E661" s="228"/>
      <c r="F661" s="228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</row>
    <row r="662" spans="2:26" ht="15.75" customHeight="1" x14ac:dyDescent="0.2">
      <c r="B662" s="132"/>
      <c r="C662" s="132"/>
      <c r="D662" s="132"/>
      <c r="E662" s="228"/>
      <c r="F662" s="228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</row>
    <row r="663" spans="2:26" ht="15.75" customHeight="1" x14ac:dyDescent="0.2">
      <c r="B663" s="132"/>
      <c r="C663" s="132"/>
      <c r="D663" s="132"/>
      <c r="E663" s="228"/>
      <c r="F663" s="228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</row>
    <row r="664" spans="2:26" ht="15.75" customHeight="1" x14ac:dyDescent="0.2">
      <c r="B664" s="132"/>
      <c r="C664" s="132"/>
      <c r="D664" s="132"/>
      <c r="E664" s="228"/>
      <c r="F664" s="228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</row>
    <row r="665" spans="2:26" ht="15.75" customHeight="1" x14ac:dyDescent="0.2">
      <c r="B665" s="132"/>
      <c r="C665" s="132"/>
      <c r="D665" s="132"/>
      <c r="E665" s="228"/>
      <c r="F665" s="228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</row>
    <row r="666" spans="2:26" ht="15.75" customHeight="1" x14ac:dyDescent="0.2">
      <c r="B666" s="132"/>
      <c r="C666" s="132"/>
      <c r="D666" s="132"/>
      <c r="E666" s="228"/>
      <c r="F666" s="228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</row>
    <row r="667" spans="2:26" ht="15.75" customHeight="1" x14ac:dyDescent="0.2">
      <c r="B667" s="132"/>
      <c r="C667" s="132"/>
      <c r="D667" s="132"/>
      <c r="E667" s="228"/>
      <c r="F667" s="228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</row>
    <row r="668" spans="2:26" ht="15.75" customHeight="1" x14ac:dyDescent="0.2">
      <c r="B668" s="132"/>
      <c r="C668" s="132"/>
      <c r="D668" s="132"/>
      <c r="E668" s="228"/>
      <c r="F668" s="228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</row>
    <row r="669" spans="2:26" ht="15.75" customHeight="1" x14ac:dyDescent="0.2">
      <c r="B669" s="132"/>
      <c r="C669" s="132"/>
      <c r="D669" s="132"/>
      <c r="E669" s="228"/>
      <c r="F669" s="228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</row>
    <row r="670" spans="2:26" ht="15.75" customHeight="1" x14ac:dyDescent="0.2">
      <c r="B670" s="132"/>
      <c r="C670" s="132"/>
      <c r="D670" s="132"/>
      <c r="E670" s="228"/>
      <c r="F670" s="228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</row>
    <row r="671" spans="2:26" ht="15.75" customHeight="1" x14ac:dyDescent="0.2">
      <c r="B671" s="132"/>
      <c r="C671" s="132"/>
      <c r="D671" s="132"/>
      <c r="E671" s="228"/>
      <c r="F671" s="228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</row>
    <row r="672" spans="2:26" ht="15.75" customHeight="1" x14ac:dyDescent="0.2">
      <c r="B672" s="132"/>
      <c r="C672" s="132"/>
      <c r="D672" s="132"/>
      <c r="E672" s="228"/>
      <c r="F672" s="228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</row>
    <row r="673" spans="2:26" ht="15.75" customHeight="1" x14ac:dyDescent="0.2">
      <c r="B673" s="132"/>
      <c r="C673" s="132"/>
      <c r="D673" s="132"/>
      <c r="E673" s="228"/>
      <c r="F673" s="228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</row>
    <row r="674" spans="2:26" ht="15.75" customHeight="1" x14ac:dyDescent="0.2">
      <c r="B674" s="132"/>
      <c r="C674" s="132"/>
      <c r="D674" s="132"/>
      <c r="E674" s="228"/>
      <c r="F674" s="228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</row>
    <row r="675" spans="2:26" ht="15.75" customHeight="1" x14ac:dyDescent="0.2">
      <c r="B675" s="132"/>
      <c r="C675" s="132"/>
      <c r="D675" s="132"/>
      <c r="E675" s="228"/>
      <c r="F675" s="228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</row>
    <row r="676" spans="2:26" ht="15.75" customHeight="1" x14ac:dyDescent="0.2">
      <c r="B676" s="132"/>
      <c r="C676" s="132"/>
      <c r="D676" s="132"/>
      <c r="E676" s="228"/>
      <c r="F676" s="228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</row>
    <row r="677" spans="2:26" ht="15.75" customHeight="1" x14ac:dyDescent="0.2">
      <c r="B677" s="132"/>
      <c r="C677" s="132"/>
      <c r="D677" s="132"/>
      <c r="E677" s="228"/>
      <c r="F677" s="228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</row>
    <row r="678" spans="2:26" ht="15.75" customHeight="1" x14ac:dyDescent="0.2">
      <c r="B678" s="132"/>
      <c r="C678" s="132"/>
      <c r="D678" s="132"/>
      <c r="E678" s="228"/>
      <c r="F678" s="228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</row>
    <row r="679" spans="2:26" ht="15.75" customHeight="1" x14ac:dyDescent="0.2">
      <c r="B679" s="132"/>
      <c r="C679" s="132"/>
      <c r="D679" s="132"/>
      <c r="E679" s="228"/>
      <c r="F679" s="228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</row>
    <row r="680" spans="2:26" ht="15.75" customHeight="1" x14ac:dyDescent="0.2">
      <c r="B680" s="132"/>
      <c r="C680" s="132"/>
      <c r="D680" s="132"/>
      <c r="E680" s="228"/>
      <c r="F680" s="228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</row>
    <row r="681" spans="2:26" ht="15.75" customHeight="1" x14ac:dyDescent="0.2">
      <c r="B681" s="132"/>
      <c r="C681" s="132"/>
      <c r="D681" s="132"/>
      <c r="E681" s="228"/>
      <c r="F681" s="228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</row>
    <row r="682" spans="2:26" ht="15.75" customHeight="1" x14ac:dyDescent="0.2">
      <c r="B682" s="132"/>
      <c r="C682" s="132"/>
      <c r="D682" s="132"/>
      <c r="E682" s="228"/>
      <c r="F682" s="228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</row>
    <row r="683" spans="2:26" ht="15.75" customHeight="1" x14ac:dyDescent="0.2">
      <c r="B683" s="132"/>
      <c r="C683" s="132"/>
      <c r="D683" s="132"/>
      <c r="E683" s="228"/>
      <c r="F683" s="228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</row>
    <row r="684" spans="2:26" ht="15.75" customHeight="1" x14ac:dyDescent="0.2">
      <c r="B684" s="132"/>
      <c r="C684" s="132"/>
      <c r="D684" s="132"/>
      <c r="E684" s="228"/>
      <c r="F684" s="228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</row>
    <row r="685" spans="2:26" ht="15.75" customHeight="1" x14ac:dyDescent="0.2">
      <c r="B685" s="132"/>
      <c r="C685" s="132"/>
      <c r="D685" s="132"/>
      <c r="E685" s="228"/>
      <c r="F685" s="228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</row>
    <row r="686" spans="2:26" ht="15.75" customHeight="1" x14ac:dyDescent="0.2">
      <c r="B686" s="132"/>
      <c r="C686" s="132"/>
      <c r="D686" s="132"/>
      <c r="E686" s="228"/>
      <c r="F686" s="228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</row>
    <row r="687" spans="2:26" ht="15.75" customHeight="1" x14ac:dyDescent="0.2">
      <c r="B687" s="132"/>
      <c r="C687" s="132"/>
      <c r="D687" s="132"/>
      <c r="E687" s="228"/>
      <c r="F687" s="228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</row>
    <row r="688" spans="2:26" ht="15.75" customHeight="1" x14ac:dyDescent="0.2">
      <c r="B688" s="132"/>
      <c r="C688" s="132"/>
      <c r="D688" s="132"/>
      <c r="E688" s="228"/>
      <c r="F688" s="228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</row>
    <row r="689" spans="2:26" ht="15.75" customHeight="1" x14ac:dyDescent="0.2">
      <c r="B689" s="132"/>
      <c r="C689" s="132"/>
      <c r="D689" s="132"/>
      <c r="E689" s="228"/>
      <c r="F689" s="228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</row>
    <row r="690" spans="2:26" ht="15.75" customHeight="1" x14ac:dyDescent="0.2">
      <c r="B690" s="132"/>
      <c r="C690" s="132"/>
      <c r="D690" s="132"/>
      <c r="E690" s="228"/>
      <c r="F690" s="228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</row>
    <row r="691" spans="2:26" ht="15.75" customHeight="1" x14ac:dyDescent="0.2">
      <c r="B691" s="132"/>
      <c r="C691" s="132"/>
      <c r="D691" s="132"/>
      <c r="E691" s="228"/>
      <c r="F691" s="228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</row>
    <row r="692" spans="2:26" ht="15.75" customHeight="1" x14ac:dyDescent="0.2">
      <c r="B692" s="132"/>
      <c r="C692" s="132"/>
      <c r="D692" s="132"/>
      <c r="E692" s="228"/>
      <c r="F692" s="228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</row>
    <row r="693" spans="2:26" ht="15.75" customHeight="1" x14ac:dyDescent="0.2">
      <c r="B693" s="132"/>
      <c r="C693" s="132"/>
      <c r="D693" s="132"/>
      <c r="E693" s="228"/>
      <c r="F693" s="228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</row>
    <row r="694" spans="2:26" ht="15.75" customHeight="1" x14ac:dyDescent="0.2">
      <c r="B694" s="132"/>
      <c r="C694" s="132"/>
      <c r="D694" s="132"/>
      <c r="E694" s="228"/>
      <c r="F694" s="228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</row>
    <row r="695" spans="2:26" ht="15.75" customHeight="1" x14ac:dyDescent="0.2">
      <c r="B695" s="132"/>
      <c r="C695" s="132"/>
      <c r="D695" s="132"/>
      <c r="E695" s="228"/>
      <c r="F695" s="228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</row>
    <row r="696" spans="2:26" ht="15.75" customHeight="1" x14ac:dyDescent="0.2">
      <c r="B696" s="132"/>
      <c r="C696" s="132"/>
      <c r="D696" s="132"/>
      <c r="E696" s="228"/>
      <c r="F696" s="228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</row>
    <row r="697" spans="2:26" ht="15.75" customHeight="1" x14ac:dyDescent="0.2">
      <c r="B697" s="132"/>
      <c r="C697" s="132"/>
      <c r="D697" s="132"/>
      <c r="E697" s="228"/>
      <c r="F697" s="228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</row>
    <row r="698" spans="2:26" ht="15.75" customHeight="1" x14ac:dyDescent="0.2">
      <c r="B698" s="132"/>
      <c r="C698" s="132"/>
      <c r="D698" s="132"/>
      <c r="E698" s="228"/>
      <c r="F698" s="228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</row>
    <row r="699" spans="2:26" ht="15.75" customHeight="1" x14ac:dyDescent="0.2">
      <c r="B699" s="132"/>
      <c r="C699" s="132"/>
      <c r="D699" s="132"/>
      <c r="E699" s="228"/>
      <c r="F699" s="228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</row>
    <row r="700" spans="2:26" ht="15.75" customHeight="1" x14ac:dyDescent="0.2">
      <c r="B700" s="132"/>
      <c r="C700" s="132"/>
      <c r="D700" s="132"/>
      <c r="E700" s="228"/>
      <c r="F700" s="228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</row>
    <row r="701" spans="2:26" ht="15.75" customHeight="1" x14ac:dyDescent="0.2">
      <c r="B701" s="132"/>
      <c r="C701" s="132"/>
      <c r="D701" s="132"/>
      <c r="E701" s="228"/>
      <c r="F701" s="228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</row>
    <row r="702" spans="2:26" ht="15.75" customHeight="1" x14ac:dyDescent="0.2">
      <c r="B702" s="132"/>
      <c r="C702" s="132"/>
      <c r="D702" s="132"/>
      <c r="E702" s="228"/>
      <c r="F702" s="228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</row>
    <row r="703" spans="2:26" ht="15.75" customHeight="1" x14ac:dyDescent="0.2">
      <c r="B703" s="132"/>
      <c r="C703" s="132"/>
      <c r="D703" s="132"/>
      <c r="E703" s="228"/>
      <c r="F703" s="228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</row>
    <row r="704" spans="2:26" ht="15.75" customHeight="1" x14ac:dyDescent="0.2">
      <c r="B704" s="132"/>
      <c r="C704" s="132"/>
      <c r="D704" s="132"/>
      <c r="E704" s="228"/>
      <c r="F704" s="228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</row>
    <row r="705" spans="2:26" ht="15.75" customHeight="1" x14ac:dyDescent="0.2">
      <c r="B705" s="132"/>
      <c r="C705" s="132"/>
      <c r="D705" s="132"/>
      <c r="E705" s="228"/>
      <c r="F705" s="228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</row>
    <row r="706" spans="2:26" ht="15.75" customHeight="1" x14ac:dyDescent="0.2">
      <c r="B706" s="132"/>
      <c r="C706" s="132"/>
      <c r="D706" s="132"/>
      <c r="E706" s="228"/>
      <c r="F706" s="228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</row>
    <row r="707" spans="2:26" ht="15.75" customHeight="1" x14ac:dyDescent="0.2">
      <c r="B707" s="132"/>
      <c r="C707" s="132"/>
      <c r="D707" s="132"/>
      <c r="E707" s="228"/>
      <c r="F707" s="228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</row>
    <row r="708" spans="2:26" ht="15.75" customHeight="1" x14ac:dyDescent="0.2">
      <c r="B708" s="132"/>
      <c r="C708" s="132"/>
      <c r="D708" s="132"/>
      <c r="E708" s="228"/>
      <c r="F708" s="228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</row>
    <row r="709" spans="2:26" ht="15.75" customHeight="1" x14ac:dyDescent="0.2">
      <c r="B709" s="132"/>
      <c r="C709" s="132"/>
      <c r="D709" s="132"/>
      <c r="E709" s="228"/>
      <c r="F709" s="228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</row>
    <row r="710" spans="2:26" ht="15.75" customHeight="1" x14ac:dyDescent="0.2">
      <c r="B710" s="132"/>
      <c r="C710" s="132"/>
      <c r="D710" s="132"/>
      <c r="E710" s="228"/>
      <c r="F710" s="228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</row>
    <row r="711" spans="2:26" ht="15.75" customHeight="1" x14ac:dyDescent="0.2">
      <c r="B711" s="132"/>
      <c r="C711" s="132"/>
      <c r="D711" s="132"/>
      <c r="E711" s="228"/>
      <c r="F711" s="228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</row>
    <row r="712" spans="2:26" ht="15.75" customHeight="1" x14ac:dyDescent="0.2">
      <c r="B712" s="132"/>
      <c r="C712" s="132"/>
      <c r="D712" s="132"/>
      <c r="E712" s="228"/>
      <c r="F712" s="228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</row>
    <row r="713" spans="2:26" ht="15.75" customHeight="1" x14ac:dyDescent="0.2">
      <c r="B713" s="132"/>
      <c r="C713" s="132"/>
      <c r="D713" s="132"/>
      <c r="E713" s="228"/>
      <c r="F713" s="228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</row>
    <row r="714" spans="2:26" ht="15.75" customHeight="1" x14ac:dyDescent="0.2">
      <c r="B714" s="132"/>
      <c r="C714" s="132"/>
      <c r="D714" s="132"/>
      <c r="E714" s="228"/>
      <c r="F714" s="228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</row>
    <row r="715" spans="2:26" ht="15.75" customHeight="1" x14ac:dyDescent="0.2">
      <c r="B715" s="132"/>
      <c r="C715" s="132"/>
      <c r="D715" s="132"/>
      <c r="E715" s="228"/>
      <c r="F715" s="228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</row>
    <row r="716" spans="2:26" ht="15.75" customHeight="1" x14ac:dyDescent="0.2">
      <c r="B716" s="132"/>
      <c r="C716" s="132"/>
      <c r="D716" s="132"/>
      <c r="E716" s="228"/>
      <c r="F716" s="228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</row>
    <row r="717" spans="2:26" ht="15.75" customHeight="1" x14ac:dyDescent="0.2">
      <c r="B717" s="132"/>
      <c r="C717" s="132"/>
      <c r="D717" s="132"/>
      <c r="E717" s="228"/>
      <c r="F717" s="228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</row>
    <row r="718" spans="2:26" ht="15.75" customHeight="1" x14ac:dyDescent="0.2">
      <c r="B718" s="132"/>
      <c r="C718" s="132"/>
      <c r="D718" s="132"/>
      <c r="E718" s="228"/>
      <c r="F718" s="228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</row>
    <row r="719" spans="2:26" ht="15.75" customHeight="1" x14ac:dyDescent="0.2">
      <c r="B719" s="132"/>
      <c r="C719" s="132"/>
      <c r="D719" s="132"/>
      <c r="E719" s="228"/>
      <c r="F719" s="228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</row>
    <row r="720" spans="2:26" ht="15.75" customHeight="1" x14ac:dyDescent="0.2">
      <c r="B720" s="132"/>
      <c r="C720" s="132"/>
      <c r="D720" s="132"/>
      <c r="E720" s="228"/>
      <c r="F720" s="228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</row>
    <row r="721" spans="2:26" ht="15.75" customHeight="1" x14ac:dyDescent="0.2">
      <c r="B721" s="132"/>
      <c r="C721" s="132"/>
      <c r="D721" s="132"/>
      <c r="E721" s="228"/>
      <c r="F721" s="228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</row>
    <row r="722" spans="2:26" ht="15.75" customHeight="1" x14ac:dyDescent="0.2">
      <c r="B722" s="132"/>
      <c r="C722" s="132"/>
      <c r="D722" s="132"/>
      <c r="E722" s="228"/>
      <c r="F722" s="228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</row>
    <row r="723" spans="2:26" ht="15.75" customHeight="1" x14ac:dyDescent="0.2">
      <c r="B723" s="132"/>
      <c r="C723" s="132"/>
      <c r="D723" s="132"/>
      <c r="E723" s="228"/>
      <c r="F723" s="228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</row>
    <row r="724" spans="2:26" ht="15.75" customHeight="1" x14ac:dyDescent="0.2">
      <c r="B724" s="132"/>
      <c r="C724" s="132"/>
      <c r="D724" s="132"/>
      <c r="E724" s="228"/>
      <c r="F724" s="228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</row>
    <row r="725" spans="2:26" ht="15.75" customHeight="1" x14ac:dyDescent="0.2">
      <c r="B725" s="132"/>
      <c r="C725" s="132"/>
      <c r="D725" s="132"/>
      <c r="E725" s="228"/>
      <c r="F725" s="228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</row>
    <row r="726" spans="2:26" ht="15.75" customHeight="1" x14ac:dyDescent="0.2">
      <c r="B726" s="132"/>
      <c r="C726" s="132"/>
      <c r="D726" s="132"/>
      <c r="E726" s="228"/>
      <c r="F726" s="228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</row>
    <row r="727" spans="2:26" ht="15.75" customHeight="1" x14ac:dyDescent="0.2">
      <c r="B727" s="132"/>
      <c r="C727" s="132"/>
      <c r="D727" s="132"/>
      <c r="E727" s="228"/>
      <c r="F727" s="228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</row>
    <row r="728" spans="2:26" ht="15.75" customHeight="1" x14ac:dyDescent="0.2">
      <c r="B728" s="132"/>
      <c r="C728" s="132"/>
      <c r="D728" s="132"/>
      <c r="E728" s="228"/>
      <c r="F728" s="228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</row>
    <row r="729" spans="2:26" ht="15.75" customHeight="1" x14ac:dyDescent="0.2">
      <c r="B729" s="132"/>
      <c r="C729" s="132"/>
      <c r="D729" s="132"/>
      <c r="E729" s="228"/>
      <c r="F729" s="228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</row>
    <row r="730" spans="2:26" ht="15.75" customHeight="1" x14ac:dyDescent="0.2">
      <c r="B730" s="132"/>
      <c r="C730" s="132"/>
      <c r="D730" s="132"/>
      <c r="E730" s="228"/>
      <c r="F730" s="228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</row>
    <row r="731" spans="2:26" ht="15.75" customHeight="1" x14ac:dyDescent="0.2">
      <c r="B731" s="132"/>
      <c r="C731" s="132"/>
      <c r="D731" s="132"/>
      <c r="E731" s="228"/>
      <c r="F731" s="228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</row>
    <row r="732" spans="2:26" ht="15.75" customHeight="1" x14ac:dyDescent="0.2">
      <c r="B732" s="132"/>
      <c r="C732" s="132"/>
      <c r="D732" s="132"/>
      <c r="E732" s="228"/>
      <c r="F732" s="228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</row>
    <row r="733" spans="2:26" ht="15.75" customHeight="1" x14ac:dyDescent="0.2">
      <c r="B733" s="132"/>
      <c r="C733" s="132"/>
      <c r="D733" s="132"/>
      <c r="E733" s="228"/>
      <c r="F733" s="228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</row>
    <row r="734" spans="2:26" ht="15.75" customHeight="1" x14ac:dyDescent="0.2">
      <c r="B734" s="132"/>
      <c r="C734" s="132"/>
      <c r="D734" s="132"/>
      <c r="E734" s="228"/>
      <c r="F734" s="228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</row>
    <row r="735" spans="2:26" ht="15.75" customHeight="1" x14ac:dyDescent="0.2">
      <c r="B735" s="132"/>
      <c r="C735" s="132"/>
      <c r="D735" s="132"/>
      <c r="E735" s="228"/>
      <c r="F735" s="228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</row>
    <row r="736" spans="2:26" ht="15.75" customHeight="1" x14ac:dyDescent="0.2">
      <c r="B736" s="132"/>
      <c r="C736" s="132"/>
      <c r="D736" s="132"/>
      <c r="E736" s="228"/>
      <c r="F736" s="228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</row>
    <row r="737" spans="2:26" ht="15.75" customHeight="1" x14ac:dyDescent="0.2">
      <c r="B737" s="132"/>
      <c r="C737" s="132"/>
      <c r="D737" s="132"/>
      <c r="E737" s="228"/>
      <c r="F737" s="228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</row>
    <row r="738" spans="2:26" ht="15.75" customHeight="1" x14ac:dyDescent="0.2">
      <c r="B738" s="132"/>
      <c r="C738" s="132"/>
      <c r="D738" s="132"/>
      <c r="E738" s="228"/>
      <c r="F738" s="228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</row>
    <row r="739" spans="2:26" ht="15.75" customHeight="1" x14ac:dyDescent="0.2">
      <c r="B739" s="132"/>
      <c r="C739" s="132"/>
      <c r="D739" s="132"/>
      <c r="E739" s="228"/>
      <c r="F739" s="228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</row>
    <row r="740" spans="2:26" ht="15.75" customHeight="1" x14ac:dyDescent="0.2">
      <c r="B740" s="132"/>
      <c r="C740" s="132"/>
      <c r="D740" s="132"/>
      <c r="E740" s="228"/>
      <c r="F740" s="228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</row>
    <row r="741" spans="2:26" ht="15.75" customHeight="1" x14ac:dyDescent="0.2">
      <c r="B741" s="132"/>
      <c r="C741" s="132"/>
      <c r="D741" s="132"/>
      <c r="E741" s="228"/>
      <c r="F741" s="228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</row>
    <row r="742" spans="2:26" ht="15.75" customHeight="1" x14ac:dyDescent="0.2">
      <c r="B742" s="132"/>
      <c r="C742" s="132"/>
      <c r="D742" s="132"/>
      <c r="E742" s="228"/>
      <c r="F742" s="228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</row>
    <row r="743" spans="2:26" ht="15.75" customHeight="1" x14ac:dyDescent="0.2">
      <c r="B743" s="132"/>
      <c r="C743" s="132"/>
      <c r="D743" s="132"/>
      <c r="E743" s="228"/>
      <c r="F743" s="228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</row>
    <row r="744" spans="2:26" ht="15.75" customHeight="1" x14ac:dyDescent="0.2">
      <c r="B744" s="132"/>
      <c r="C744" s="132"/>
      <c r="D744" s="132"/>
      <c r="E744" s="228"/>
      <c r="F744" s="228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</row>
    <row r="745" spans="2:26" ht="15.75" customHeight="1" x14ac:dyDescent="0.2">
      <c r="B745" s="132"/>
      <c r="C745" s="132"/>
      <c r="D745" s="132"/>
      <c r="E745" s="228"/>
      <c r="F745" s="228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</row>
    <row r="746" spans="2:26" ht="15.75" customHeight="1" x14ac:dyDescent="0.2">
      <c r="B746" s="132"/>
      <c r="C746" s="132"/>
      <c r="D746" s="132"/>
      <c r="E746" s="228"/>
      <c r="F746" s="228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</row>
    <row r="747" spans="2:26" ht="15.75" customHeight="1" x14ac:dyDescent="0.2">
      <c r="B747" s="132"/>
      <c r="C747" s="132"/>
      <c r="D747" s="132"/>
      <c r="E747" s="228"/>
      <c r="F747" s="228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</row>
    <row r="748" spans="2:26" ht="15.75" customHeight="1" x14ac:dyDescent="0.2">
      <c r="B748" s="132"/>
      <c r="C748" s="132"/>
      <c r="D748" s="132"/>
      <c r="E748" s="228"/>
      <c r="F748" s="228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</row>
    <row r="749" spans="2:26" ht="15.75" customHeight="1" x14ac:dyDescent="0.2">
      <c r="B749" s="132"/>
      <c r="C749" s="132"/>
      <c r="D749" s="132"/>
      <c r="E749" s="228"/>
      <c r="F749" s="228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</row>
    <row r="750" spans="2:26" ht="15.75" customHeight="1" x14ac:dyDescent="0.2">
      <c r="B750" s="132"/>
      <c r="C750" s="132"/>
      <c r="D750" s="132"/>
      <c r="E750" s="228"/>
      <c r="F750" s="228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</row>
    <row r="751" spans="2:26" ht="15.75" customHeight="1" x14ac:dyDescent="0.2">
      <c r="B751" s="132"/>
      <c r="C751" s="132"/>
      <c r="D751" s="132"/>
      <c r="E751" s="228"/>
      <c r="F751" s="228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</row>
    <row r="752" spans="2:26" ht="15.75" customHeight="1" x14ac:dyDescent="0.2">
      <c r="B752" s="132"/>
      <c r="C752" s="132"/>
      <c r="D752" s="132"/>
      <c r="E752" s="228"/>
      <c r="F752" s="228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</row>
    <row r="753" spans="2:26" ht="15.75" customHeight="1" x14ac:dyDescent="0.2">
      <c r="B753" s="132"/>
      <c r="C753" s="132"/>
      <c r="D753" s="132"/>
      <c r="E753" s="228"/>
      <c r="F753" s="228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</row>
    <row r="754" spans="2:26" ht="15.75" customHeight="1" x14ac:dyDescent="0.2">
      <c r="B754" s="132"/>
      <c r="C754" s="132"/>
      <c r="D754" s="132"/>
      <c r="E754" s="228"/>
      <c r="F754" s="228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</row>
    <row r="755" spans="2:26" ht="15.75" customHeight="1" x14ac:dyDescent="0.2">
      <c r="B755" s="132"/>
      <c r="C755" s="132"/>
      <c r="D755" s="132"/>
      <c r="E755" s="228"/>
      <c r="F755" s="228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</row>
    <row r="756" spans="2:26" ht="15.75" customHeight="1" x14ac:dyDescent="0.2">
      <c r="B756" s="132"/>
      <c r="C756" s="132"/>
      <c r="D756" s="132"/>
      <c r="E756" s="228"/>
      <c r="F756" s="228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</row>
    <row r="757" spans="2:26" ht="15.75" customHeight="1" x14ac:dyDescent="0.2">
      <c r="B757" s="132"/>
      <c r="C757" s="132"/>
      <c r="D757" s="132"/>
      <c r="E757" s="228"/>
      <c r="F757" s="228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</row>
    <row r="758" spans="2:26" ht="15.75" customHeight="1" x14ac:dyDescent="0.2">
      <c r="B758" s="132"/>
      <c r="C758" s="132"/>
      <c r="D758" s="132"/>
      <c r="E758" s="228"/>
      <c r="F758" s="228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</row>
    <row r="759" spans="2:26" ht="15.75" customHeight="1" x14ac:dyDescent="0.2">
      <c r="B759" s="132"/>
      <c r="C759" s="132"/>
      <c r="D759" s="132"/>
      <c r="E759" s="228"/>
      <c r="F759" s="228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</row>
    <row r="760" spans="2:26" ht="15.75" customHeight="1" x14ac:dyDescent="0.2">
      <c r="B760" s="132"/>
      <c r="C760" s="132"/>
      <c r="D760" s="132"/>
      <c r="E760" s="228"/>
      <c r="F760" s="228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</row>
    <row r="761" spans="2:26" ht="15.75" customHeight="1" x14ac:dyDescent="0.2">
      <c r="B761" s="132"/>
      <c r="C761" s="132"/>
      <c r="D761" s="132"/>
      <c r="E761" s="228"/>
      <c r="F761" s="228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</row>
    <row r="762" spans="2:26" ht="15.75" customHeight="1" x14ac:dyDescent="0.2">
      <c r="B762" s="132"/>
      <c r="C762" s="132"/>
      <c r="D762" s="132"/>
      <c r="E762" s="228"/>
      <c r="F762" s="228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</row>
    <row r="763" spans="2:26" ht="15.75" customHeight="1" x14ac:dyDescent="0.2">
      <c r="B763" s="132"/>
      <c r="C763" s="132"/>
      <c r="D763" s="132"/>
      <c r="E763" s="228"/>
      <c r="F763" s="228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</row>
    <row r="764" spans="2:26" ht="15.75" customHeight="1" x14ac:dyDescent="0.2">
      <c r="B764" s="132"/>
      <c r="C764" s="132"/>
      <c r="D764" s="132"/>
      <c r="E764" s="228"/>
      <c r="F764" s="228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</row>
    <row r="765" spans="2:26" ht="15.75" customHeight="1" x14ac:dyDescent="0.2">
      <c r="B765" s="132"/>
      <c r="C765" s="132"/>
      <c r="D765" s="132"/>
      <c r="E765" s="228"/>
      <c r="F765" s="228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</row>
    <row r="766" spans="2:26" ht="15.75" customHeight="1" x14ac:dyDescent="0.2">
      <c r="B766" s="132"/>
      <c r="C766" s="132"/>
      <c r="D766" s="132"/>
      <c r="E766" s="228"/>
      <c r="F766" s="228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</row>
    <row r="767" spans="2:26" ht="15.75" customHeight="1" x14ac:dyDescent="0.2">
      <c r="B767" s="132"/>
      <c r="C767" s="132"/>
      <c r="D767" s="132"/>
      <c r="E767" s="228"/>
      <c r="F767" s="228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</row>
    <row r="768" spans="2:26" ht="15.75" customHeight="1" x14ac:dyDescent="0.2">
      <c r="B768" s="132"/>
      <c r="C768" s="132"/>
      <c r="D768" s="132"/>
      <c r="E768" s="228"/>
      <c r="F768" s="228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</row>
    <row r="769" spans="2:26" ht="15.75" customHeight="1" x14ac:dyDescent="0.2">
      <c r="B769" s="132"/>
      <c r="C769" s="132"/>
      <c r="D769" s="132"/>
      <c r="E769" s="228"/>
      <c r="F769" s="228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</row>
    <row r="770" spans="2:26" ht="15.75" customHeight="1" x14ac:dyDescent="0.2">
      <c r="B770" s="132"/>
      <c r="C770" s="132"/>
      <c r="D770" s="132"/>
      <c r="E770" s="228"/>
      <c r="F770" s="228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</row>
    <row r="771" spans="2:26" ht="15.75" customHeight="1" x14ac:dyDescent="0.2">
      <c r="B771" s="132"/>
      <c r="C771" s="132"/>
      <c r="D771" s="132"/>
      <c r="E771" s="228"/>
      <c r="F771" s="228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</row>
    <row r="772" spans="2:26" ht="15.75" customHeight="1" x14ac:dyDescent="0.2">
      <c r="B772" s="132"/>
      <c r="C772" s="132"/>
      <c r="D772" s="132"/>
      <c r="E772" s="228"/>
      <c r="F772" s="228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</row>
    <row r="773" spans="2:26" ht="15.75" customHeight="1" x14ac:dyDescent="0.2">
      <c r="B773" s="132"/>
      <c r="C773" s="132"/>
      <c r="D773" s="132"/>
      <c r="E773" s="228"/>
      <c r="F773" s="228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</row>
    <row r="774" spans="2:26" ht="15.75" customHeight="1" x14ac:dyDescent="0.2">
      <c r="B774" s="132"/>
      <c r="C774" s="132"/>
      <c r="D774" s="132"/>
      <c r="E774" s="228"/>
      <c r="F774" s="228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</row>
    <row r="775" spans="2:26" ht="15.75" customHeight="1" x14ac:dyDescent="0.2">
      <c r="B775" s="132"/>
      <c r="C775" s="132"/>
      <c r="D775" s="132"/>
      <c r="E775" s="228"/>
      <c r="F775" s="228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</row>
    <row r="776" spans="2:26" ht="15.75" customHeight="1" x14ac:dyDescent="0.2">
      <c r="B776" s="132"/>
      <c r="C776" s="132"/>
      <c r="D776" s="132"/>
      <c r="E776" s="228"/>
      <c r="F776" s="228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</row>
    <row r="777" spans="2:26" ht="15.75" customHeight="1" x14ac:dyDescent="0.2">
      <c r="B777" s="132"/>
      <c r="C777" s="132"/>
      <c r="D777" s="132"/>
      <c r="E777" s="228"/>
      <c r="F777" s="228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</row>
    <row r="778" spans="2:26" ht="15.75" customHeight="1" x14ac:dyDescent="0.2">
      <c r="B778" s="132"/>
      <c r="C778" s="132"/>
      <c r="D778" s="132"/>
      <c r="E778" s="228"/>
      <c r="F778" s="228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</row>
    <row r="779" spans="2:26" ht="15.75" customHeight="1" x14ac:dyDescent="0.2">
      <c r="B779" s="132"/>
      <c r="C779" s="132"/>
      <c r="D779" s="132"/>
      <c r="E779" s="228"/>
      <c r="F779" s="228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</row>
    <row r="780" spans="2:26" ht="15.75" customHeight="1" x14ac:dyDescent="0.2">
      <c r="B780" s="132"/>
      <c r="C780" s="132"/>
      <c r="D780" s="132"/>
      <c r="E780" s="228"/>
      <c r="F780" s="228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</row>
    <row r="781" spans="2:26" ht="15.75" customHeight="1" x14ac:dyDescent="0.2">
      <c r="B781" s="132"/>
      <c r="C781" s="132"/>
      <c r="D781" s="132"/>
      <c r="E781" s="228"/>
      <c r="F781" s="228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</row>
    <row r="782" spans="2:26" ht="15.75" customHeight="1" x14ac:dyDescent="0.2">
      <c r="B782" s="132"/>
      <c r="C782" s="132"/>
      <c r="D782" s="132"/>
      <c r="E782" s="228"/>
      <c r="F782" s="228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</row>
    <row r="783" spans="2:26" ht="15.75" customHeight="1" x14ac:dyDescent="0.2">
      <c r="B783" s="132"/>
      <c r="C783" s="132"/>
      <c r="D783" s="132"/>
      <c r="E783" s="228"/>
      <c r="F783" s="228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</row>
    <row r="784" spans="2:26" ht="15.75" customHeight="1" x14ac:dyDescent="0.2">
      <c r="B784" s="132"/>
      <c r="C784" s="132"/>
      <c r="D784" s="132"/>
      <c r="E784" s="228"/>
      <c r="F784" s="228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</row>
    <row r="785" spans="2:26" ht="15.75" customHeight="1" x14ac:dyDescent="0.2">
      <c r="B785" s="132"/>
      <c r="C785" s="132"/>
      <c r="D785" s="132"/>
      <c r="E785" s="228"/>
      <c r="F785" s="228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</row>
    <row r="786" spans="2:26" ht="15.75" customHeight="1" x14ac:dyDescent="0.2">
      <c r="B786" s="132"/>
      <c r="C786" s="132"/>
      <c r="D786" s="132"/>
      <c r="E786" s="228"/>
      <c r="F786" s="228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</row>
    <row r="787" spans="2:26" ht="15.75" customHeight="1" x14ac:dyDescent="0.2">
      <c r="B787" s="132"/>
      <c r="C787" s="132"/>
      <c r="D787" s="132"/>
      <c r="E787" s="228"/>
      <c r="F787" s="228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</row>
    <row r="788" spans="2:26" ht="15.75" customHeight="1" x14ac:dyDescent="0.2">
      <c r="B788" s="132"/>
      <c r="C788" s="132"/>
      <c r="D788" s="132"/>
      <c r="E788" s="228"/>
      <c r="F788" s="228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</row>
    <row r="789" spans="2:26" ht="15.75" customHeight="1" x14ac:dyDescent="0.2">
      <c r="B789" s="132"/>
      <c r="C789" s="132"/>
      <c r="D789" s="132"/>
      <c r="E789" s="228"/>
      <c r="F789" s="228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</row>
    <row r="790" spans="2:26" ht="15.75" customHeight="1" x14ac:dyDescent="0.2">
      <c r="B790" s="132"/>
      <c r="C790" s="132"/>
      <c r="D790" s="132"/>
      <c r="E790" s="228"/>
      <c r="F790" s="228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</row>
    <row r="791" spans="2:26" ht="15.75" customHeight="1" x14ac:dyDescent="0.2">
      <c r="B791" s="132"/>
      <c r="C791" s="132"/>
      <c r="D791" s="132"/>
      <c r="E791" s="228"/>
      <c r="F791" s="228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</row>
    <row r="792" spans="2:26" ht="15.75" customHeight="1" x14ac:dyDescent="0.2">
      <c r="B792" s="132"/>
      <c r="C792" s="132"/>
      <c r="D792" s="132"/>
      <c r="E792" s="228"/>
      <c r="F792" s="228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</row>
    <row r="793" spans="2:26" ht="15.75" customHeight="1" x14ac:dyDescent="0.2">
      <c r="B793" s="132"/>
      <c r="C793" s="132"/>
      <c r="D793" s="132"/>
      <c r="E793" s="228"/>
      <c r="F793" s="228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</row>
    <row r="794" spans="2:26" ht="15.75" customHeight="1" x14ac:dyDescent="0.2">
      <c r="B794" s="132"/>
      <c r="C794" s="132"/>
      <c r="D794" s="132"/>
      <c r="E794" s="228"/>
      <c r="F794" s="228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</row>
    <row r="795" spans="2:26" ht="15.75" customHeight="1" x14ac:dyDescent="0.2">
      <c r="B795" s="132"/>
      <c r="C795" s="132"/>
      <c r="D795" s="132"/>
      <c r="E795" s="228"/>
      <c r="F795" s="228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</row>
    <row r="796" spans="2:26" ht="15.75" customHeight="1" x14ac:dyDescent="0.2">
      <c r="B796" s="132"/>
      <c r="C796" s="132"/>
      <c r="D796" s="132"/>
      <c r="E796" s="228"/>
      <c r="F796" s="228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</row>
    <row r="797" spans="2:26" ht="15.75" customHeight="1" x14ac:dyDescent="0.2">
      <c r="B797" s="132"/>
      <c r="C797" s="132"/>
      <c r="D797" s="132"/>
      <c r="E797" s="228"/>
      <c r="F797" s="228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</row>
    <row r="798" spans="2:26" ht="15.75" customHeight="1" x14ac:dyDescent="0.2">
      <c r="B798" s="132"/>
      <c r="C798" s="132"/>
      <c r="D798" s="132"/>
      <c r="E798" s="228"/>
      <c r="F798" s="228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</row>
    <row r="799" spans="2:26" ht="15.75" customHeight="1" x14ac:dyDescent="0.2">
      <c r="B799" s="132"/>
      <c r="C799" s="132"/>
      <c r="D799" s="132"/>
      <c r="E799" s="228"/>
      <c r="F799" s="228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</row>
    <row r="800" spans="2:26" ht="15.75" customHeight="1" x14ac:dyDescent="0.2">
      <c r="B800" s="132"/>
      <c r="C800" s="132"/>
      <c r="D800" s="132"/>
      <c r="E800" s="228"/>
      <c r="F800" s="228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</row>
    <row r="801" spans="2:26" ht="15.75" customHeight="1" x14ac:dyDescent="0.2">
      <c r="B801" s="132"/>
      <c r="C801" s="132"/>
      <c r="D801" s="132"/>
      <c r="E801" s="228"/>
      <c r="F801" s="228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</row>
    <row r="802" spans="2:26" ht="15.75" customHeight="1" x14ac:dyDescent="0.2">
      <c r="B802" s="132"/>
      <c r="C802" s="132"/>
      <c r="D802" s="132"/>
      <c r="E802" s="228"/>
      <c r="F802" s="228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</row>
    <row r="803" spans="2:26" ht="15.75" customHeight="1" x14ac:dyDescent="0.2">
      <c r="B803" s="132"/>
      <c r="C803" s="132"/>
      <c r="D803" s="132"/>
      <c r="E803" s="228"/>
      <c r="F803" s="228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</row>
    <row r="804" spans="2:26" ht="15.75" customHeight="1" x14ac:dyDescent="0.2">
      <c r="B804" s="132"/>
      <c r="C804" s="132"/>
      <c r="D804" s="132"/>
      <c r="E804" s="228"/>
      <c r="F804" s="228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</row>
    <row r="805" spans="2:26" ht="15.75" customHeight="1" x14ac:dyDescent="0.2">
      <c r="B805" s="132"/>
      <c r="C805" s="132"/>
      <c r="D805" s="132"/>
      <c r="E805" s="228"/>
      <c r="F805" s="228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</row>
    <row r="806" spans="2:26" ht="15.75" customHeight="1" x14ac:dyDescent="0.2">
      <c r="B806" s="132"/>
      <c r="C806" s="132"/>
      <c r="D806" s="132"/>
      <c r="E806" s="228"/>
      <c r="F806" s="228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</row>
    <row r="807" spans="2:26" ht="15.75" customHeight="1" x14ac:dyDescent="0.2">
      <c r="B807" s="132"/>
      <c r="C807" s="132"/>
      <c r="D807" s="132"/>
      <c r="E807" s="228"/>
      <c r="F807" s="228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</row>
    <row r="808" spans="2:26" ht="15.75" customHeight="1" x14ac:dyDescent="0.2">
      <c r="B808" s="132"/>
      <c r="C808" s="132"/>
      <c r="D808" s="132"/>
      <c r="E808" s="228"/>
      <c r="F808" s="228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</row>
    <row r="809" spans="2:26" ht="15.75" customHeight="1" x14ac:dyDescent="0.2">
      <c r="B809" s="132"/>
      <c r="C809" s="132"/>
      <c r="D809" s="132"/>
      <c r="E809" s="228"/>
      <c r="F809" s="228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</row>
    <row r="810" spans="2:26" ht="15.75" customHeight="1" x14ac:dyDescent="0.2">
      <c r="B810" s="132"/>
      <c r="C810" s="132"/>
      <c r="D810" s="132"/>
      <c r="E810" s="228"/>
      <c r="F810" s="228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</row>
    <row r="811" spans="2:26" ht="15.75" customHeight="1" x14ac:dyDescent="0.2">
      <c r="B811" s="132"/>
      <c r="C811" s="132"/>
      <c r="D811" s="132"/>
      <c r="E811" s="228"/>
      <c r="F811" s="228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</row>
    <row r="812" spans="2:26" ht="15.75" customHeight="1" x14ac:dyDescent="0.2">
      <c r="B812" s="132"/>
      <c r="C812" s="132"/>
      <c r="D812" s="132"/>
      <c r="E812" s="228"/>
      <c r="F812" s="228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</row>
    <row r="813" spans="2:26" ht="15.75" customHeight="1" x14ac:dyDescent="0.2">
      <c r="B813" s="132"/>
      <c r="C813" s="132"/>
      <c r="D813" s="132"/>
      <c r="E813" s="228"/>
      <c r="F813" s="228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</row>
    <row r="814" spans="2:26" ht="15.75" customHeight="1" x14ac:dyDescent="0.2">
      <c r="B814" s="132"/>
      <c r="C814" s="132"/>
      <c r="D814" s="132"/>
      <c r="E814" s="228"/>
      <c r="F814" s="228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</row>
    <row r="815" spans="2:26" ht="15.75" customHeight="1" x14ac:dyDescent="0.2">
      <c r="B815" s="132"/>
      <c r="C815" s="132"/>
      <c r="D815" s="132"/>
      <c r="E815" s="228"/>
      <c r="F815" s="228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</row>
    <row r="816" spans="2:26" ht="15.75" customHeight="1" x14ac:dyDescent="0.2">
      <c r="B816" s="132"/>
      <c r="C816" s="132"/>
      <c r="D816" s="132"/>
      <c r="E816" s="228"/>
      <c r="F816" s="228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</row>
    <row r="817" spans="2:26" ht="15.75" customHeight="1" x14ac:dyDescent="0.2">
      <c r="B817" s="132"/>
      <c r="C817" s="132"/>
      <c r="D817" s="132"/>
      <c r="E817" s="228"/>
      <c r="F817" s="228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</row>
    <row r="818" spans="2:26" ht="15.75" customHeight="1" x14ac:dyDescent="0.2">
      <c r="B818" s="132"/>
      <c r="C818" s="132"/>
      <c r="D818" s="132"/>
      <c r="E818" s="228"/>
      <c r="F818" s="228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</row>
    <row r="819" spans="2:26" ht="15.75" customHeight="1" x14ac:dyDescent="0.2">
      <c r="B819" s="132"/>
      <c r="C819" s="132"/>
      <c r="D819" s="132"/>
      <c r="E819" s="228"/>
      <c r="F819" s="228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</row>
    <row r="820" spans="2:26" ht="15.75" customHeight="1" x14ac:dyDescent="0.2">
      <c r="B820" s="132"/>
      <c r="C820" s="132"/>
      <c r="D820" s="132"/>
      <c r="E820" s="228"/>
      <c r="F820" s="228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</row>
    <row r="821" spans="2:26" ht="15.75" customHeight="1" x14ac:dyDescent="0.2">
      <c r="B821" s="132"/>
      <c r="C821" s="132"/>
      <c r="D821" s="132"/>
      <c r="E821" s="228"/>
      <c r="F821" s="228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</row>
    <row r="822" spans="2:26" ht="15.75" customHeight="1" x14ac:dyDescent="0.2">
      <c r="B822" s="132"/>
      <c r="C822" s="132"/>
      <c r="D822" s="132"/>
      <c r="E822" s="228"/>
      <c r="F822" s="228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</row>
    <row r="823" spans="2:26" ht="15.75" customHeight="1" x14ac:dyDescent="0.2">
      <c r="B823" s="132"/>
      <c r="C823" s="132"/>
      <c r="D823" s="132"/>
      <c r="E823" s="228"/>
      <c r="F823" s="228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</row>
    <row r="824" spans="2:26" ht="15.75" customHeight="1" x14ac:dyDescent="0.2">
      <c r="B824" s="132"/>
      <c r="C824" s="132"/>
      <c r="D824" s="132"/>
      <c r="E824" s="228"/>
      <c r="F824" s="228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</row>
    <row r="825" spans="2:26" ht="15.75" customHeight="1" x14ac:dyDescent="0.2">
      <c r="B825" s="132"/>
      <c r="C825" s="132"/>
      <c r="D825" s="132"/>
      <c r="E825" s="228"/>
      <c r="F825" s="228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</row>
    <row r="826" spans="2:26" ht="15.75" customHeight="1" x14ac:dyDescent="0.2">
      <c r="B826" s="132"/>
      <c r="C826" s="132"/>
      <c r="D826" s="132"/>
      <c r="E826" s="228"/>
      <c r="F826" s="228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</row>
    <row r="827" spans="2:26" ht="15.75" customHeight="1" x14ac:dyDescent="0.2">
      <c r="B827" s="132"/>
      <c r="C827" s="132"/>
      <c r="D827" s="132"/>
      <c r="E827" s="228"/>
      <c r="F827" s="228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</row>
    <row r="828" spans="2:26" ht="15.75" customHeight="1" x14ac:dyDescent="0.2">
      <c r="B828" s="132"/>
      <c r="C828" s="132"/>
      <c r="D828" s="132"/>
      <c r="E828" s="228"/>
      <c r="F828" s="228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</row>
    <row r="829" spans="2:26" ht="15.75" customHeight="1" x14ac:dyDescent="0.2">
      <c r="B829" s="132"/>
      <c r="C829" s="132"/>
      <c r="D829" s="132"/>
      <c r="E829" s="228"/>
      <c r="F829" s="228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</row>
    <row r="830" spans="2:26" ht="15.75" customHeight="1" x14ac:dyDescent="0.2">
      <c r="B830" s="132"/>
      <c r="C830" s="132"/>
      <c r="D830" s="132"/>
      <c r="E830" s="228"/>
      <c r="F830" s="228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</row>
    <row r="831" spans="2:26" ht="15.75" customHeight="1" x14ac:dyDescent="0.2">
      <c r="B831" s="132"/>
      <c r="C831" s="132"/>
      <c r="D831" s="132"/>
      <c r="E831" s="228"/>
      <c r="F831" s="228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</row>
    <row r="832" spans="2:26" ht="15.75" customHeight="1" x14ac:dyDescent="0.2">
      <c r="B832" s="132"/>
      <c r="C832" s="132"/>
      <c r="D832" s="132"/>
      <c r="E832" s="228"/>
      <c r="F832" s="228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</row>
    <row r="833" spans="2:26" ht="15.75" customHeight="1" x14ac:dyDescent="0.2">
      <c r="B833" s="132"/>
      <c r="C833" s="132"/>
      <c r="D833" s="132"/>
      <c r="E833" s="228"/>
      <c r="F833" s="228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</row>
    <row r="834" spans="2:26" ht="15.75" customHeight="1" x14ac:dyDescent="0.2">
      <c r="B834" s="132"/>
      <c r="C834" s="132"/>
      <c r="D834" s="132"/>
      <c r="E834" s="228"/>
      <c r="F834" s="228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</row>
    <row r="835" spans="2:26" ht="15.75" customHeight="1" x14ac:dyDescent="0.2">
      <c r="B835" s="132"/>
      <c r="C835" s="132"/>
      <c r="D835" s="132"/>
      <c r="E835" s="228"/>
      <c r="F835" s="228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</row>
    <row r="836" spans="2:26" ht="15.75" customHeight="1" x14ac:dyDescent="0.2">
      <c r="B836" s="132"/>
      <c r="C836" s="132"/>
      <c r="D836" s="132"/>
      <c r="E836" s="228"/>
      <c r="F836" s="228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</row>
    <row r="837" spans="2:26" ht="15.75" customHeight="1" x14ac:dyDescent="0.2">
      <c r="B837" s="132"/>
      <c r="C837" s="132"/>
      <c r="D837" s="132"/>
      <c r="E837" s="228"/>
      <c r="F837" s="228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</row>
    <row r="838" spans="2:26" ht="15.75" customHeight="1" x14ac:dyDescent="0.2">
      <c r="B838" s="132"/>
      <c r="C838" s="132"/>
      <c r="D838" s="132"/>
      <c r="E838" s="228"/>
      <c r="F838" s="228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</row>
    <row r="839" spans="2:26" ht="15.75" customHeight="1" x14ac:dyDescent="0.2">
      <c r="B839" s="132"/>
      <c r="C839" s="132"/>
      <c r="D839" s="132"/>
      <c r="E839" s="228"/>
      <c r="F839" s="228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</row>
    <row r="840" spans="2:26" ht="15.75" customHeight="1" x14ac:dyDescent="0.2">
      <c r="B840" s="132"/>
      <c r="C840" s="132"/>
      <c r="D840" s="132"/>
      <c r="E840" s="228"/>
      <c r="F840" s="228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</row>
    <row r="841" spans="2:26" ht="15.75" customHeight="1" x14ac:dyDescent="0.2">
      <c r="B841" s="132"/>
      <c r="C841" s="132"/>
      <c r="D841" s="132"/>
      <c r="E841" s="228"/>
      <c r="F841" s="228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</row>
    <row r="842" spans="2:26" ht="15.75" customHeight="1" x14ac:dyDescent="0.2">
      <c r="B842" s="132"/>
      <c r="C842" s="132"/>
      <c r="D842" s="132"/>
      <c r="E842" s="228"/>
      <c r="F842" s="228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</row>
    <row r="843" spans="2:26" ht="15.75" customHeight="1" x14ac:dyDescent="0.2">
      <c r="B843" s="132"/>
      <c r="C843" s="132"/>
      <c r="D843" s="132"/>
      <c r="E843" s="228"/>
      <c r="F843" s="228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</row>
    <row r="844" spans="2:26" ht="15.75" customHeight="1" x14ac:dyDescent="0.2">
      <c r="B844" s="132"/>
      <c r="C844" s="132"/>
      <c r="D844" s="132"/>
      <c r="E844" s="228"/>
      <c r="F844" s="228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</row>
    <row r="845" spans="2:26" ht="15.75" customHeight="1" x14ac:dyDescent="0.2">
      <c r="B845" s="132"/>
      <c r="C845" s="132"/>
      <c r="D845" s="132"/>
      <c r="E845" s="228"/>
      <c r="F845" s="228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</row>
    <row r="846" spans="2:26" ht="15.75" customHeight="1" x14ac:dyDescent="0.2">
      <c r="B846" s="132"/>
      <c r="C846" s="132"/>
      <c r="D846" s="132"/>
      <c r="E846" s="228"/>
      <c r="F846" s="228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</row>
    <row r="847" spans="2:26" ht="15.75" customHeight="1" x14ac:dyDescent="0.2">
      <c r="B847" s="132"/>
      <c r="C847" s="132"/>
      <c r="D847" s="132"/>
      <c r="E847" s="228"/>
      <c r="F847" s="228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</row>
    <row r="848" spans="2:26" ht="15.75" customHeight="1" x14ac:dyDescent="0.2">
      <c r="B848" s="132"/>
      <c r="C848" s="132"/>
      <c r="D848" s="132"/>
      <c r="E848" s="228"/>
      <c r="F848" s="228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</row>
    <row r="849" spans="2:26" ht="15.75" customHeight="1" x14ac:dyDescent="0.2">
      <c r="B849" s="132"/>
      <c r="C849" s="132"/>
      <c r="D849" s="132"/>
      <c r="E849" s="228"/>
      <c r="F849" s="228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</row>
    <row r="850" spans="2:26" ht="15.75" customHeight="1" x14ac:dyDescent="0.2">
      <c r="B850" s="132"/>
      <c r="C850" s="132"/>
      <c r="D850" s="132"/>
      <c r="E850" s="228"/>
      <c r="F850" s="228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</row>
    <row r="851" spans="2:26" ht="15.75" customHeight="1" x14ac:dyDescent="0.2">
      <c r="B851" s="132"/>
      <c r="C851" s="132"/>
      <c r="D851" s="132"/>
      <c r="E851" s="228"/>
      <c r="F851" s="228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</row>
    <row r="852" spans="2:26" ht="15.75" customHeight="1" x14ac:dyDescent="0.2">
      <c r="B852" s="132"/>
      <c r="C852" s="132"/>
      <c r="D852" s="132"/>
      <c r="E852" s="228"/>
      <c r="F852" s="228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</row>
    <row r="853" spans="2:26" ht="15.75" customHeight="1" x14ac:dyDescent="0.2">
      <c r="B853" s="132"/>
      <c r="C853" s="132"/>
      <c r="D853" s="132"/>
      <c r="E853" s="228"/>
      <c r="F853" s="228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</row>
    <row r="854" spans="2:26" ht="15.75" customHeight="1" x14ac:dyDescent="0.2">
      <c r="B854" s="132"/>
      <c r="C854" s="132"/>
      <c r="D854" s="132"/>
      <c r="E854" s="228"/>
      <c r="F854" s="228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</row>
    <row r="855" spans="2:26" ht="15.75" customHeight="1" x14ac:dyDescent="0.2">
      <c r="B855" s="132"/>
      <c r="C855" s="132"/>
      <c r="D855" s="132"/>
      <c r="E855" s="228"/>
      <c r="F855" s="228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</row>
    <row r="856" spans="2:26" ht="15.75" customHeight="1" x14ac:dyDescent="0.2">
      <c r="B856" s="132"/>
      <c r="C856" s="132"/>
      <c r="D856" s="132"/>
      <c r="E856" s="228"/>
      <c r="F856" s="228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</row>
    <row r="857" spans="2:26" ht="15.75" customHeight="1" x14ac:dyDescent="0.2">
      <c r="B857" s="132"/>
      <c r="C857" s="132"/>
      <c r="D857" s="132"/>
      <c r="E857" s="228"/>
      <c r="F857" s="228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</row>
    <row r="858" spans="2:26" ht="15.75" customHeight="1" x14ac:dyDescent="0.2">
      <c r="B858" s="132"/>
      <c r="C858" s="132"/>
      <c r="D858" s="132"/>
      <c r="E858" s="228"/>
      <c r="F858" s="228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</row>
    <row r="859" spans="2:26" ht="15.75" customHeight="1" x14ac:dyDescent="0.2">
      <c r="B859" s="132"/>
      <c r="C859" s="132"/>
      <c r="D859" s="132"/>
      <c r="E859" s="228"/>
      <c r="F859" s="228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</row>
    <row r="860" spans="2:26" ht="15.75" customHeight="1" x14ac:dyDescent="0.2">
      <c r="B860" s="132"/>
      <c r="C860" s="132"/>
      <c r="D860" s="132"/>
      <c r="E860" s="228"/>
      <c r="F860" s="228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</row>
    <row r="861" spans="2:26" ht="15.75" customHeight="1" x14ac:dyDescent="0.2">
      <c r="B861" s="132"/>
      <c r="C861" s="132"/>
      <c r="D861" s="132"/>
      <c r="E861" s="228"/>
      <c r="F861" s="228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</row>
    <row r="862" spans="2:26" ht="15.75" customHeight="1" x14ac:dyDescent="0.2">
      <c r="B862" s="132"/>
      <c r="C862" s="132"/>
      <c r="D862" s="132"/>
      <c r="E862" s="228"/>
      <c r="F862" s="228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</row>
    <row r="863" spans="2:26" ht="15.75" customHeight="1" x14ac:dyDescent="0.2">
      <c r="B863" s="132"/>
      <c r="C863" s="132"/>
      <c r="D863" s="132"/>
      <c r="E863" s="228"/>
      <c r="F863" s="228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</row>
    <row r="864" spans="2:26" ht="15.75" customHeight="1" x14ac:dyDescent="0.2">
      <c r="B864" s="132"/>
      <c r="C864" s="132"/>
      <c r="D864" s="132"/>
      <c r="E864" s="228"/>
      <c r="F864" s="228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</row>
    <row r="865" spans="2:26" ht="15.75" customHeight="1" x14ac:dyDescent="0.2">
      <c r="B865" s="132"/>
      <c r="C865" s="132"/>
      <c r="D865" s="132"/>
      <c r="E865" s="228"/>
      <c r="F865" s="228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</row>
    <row r="866" spans="2:26" ht="15.75" customHeight="1" x14ac:dyDescent="0.2">
      <c r="B866" s="132"/>
      <c r="C866" s="132"/>
      <c r="D866" s="132"/>
      <c r="E866" s="228"/>
      <c r="F866" s="228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</row>
    <row r="867" spans="2:26" ht="15.75" customHeight="1" x14ac:dyDescent="0.2">
      <c r="B867" s="132"/>
      <c r="C867" s="132"/>
      <c r="D867" s="132"/>
      <c r="E867" s="228"/>
      <c r="F867" s="228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</row>
    <row r="868" spans="2:26" ht="15.75" customHeight="1" x14ac:dyDescent="0.2">
      <c r="B868" s="132"/>
      <c r="C868" s="132"/>
      <c r="D868" s="132"/>
      <c r="E868" s="228"/>
      <c r="F868" s="228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</row>
    <row r="869" spans="2:26" ht="15.75" customHeight="1" x14ac:dyDescent="0.2">
      <c r="B869" s="132"/>
      <c r="C869" s="132"/>
      <c r="D869" s="132"/>
      <c r="E869" s="228"/>
      <c r="F869" s="228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</row>
    <row r="870" spans="2:26" ht="15.75" customHeight="1" x14ac:dyDescent="0.2">
      <c r="B870" s="132"/>
      <c r="C870" s="132"/>
      <c r="D870" s="132"/>
      <c r="E870" s="228"/>
      <c r="F870" s="228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</row>
    <row r="871" spans="2:26" ht="15.75" customHeight="1" x14ac:dyDescent="0.2">
      <c r="B871" s="132"/>
      <c r="C871" s="132"/>
      <c r="D871" s="132"/>
      <c r="E871" s="228"/>
      <c r="F871" s="228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</row>
    <row r="872" spans="2:26" ht="15.75" customHeight="1" x14ac:dyDescent="0.2">
      <c r="B872" s="132"/>
      <c r="C872" s="132"/>
      <c r="D872" s="132"/>
      <c r="E872" s="228"/>
      <c r="F872" s="228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</row>
    <row r="873" spans="2:26" ht="15.75" customHeight="1" x14ac:dyDescent="0.2">
      <c r="B873" s="132"/>
      <c r="C873" s="132"/>
      <c r="D873" s="132"/>
      <c r="E873" s="228"/>
      <c r="F873" s="228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</row>
    <row r="874" spans="2:26" ht="15.75" customHeight="1" x14ac:dyDescent="0.2">
      <c r="B874" s="132"/>
      <c r="C874" s="132"/>
      <c r="D874" s="132"/>
      <c r="E874" s="228"/>
      <c r="F874" s="228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</row>
    <row r="875" spans="2:26" ht="15.75" customHeight="1" x14ac:dyDescent="0.2">
      <c r="B875" s="132"/>
      <c r="C875" s="132"/>
      <c r="D875" s="132"/>
      <c r="E875" s="228"/>
      <c r="F875" s="228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</row>
    <row r="876" spans="2:26" ht="15.75" customHeight="1" x14ac:dyDescent="0.2">
      <c r="B876" s="132"/>
      <c r="C876" s="132"/>
      <c r="D876" s="132"/>
      <c r="E876" s="228"/>
      <c r="F876" s="228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</row>
    <row r="877" spans="2:26" ht="15.75" customHeight="1" x14ac:dyDescent="0.2">
      <c r="B877" s="132"/>
      <c r="C877" s="132"/>
      <c r="D877" s="132"/>
      <c r="E877" s="228"/>
      <c r="F877" s="228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</row>
    <row r="878" spans="2:26" ht="15.75" customHeight="1" x14ac:dyDescent="0.2">
      <c r="B878" s="132"/>
      <c r="C878" s="132"/>
      <c r="D878" s="132"/>
      <c r="E878" s="228"/>
      <c r="F878" s="228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</row>
    <row r="879" spans="2:26" ht="15.75" customHeight="1" x14ac:dyDescent="0.2">
      <c r="B879" s="132"/>
      <c r="C879" s="132"/>
      <c r="D879" s="132"/>
      <c r="E879" s="228"/>
      <c r="F879" s="228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</row>
    <row r="880" spans="2:26" ht="15.75" customHeight="1" x14ac:dyDescent="0.2">
      <c r="B880" s="132"/>
      <c r="C880" s="132"/>
      <c r="D880" s="132"/>
      <c r="E880" s="228"/>
      <c r="F880" s="228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</row>
    <row r="881" spans="2:26" ht="15.75" customHeight="1" x14ac:dyDescent="0.2">
      <c r="B881" s="132"/>
      <c r="C881" s="132"/>
      <c r="D881" s="132"/>
      <c r="E881" s="228"/>
      <c r="F881" s="228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</row>
    <row r="882" spans="2:26" ht="15.75" customHeight="1" x14ac:dyDescent="0.2">
      <c r="B882" s="132"/>
      <c r="C882" s="132"/>
      <c r="D882" s="132"/>
      <c r="E882" s="228"/>
      <c r="F882" s="228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</row>
    <row r="883" spans="2:26" ht="15.75" customHeight="1" x14ac:dyDescent="0.2">
      <c r="B883" s="132"/>
      <c r="C883" s="132"/>
      <c r="D883" s="132"/>
      <c r="E883" s="228"/>
      <c r="F883" s="228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</row>
    <row r="884" spans="2:26" ht="15.75" customHeight="1" x14ac:dyDescent="0.2">
      <c r="B884" s="132"/>
      <c r="C884" s="132"/>
      <c r="D884" s="132"/>
      <c r="E884" s="228"/>
      <c r="F884" s="228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</row>
    <row r="885" spans="2:26" ht="15.75" customHeight="1" x14ac:dyDescent="0.2">
      <c r="B885" s="132"/>
      <c r="C885" s="132"/>
      <c r="D885" s="132"/>
      <c r="E885" s="228"/>
      <c r="F885" s="228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</row>
    <row r="886" spans="2:26" ht="15.75" customHeight="1" x14ac:dyDescent="0.2">
      <c r="B886" s="132"/>
      <c r="C886" s="132"/>
      <c r="D886" s="132"/>
      <c r="E886" s="228"/>
      <c r="F886" s="228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</row>
    <row r="887" spans="2:26" ht="15.75" customHeight="1" x14ac:dyDescent="0.2">
      <c r="B887" s="132"/>
      <c r="C887" s="132"/>
      <c r="D887" s="132"/>
      <c r="E887" s="228"/>
      <c r="F887" s="228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</row>
    <row r="888" spans="2:26" ht="15.75" customHeight="1" x14ac:dyDescent="0.2">
      <c r="B888" s="132"/>
      <c r="C888" s="132"/>
      <c r="D888" s="132"/>
      <c r="E888" s="228"/>
      <c r="F888" s="228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</row>
    <row r="889" spans="2:26" ht="15.75" customHeight="1" x14ac:dyDescent="0.2">
      <c r="B889" s="132"/>
      <c r="C889" s="132"/>
      <c r="D889" s="132"/>
      <c r="E889" s="228"/>
      <c r="F889" s="228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</row>
    <row r="890" spans="2:26" ht="15.75" customHeight="1" x14ac:dyDescent="0.2">
      <c r="B890" s="132"/>
      <c r="C890" s="132"/>
      <c r="D890" s="132"/>
      <c r="E890" s="228"/>
      <c r="F890" s="228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</row>
    <row r="891" spans="2:26" ht="15.75" customHeight="1" x14ac:dyDescent="0.2">
      <c r="B891" s="132"/>
      <c r="C891" s="132"/>
      <c r="D891" s="132"/>
      <c r="E891" s="228"/>
      <c r="F891" s="228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</row>
    <row r="892" spans="2:26" ht="15.75" customHeight="1" x14ac:dyDescent="0.2">
      <c r="B892" s="132"/>
      <c r="C892" s="132"/>
      <c r="D892" s="132"/>
      <c r="E892" s="228"/>
      <c r="F892" s="228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</row>
    <row r="893" spans="2:26" ht="15.75" customHeight="1" x14ac:dyDescent="0.2">
      <c r="B893" s="132"/>
      <c r="C893" s="132"/>
      <c r="D893" s="132"/>
      <c r="E893" s="228"/>
      <c r="F893" s="228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</row>
    <row r="894" spans="2:26" ht="15.75" customHeight="1" x14ac:dyDescent="0.2">
      <c r="B894" s="132"/>
      <c r="C894" s="132"/>
      <c r="D894" s="132"/>
      <c r="E894" s="228"/>
      <c r="F894" s="228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</row>
    <row r="895" spans="2:26" ht="15.75" customHeight="1" x14ac:dyDescent="0.2">
      <c r="B895" s="132"/>
      <c r="C895" s="132"/>
      <c r="D895" s="132"/>
      <c r="E895" s="228"/>
      <c r="F895" s="228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</row>
    <row r="896" spans="2:26" ht="15.75" customHeight="1" x14ac:dyDescent="0.2">
      <c r="B896" s="132"/>
      <c r="C896" s="132"/>
      <c r="D896" s="132"/>
      <c r="E896" s="228"/>
      <c r="F896" s="228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</row>
    <row r="897" spans="2:26" ht="15.75" customHeight="1" x14ac:dyDescent="0.2">
      <c r="B897" s="132"/>
      <c r="C897" s="132"/>
      <c r="D897" s="132"/>
      <c r="E897" s="228"/>
      <c r="F897" s="228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</row>
    <row r="898" spans="2:26" ht="15.75" customHeight="1" x14ac:dyDescent="0.2">
      <c r="B898" s="132"/>
      <c r="C898" s="132"/>
      <c r="D898" s="132"/>
      <c r="E898" s="228"/>
      <c r="F898" s="228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</row>
    <row r="899" spans="2:26" ht="15.75" customHeight="1" x14ac:dyDescent="0.2">
      <c r="B899" s="132"/>
      <c r="C899" s="132"/>
      <c r="D899" s="132"/>
      <c r="E899" s="228"/>
      <c r="F899" s="228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</row>
    <row r="900" spans="2:26" ht="15.75" customHeight="1" x14ac:dyDescent="0.2">
      <c r="B900" s="132"/>
      <c r="C900" s="132"/>
      <c r="D900" s="132"/>
      <c r="E900" s="228"/>
      <c r="F900" s="228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</row>
    <row r="901" spans="2:26" ht="15.75" customHeight="1" x14ac:dyDescent="0.2">
      <c r="B901" s="132"/>
      <c r="C901" s="132"/>
      <c r="D901" s="132"/>
      <c r="E901" s="228"/>
      <c r="F901" s="228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</row>
    <row r="902" spans="2:26" ht="15.75" customHeight="1" x14ac:dyDescent="0.2">
      <c r="B902" s="132"/>
      <c r="C902" s="132"/>
      <c r="D902" s="132"/>
      <c r="E902" s="228"/>
      <c r="F902" s="228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</row>
    <row r="903" spans="2:26" ht="15.75" customHeight="1" x14ac:dyDescent="0.2">
      <c r="B903" s="132"/>
      <c r="C903" s="132"/>
      <c r="D903" s="132"/>
      <c r="E903" s="228"/>
      <c r="F903" s="228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</row>
    <row r="904" spans="2:26" ht="15.75" customHeight="1" x14ac:dyDescent="0.2">
      <c r="B904" s="132"/>
      <c r="C904" s="132"/>
      <c r="D904" s="132"/>
      <c r="E904" s="228"/>
      <c r="F904" s="228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</row>
    <row r="905" spans="2:26" ht="15.75" customHeight="1" x14ac:dyDescent="0.2">
      <c r="B905" s="132"/>
      <c r="C905" s="132"/>
      <c r="D905" s="132"/>
      <c r="E905" s="228"/>
      <c r="F905" s="228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</row>
    <row r="906" spans="2:26" ht="15.75" customHeight="1" x14ac:dyDescent="0.2">
      <c r="B906" s="132"/>
      <c r="C906" s="132"/>
      <c r="D906" s="132"/>
      <c r="E906" s="228"/>
      <c r="F906" s="228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</row>
    <row r="907" spans="2:26" ht="15.75" customHeight="1" x14ac:dyDescent="0.2">
      <c r="B907" s="132"/>
      <c r="C907" s="132"/>
      <c r="D907" s="132"/>
      <c r="E907" s="228"/>
      <c r="F907" s="228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</row>
    <row r="908" spans="2:26" ht="15.75" customHeight="1" x14ac:dyDescent="0.2">
      <c r="B908" s="132"/>
      <c r="C908" s="132"/>
      <c r="D908" s="132"/>
      <c r="E908" s="228"/>
      <c r="F908" s="228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</row>
    <row r="909" spans="2:26" ht="15.75" customHeight="1" x14ac:dyDescent="0.2">
      <c r="B909" s="132"/>
      <c r="C909" s="132"/>
      <c r="D909" s="132"/>
      <c r="E909" s="228"/>
      <c r="F909" s="228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</row>
    <row r="910" spans="2:26" ht="15.75" customHeight="1" x14ac:dyDescent="0.2">
      <c r="B910" s="132"/>
      <c r="C910" s="132"/>
      <c r="D910" s="132"/>
      <c r="E910" s="228"/>
      <c r="F910" s="228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</row>
    <row r="911" spans="2:26" ht="15.75" customHeight="1" x14ac:dyDescent="0.2">
      <c r="B911" s="132"/>
      <c r="C911" s="132"/>
      <c r="D911" s="132"/>
      <c r="E911" s="228"/>
      <c r="F911" s="228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</row>
    <row r="912" spans="2:26" ht="15.75" customHeight="1" x14ac:dyDescent="0.2">
      <c r="B912" s="132"/>
      <c r="C912" s="132"/>
      <c r="D912" s="132"/>
      <c r="E912" s="228"/>
      <c r="F912" s="228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</row>
    <row r="913" spans="2:26" ht="15.75" customHeight="1" x14ac:dyDescent="0.2">
      <c r="B913" s="132"/>
      <c r="C913" s="132"/>
      <c r="D913" s="132"/>
      <c r="E913" s="228"/>
      <c r="F913" s="228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</row>
    <row r="914" spans="2:26" ht="15.75" customHeight="1" x14ac:dyDescent="0.2">
      <c r="B914" s="132"/>
      <c r="C914" s="132"/>
      <c r="D914" s="132"/>
      <c r="E914" s="228"/>
      <c r="F914" s="228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</row>
    <row r="915" spans="2:26" ht="15.75" customHeight="1" x14ac:dyDescent="0.2">
      <c r="B915" s="132"/>
      <c r="C915" s="132"/>
      <c r="D915" s="132"/>
      <c r="E915" s="228"/>
      <c r="F915" s="228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</row>
    <row r="916" spans="2:26" ht="15.75" customHeight="1" x14ac:dyDescent="0.2">
      <c r="B916" s="132"/>
      <c r="C916" s="132"/>
      <c r="D916" s="132"/>
      <c r="E916" s="228"/>
      <c r="F916" s="228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</row>
    <row r="917" spans="2:26" ht="15.75" customHeight="1" x14ac:dyDescent="0.2">
      <c r="B917" s="132"/>
      <c r="C917" s="132"/>
      <c r="D917" s="132"/>
      <c r="E917" s="228"/>
      <c r="F917" s="228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</row>
    <row r="918" spans="2:26" ht="15.75" customHeight="1" x14ac:dyDescent="0.2">
      <c r="B918" s="132"/>
      <c r="C918" s="132"/>
      <c r="D918" s="132"/>
      <c r="E918" s="228"/>
      <c r="F918" s="228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</row>
    <row r="919" spans="2:26" ht="15.75" customHeight="1" x14ac:dyDescent="0.2">
      <c r="B919" s="132"/>
      <c r="C919" s="132"/>
      <c r="D919" s="132"/>
      <c r="E919" s="228"/>
      <c r="F919" s="228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</row>
    <row r="920" spans="2:26" ht="15.75" customHeight="1" x14ac:dyDescent="0.2">
      <c r="B920" s="132"/>
      <c r="C920" s="132"/>
      <c r="D920" s="132"/>
      <c r="E920" s="228"/>
      <c r="F920" s="228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</row>
    <row r="921" spans="2:26" ht="15.75" customHeight="1" x14ac:dyDescent="0.2">
      <c r="B921" s="132"/>
      <c r="C921" s="132"/>
      <c r="D921" s="132"/>
      <c r="E921" s="228"/>
      <c r="F921" s="228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</row>
    <row r="922" spans="2:26" ht="15.75" customHeight="1" x14ac:dyDescent="0.2">
      <c r="B922" s="132"/>
      <c r="C922" s="132"/>
      <c r="D922" s="132"/>
      <c r="E922" s="228"/>
      <c r="F922" s="228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</row>
    <row r="923" spans="2:26" ht="15.75" customHeight="1" x14ac:dyDescent="0.2">
      <c r="B923" s="132"/>
      <c r="C923" s="132"/>
      <c r="D923" s="132"/>
      <c r="E923" s="228"/>
      <c r="F923" s="228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</row>
    <row r="924" spans="2:26" ht="15.75" customHeight="1" x14ac:dyDescent="0.2">
      <c r="B924" s="132"/>
      <c r="C924" s="132"/>
      <c r="D924" s="132"/>
      <c r="E924" s="228"/>
      <c r="F924" s="228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</row>
    <row r="925" spans="2:26" ht="15.75" customHeight="1" x14ac:dyDescent="0.2">
      <c r="B925" s="132"/>
      <c r="C925" s="132"/>
      <c r="D925" s="132"/>
      <c r="E925" s="228"/>
      <c r="F925" s="228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</row>
    <row r="926" spans="2:26" ht="15.75" customHeight="1" x14ac:dyDescent="0.2">
      <c r="B926" s="132"/>
      <c r="C926" s="132"/>
      <c r="D926" s="132"/>
      <c r="E926" s="228"/>
      <c r="F926" s="228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</row>
    <row r="927" spans="2:26" ht="15.75" customHeight="1" x14ac:dyDescent="0.2">
      <c r="B927" s="132"/>
      <c r="C927" s="132"/>
      <c r="D927" s="132"/>
      <c r="E927" s="228"/>
      <c r="F927" s="228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</row>
    <row r="928" spans="2:26" ht="15.75" customHeight="1" x14ac:dyDescent="0.2">
      <c r="B928" s="132"/>
      <c r="C928" s="132"/>
      <c r="D928" s="132"/>
      <c r="E928" s="228"/>
      <c r="F928" s="228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</row>
    <row r="929" spans="2:26" ht="15.75" customHeight="1" x14ac:dyDescent="0.2">
      <c r="B929" s="132"/>
      <c r="C929" s="132"/>
      <c r="D929" s="132"/>
      <c r="E929" s="228"/>
      <c r="F929" s="228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</row>
    <row r="930" spans="2:26" ht="15.75" customHeight="1" x14ac:dyDescent="0.2">
      <c r="B930" s="132"/>
      <c r="C930" s="132"/>
      <c r="D930" s="132"/>
      <c r="E930" s="228"/>
      <c r="F930" s="228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</row>
    <row r="931" spans="2:26" ht="15.75" customHeight="1" x14ac:dyDescent="0.2">
      <c r="B931" s="132"/>
      <c r="C931" s="132"/>
      <c r="D931" s="132"/>
      <c r="E931" s="228"/>
      <c r="F931" s="228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</row>
    <row r="932" spans="2:26" ht="15.75" customHeight="1" x14ac:dyDescent="0.2">
      <c r="B932" s="132"/>
      <c r="C932" s="132"/>
      <c r="D932" s="132"/>
      <c r="E932" s="228"/>
      <c r="F932" s="228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</row>
    <row r="933" spans="2:26" ht="15.75" customHeight="1" x14ac:dyDescent="0.2">
      <c r="B933" s="132"/>
      <c r="C933" s="132"/>
      <c r="D933" s="132"/>
      <c r="E933" s="228"/>
      <c r="F933" s="228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</row>
    <row r="934" spans="2:26" ht="15.75" customHeight="1" x14ac:dyDescent="0.2">
      <c r="B934" s="132"/>
      <c r="C934" s="132"/>
      <c r="D934" s="132"/>
      <c r="E934" s="228"/>
      <c r="F934" s="228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</row>
    <row r="935" spans="2:26" ht="15.75" customHeight="1" x14ac:dyDescent="0.2">
      <c r="B935" s="132"/>
      <c r="C935" s="132"/>
      <c r="D935" s="132"/>
      <c r="E935" s="228"/>
      <c r="F935" s="228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</row>
    <row r="936" spans="2:26" ht="15.75" customHeight="1" x14ac:dyDescent="0.2">
      <c r="B936" s="132"/>
      <c r="C936" s="132"/>
      <c r="D936" s="132"/>
      <c r="E936" s="228"/>
      <c r="F936" s="228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</row>
    <row r="937" spans="2:26" ht="15.75" customHeight="1" x14ac:dyDescent="0.2">
      <c r="B937" s="132"/>
      <c r="C937" s="132"/>
      <c r="D937" s="132"/>
      <c r="E937" s="228"/>
      <c r="F937" s="228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</row>
    <row r="938" spans="2:26" ht="15.75" customHeight="1" x14ac:dyDescent="0.2">
      <c r="B938" s="132"/>
      <c r="C938" s="132"/>
      <c r="D938" s="132"/>
      <c r="E938" s="228"/>
      <c r="F938" s="228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</row>
    <row r="939" spans="2:26" ht="15.75" customHeight="1" x14ac:dyDescent="0.2">
      <c r="B939" s="132"/>
      <c r="C939" s="132"/>
      <c r="D939" s="132"/>
      <c r="E939" s="228"/>
      <c r="F939" s="228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</row>
    <row r="940" spans="2:26" ht="15.75" customHeight="1" x14ac:dyDescent="0.2">
      <c r="B940" s="132"/>
      <c r="C940" s="132"/>
      <c r="D940" s="132"/>
      <c r="E940" s="228"/>
      <c r="F940" s="228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</row>
    <row r="941" spans="2:26" ht="15.75" customHeight="1" x14ac:dyDescent="0.2">
      <c r="B941" s="132"/>
      <c r="C941" s="132"/>
      <c r="D941" s="132"/>
      <c r="E941" s="228"/>
      <c r="F941" s="228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</row>
    <row r="942" spans="2:26" ht="15.75" customHeight="1" x14ac:dyDescent="0.2">
      <c r="B942" s="132"/>
      <c r="C942" s="132"/>
      <c r="D942" s="132"/>
      <c r="E942" s="228"/>
      <c r="F942" s="228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</row>
    <row r="943" spans="2:26" ht="15.75" customHeight="1" x14ac:dyDescent="0.2">
      <c r="B943" s="132"/>
      <c r="C943" s="132"/>
      <c r="D943" s="132"/>
      <c r="E943" s="228"/>
      <c r="F943" s="228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</row>
    <row r="944" spans="2:26" ht="15.75" customHeight="1" x14ac:dyDescent="0.2">
      <c r="B944" s="132"/>
      <c r="C944" s="132"/>
      <c r="D944" s="132"/>
      <c r="E944" s="228"/>
      <c r="F944" s="228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</row>
    <row r="945" spans="2:26" ht="15.75" customHeight="1" x14ac:dyDescent="0.2">
      <c r="B945" s="132"/>
      <c r="C945" s="132"/>
      <c r="D945" s="132"/>
      <c r="E945" s="228"/>
      <c r="F945" s="228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</row>
    <row r="946" spans="2:26" ht="15.75" customHeight="1" x14ac:dyDescent="0.2">
      <c r="B946" s="132"/>
      <c r="C946" s="132"/>
      <c r="D946" s="132"/>
      <c r="E946" s="228"/>
      <c r="F946" s="228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</row>
    <row r="947" spans="2:26" ht="15.75" customHeight="1" x14ac:dyDescent="0.2">
      <c r="B947" s="132"/>
      <c r="C947" s="132"/>
      <c r="D947" s="132"/>
      <c r="E947" s="228"/>
      <c r="F947" s="228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</row>
    <row r="948" spans="2:26" ht="15.75" customHeight="1" x14ac:dyDescent="0.2">
      <c r="B948" s="132"/>
      <c r="C948" s="132"/>
      <c r="D948" s="132"/>
      <c r="E948" s="228"/>
      <c r="F948" s="228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</row>
    <row r="949" spans="2:26" ht="15.75" customHeight="1" x14ac:dyDescent="0.2">
      <c r="B949" s="132"/>
      <c r="C949" s="132"/>
      <c r="D949" s="132"/>
      <c r="E949" s="228"/>
      <c r="F949" s="228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</row>
    <row r="950" spans="2:26" ht="15.75" customHeight="1" x14ac:dyDescent="0.2">
      <c r="B950" s="132"/>
      <c r="C950" s="132"/>
      <c r="D950" s="132"/>
      <c r="E950" s="228"/>
      <c r="F950" s="228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</row>
    <row r="951" spans="2:26" ht="15.75" customHeight="1" x14ac:dyDescent="0.2">
      <c r="B951" s="132"/>
      <c r="C951" s="132"/>
      <c r="D951" s="132"/>
      <c r="E951" s="228"/>
      <c r="F951" s="228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</row>
    <row r="952" spans="2:26" ht="15.75" customHeight="1" x14ac:dyDescent="0.2">
      <c r="B952" s="132"/>
      <c r="C952" s="132"/>
      <c r="D952" s="132"/>
      <c r="E952" s="228"/>
      <c r="F952" s="228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</row>
    <row r="953" spans="2:26" ht="15.75" customHeight="1" x14ac:dyDescent="0.2">
      <c r="B953" s="132"/>
      <c r="C953" s="132"/>
      <c r="D953" s="132"/>
      <c r="E953" s="228"/>
      <c r="F953" s="228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</row>
    <row r="954" spans="2:26" ht="15.75" customHeight="1" x14ac:dyDescent="0.2">
      <c r="B954" s="132"/>
      <c r="C954" s="132"/>
      <c r="D954" s="132"/>
      <c r="E954" s="228"/>
      <c r="F954" s="228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</row>
    <row r="955" spans="2:26" ht="15.75" customHeight="1" x14ac:dyDescent="0.2">
      <c r="B955" s="132"/>
      <c r="C955" s="132"/>
      <c r="D955" s="132"/>
      <c r="E955" s="228"/>
      <c r="F955" s="228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</row>
    <row r="956" spans="2:26" ht="15.75" customHeight="1" x14ac:dyDescent="0.2">
      <c r="B956" s="132"/>
      <c r="C956" s="132"/>
      <c r="D956" s="132"/>
      <c r="E956" s="228"/>
      <c r="F956" s="228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</row>
    <row r="957" spans="2:26" ht="15.75" customHeight="1" x14ac:dyDescent="0.2">
      <c r="B957" s="132"/>
      <c r="C957" s="132"/>
      <c r="D957" s="132"/>
      <c r="E957" s="228"/>
      <c r="F957" s="228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</row>
    <row r="958" spans="2:26" ht="15.75" customHeight="1" x14ac:dyDescent="0.2">
      <c r="B958" s="132"/>
      <c r="C958" s="132"/>
      <c r="D958" s="132"/>
      <c r="E958" s="228"/>
      <c r="F958" s="228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</row>
    <row r="959" spans="2:26" ht="15.75" customHeight="1" x14ac:dyDescent="0.2">
      <c r="B959" s="132"/>
      <c r="C959" s="132"/>
      <c r="D959" s="132"/>
      <c r="E959" s="228"/>
      <c r="F959" s="228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</row>
    <row r="960" spans="2:26" ht="15.75" customHeight="1" x14ac:dyDescent="0.2">
      <c r="B960" s="132"/>
      <c r="C960" s="132"/>
      <c r="D960" s="132"/>
      <c r="E960" s="228"/>
      <c r="F960" s="228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</row>
    <row r="961" spans="2:26" ht="15.75" customHeight="1" x14ac:dyDescent="0.2">
      <c r="B961" s="132"/>
      <c r="C961" s="132"/>
      <c r="D961" s="132"/>
      <c r="E961" s="228"/>
      <c r="F961" s="228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</row>
    <row r="962" spans="2:26" ht="15.75" customHeight="1" x14ac:dyDescent="0.2">
      <c r="B962" s="132"/>
      <c r="C962" s="132"/>
      <c r="D962" s="132"/>
      <c r="E962" s="228"/>
      <c r="F962" s="228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</row>
    <row r="963" spans="2:26" ht="15.75" customHeight="1" x14ac:dyDescent="0.2">
      <c r="B963" s="132"/>
      <c r="C963" s="132"/>
      <c r="D963" s="132"/>
      <c r="E963" s="228"/>
      <c r="F963" s="228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</row>
    <row r="964" spans="2:26" ht="15.75" customHeight="1" x14ac:dyDescent="0.2">
      <c r="B964" s="132"/>
      <c r="C964" s="132"/>
      <c r="D964" s="132"/>
      <c r="E964" s="228"/>
      <c r="F964" s="228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</row>
    <row r="965" spans="2:26" ht="15.75" customHeight="1" x14ac:dyDescent="0.2">
      <c r="B965" s="132"/>
      <c r="C965" s="132"/>
      <c r="D965" s="132"/>
      <c r="E965" s="228"/>
      <c r="F965" s="228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  <c r="Z965" s="132"/>
    </row>
    <row r="966" spans="2:26" ht="15.75" customHeight="1" x14ac:dyDescent="0.2">
      <c r="B966" s="132"/>
      <c r="C966" s="132"/>
      <c r="D966" s="132"/>
      <c r="E966" s="228"/>
      <c r="F966" s="228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  <c r="Z966" s="132"/>
    </row>
    <row r="967" spans="2:26" ht="15.75" customHeight="1" x14ac:dyDescent="0.2">
      <c r="B967" s="132"/>
      <c r="C967" s="132"/>
      <c r="D967" s="132"/>
      <c r="E967" s="228"/>
      <c r="F967" s="228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  <c r="Z967" s="132"/>
    </row>
    <row r="968" spans="2:26" ht="15.75" customHeight="1" x14ac:dyDescent="0.2">
      <c r="B968" s="132"/>
      <c r="C968" s="132"/>
      <c r="D968" s="132"/>
      <c r="E968" s="228"/>
      <c r="F968" s="228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  <c r="Z968" s="132"/>
    </row>
    <row r="969" spans="2:26" ht="15.75" customHeight="1" x14ac:dyDescent="0.2">
      <c r="B969" s="132"/>
      <c r="C969" s="132"/>
      <c r="D969" s="132"/>
      <c r="E969" s="228"/>
      <c r="F969" s="228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  <c r="Z969" s="132"/>
    </row>
    <row r="970" spans="2:26" ht="15.75" customHeight="1" x14ac:dyDescent="0.2">
      <c r="B970" s="132"/>
      <c r="C970" s="132"/>
      <c r="D970" s="132"/>
      <c r="E970" s="228"/>
      <c r="F970" s="228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  <c r="Z970" s="132"/>
    </row>
    <row r="971" spans="2:26" ht="15.75" customHeight="1" x14ac:dyDescent="0.2">
      <c r="B971" s="132"/>
      <c r="C971" s="132"/>
      <c r="D971" s="132"/>
      <c r="E971" s="228"/>
      <c r="F971" s="228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  <c r="Z971" s="132"/>
    </row>
    <row r="972" spans="2:26" ht="15.75" customHeight="1" x14ac:dyDescent="0.2">
      <c r="B972" s="132"/>
      <c r="C972" s="132"/>
      <c r="D972" s="132"/>
      <c r="E972" s="228"/>
      <c r="F972" s="228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  <c r="Z972" s="132"/>
    </row>
    <row r="973" spans="2:26" ht="15.75" customHeight="1" x14ac:dyDescent="0.2">
      <c r="B973" s="132"/>
      <c r="C973" s="132"/>
      <c r="D973" s="132"/>
      <c r="E973" s="228"/>
      <c r="F973" s="228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  <c r="Z973" s="132"/>
    </row>
    <row r="974" spans="2:26" ht="15.75" customHeight="1" x14ac:dyDescent="0.2">
      <c r="B974" s="132"/>
      <c r="C974" s="132"/>
      <c r="D974" s="132"/>
      <c r="E974" s="228"/>
      <c r="F974" s="228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  <c r="Z974" s="132"/>
    </row>
    <row r="975" spans="2:26" ht="15.75" customHeight="1" x14ac:dyDescent="0.2">
      <c r="B975" s="132"/>
      <c r="C975" s="132"/>
      <c r="D975" s="132"/>
      <c r="E975" s="228"/>
      <c r="F975" s="228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  <c r="Z975" s="132"/>
    </row>
    <row r="976" spans="2:26" ht="15.75" customHeight="1" x14ac:dyDescent="0.2">
      <c r="B976" s="132"/>
      <c r="C976" s="132"/>
      <c r="D976" s="132"/>
      <c r="E976" s="228"/>
      <c r="F976" s="228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  <c r="Z976" s="132"/>
    </row>
    <row r="977" spans="2:26" ht="15.75" customHeight="1" x14ac:dyDescent="0.2">
      <c r="B977" s="132"/>
      <c r="C977" s="132"/>
      <c r="D977" s="132"/>
      <c r="E977" s="228"/>
      <c r="F977" s="228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32"/>
      <c r="Z977" s="132"/>
    </row>
    <row r="978" spans="2:26" ht="15.75" customHeight="1" x14ac:dyDescent="0.2">
      <c r="B978" s="132"/>
      <c r="C978" s="132"/>
      <c r="D978" s="132"/>
      <c r="E978" s="228"/>
      <c r="F978" s="228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2"/>
      <c r="Z978" s="132"/>
    </row>
    <row r="979" spans="2:26" ht="15.75" customHeight="1" x14ac:dyDescent="0.2">
      <c r="B979" s="132"/>
      <c r="C979" s="132"/>
      <c r="D979" s="132"/>
      <c r="E979" s="228"/>
      <c r="F979" s="228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32"/>
      <c r="Z979" s="132"/>
    </row>
    <row r="980" spans="2:26" ht="15.75" customHeight="1" x14ac:dyDescent="0.2">
      <c r="B980" s="132"/>
      <c r="C980" s="132"/>
      <c r="D980" s="132"/>
      <c r="E980" s="228"/>
      <c r="F980" s="228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32"/>
      <c r="Z980" s="132"/>
    </row>
    <row r="981" spans="2:26" ht="15.75" customHeight="1" x14ac:dyDescent="0.2">
      <c r="B981" s="132"/>
      <c r="C981" s="132"/>
      <c r="D981" s="132"/>
      <c r="E981" s="228"/>
      <c r="F981" s="228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32"/>
      <c r="Z981" s="132"/>
    </row>
    <row r="982" spans="2:26" ht="15.75" customHeight="1" x14ac:dyDescent="0.2">
      <c r="B982" s="132"/>
      <c r="C982" s="132"/>
      <c r="D982" s="132"/>
      <c r="E982" s="228"/>
      <c r="F982" s="228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32"/>
      <c r="Z982" s="132"/>
    </row>
    <row r="983" spans="2:26" ht="15.75" customHeight="1" x14ac:dyDescent="0.2">
      <c r="B983" s="132"/>
      <c r="C983" s="132"/>
      <c r="D983" s="132"/>
      <c r="E983" s="228"/>
      <c r="F983" s="228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32"/>
      <c r="Z983" s="132"/>
    </row>
    <row r="984" spans="2:26" ht="15.75" customHeight="1" x14ac:dyDescent="0.2">
      <c r="B984" s="132"/>
      <c r="C984" s="132"/>
      <c r="D984" s="132"/>
      <c r="E984" s="228"/>
      <c r="F984" s="228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32"/>
      <c r="Z984" s="132"/>
    </row>
    <row r="985" spans="2:26" ht="15.75" customHeight="1" x14ac:dyDescent="0.2">
      <c r="B985" s="132"/>
      <c r="C985" s="132"/>
      <c r="D985" s="132"/>
      <c r="E985" s="228"/>
      <c r="F985" s="228"/>
      <c r="G985" s="132"/>
      <c r="H985" s="132"/>
      <c r="I985" s="132"/>
      <c r="J985" s="132"/>
      <c r="K985" s="132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32"/>
      <c r="Z985" s="132"/>
    </row>
    <row r="986" spans="2:26" ht="15.75" customHeight="1" x14ac:dyDescent="0.2">
      <c r="B986" s="132"/>
      <c r="C986" s="132"/>
      <c r="D986" s="132"/>
      <c r="E986" s="228"/>
      <c r="F986" s="228"/>
      <c r="G986" s="132"/>
      <c r="H986" s="132"/>
      <c r="I986" s="132"/>
      <c r="J986" s="132"/>
      <c r="K986" s="132"/>
      <c r="L986" s="132"/>
      <c r="M986" s="132"/>
      <c r="N986" s="132"/>
      <c r="O986" s="132"/>
      <c r="P986" s="132"/>
      <c r="Q986" s="132"/>
      <c r="R986" s="132"/>
      <c r="S986" s="132"/>
      <c r="T986" s="132"/>
      <c r="U986" s="132"/>
      <c r="V986" s="132"/>
      <c r="W986" s="132"/>
      <c r="X986" s="132"/>
      <c r="Y986" s="132"/>
      <c r="Z986" s="132"/>
    </row>
    <row r="987" spans="2:26" ht="15.75" customHeight="1" x14ac:dyDescent="0.2">
      <c r="B987" s="132"/>
      <c r="C987" s="132"/>
      <c r="D987" s="132"/>
      <c r="E987" s="228"/>
      <c r="F987" s="228"/>
      <c r="G987" s="132"/>
      <c r="H987" s="132"/>
      <c r="I987" s="132"/>
      <c r="J987" s="132"/>
      <c r="K987" s="132"/>
      <c r="L987" s="132"/>
      <c r="M987" s="132"/>
      <c r="N987" s="132"/>
      <c r="O987" s="132"/>
      <c r="P987" s="132"/>
      <c r="Q987" s="132"/>
      <c r="R987" s="132"/>
      <c r="S987" s="132"/>
      <c r="T987" s="132"/>
      <c r="U987" s="132"/>
      <c r="V987" s="132"/>
      <c r="W987" s="132"/>
      <c r="X987" s="132"/>
      <c r="Y987" s="132"/>
      <c r="Z987" s="132"/>
    </row>
    <row r="988" spans="2:26" ht="15.75" customHeight="1" x14ac:dyDescent="0.2">
      <c r="B988" s="132"/>
      <c r="C988" s="132"/>
      <c r="D988" s="132"/>
      <c r="E988" s="228"/>
      <c r="F988" s="228"/>
      <c r="G988" s="132"/>
      <c r="H988" s="132"/>
      <c r="I988" s="132"/>
      <c r="J988" s="132"/>
      <c r="K988" s="132"/>
      <c r="L988" s="132"/>
      <c r="M988" s="132"/>
      <c r="N988" s="132"/>
      <c r="O988" s="132"/>
      <c r="P988" s="132"/>
      <c r="Q988" s="132"/>
      <c r="R988" s="132"/>
      <c r="S988" s="132"/>
      <c r="T988" s="132"/>
      <c r="U988" s="132"/>
      <c r="V988" s="132"/>
      <c r="W988" s="132"/>
      <c r="X988" s="132"/>
      <c r="Y988" s="132"/>
      <c r="Z988" s="132"/>
    </row>
    <row r="989" spans="2:26" ht="15.75" customHeight="1" x14ac:dyDescent="0.2">
      <c r="B989" s="132"/>
      <c r="C989" s="132"/>
      <c r="D989" s="132"/>
      <c r="E989" s="228"/>
      <c r="F989" s="228"/>
      <c r="G989" s="132"/>
      <c r="H989" s="132"/>
      <c r="I989" s="132"/>
      <c r="J989" s="132"/>
      <c r="K989" s="132"/>
      <c r="L989" s="132"/>
      <c r="M989" s="132"/>
      <c r="N989" s="132"/>
      <c r="O989" s="132"/>
      <c r="P989" s="132"/>
      <c r="Q989" s="132"/>
      <c r="R989" s="132"/>
      <c r="S989" s="132"/>
      <c r="T989" s="132"/>
      <c r="U989" s="132"/>
      <c r="V989" s="132"/>
      <c r="W989" s="132"/>
      <c r="X989" s="132"/>
      <c r="Y989" s="132"/>
      <c r="Z989" s="132"/>
    </row>
    <row r="990" spans="2:26" ht="15.75" customHeight="1" x14ac:dyDescent="0.2">
      <c r="B990" s="132"/>
      <c r="C990" s="132"/>
      <c r="D990" s="132"/>
      <c r="E990" s="228"/>
      <c r="F990" s="228"/>
      <c r="G990" s="132"/>
      <c r="H990" s="132"/>
      <c r="I990" s="132"/>
      <c r="J990" s="132"/>
      <c r="K990" s="132"/>
      <c r="L990" s="132"/>
      <c r="M990" s="132"/>
      <c r="N990" s="132"/>
      <c r="O990" s="132"/>
      <c r="P990" s="132"/>
      <c r="Q990" s="132"/>
      <c r="R990" s="132"/>
      <c r="S990" s="132"/>
      <c r="T990" s="132"/>
      <c r="U990" s="132"/>
      <c r="V990" s="132"/>
      <c r="W990" s="132"/>
      <c r="X990" s="132"/>
      <c r="Y990" s="132"/>
      <c r="Z990" s="132"/>
    </row>
    <row r="991" spans="2:26" ht="15.75" customHeight="1" x14ac:dyDescent="0.2">
      <c r="B991" s="132"/>
      <c r="C991" s="132"/>
      <c r="D991" s="132"/>
      <c r="E991" s="228"/>
      <c r="F991" s="228"/>
      <c r="G991" s="132"/>
      <c r="H991" s="132"/>
      <c r="I991" s="132"/>
      <c r="J991" s="132"/>
      <c r="K991" s="132"/>
      <c r="L991" s="132"/>
      <c r="M991" s="132"/>
      <c r="N991" s="132"/>
      <c r="O991" s="132"/>
      <c r="P991" s="132"/>
      <c r="Q991" s="132"/>
      <c r="R991" s="132"/>
      <c r="S991" s="132"/>
      <c r="T991" s="132"/>
      <c r="U991" s="132"/>
      <c r="V991" s="132"/>
      <c r="W991" s="132"/>
      <c r="X991" s="132"/>
      <c r="Y991" s="132"/>
      <c r="Z991" s="132"/>
    </row>
    <row r="992" spans="2:26" ht="15.75" customHeight="1" x14ac:dyDescent="0.2">
      <c r="B992" s="132"/>
      <c r="C992" s="132"/>
      <c r="D992" s="132"/>
      <c r="E992" s="228"/>
      <c r="F992" s="228"/>
      <c r="G992" s="132"/>
      <c r="H992" s="132"/>
      <c r="I992" s="132"/>
      <c r="J992" s="132"/>
      <c r="K992" s="132"/>
      <c r="L992" s="132"/>
      <c r="M992" s="132"/>
      <c r="N992" s="132"/>
      <c r="O992" s="132"/>
      <c r="P992" s="132"/>
      <c r="Q992" s="132"/>
      <c r="R992" s="132"/>
      <c r="S992" s="132"/>
      <c r="T992" s="132"/>
      <c r="U992" s="132"/>
      <c r="V992" s="132"/>
      <c r="W992" s="132"/>
      <c r="X992" s="132"/>
      <c r="Y992" s="132"/>
      <c r="Z992" s="132"/>
    </row>
    <row r="993" spans="2:26" ht="15.75" customHeight="1" x14ac:dyDescent="0.2">
      <c r="B993" s="132"/>
      <c r="C993" s="132"/>
      <c r="D993" s="132"/>
      <c r="E993" s="228"/>
      <c r="F993" s="228"/>
      <c r="G993" s="132"/>
      <c r="H993" s="132"/>
      <c r="I993" s="132"/>
      <c r="J993" s="132"/>
      <c r="K993" s="132"/>
      <c r="L993" s="132"/>
      <c r="M993" s="132"/>
      <c r="N993" s="132"/>
      <c r="O993" s="132"/>
      <c r="P993" s="132"/>
      <c r="Q993" s="132"/>
      <c r="R993" s="132"/>
      <c r="S993" s="132"/>
      <c r="T993" s="132"/>
      <c r="U993" s="132"/>
      <c r="V993" s="132"/>
      <c r="W993" s="132"/>
      <c r="X993" s="132"/>
      <c r="Y993" s="132"/>
      <c r="Z993" s="132"/>
    </row>
    <row r="994" spans="2:26" ht="15.75" customHeight="1" x14ac:dyDescent="0.2">
      <c r="B994" s="132"/>
      <c r="C994" s="132"/>
      <c r="D994" s="132"/>
      <c r="E994" s="228"/>
      <c r="F994" s="228"/>
      <c r="G994" s="132"/>
      <c r="H994" s="132"/>
      <c r="I994" s="132"/>
      <c r="J994" s="132"/>
      <c r="K994" s="132"/>
      <c r="L994" s="132"/>
      <c r="M994" s="132"/>
      <c r="N994" s="132"/>
      <c r="O994" s="132"/>
      <c r="P994" s="132"/>
      <c r="Q994" s="132"/>
      <c r="R994" s="132"/>
      <c r="S994" s="132"/>
      <c r="T994" s="132"/>
      <c r="U994" s="132"/>
      <c r="V994" s="132"/>
      <c r="W994" s="132"/>
      <c r="X994" s="132"/>
      <c r="Y994" s="132"/>
      <c r="Z994" s="132"/>
    </row>
    <row r="995" spans="2:26" ht="15.75" customHeight="1" x14ac:dyDescent="0.2">
      <c r="B995" s="132"/>
      <c r="C995" s="132"/>
      <c r="D995" s="132"/>
      <c r="E995" s="228"/>
      <c r="F995" s="228"/>
      <c r="G995" s="132"/>
      <c r="H995" s="132"/>
      <c r="I995" s="132"/>
      <c r="J995" s="132"/>
      <c r="K995" s="132"/>
      <c r="L995" s="132"/>
      <c r="M995" s="132"/>
      <c r="N995" s="132"/>
      <c r="O995" s="132"/>
      <c r="P995" s="132"/>
      <c r="Q995" s="132"/>
      <c r="R995" s="132"/>
      <c r="S995" s="132"/>
      <c r="T995" s="132"/>
      <c r="U995" s="132"/>
      <c r="V995" s="132"/>
      <c r="W995" s="132"/>
      <c r="X995" s="132"/>
      <c r="Y995" s="132"/>
      <c r="Z995" s="132"/>
    </row>
    <row r="996" spans="2:26" ht="15.75" customHeight="1" x14ac:dyDescent="0.2">
      <c r="B996" s="132"/>
      <c r="C996" s="132"/>
      <c r="D996" s="132"/>
      <c r="E996" s="228"/>
      <c r="F996" s="228"/>
      <c r="G996" s="132"/>
      <c r="H996" s="132"/>
      <c r="I996" s="132"/>
      <c r="J996" s="132"/>
      <c r="K996" s="132"/>
      <c r="L996" s="132"/>
      <c r="M996" s="132"/>
      <c r="N996" s="132"/>
      <c r="O996" s="132"/>
      <c r="P996" s="132"/>
      <c r="Q996" s="132"/>
      <c r="R996" s="132"/>
      <c r="S996" s="132"/>
      <c r="T996" s="132"/>
      <c r="U996" s="132"/>
      <c r="V996" s="132"/>
      <c r="W996" s="132"/>
      <c r="X996" s="132"/>
      <c r="Y996" s="132"/>
      <c r="Z996" s="132"/>
    </row>
    <row r="997" spans="2:26" ht="15.75" customHeight="1" x14ac:dyDescent="0.2">
      <c r="B997" s="132"/>
      <c r="C997" s="132"/>
      <c r="D997" s="132"/>
      <c r="E997" s="228"/>
      <c r="F997" s="228"/>
      <c r="G997" s="132"/>
      <c r="H997" s="132"/>
      <c r="I997" s="132"/>
      <c r="J997" s="132"/>
      <c r="K997" s="132"/>
      <c r="L997" s="132"/>
      <c r="M997" s="132"/>
      <c r="N997" s="132"/>
      <c r="O997" s="132"/>
      <c r="P997" s="132"/>
      <c r="Q997" s="132"/>
      <c r="R997" s="132"/>
      <c r="S997" s="132"/>
      <c r="T997" s="132"/>
      <c r="U997" s="132"/>
      <c r="V997" s="132"/>
      <c r="W997" s="132"/>
      <c r="X997" s="132"/>
      <c r="Y997" s="132"/>
      <c r="Z997" s="132"/>
    </row>
    <row r="998" spans="2:26" ht="15.75" customHeight="1" x14ac:dyDescent="0.2">
      <c r="B998" s="132"/>
      <c r="C998" s="132"/>
      <c r="D998" s="132"/>
      <c r="E998" s="228"/>
      <c r="F998" s="228"/>
      <c r="G998" s="132"/>
      <c r="H998" s="132"/>
      <c r="I998" s="132"/>
      <c r="J998" s="132"/>
      <c r="K998" s="132"/>
      <c r="L998" s="132"/>
      <c r="M998" s="132"/>
      <c r="N998" s="132"/>
      <c r="O998" s="132"/>
      <c r="P998" s="132"/>
      <c r="Q998" s="132"/>
      <c r="R998" s="132"/>
      <c r="S998" s="132"/>
      <c r="T998" s="132"/>
      <c r="U998" s="132"/>
      <c r="V998" s="132"/>
      <c r="W998" s="132"/>
      <c r="X998" s="132"/>
      <c r="Y998" s="132"/>
      <c r="Z998" s="132"/>
    </row>
    <row r="999" spans="2:26" ht="15.75" customHeight="1" x14ac:dyDescent="0.2">
      <c r="B999" s="132"/>
      <c r="C999" s="132"/>
      <c r="D999" s="132"/>
      <c r="E999" s="228"/>
      <c r="F999" s="228"/>
      <c r="G999" s="132"/>
      <c r="H999" s="132"/>
      <c r="I999" s="132"/>
      <c r="J999" s="132"/>
      <c r="K999" s="132"/>
      <c r="L999" s="132"/>
      <c r="M999" s="132"/>
      <c r="N999" s="132"/>
      <c r="O999" s="132"/>
      <c r="P999" s="132"/>
      <c r="Q999" s="132"/>
      <c r="R999" s="132"/>
      <c r="S999" s="132"/>
      <c r="T999" s="132"/>
      <c r="U999" s="132"/>
      <c r="V999" s="132"/>
      <c r="W999" s="132"/>
      <c r="X999" s="132"/>
      <c r="Y999" s="132"/>
      <c r="Z999" s="132"/>
    </row>
    <row r="1000" spans="2:26" ht="15.75" customHeight="1" x14ac:dyDescent="0.2">
      <c r="B1000" s="132"/>
      <c r="C1000" s="132"/>
      <c r="D1000" s="132"/>
      <c r="E1000" s="228"/>
      <c r="F1000" s="228"/>
      <c r="G1000" s="132"/>
      <c r="H1000" s="132"/>
      <c r="I1000" s="132"/>
      <c r="J1000" s="132"/>
      <c r="K1000" s="132"/>
      <c r="L1000" s="132"/>
      <c r="M1000" s="132"/>
      <c r="N1000" s="132"/>
      <c r="O1000" s="132"/>
      <c r="P1000" s="132"/>
      <c r="Q1000" s="132"/>
      <c r="R1000" s="132"/>
      <c r="S1000" s="132"/>
      <c r="T1000" s="132"/>
      <c r="U1000" s="132"/>
      <c r="V1000" s="132"/>
      <c r="W1000" s="132"/>
      <c r="X1000" s="132"/>
      <c r="Y1000" s="132"/>
      <c r="Z1000" s="132"/>
    </row>
  </sheetData>
  <mergeCells count="11">
    <mergeCell ref="E6:E7"/>
    <mergeCell ref="F6:F7"/>
    <mergeCell ref="A1:F1"/>
    <mergeCell ref="A2:F2"/>
    <mergeCell ref="A3:F3"/>
    <mergeCell ref="D5:F5"/>
    <mergeCell ref="B9:C9"/>
    <mergeCell ref="B25:C25"/>
    <mergeCell ref="A6:A7"/>
    <mergeCell ref="B6:C7"/>
    <mergeCell ref="D6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72"/>
  <sheetViews>
    <sheetView workbookViewId="0">
      <selection activeCell="H10" sqref="H10"/>
    </sheetView>
  </sheetViews>
  <sheetFormatPr defaultColWidth="17.28515625" defaultRowHeight="12" x14ac:dyDescent="0.2"/>
  <cols>
    <col min="1" max="1" width="4" style="457" customWidth="1"/>
    <col min="2" max="2" width="3.28515625" style="152" customWidth="1"/>
    <col min="3" max="3" width="4.140625" style="152" customWidth="1"/>
    <col min="4" max="4" width="5.42578125" style="152" customWidth="1"/>
    <col min="5" max="5" width="4" style="152" customWidth="1"/>
    <col min="6" max="6" width="36.5703125" style="152" customWidth="1"/>
    <col min="7" max="7" width="9.42578125" style="152" customWidth="1"/>
    <col min="8" max="8" width="9.42578125" style="366" customWidth="1"/>
    <col min="9" max="9" width="11" style="131" customWidth="1"/>
    <col min="10" max="26" width="8" style="152" customWidth="1"/>
    <col min="27" max="256" width="17.28515625" style="152"/>
    <col min="257" max="257" width="5.85546875" style="152" customWidth="1"/>
    <col min="258" max="258" width="4.140625" style="152" customWidth="1"/>
    <col min="259" max="259" width="4.42578125" style="152" customWidth="1"/>
    <col min="260" max="260" width="5.42578125" style="152" customWidth="1"/>
    <col min="261" max="261" width="4" style="152" customWidth="1"/>
    <col min="262" max="262" width="48" style="152" customWidth="1"/>
    <col min="263" max="263" width="14.5703125" style="152" customWidth="1"/>
    <col min="264" max="264" width="14.28515625" style="152" customWidth="1"/>
    <col min="265" max="282" width="8" style="152" customWidth="1"/>
    <col min="283" max="512" width="17.28515625" style="152"/>
    <col min="513" max="513" width="5.85546875" style="152" customWidth="1"/>
    <col min="514" max="514" width="4.140625" style="152" customWidth="1"/>
    <col min="515" max="515" width="4.42578125" style="152" customWidth="1"/>
    <col min="516" max="516" width="5.42578125" style="152" customWidth="1"/>
    <col min="517" max="517" width="4" style="152" customWidth="1"/>
    <col min="518" max="518" width="48" style="152" customWidth="1"/>
    <col min="519" max="519" width="14.5703125" style="152" customWidth="1"/>
    <col min="520" max="520" width="14.28515625" style="152" customWidth="1"/>
    <col min="521" max="538" width="8" style="152" customWidth="1"/>
    <col min="539" max="768" width="17.28515625" style="152"/>
    <col min="769" max="769" width="5.85546875" style="152" customWidth="1"/>
    <col min="770" max="770" width="4.140625" style="152" customWidth="1"/>
    <col min="771" max="771" width="4.42578125" style="152" customWidth="1"/>
    <col min="772" max="772" width="5.42578125" style="152" customWidth="1"/>
    <col min="773" max="773" width="4" style="152" customWidth="1"/>
    <col min="774" max="774" width="48" style="152" customWidth="1"/>
    <col min="775" max="775" width="14.5703125" style="152" customWidth="1"/>
    <col min="776" max="776" width="14.28515625" style="152" customWidth="1"/>
    <col min="777" max="794" width="8" style="152" customWidth="1"/>
    <col min="795" max="1024" width="17.28515625" style="152"/>
    <col min="1025" max="1025" width="5.85546875" style="152" customWidth="1"/>
    <col min="1026" max="1026" width="4.140625" style="152" customWidth="1"/>
    <col min="1027" max="1027" width="4.42578125" style="152" customWidth="1"/>
    <col min="1028" max="1028" width="5.42578125" style="152" customWidth="1"/>
    <col min="1029" max="1029" width="4" style="152" customWidth="1"/>
    <col min="1030" max="1030" width="48" style="152" customWidth="1"/>
    <col min="1031" max="1031" width="14.5703125" style="152" customWidth="1"/>
    <col min="1032" max="1032" width="14.28515625" style="152" customWidth="1"/>
    <col min="1033" max="1050" width="8" style="152" customWidth="1"/>
    <col min="1051" max="1280" width="17.28515625" style="152"/>
    <col min="1281" max="1281" width="5.85546875" style="152" customWidth="1"/>
    <col min="1282" max="1282" width="4.140625" style="152" customWidth="1"/>
    <col min="1283" max="1283" width="4.42578125" style="152" customWidth="1"/>
    <col min="1284" max="1284" width="5.42578125" style="152" customWidth="1"/>
    <col min="1285" max="1285" width="4" style="152" customWidth="1"/>
    <col min="1286" max="1286" width="48" style="152" customWidth="1"/>
    <col min="1287" max="1287" width="14.5703125" style="152" customWidth="1"/>
    <col min="1288" max="1288" width="14.28515625" style="152" customWidth="1"/>
    <col min="1289" max="1306" width="8" style="152" customWidth="1"/>
    <col min="1307" max="1536" width="17.28515625" style="152"/>
    <col min="1537" max="1537" width="5.85546875" style="152" customWidth="1"/>
    <col min="1538" max="1538" width="4.140625" style="152" customWidth="1"/>
    <col min="1539" max="1539" width="4.42578125" style="152" customWidth="1"/>
    <col min="1540" max="1540" width="5.42578125" style="152" customWidth="1"/>
    <col min="1541" max="1541" width="4" style="152" customWidth="1"/>
    <col min="1542" max="1542" width="48" style="152" customWidth="1"/>
    <col min="1543" max="1543" width="14.5703125" style="152" customWidth="1"/>
    <col min="1544" max="1544" width="14.28515625" style="152" customWidth="1"/>
    <col min="1545" max="1562" width="8" style="152" customWidth="1"/>
    <col min="1563" max="1792" width="17.28515625" style="152"/>
    <col min="1793" max="1793" width="5.85546875" style="152" customWidth="1"/>
    <col min="1794" max="1794" width="4.140625" style="152" customWidth="1"/>
    <col min="1795" max="1795" width="4.42578125" style="152" customWidth="1"/>
    <col min="1796" max="1796" width="5.42578125" style="152" customWidth="1"/>
    <col min="1797" max="1797" width="4" style="152" customWidth="1"/>
    <col min="1798" max="1798" width="48" style="152" customWidth="1"/>
    <col min="1799" max="1799" width="14.5703125" style="152" customWidth="1"/>
    <col min="1800" max="1800" width="14.28515625" style="152" customWidth="1"/>
    <col min="1801" max="1818" width="8" style="152" customWidth="1"/>
    <col min="1819" max="2048" width="17.28515625" style="152"/>
    <col min="2049" max="2049" width="5.85546875" style="152" customWidth="1"/>
    <col min="2050" max="2050" width="4.140625" style="152" customWidth="1"/>
    <col min="2051" max="2051" width="4.42578125" style="152" customWidth="1"/>
    <col min="2052" max="2052" width="5.42578125" style="152" customWidth="1"/>
    <col min="2053" max="2053" width="4" style="152" customWidth="1"/>
    <col min="2054" max="2054" width="48" style="152" customWidth="1"/>
    <col min="2055" max="2055" width="14.5703125" style="152" customWidth="1"/>
    <col min="2056" max="2056" width="14.28515625" style="152" customWidth="1"/>
    <col min="2057" max="2074" width="8" style="152" customWidth="1"/>
    <col min="2075" max="2304" width="17.28515625" style="152"/>
    <col min="2305" max="2305" width="5.85546875" style="152" customWidth="1"/>
    <col min="2306" max="2306" width="4.140625" style="152" customWidth="1"/>
    <col min="2307" max="2307" width="4.42578125" style="152" customWidth="1"/>
    <col min="2308" max="2308" width="5.42578125" style="152" customWidth="1"/>
    <col min="2309" max="2309" width="4" style="152" customWidth="1"/>
    <col min="2310" max="2310" width="48" style="152" customWidth="1"/>
    <col min="2311" max="2311" width="14.5703125" style="152" customWidth="1"/>
    <col min="2312" max="2312" width="14.28515625" style="152" customWidth="1"/>
    <col min="2313" max="2330" width="8" style="152" customWidth="1"/>
    <col min="2331" max="2560" width="17.28515625" style="152"/>
    <col min="2561" max="2561" width="5.85546875" style="152" customWidth="1"/>
    <col min="2562" max="2562" width="4.140625" style="152" customWidth="1"/>
    <col min="2563" max="2563" width="4.42578125" style="152" customWidth="1"/>
    <col min="2564" max="2564" width="5.42578125" style="152" customWidth="1"/>
    <col min="2565" max="2565" width="4" style="152" customWidth="1"/>
    <col min="2566" max="2566" width="48" style="152" customWidth="1"/>
    <col min="2567" max="2567" width="14.5703125" style="152" customWidth="1"/>
    <col min="2568" max="2568" width="14.28515625" style="152" customWidth="1"/>
    <col min="2569" max="2586" width="8" style="152" customWidth="1"/>
    <col min="2587" max="2816" width="17.28515625" style="152"/>
    <col min="2817" max="2817" width="5.85546875" style="152" customWidth="1"/>
    <col min="2818" max="2818" width="4.140625" style="152" customWidth="1"/>
    <col min="2819" max="2819" width="4.42578125" style="152" customWidth="1"/>
    <col min="2820" max="2820" width="5.42578125" style="152" customWidth="1"/>
    <col min="2821" max="2821" width="4" style="152" customWidth="1"/>
    <col min="2822" max="2822" width="48" style="152" customWidth="1"/>
    <col min="2823" max="2823" width="14.5703125" style="152" customWidth="1"/>
    <col min="2824" max="2824" width="14.28515625" style="152" customWidth="1"/>
    <col min="2825" max="2842" width="8" style="152" customWidth="1"/>
    <col min="2843" max="3072" width="17.28515625" style="152"/>
    <col min="3073" max="3073" width="5.85546875" style="152" customWidth="1"/>
    <col min="3074" max="3074" width="4.140625" style="152" customWidth="1"/>
    <col min="3075" max="3075" width="4.42578125" style="152" customWidth="1"/>
    <col min="3076" max="3076" width="5.42578125" style="152" customWidth="1"/>
    <col min="3077" max="3077" width="4" style="152" customWidth="1"/>
    <col min="3078" max="3078" width="48" style="152" customWidth="1"/>
    <col min="3079" max="3079" width="14.5703125" style="152" customWidth="1"/>
    <col min="3080" max="3080" width="14.28515625" style="152" customWidth="1"/>
    <col min="3081" max="3098" width="8" style="152" customWidth="1"/>
    <col min="3099" max="3328" width="17.28515625" style="152"/>
    <col min="3329" max="3329" width="5.85546875" style="152" customWidth="1"/>
    <col min="3330" max="3330" width="4.140625" style="152" customWidth="1"/>
    <col min="3331" max="3331" width="4.42578125" style="152" customWidth="1"/>
    <col min="3332" max="3332" width="5.42578125" style="152" customWidth="1"/>
    <col min="3333" max="3333" width="4" style="152" customWidth="1"/>
    <col min="3334" max="3334" width="48" style="152" customWidth="1"/>
    <col min="3335" max="3335" width="14.5703125" style="152" customWidth="1"/>
    <col min="3336" max="3336" width="14.28515625" style="152" customWidth="1"/>
    <col min="3337" max="3354" width="8" style="152" customWidth="1"/>
    <col min="3355" max="3584" width="17.28515625" style="152"/>
    <col min="3585" max="3585" width="5.85546875" style="152" customWidth="1"/>
    <col min="3586" max="3586" width="4.140625" style="152" customWidth="1"/>
    <col min="3587" max="3587" width="4.42578125" style="152" customWidth="1"/>
    <col min="3588" max="3588" width="5.42578125" style="152" customWidth="1"/>
    <col min="3589" max="3589" width="4" style="152" customWidth="1"/>
    <col min="3590" max="3590" width="48" style="152" customWidth="1"/>
    <col min="3591" max="3591" width="14.5703125" style="152" customWidth="1"/>
    <col min="3592" max="3592" width="14.28515625" style="152" customWidth="1"/>
    <col min="3593" max="3610" width="8" style="152" customWidth="1"/>
    <col min="3611" max="3840" width="17.28515625" style="152"/>
    <col min="3841" max="3841" width="5.85546875" style="152" customWidth="1"/>
    <col min="3842" max="3842" width="4.140625" style="152" customWidth="1"/>
    <col min="3843" max="3843" width="4.42578125" style="152" customWidth="1"/>
    <col min="3844" max="3844" width="5.42578125" style="152" customWidth="1"/>
    <col min="3845" max="3845" width="4" style="152" customWidth="1"/>
    <col min="3846" max="3846" width="48" style="152" customWidth="1"/>
    <col min="3847" max="3847" width="14.5703125" style="152" customWidth="1"/>
    <col min="3848" max="3848" width="14.28515625" style="152" customWidth="1"/>
    <col min="3849" max="3866" width="8" style="152" customWidth="1"/>
    <col min="3867" max="4096" width="17.28515625" style="152"/>
    <col min="4097" max="4097" width="5.85546875" style="152" customWidth="1"/>
    <col min="4098" max="4098" width="4.140625" style="152" customWidth="1"/>
    <col min="4099" max="4099" width="4.42578125" style="152" customWidth="1"/>
    <col min="4100" max="4100" width="5.42578125" style="152" customWidth="1"/>
    <col min="4101" max="4101" width="4" style="152" customWidth="1"/>
    <col min="4102" max="4102" width="48" style="152" customWidth="1"/>
    <col min="4103" max="4103" width="14.5703125" style="152" customWidth="1"/>
    <col min="4104" max="4104" width="14.28515625" style="152" customWidth="1"/>
    <col min="4105" max="4122" width="8" style="152" customWidth="1"/>
    <col min="4123" max="4352" width="17.28515625" style="152"/>
    <col min="4353" max="4353" width="5.85546875" style="152" customWidth="1"/>
    <col min="4354" max="4354" width="4.140625" style="152" customWidth="1"/>
    <col min="4355" max="4355" width="4.42578125" style="152" customWidth="1"/>
    <col min="4356" max="4356" width="5.42578125" style="152" customWidth="1"/>
    <col min="4357" max="4357" width="4" style="152" customWidth="1"/>
    <col min="4358" max="4358" width="48" style="152" customWidth="1"/>
    <col min="4359" max="4359" width="14.5703125" style="152" customWidth="1"/>
    <col min="4360" max="4360" width="14.28515625" style="152" customWidth="1"/>
    <col min="4361" max="4378" width="8" style="152" customWidth="1"/>
    <col min="4379" max="4608" width="17.28515625" style="152"/>
    <col min="4609" max="4609" width="5.85546875" style="152" customWidth="1"/>
    <col min="4610" max="4610" width="4.140625" style="152" customWidth="1"/>
    <col min="4611" max="4611" width="4.42578125" style="152" customWidth="1"/>
    <col min="4612" max="4612" width="5.42578125" style="152" customWidth="1"/>
    <col min="4613" max="4613" width="4" style="152" customWidth="1"/>
    <col min="4614" max="4614" width="48" style="152" customWidth="1"/>
    <col min="4615" max="4615" width="14.5703125" style="152" customWidth="1"/>
    <col min="4616" max="4616" width="14.28515625" style="152" customWidth="1"/>
    <col min="4617" max="4634" width="8" style="152" customWidth="1"/>
    <col min="4635" max="4864" width="17.28515625" style="152"/>
    <col min="4865" max="4865" width="5.85546875" style="152" customWidth="1"/>
    <col min="4866" max="4866" width="4.140625" style="152" customWidth="1"/>
    <col min="4867" max="4867" width="4.42578125" style="152" customWidth="1"/>
    <col min="4868" max="4868" width="5.42578125" style="152" customWidth="1"/>
    <col min="4869" max="4869" width="4" style="152" customWidth="1"/>
    <col min="4870" max="4870" width="48" style="152" customWidth="1"/>
    <col min="4871" max="4871" width="14.5703125" style="152" customWidth="1"/>
    <col min="4872" max="4872" width="14.28515625" style="152" customWidth="1"/>
    <col min="4873" max="4890" width="8" style="152" customWidth="1"/>
    <col min="4891" max="5120" width="17.28515625" style="152"/>
    <col min="5121" max="5121" width="5.85546875" style="152" customWidth="1"/>
    <col min="5122" max="5122" width="4.140625" style="152" customWidth="1"/>
    <col min="5123" max="5123" width="4.42578125" style="152" customWidth="1"/>
    <col min="5124" max="5124" width="5.42578125" style="152" customWidth="1"/>
    <col min="5125" max="5125" width="4" style="152" customWidth="1"/>
    <col min="5126" max="5126" width="48" style="152" customWidth="1"/>
    <col min="5127" max="5127" width="14.5703125" style="152" customWidth="1"/>
    <col min="5128" max="5128" width="14.28515625" style="152" customWidth="1"/>
    <col min="5129" max="5146" width="8" style="152" customWidth="1"/>
    <col min="5147" max="5376" width="17.28515625" style="152"/>
    <col min="5377" max="5377" width="5.85546875" style="152" customWidth="1"/>
    <col min="5378" max="5378" width="4.140625" style="152" customWidth="1"/>
    <col min="5379" max="5379" width="4.42578125" style="152" customWidth="1"/>
    <col min="5380" max="5380" width="5.42578125" style="152" customWidth="1"/>
    <col min="5381" max="5381" width="4" style="152" customWidth="1"/>
    <col min="5382" max="5382" width="48" style="152" customWidth="1"/>
    <col min="5383" max="5383" width="14.5703125" style="152" customWidth="1"/>
    <col min="5384" max="5384" width="14.28515625" style="152" customWidth="1"/>
    <col min="5385" max="5402" width="8" style="152" customWidth="1"/>
    <col min="5403" max="5632" width="17.28515625" style="152"/>
    <col min="5633" max="5633" width="5.85546875" style="152" customWidth="1"/>
    <col min="5634" max="5634" width="4.140625" style="152" customWidth="1"/>
    <col min="5635" max="5635" width="4.42578125" style="152" customWidth="1"/>
    <col min="5636" max="5636" width="5.42578125" style="152" customWidth="1"/>
    <col min="5637" max="5637" width="4" style="152" customWidth="1"/>
    <col min="5638" max="5638" width="48" style="152" customWidth="1"/>
    <col min="5639" max="5639" width="14.5703125" style="152" customWidth="1"/>
    <col min="5640" max="5640" width="14.28515625" style="152" customWidth="1"/>
    <col min="5641" max="5658" width="8" style="152" customWidth="1"/>
    <col min="5659" max="5888" width="17.28515625" style="152"/>
    <col min="5889" max="5889" width="5.85546875" style="152" customWidth="1"/>
    <col min="5890" max="5890" width="4.140625" style="152" customWidth="1"/>
    <col min="5891" max="5891" width="4.42578125" style="152" customWidth="1"/>
    <col min="5892" max="5892" width="5.42578125" style="152" customWidth="1"/>
    <col min="5893" max="5893" width="4" style="152" customWidth="1"/>
    <col min="5894" max="5894" width="48" style="152" customWidth="1"/>
    <col min="5895" max="5895" width="14.5703125" style="152" customWidth="1"/>
    <col min="5896" max="5896" width="14.28515625" style="152" customWidth="1"/>
    <col min="5897" max="5914" width="8" style="152" customWidth="1"/>
    <col min="5915" max="6144" width="17.28515625" style="152"/>
    <col min="6145" max="6145" width="5.85546875" style="152" customWidth="1"/>
    <col min="6146" max="6146" width="4.140625" style="152" customWidth="1"/>
    <col min="6147" max="6147" width="4.42578125" style="152" customWidth="1"/>
    <col min="6148" max="6148" width="5.42578125" style="152" customWidth="1"/>
    <col min="6149" max="6149" width="4" style="152" customWidth="1"/>
    <col min="6150" max="6150" width="48" style="152" customWidth="1"/>
    <col min="6151" max="6151" width="14.5703125" style="152" customWidth="1"/>
    <col min="6152" max="6152" width="14.28515625" style="152" customWidth="1"/>
    <col min="6153" max="6170" width="8" style="152" customWidth="1"/>
    <col min="6171" max="6400" width="17.28515625" style="152"/>
    <col min="6401" max="6401" width="5.85546875" style="152" customWidth="1"/>
    <col min="6402" max="6402" width="4.140625" style="152" customWidth="1"/>
    <col min="6403" max="6403" width="4.42578125" style="152" customWidth="1"/>
    <col min="6404" max="6404" width="5.42578125" style="152" customWidth="1"/>
    <col min="6405" max="6405" width="4" style="152" customWidth="1"/>
    <col min="6406" max="6406" width="48" style="152" customWidth="1"/>
    <col min="6407" max="6407" width="14.5703125" style="152" customWidth="1"/>
    <col min="6408" max="6408" width="14.28515625" style="152" customWidth="1"/>
    <col min="6409" max="6426" width="8" style="152" customWidth="1"/>
    <col min="6427" max="6656" width="17.28515625" style="152"/>
    <col min="6657" max="6657" width="5.85546875" style="152" customWidth="1"/>
    <col min="6658" max="6658" width="4.140625" style="152" customWidth="1"/>
    <col min="6659" max="6659" width="4.42578125" style="152" customWidth="1"/>
    <col min="6660" max="6660" width="5.42578125" style="152" customWidth="1"/>
    <col min="6661" max="6661" width="4" style="152" customWidth="1"/>
    <col min="6662" max="6662" width="48" style="152" customWidth="1"/>
    <col min="6663" max="6663" width="14.5703125" style="152" customWidth="1"/>
    <col min="6664" max="6664" width="14.28515625" style="152" customWidth="1"/>
    <col min="6665" max="6682" width="8" style="152" customWidth="1"/>
    <col min="6683" max="6912" width="17.28515625" style="152"/>
    <col min="6913" max="6913" width="5.85546875" style="152" customWidth="1"/>
    <col min="6914" max="6914" width="4.140625" style="152" customWidth="1"/>
    <col min="6915" max="6915" width="4.42578125" style="152" customWidth="1"/>
    <col min="6916" max="6916" width="5.42578125" style="152" customWidth="1"/>
    <col min="6917" max="6917" width="4" style="152" customWidth="1"/>
    <col min="6918" max="6918" width="48" style="152" customWidth="1"/>
    <col min="6919" max="6919" width="14.5703125" style="152" customWidth="1"/>
    <col min="6920" max="6920" width="14.28515625" style="152" customWidth="1"/>
    <col min="6921" max="6938" width="8" style="152" customWidth="1"/>
    <col min="6939" max="7168" width="17.28515625" style="152"/>
    <col min="7169" max="7169" width="5.85546875" style="152" customWidth="1"/>
    <col min="7170" max="7170" width="4.140625" style="152" customWidth="1"/>
    <col min="7171" max="7171" width="4.42578125" style="152" customWidth="1"/>
    <col min="7172" max="7172" width="5.42578125" style="152" customWidth="1"/>
    <col min="7173" max="7173" width="4" style="152" customWidth="1"/>
    <col min="7174" max="7174" width="48" style="152" customWidth="1"/>
    <col min="7175" max="7175" width="14.5703125" style="152" customWidth="1"/>
    <col min="7176" max="7176" width="14.28515625" style="152" customWidth="1"/>
    <col min="7177" max="7194" width="8" style="152" customWidth="1"/>
    <col min="7195" max="7424" width="17.28515625" style="152"/>
    <col min="7425" max="7425" width="5.85546875" style="152" customWidth="1"/>
    <col min="7426" max="7426" width="4.140625" style="152" customWidth="1"/>
    <col min="7427" max="7427" width="4.42578125" style="152" customWidth="1"/>
    <col min="7428" max="7428" width="5.42578125" style="152" customWidth="1"/>
    <col min="7429" max="7429" width="4" style="152" customWidth="1"/>
    <col min="7430" max="7430" width="48" style="152" customWidth="1"/>
    <col min="7431" max="7431" width="14.5703125" style="152" customWidth="1"/>
    <col min="7432" max="7432" width="14.28515625" style="152" customWidth="1"/>
    <col min="7433" max="7450" width="8" style="152" customWidth="1"/>
    <col min="7451" max="7680" width="17.28515625" style="152"/>
    <col min="7681" max="7681" width="5.85546875" style="152" customWidth="1"/>
    <col min="7682" max="7682" width="4.140625" style="152" customWidth="1"/>
    <col min="7683" max="7683" width="4.42578125" style="152" customWidth="1"/>
    <col min="7684" max="7684" width="5.42578125" style="152" customWidth="1"/>
    <col min="7685" max="7685" width="4" style="152" customWidth="1"/>
    <col min="7686" max="7686" width="48" style="152" customWidth="1"/>
    <col min="7687" max="7687" width="14.5703125" style="152" customWidth="1"/>
    <col min="7688" max="7688" width="14.28515625" style="152" customWidth="1"/>
    <col min="7689" max="7706" width="8" style="152" customWidth="1"/>
    <col min="7707" max="7936" width="17.28515625" style="152"/>
    <col min="7937" max="7937" width="5.85546875" style="152" customWidth="1"/>
    <col min="7938" max="7938" width="4.140625" style="152" customWidth="1"/>
    <col min="7939" max="7939" width="4.42578125" style="152" customWidth="1"/>
    <col min="7940" max="7940" width="5.42578125" style="152" customWidth="1"/>
    <col min="7941" max="7941" width="4" style="152" customWidth="1"/>
    <col min="7942" max="7942" width="48" style="152" customWidth="1"/>
    <col min="7943" max="7943" width="14.5703125" style="152" customWidth="1"/>
    <col min="7944" max="7944" width="14.28515625" style="152" customWidth="1"/>
    <col min="7945" max="7962" width="8" style="152" customWidth="1"/>
    <col min="7963" max="8192" width="17.28515625" style="152"/>
    <col min="8193" max="8193" width="5.85546875" style="152" customWidth="1"/>
    <col min="8194" max="8194" width="4.140625" style="152" customWidth="1"/>
    <col min="8195" max="8195" width="4.42578125" style="152" customWidth="1"/>
    <col min="8196" max="8196" width="5.42578125" style="152" customWidth="1"/>
    <col min="8197" max="8197" width="4" style="152" customWidth="1"/>
    <col min="8198" max="8198" width="48" style="152" customWidth="1"/>
    <col min="8199" max="8199" width="14.5703125" style="152" customWidth="1"/>
    <col min="8200" max="8200" width="14.28515625" style="152" customWidth="1"/>
    <col min="8201" max="8218" width="8" style="152" customWidth="1"/>
    <col min="8219" max="8448" width="17.28515625" style="152"/>
    <col min="8449" max="8449" width="5.85546875" style="152" customWidth="1"/>
    <col min="8450" max="8450" width="4.140625" style="152" customWidth="1"/>
    <col min="8451" max="8451" width="4.42578125" style="152" customWidth="1"/>
    <col min="8452" max="8452" width="5.42578125" style="152" customWidth="1"/>
    <col min="8453" max="8453" width="4" style="152" customWidth="1"/>
    <col min="8454" max="8454" width="48" style="152" customWidth="1"/>
    <col min="8455" max="8455" width="14.5703125" style="152" customWidth="1"/>
    <col min="8456" max="8456" width="14.28515625" style="152" customWidth="1"/>
    <col min="8457" max="8474" width="8" style="152" customWidth="1"/>
    <col min="8475" max="8704" width="17.28515625" style="152"/>
    <col min="8705" max="8705" width="5.85546875" style="152" customWidth="1"/>
    <col min="8706" max="8706" width="4.140625" style="152" customWidth="1"/>
    <col min="8707" max="8707" width="4.42578125" style="152" customWidth="1"/>
    <col min="8708" max="8708" width="5.42578125" style="152" customWidth="1"/>
    <col min="8709" max="8709" width="4" style="152" customWidth="1"/>
    <col min="8710" max="8710" width="48" style="152" customWidth="1"/>
    <col min="8711" max="8711" width="14.5703125" style="152" customWidth="1"/>
    <col min="8712" max="8712" width="14.28515625" style="152" customWidth="1"/>
    <col min="8713" max="8730" width="8" style="152" customWidth="1"/>
    <col min="8731" max="8960" width="17.28515625" style="152"/>
    <col min="8961" max="8961" width="5.85546875" style="152" customWidth="1"/>
    <col min="8962" max="8962" width="4.140625" style="152" customWidth="1"/>
    <col min="8963" max="8963" width="4.42578125" style="152" customWidth="1"/>
    <col min="8964" max="8964" width="5.42578125" style="152" customWidth="1"/>
    <col min="8965" max="8965" width="4" style="152" customWidth="1"/>
    <col min="8966" max="8966" width="48" style="152" customWidth="1"/>
    <col min="8967" max="8967" width="14.5703125" style="152" customWidth="1"/>
    <col min="8968" max="8968" width="14.28515625" style="152" customWidth="1"/>
    <col min="8969" max="8986" width="8" style="152" customWidth="1"/>
    <col min="8987" max="9216" width="17.28515625" style="152"/>
    <col min="9217" max="9217" width="5.85546875" style="152" customWidth="1"/>
    <col min="9218" max="9218" width="4.140625" style="152" customWidth="1"/>
    <col min="9219" max="9219" width="4.42578125" style="152" customWidth="1"/>
    <col min="9220" max="9220" width="5.42578125" style="152" customWidth="1"/>
    <col min="9221" max="9221" width="4" style="152" customWidth="1"/>
    <col min="9222" max="9222" width="48" style="152" customWidth="1"/>
    <col min="9223" max="9223" width="14.5703125" style="152" customWidth="1"/>
    <col min="9224" max="9224" width="14.28515625" style="152" customWidth="1"/>
    <col min="9225" max="9242" width="8" style="152" customWidth="1"/>
    <col min="9243" max="9472" width="17.28515625" style="152"/>
    <col min="9473" max="9473" width="5.85546875" style="152" customWidth="1"/>
    <col min="9474" max="9474" width="4.140625" style="152" customWidth="1"/>
    <col min="9475" max="9475" width="4.42578125" style="152" customWidth="1"/>
    <col min="9476" max="9476" width="5.42578125" style="152" customWidth="1"/>
    <col min="9477" max="9477" width="4" style="152" customWidth="1"/>
    <col min="9478" max="9478" width="48" style="152" customWidth="1"/>
    <col min="9479" max="9479" width="14.5703125" style="152" customWidth="1"/>
    <col min="9480" max="9480" width="14.28515625" style="152" customWidth="1"/>
    <col min="9481" max="9498" width="8" style="152" customWidth="1"/>
    <col min="9499" max="9728" width="17.28515625" style="152"/>
    <col min="9729" max="9729" width="5.85546875" style="152" customWidth="1"/>
    <col min="9730" max="9730" width="4.140625" style="152" customWidth="1"/>
    <col min="9731" max="9731" width="4.42578125" style="152" customWidth="1"/>
    <col min="9732" max="9732" width="5.42578125" style="152" customWidth="1"/>
    <col min="9733" max="9733" width="4" style="152" customWidth="1"/>
    <col min="9734" max="9734" width="48" style="152" customWidth="1"/>
    <col min="9735" max="9735" width="14.5703125" style="152" customWidth="1"/>
    <col min="9736" max="9736" width="14.28515625" style="152" customWidth="1"/>
    <col min="9737" max="9754" width="8" style="152" customWidth="1"/>
    <col min="9755" max="9984" width="17.28515625" style="152"/>
    <col min="9985" max="9985" width="5.85546875" style="152" customWidth="1"/>
    <col min="9986" max="9986" width="4.140625" style="152" customWidth="1"/>
    <col min="9987" max="9987" width="4.42578125" style="152" customWidth="1"/>
    <col min="9988" max="9988" width="5.42578125" style="152" customWidth="1"/>
    <col min="9989" max="9989" width="4" style="152" customWidth="1"/>
    <col min="9990" max="9990" width="48" style="152" customWidth="1"/>
    <col min="9991" max="9991" width="14.5703125" style="152" customWidth="1"/>
    <col min="9992" max="9992" width="14.28515625" style="152" customWidth="1"/>
    <col min="9993" max="10010" width="8" style="152" customWidth="1"/>
    <col min="10011" max="10240" width="17.28515625" style="152"/>
    <col min="10241" max="10241" width="5.85546875" style="152" customWidth="1"/>
    <col min="10242" max="10242" width="4.140625" style="152" customWidth="1"/>
    <col min="10243" max="10243" width="4.42578125" style="152" customWidth="1"/>
    <col min="10244" max="10244" width="5.42578125" style="152" customWidth="1"/>
    <col min="10245" max="10245" width="4" style="152" customWidth="1"/>
    <col min="10246" max="10246" width="48" style="152" customWidth="1"/>
    <col min="10247" max="10247" width="14.5703125" style="152" customWidth="1"/>
    <col min="10248" max="10248" width="14.28515625" style="152" customWidth="1"/>
    <col min="10249" max="10266" width="8" style="152" customWidth="1"/>
    <col min="10267" max="10496" width="17.28515625" style="152"/>
    <col min="10497" max="10497" width="5.85546875" style="152" customWidth="1"/>
    <col min="10498" max="10498" width="4.140625" style="152" customWidth="1"/>
    <col min="10499" max="10499" width="4.42578125" style="152" customWidth="1"/>
    <col min="10500" max="10500" width="5.42578125" style="152" customWidth="1"/>
    <col min="10501" max="10501" width="4" style="152" customWidth="1"/>
    <col min="10502" max="10502" width="48" style="152" customWidth="1"/>
    <col min="10503" max="10503" width="14.5703125" style="152" customWidth="1"/>
    <col min="10504" max="10504" width="14.28515625" style="152" customWidth="1"/>
    <col min="10505" max="10522" width="8" style="152" customWidth="1"/>
    <col min="10523" max="10752" width="17.28515625" style="152"/>
    <col min="10753" max="10753" width="5.85546875" style="152" customWidth="1"/>
    <col min="10754" max="10754" width="4.140625" style="152" customWidth="1"/>
    <col min="10755" max="10755" width="4.42578125" style="152" customWidth="1"/>
    <col min="10756" max="10756" width="5.42578125" style="152" customWidth="1"/>
    <col min="10757" max="10757" width="4" style="152" customWidth="1"/>
    <col min="10758" max="10758" width="48" style="152" customWidth="1"/>
    <col min="10759" max="10759" width="14.5703125" style="152" customWidth="1"/>
    <col min="10760" max="10760" width="14.28515625" style="152" customWidth="1"/>
    <col min="10761" max="10778" width="8" style="152" customWidth="1"/>
    <col min="10779" max="11008" width="17.28515625" style="152"/>
    <col min="11009" max="11009" width="5.85546875" style="152" customWidth="1"/>
    <col min="11010" max="11010" width="4.140625" style="152" customWidth="1"/>
    <col min="11011" max="11011" width="4.42578125" style="152" customWidth="1"/>
    <col min="11012" max="11012" width="5.42578125" style="152" customWidth="1"/>
    <col min="11013" max="11013" width="4" style="152" customWidth="1"/>
    <col min="11014" max="11014" width="48" style="152" customWidth="1"/>
    <col min="11015" max="11015" width="14.5703125" style="152" customWidth="1"/>
    <col min="11016" max="11016" width="14.28515625" style="152" customWidth="1"/>
    <col min="11017" max="11034" width="8" style="152" customWidth="1"/>
    <col min="11035" max="11264" width="17.28515625" style="152"/>
    <col min="11265" max="11265" width="5.85546875" style="152" customWidth="1"/>
    <col min="11266" max="11266" width="4.140625" style="152" customWidth="1"/>
    <col min="11267" max="11267" width="4.42578125" style="152" customWidth="1"/>
    <col min="11268" max="11268" width="5.42578125" style="152" customWidth="1"/>
    <col min="11269" max="11269" width="4" style="152" customWidth="1"/>
    <col min="11270" max="11270" width="48" style="152" customWidth="1"/>
    <col min="11271" max="11271" width="14.5703125" style="152" customWidth="1"/>
    <col min="11272" max="11272" width="14.28515625" style="152" customWidth="1"/>
    <col min="11273" max="11290" width="8" style="152" customWidth="1"/>
    <col min="11291" max="11520" width="17.28515625" style="152"/>
    <col min="11521" max="11521" width="5.85546875" style="152" customWidth="1"/>
    <col min="11522" max="11522" width="4.140625" style="152" customWidth="1"/>
    <col min="11523" max="11523" width="4.42578125" style="152" customWidth="1"/>
    <col min="11524" max="11524" width="5.42578125" style="152" customWidth="1"/>
    <col min="11525" max="11525" width="4" style="152" customWidth="1"/>
    <col min="11526" max="11526" width="48" style="152" customWidth="1"/>
    <col min="11527" max="11527" width="14.5703125" style="152" customWidth="1"/>
    <col min="11528" max="11528" width="14.28515625" style="152" customWidth="1"/>
    <col min="11529" max="11546" width="8" style="152" customWidth="1"/>
    <col min="11547" max="11776" width="17.28515625" style="152"/>
    <col min="11777" max="11777" width="5.85546875" style="152" customWidth="1"/>
    <col min="11778" max="11778" width="4.140625" style="152" customWidth="1"/>
    <col min="11779" max="11779" width="4.42578125" style="152" customWidth="1"/>
    <col min="11780" max="11780" width="5.42578125" style="152" customWidth="1"/>
    <col min="11781" max="11781" width="4" style="152" customWidth="1"/>
    <col min="11782" max="11782" width="48" style="152" customWidth="1"/>
    <col min="11783" max="11783" width="14.5703125" style="152" customWidth="1"/>
    <col min="11784" max="11784" width="14.28515625" style="152" customWidth="1"/>
    <col min="11785" max="11802" width="8" style="152" customWidth="1"/>
    <col min="11803" max="12032" width="17.28515625" style="152"/>
    <col min="12033" max="12033" width="5.85546875" style="152" customWidth="1"/>
    <col min="12034" max="12034" width="4.140625" style="152" customWidth="1"/>
    <col min="12035" max="12035" width="4.42578125" style="152" customWidth="1"/>
    <col min="12036" max="12036" width="5.42578125" style="152" customWidth="1"/>
    <col min="12037" max="12037" width="4" style="152" customWidth="1"/>
    <col min="12038" max="12038" width="48" style="152" customWidth="1"/>
    <col min="12039" max="12039" width="14.5703125" style="152" customWidth="1"/>
    <col min="12040" max="12040" width="14.28515625" style="152" customWidth="1"/>
    <col min="12041" max="12058" width="8" style="152" customWidth="1"/>
    <col min="12059" max="12288" width="17.28515625" style="152"/>
    <col min="12289" max="12289" width="5.85546875" style="152" customWidth="1"/>
    <col min="12290" max="12290" width="4.140625" style="152" customWidth="1"/>
    <col min="12291" max="12291" width="4.42578125" style="152" customWidth="1"/>
    <col min="12292" max="12292" width="5.42578125" style="152" customWidth="1"/>
    <col min="12293" max="12293" width="4" style="152" customWidth="1"/>
    <col min="12294" max="12294" width="48" style="152" customWidth="1"/>
    <col min="12295" max="12295" width="14.5703125" style="152" customWidth="1"/>
    <col min="12296" max="12296" width="14.28515625" style="152" customWidth="1"/>
    <col min="12297" max="12314" width="8" style="152" customWidth="1"/>
    <col min="12315" max="12544" width="17.28515625" style="152"/>
    <col min="12545" max="12545" width="5.85546875" style="152" customWidth="1"/>
    <col min="12546" max="12546" width="4.140625" style="152" customWidth="1"/>
    <col min="12547" max="12547" width="4.42578125" style="152" customWidth="1"/>
    <col min="12548" max="12548" width="5.42578125" style="152" customWidth="1"/>
    <col min="12549" max="12549" width="4" style="152" customWidth="1"/>
    <col min="12550" max="12550" width="48" style="152" customWidth="1"/>
    <col min="12551" max="12551" width="14.5703125" style="152" customWidth="1"/>
    <col min="12552" max="12552" width="14.28515625" style="152" customWidth="1"/>
    <col min="12553" max="12570" width="8" style="152" customWidth="1"/>
    <col min="12571" max="12800" width="17.28515625" style="152"/>
    <col min="12801" max="12801" width="5.85546875" style="152" customWidth="1"/>
    <col min="12802" max="12802" width="4.140625" style="152" customWidth="1"/>
    <col min="12803" max="12803" width="4.42578125" style="152" customWidth="1"/>
    <col min="12804" max="12804" width="5.42578125" style="152" customWidth="1"/>
    <col min="12805" max="12805" width="4" style="152" customWidth="1"/>
    <col min="12806" max="12806" width="48" style="152" customWidth="1"/>
    <col min="12807" max="12807" width="14.5703125" style="152" customWidth="1"/>
    <col min="12808" max="12808" width="14.28515625" style="152" customWidth="1"/>
    <col min="12809" max="12826" width="8" style="152" customWidth="1"/>
    <col min="12827" max="13056" width="17.28515625" style="152"/>
    <col min="13057" max="13057" width="5.85546875" style="152" customWidth="1"/>
    <col min="13058" max="13058" width="4.140625" style="152" customWidth="1"/>
    <col min="13059" max="13059" width="4.42578125" style="152" customWidth="1"/>
    <col min="13060" max="13060" width="5.42578125" style="152" customWidth="1"/>
    <col min="13061" max="13061" width="4" style="152" customWidth="1"/>
    <col min="13062" max="13062" width="48" style="152" customWidth="1"/>
    <col min="13063" max="13063" width="14.5703125" style="152" customWidth="1"/>
    <col min="13064" max="13064" width="14.28515625" style="152" customWidth="1"/>
    <col min="13065" max="13082" width="8" style="152" customWidth="1"/>
    <col min="13083" max="13312" width="17.28515625" style="152"/>
    <col min="13313" max="13313" width="5.85546875" style="152" customWidth="1"/>
    <col min="13314" max="13314" width="4.140625" style="152" customWidth="1"/>
    <col min="13315" max="13315" width="4.42578125" style="152" customWidth="1"/>
    <col min="13316" max="13316" width="5.42578125" style="152" customWidth="1"/>
    <col min="13317" max="13317" width="4" style="152" customWidth="1"/>
    <col min="13318" max="13318" width="48" style="152" customWidth="1"/>
    <col min="13319" max="13319" width="14.5703125" style="152" customWidth="1"/>
    <col min="13320" max="13320" width="14.28515625" style="152" customWidth="1"/>
    <col min="13321" max="13338" width="8" style="152" customWidth="1"/>
    <col min="13339" max="13568" width="17.28515625" style="152"/>
    <col min="13569" max="13569" width="5.85546875" style="152" customWidth="1"/>
    <col min="13570" max="13570" width="4.140625" style="152" customWidth="1"/>
    <col min="13571" max="13571" width="4.42578125" style="152" customWidth="1"/>
    <col min="13572" max="13572" width="5.42578125" style="152" customWidth="1"/>
    <col min="13573" max="13573" width="4" style="152" customWidth="1"/>
    <col min="13574" max="13574" width="48" style="152" customWidth="1"/>
    <col min="13575" max="13575" width="14.5703125" style="152" customWidth="1"/>
    <col min="13576" max="13576" width="14.28515625" style="152" customWidth="1"/>
    <col min="13577" max="13594" width="8" style="152" customWidth="1"/>
    <col min="13595" max="13824" width="17.28515625" style="152"/>
    <col min="13825" max="13825" width="5.85546875" style="152" customWidth="1"/>
    <col min="13826" max="13826" width="4.140625" style="152" customWidth="1"/>
    <col min="13827" max="13827" width="4.42578125" style="152" customWidth="1"/>
    <col min="13828" max="13828" width="5.42578125" style="152" customWidth="1"/>
    <col min="13829" max="13829" width="4" style="152" customWidth="1"/>
    <col min="13830" max="13830" width="48" style="152" customWidth="1"/>
    <col min="13831" max="13831" width="14.5703125" style="152" customWidth="1"/>
    <col min="13832" max="13832" width="14.28515625" style="152" customWidth="1"/>
    <col min="13833" max="13850" width="8" style="152" customWidth="1"/>
    <col min="13851" max="14080" width="17.28515625" style="152"/>
    <col min="14081" max="14081" width="5.85546875" style="152" customWidth="1"/>
    <col min="14082" max="14082" width="4.140625" style="152" customWidth="1"/>
    <col min="14083" max="14083" width="4.42578125" style="152" customWidth="1"/>
    <col min="14084" max="14084" width="5.42578125" style="152" customWidth="1"/>
    <col min="14085" max="14085" width="4" style="152" customWidth="1"/>
    <col min="14086" max="14086" width="48" style="152" customWidth="1"/>
    <col min="14087" max="14087" width="14.5703125" style="152" customWidth="1"/>
    <col min="14088" max="14088" width="14.28515625" style="152" customWidth="1"/>
    <col min="14089" max="14106" width="8" style="152" customWidth="1"/>
    <col min="14107" max="14336" width="17.28515625" style="152"/>
    <col min="14337" max="14337" width="5.85546875" style="152" customWidth="1"/>
    <col min="14338" max="14338" width="4.140625" style="152" customWidth="1"/>
    <col min="14339" max="14339" width="4.42578125" style="152" customWidth="1"/>
    <col min="14340" max="14340" width="5.42578125" style="152" customWidth="1"/>
    <col min="14341" max="14341" width="4" style="152" customWidth="1"/>
    <col min="14342" max="14342" width="48" style="152" customWidth="1"/>
    <col min="14343" max="14343" width="14.5703125" style="152" customWidth="1"/>
    <col min="14344" max="14344" width="14.28515625" style="152" customWidth="1"/>
    <col min="14345" max="14362" width="8" style="152" customWidth="1"/>
    <col min="14363" max="14592" width="17.28515625" style="152"/>
    <col min="14593" max="14593" width="5.85546875" style="152" customWidth="1"/>
    <col min="14594" max="14594" width="4.140625" style="152" customWidth="1"/>
    <col min="14595" max="14595" width="4.42578125" style="152" customWidth="1"/>
    <col min="14596" max="14596" width="5.42578125" style="152" customWidth="1"/>
    <col min="14597" max="14597" width="4" style="152" customWidth="1"/>
    <col min="14598" max="14598" width="48" style="152" customWidth="1"/>
    <col min="14599" max="14599" width="14.5703125" style="152" customWidth="1"/>
    <col min="14600" max="14600" width="14.28515625" style="152" customWidth="1"/>
    <col min="14601" max="14618" width="8" style="152" customWidth="1"/>
    <col min="14619" max="14848" width="17.28515625" style="152"/>
    <col min="14849" max="14849" width="5.85546875" style="152" customWidth="1"/>
    <col min="14850" max="14850" width="4.140625" style="152" customWidth="1"/>
    <col min="14851" max="14851" width="4.42578125" style="152" customWidth="1"/>
    <col min="14852" max="14852" width="5.42578125" style="152" customWidth="1"/>
    <col min="14853" max="14853" width="4" style="152" customWidth="1"/>
    <col min="14854" max="14854" width="48" style="152" customWidth="1"/>
    <col min="14855" max="14855" width="14.5703125" style="152" customWidth="1"/>
    <col min="14856" max="14856" width="14.28515625" style="152" customWidth="1"/>
    <col min="14857" max="14874" width="8" style="152" customWidth="1"/>
    <col min="14875" max="15104" width="17.28515625" style="152"/>
    <col min="15105" max="15105" width="5.85546875" style="152" customWidth="1"/>
    <col min="15106" max="15106" width="4.140625" style="152" customWidth="1"/>
    <col min="15107" max="15107" width="4.42578125" style="152" customWidth="1"/>
    <col min="15108" max="15108" width="5.42578125" style="152" customWidth="1"/>
    <col min="15109" max="15109" width="4" style="152" customWidth="1"/>
    <col min="15110" max="15110" width="48" style="152" customWidth="1"/>
    <col min="15111" max="15111" width="14.5703125" style="152" customWidth="1"/>
    <col min="15112" max="15112" width="14.28515625" style="152" customWidth="1"/>
    <col min="15113" max="15130" width="8" style="152" customWidth="1"/>
    <col min="15131" max="15360" width="17.28515625" style="152"/>
    <col min="15361" max="15361" width="5.85546875" style="152" customWidth="1"/>
    <col min="15362" max="15362" width="4.140625" style="152" customWidth="1"/>
    <col min="15363" max="15363" width="4.42578125" style="152" customWidth="1"/>
    <col min="15364" max="15364" width="5.42578125" style="152" customWidth="1"/>
    <col min="15365" max="15365" width="4" style="152" customWidth="1"/>
    <col min="15366" max="15366" width="48" style="152" customWidth="1"/>
    <col min="15367" max="15367" width="14.5703125" style="152" customWidth="1"/>
    <col min="15368" max="15368" width="14.28515625" style="152" customWidth="1"/>
    <col min="15369" max="15386" width="8" style="152" customWidth="1"/>
    <col min="15387" max="15616" width="17.28515625" style="152"/>
    <col min="15617" max="15617" width="5.85546875" style="152" customWidth="1"/>
    <col min="15618" max="15618" width="4.140625" style="152" customWidth="1"/>
    <col min="15619" max="15619" width="4.42578125" style="152" customWidth="1"/>
    <col min="15620" max="15620" width="5.42578125" style="152" customWidth="1"/>
    <col min="15621" max="15621" width="4" style="152" customWidth="1"/>
    <col min="15622" max="15622" width="48" style="152" customWidth="1"/>
    <col min="15623" max="15623" width="14.5703125" style="152" customWidth="1"/>
    <col min="15624" max="15624" width="14.28515625" style="152" customWidth="1"/>
    <col min="15625" max="15642" width="8" style="152" customWidth="1"/>
    <col min="15643" max="15872" width="17.28515625" style="152"/>
    <col min="15873" max="15873" width="5.85546875" style="152" customWidth="1"/>
    <col min="15874" max="15874" width="4.140625" style="152" customWidth="1"/>
    <col min="15875" max="15875" width="4.42578125" style="152" customWidth="1"/>
    <col min="15876" max="15876" width="5.42578125" style="152" customWidth="1"/>
    <col min="15877" max="15877" width="4" style="152" customWidth="1"/>
    <col min="15878" max="15878" width="48" style="152" customWidth="1"/>
    <col min="15879" max="15879" width="14.5703125" style="152" customWidth="1"/>
    <col min="15880" max="15880" width="14.28515625" style="152" customWidth="1"/>
    <col min="15881" max="15898" width="8" style="152" customWidth="1"/>
    <col min="15899" max="16128" width="17.28515625" style="152"/>
    <col min="16129" max="16129" width="5.85546875" style="152" customWidth="1"/>
    <col min="16130" max="16130" width="4.140625" style="152" customWidth="1"/>
    <col min="16131" max="16131" width="4.42578125" style="152" customWidth="1"/>
    <col min="16132" max="16132" width="5.42578125" style="152" customWidth="1"/>
    <col min="16133" max="16133" width="4" style="152" customWidth="1"/>
    <col min="16134" max="16134" width="48" style="152" customWidth="1"/>
    <col min="16135" max="16135" width="14.5703125" style="152" customWidth="1"/>
    <col min="16136" max="16136" width="14.28515625" style="152" customWidth="1"/>
    <col min="16137" max="16154" width="8" style="152" customWidth="1"/>
    <col min="16155" max="16384" width="17.28515625" style="152"/>
  </cols>
  <sheetData>
    <row r="1" spans="1:9" ht="27" customHeight="1" x14ac:dyDescent="0.2">
      <c r="A1" s="645" t="s">
        <v>1107</v>
      </c>
      <c r="B1" s="558"/>
      <c r="C1" s="558"/>
      <c r="D1" s="558"/>
      <c r="E1" s="558"/>
      <c r="F1" s="558"/>
      <c r="G1" s="558"/>
      <c r="H1" s="558"/>
      <c r="I1" s="558"/>
    </row>
    <row r="2" spans="1:9" ht="15" customHeight="1" x14ac:dyDescent="0.2">
      <c r="A2" s="458"/>
      <c r="B2" s="559" t="s">
        <v>0</v>
      </c>
      <c r="C2" s="559"/>
      <c r="D2" s="559"/>
      <c r="E2" s="559"/>
      <c r="F2" s="559"/>
      <c r="G2" s="559"/>
      <c r="H2" s="559"/>
      <c r="I2" s="559"/>
    </row>
    <row r="3" spans="1:9" ht="15" customHeight="1" x14ac:dyDescent="0.2">
      <c r="B3" s="559" t="s">
        <v>78</v>
      </c>
      <c r="C3" s="559"/>
      <c r="D3" s="559"/>
      <c r="E3" s="559"/>
      <c r="F3" s="559"/>
      <c r="G3" s="559"/>
      <c r="H3" s="559"/>
      <c r="I3" s="559"/>
    </row>
    <row r="4" spans="1:9" ht="15" customHeight="1" x14ac:dyDescent="0.2">
      <c r="B4" s="559" t="s">
        <v>79</v>
      </c>
      <c r="C4" s="559"/>
      <c r="D4" s="559"/>
      <c r="E4" s="559"/>
      <c r="F4" s="559"/>
      <c r="G4" s="559"/>
      <c r="H4" s="559"/>
      <c r="I4" s="559"/>
    </row>
    <row r="5" spans="1:9" ht="15" customHeight="1" x14ac:dyDescent="0.2">
      <c r="B5" s="153"/>
      <c r="C5" s="153"/>
      <c r="D5" s="153"/>
      <c r="E5" s="153"/>
      <c r="F5" s="153"/>
      <c r="G5" s="153"/>
    </row>
    <row r="6" spans="1:9" ht="15.75" customHeight="1" x14ac:dyDescent="0.2">
      <c r="B6" s="132"/>
      <c r="C6" s="132"/>
      <c r="D6" s="132"/>
      <c r="E6" s="132"/>
      <c r="F6" s="151"/>
      <c r="G6" s="537" t="s">
        <v>2</v>
      </c>
      <c r="H6" s="537"/>
      <c r="I6" s="537"/>
    </row>
    <row r="7" spans="1:9" ht="15.75" customHeight="1" x14ac:dyDescent="0.2">
      <c r="A7" s="549"/>
      <c r="B7" s="551" t="s">
        <v>80</v>
      </c>
      <c r="C7" s="552"/>
      <c r="D7" s="552"/>
      <c r="E7" s="552"/>
      <c r="F7" s="553"/>
      <c r="G7" s="556" t="s">
        <v>5</v>
      </c>
      <c r="H7" s="547" t="s">
        <v>1048</v>
      </c>
      <c r="I7" s="547" t="s">
        <v>1049</v>
      </c>
    </row>
    <row r="8" spans="1:9" ht="12.75" customHeight="1" x14ac:dyDescent="0.2">
      <c r="A8" s="550"/>
      <c r="B8" s="554"/>
      <c r="C8" s="554"/>
      <c r="D8" s="554"/>
      <c r="E8" s="554"/>
      <c r="F8" s="555"/>
      <c r="G8" s="557"/>
      <c r="H8" s="547"/>
      <c r="I8" s="547"/>
    </row>
    <row r="9" spans="1:9" ht="12.75" customHeight="1" x14ac:dyDescent="0.2">
      <c r="A9" s="459" t="s">
        <v>6</v>
      </c>
      <c r="B9" s="154">
        <v>2</v>
      </c>
      <c r="C9" s="154">
        <v>3</v>
      </c>
      <c r="D9" s="154">
        <v>4</v>
      </c>
      <c r="E9" s="154">
        <v>5</v>
      </c>
      <c r="F9" s="154">
        <v>6</v>
      </c>
      <c r="G9" s="207">
        <v>7</v>
      </c>
      <c r="H9" s="504">
        <v>8</v>
      </c>
      <c r="I9" s="505">
        <v>9</v>
      </c>
    </row>
    <row r="10" spans="1:9" ht="15.75" customHeight="1" thickBot="1" x14ac:dyDescent="0.25">
      <c r="A10" s="460" t="s">
        <v>6</v>
      </c>
      <c r="B10" s="155" t="s">
        <v>81</v>
      </c>
      <c r="C10" s="156"/>
      <c r="D10" s="156"/>
      <c r="E10" s="156"/>
      <c r="F10" s="156"/>
      <c r="G10" s="208">
        <f>G13+G15+G11+G17</f>
        <v>29064000</v>
      </c>
      <c r="H10" s="208">
        <f>H13+H15+H11+H17</f>
        <v>30000</v>
      </c>
      <c r="I10" s="385">
        <f>I13+I15+I11+I17</f>
        <v>29094000</v>
      </c>
    </row>
    <row r="11" spans="1:9" ht="15.75" customHeight="1" x14ac:dyDescent="0.2">
      <c r="A11" s="456" t="s">
        <v>8</v>
      </c>
      <c r="B11" s="157" t="s">
        <v>9</v>
      </c>
      <c r="C11" s="158"/>
      <c r="D11" s="158" t="s">
        <v>10</v>
      </c>
      <c r="E11" s="158"/>
      <c r="F11" s="159"/>
      <c r="G11" s="399">
        <f>G12</f>
        <v>28408000</v>
      </c>
      <c r="H11" s="399">
        <f>H12</f>
        <v>30000</v>
      </c>
      <c r="I11" s="241">
        <f>I12</f>
        <v>28438000</v>
      </c>
    </row>
    <row r="12" spans="1:9" ht="15.75" customHeight="1" x14ac:dyDescent="0.2">
      <c r="A12" s="456" t="s">
        <v>11</v>
      </c>
      <c r="B12" s="160"/>
      <c r="C12" s="161" t="s">
        <v>82</v>
      </c>
      <c r="D12" s="161"/>
      <c r="E12" s="161" t="s">
        <v>83</v>
      </c>
      <c r="F12" s="161"/>
      <c r="G12" s="237">
        <v>28408000</v>
      </c>
      <c r="H12" s="384">
        <v>30000</v>
      </c>
      <c r="I12" s="367">
        <f>SUM(G12:H12)</f>
        <v>28438000</v>
      </c>
    </row>
    <row r="13" spans="1:9" ht="15.75" customHeight="1" x14ac:dyDescent="0.2">
      <c r="A13" s="456" t="s">
        <v>14</v>
      </c>
      <c r="B13" s="162" t="s">
        <v>15</v>
      </c>
      <c r="C13" s="163"/>
      <c r="D13" s="163" t="s">
        <v>16</v>
      </c>
      <c r="E13" s="163"/>
      <c r="F13" s="163"/>
      <c r="G13" s="210">
        <f>SUM(G14:G14)</f>
        <v>300000</v>
      </c>
      <c r="H13" s="384"/>
      <c r="I13" s="243">
        <f>SUM(I14:I14)</f>
        <v>300000</v>
      </c>
    </row>
    <row r="14" spans="1:9" ht="15.75" customHeight="1" x14ac:dyDescent="0.2">
      <c r="A14" s="456" t="s">
        <v>17</v>
      </c>
      <c r="B14" s="160"/>
      <c r="C14" s="161"/>
      <c r="D14" s="161" t="s">
        <v>84</v>
      </c>
      <c r="E14" s="161" t="s">
        <v>85</v>
      </c>
      <c r="F14" s="161"/>
      <c r="G14" s="210">
        <v>300000</v>
      </c>
      <c r="H14" s="367"/>
      <c r="I14" s="325">
        <f>SUM(G14:H14)</f>
        <v>300000</v>
      </c>
    </row>
    <row r="15" spans="1:9" ht="15.75" customHeight="1" x14ac:dyDescent="0.2">
      <c r="A15" s="456" t="s">
        <v>20</v>
      </c>
      <c r="B15" s="162" t="s">
        <v>18</v>
      </c>
      <c r="C15" s="163"/>
      <c r="D15" s="163" t="s">
        <v>19</v>
      </c>
      <c r="E15" s="163"/>
      <c r="F15" s="163"/>
      <c r="G15" s="211">
        <f>SUM(G16)</f>
        <v>260000</v>
      </c>
      <c r="H15" s="367"/>
      <c r="I15" s="325">
        <f>SUM(G15:H15)</f>
        <v>260000</v>
      </c>
    </row>
    <row r="16" spans="1:9" ht="15.75" customHeight="1" x14ac:dyDescent="0.2">
      <c r="A16" s="456" t="s">
        <v>21</v>
      </c>
      <c r="B16" s="160"/>
      <c r="C16" s="161" t="s">
        <v>86</v>
      </c>
      <c r="D16" s="161"/>
      <c r="E16" s="161" t="s">
        <v>87</v>
      </c>
      <c r="F16" s="161"/>
      <c r="G16" s="212">
        <v>260000</v>
      </c>
      <c r="H16" s="367"/>
      <c r="I16" s="325">
        <f>SUM(G16:H16)</f>
        <v>260000</v>
      </c>
    </row>
    <row r="17" spans="1:14" ht="15.75" customHeight="1" x14ac:dyDescent="0.2">
      <c r="A17" s="456" t="s">
        <v>23</v>
      </c>
      <c r="B17" s="162" t="s">
        <v>30</v>
      </c>
      <c r="C17" s="163"/>
      <c r="D17" s="164" t="s">
        <v>28</v>
      </c>
      <c r="E17" s="164"/>
      <c r="F17" s="164"/>
      <c r="G17" s="211">
        <f>SUM(G18)</f>
        <v>96000</v>
      </c>
      <c r="H17" s="367"/>
      <c r="I17" s="325">
        <f>SUM(G17:H17)</f>
        <v>96000</v>
      </c>
    </row>
    <row r="18" spans="1:14" ht="15.75" customHeight="1" x14ac:dyDescent="0.2">
      <c r="A18" s="456" t="s">
        <v>26</v>
      </c>
      <c r="B18" s="160"/>
      <c r="C18" s="165" t="s">
        <v>88</v>
      </c>
      <c r="D18" s="165"/>
      <c r="E18" s="165" t="s">
        <v>89</v>
      </c>
      <c r="F18" s="165"/>
      <c r="G18" s="210">
        <v>96000</v>
      </c>
      <c r="H18" s="367"/>
      <c r="I18" s="325">
        <f>SUM(G18:H18)</f>
        <v>96000</v>
      </c>
    </row>
    <row r="19" spans="1:14" ht="15.75" customHeight="1" x14ac:dyDescent="0.2">
      <c r="A19" s="456" t="s">
        <v>29</v>
      </c>
      <c r="B19" s="160"/>
      <c r="C19" s="161"/>
      <c r="D19" s="161"/>
      <c r="E19" s="161"/>
      <c r="F19" s="161"/>
      <c r="G19" s="210"/>
      <c r="H19" s="367"/>
      <c r="I19" s="325"/>
    </row>
    <row r="20" spans="1:14" ht="15.75" customHeight="1" x14ac:dyDescent="0.2">
      <c r="A20" s="460" t="s">
        <v>32</v>
      </c>
      <c r="B20" s="564" t="s">
        <v>1073</v>
      </c>
      <c r="C20" s="565"/>
      <c r="D20" s="565"/>
      <c r="E20" s="565"/>
      <c r="F20" s="566"/>
      <c r="G20" s="213">
        <f>SUM(G21)</f>
        <v>62000000</v>
      </c>
      <c r="H20" s="378"/>
      <c r="I20" s="189">
        <f>SUM(I21)</f>
        <v>62000000</v>
      </c>
      <c r="J20" s="450"/>
      <c r="M20" s="450"/>
      <c r="N20" s="450"/>
    </row>
    <row r="21" spans="1:14" ht="15.75" customHeight="1" x14ac:dyDescent="0.2">
      <c r="A21" s="456" t="s">
        <v>33</v>
      </c>
      <c r="B21" s="162" t="s">
        <v>12</v>
      </c>
      <c r="C21" s="163"/>
      <c r="D21" s="163" t="s">
        <v>13</v>
      </c>
      <c r="E21" s="163"/>
      <c r="F21" s="163"/>
      <c r="G21" s="214">
        <f>G22+G25</f>
        <v>62000000</v>
      </c>
      <c r="H21" s="367"/>
      <c r="I21" s="240">
        <f>I22+I25</f>
        <v>62000000</v>
      </c>
    </row>
    <row r="22" spans="1:14" ht="15.75" customHeight="1" x14ac:dyDescent="0.2">
      <c r="A22" s="456" t="s">
        <v>35</v>
      </c>
      <c r="B22" s="160"/>
      <c r="C22" s="163" t="s">
        <v>90</v>
      </c>
      <c r="D22" s="163"/>
      <c r="E22" s="163" t="s">
        <v>91</v>
      </c>
      <c r="F22" s="163"/>
      <c r="G22" s="214">
        <f>SUM(G23:G24)</f>
        <v>44000000</v>
      </c>
      <c r="H22" s="367"/>
      <c r="I22" s="240">
        <f>SUM(I23:I24)</f>
        <v>44000000</v>
      </c>
    </row>
    <row r="23" spans="1:14" ht="15.75" customHeight="1" x14ac:dyDescent="0.2">
      <c r="A23" s="456" t="s">
        <v>37</v>
      </c>
      <c r="B23" s="160"/>
      <c r="C23" s="161"/>
      <c r="D23" s="161"/>
      <c r="E23" s="161"/>
      <c r="F23" s="161" t="s">
        <v>92</v>
      </c>
      <c r="G23" s="215">
        <v>40000000</v>
      </c>
      <c r="H23" s="367"/>
      <c r="I23" s="325">
        <f>SUM(G23:H23)</f>
        <v>40000000</v>
      </c>
    </row>
    <row r="24" spans="1:14" ht="15.75" customHeight="1" x14ac:dyDescent="0.2">
      <c r="A24" s="456" t="s">
        <v>38</v>
      </c>
      <c r="B24" s="162"/>
      <c r="C24" s="163"/>
      <c r="D24" s="163"/>
      <c r="E24" s="163"/>
      <c r="F24" s="161" t="s">
        <v>93</v>
      </c>
      <c r="G24" s="215">
        <v>4000000</v>
      </c>
      <c r="H24" s="367"/>
      <c r="I24" s="325">
        <f>SUM(G24:H24)</f>
        <v>4000000</v>
      </c>
    </row>
    <row r="25" spans="1:14" ht="15.75" customHeight="1" x14ac:dyDescent="0.2">
      <c r="A25" s="456" t="s">
        <v>40</v>
      </c>
      <c r="B25" s="162"/>
      <c r="C25" s="163" t="s">
        <v>94</v>
      </c>
      <c r="D25" s="163"/>
      <c r="E25" s="163" t="s">
        <v>95</v>
      </c>
      <c r="F25" s="163"/>
      <c r="G25" s="214">
        <f>G26+G28+G30</f>
        <v>18000000</v>
      </c>
      <c r="H25" s="367"/>
      <c r="I25" s="240">
        <f>I26+I28+I30</f>
        <v>18000000</v>
      </c>
    </row>
    <row r="26" spans="1:14" ht="15.75" customHeight="1" x14ac:dyDescent="0.2">
      <c r="A26" s="456" t="s">
        <v>41</v>
      </c>
      <c r="B26" s="162"/>
      <c r="C26" s="161"/>
      <c r="D26" s="161" t="s">
        <v>96</v>
      </c>
      <c r="E26" s="161" t="s">
        <v>97</v>
      </c>
      <c r="F26" s="161"/>
      <c r="G26" s="215">
        <v>11500000</v>
      </c>
      <c r="H26" s="367"/>
      <c r="I26" s="325">
        <f t="shared" ref="I26:I31" si="0">SUM(G26:H26)</f>
        <v>11500000</v>
      </c>
    </row>
    <row r="27" spans="1:14" ht="15.75" customHeight="1" x14ac:dyDescent="0.2">
      <c r="A27" s="456" t="s">
        <v>43</v>
      </c>
      <c r="B27" s="162"/>
      <c r="C27" s="161"/>
      <c r="D27" s="161"/>
      <c r="E27" s="161"/>
      <c r="F27" s="161" t="s">
        <v>98</v>
      </c>
      <c r="G27" s="215">
        <v>11500000</v>
      </c>
      <c r="H27" s="367"/>
      <c r="I27" s="325">
        <f t="shared" si="0"/>
        <v>11500000</v>
      </c>
    </row>
    <row r="28" spans="1:14" ht="15.75" customHeight="1" x14ac:dyDescent="0.2">
      <c r="A28" s="456" t="s">
        <v>46</v>
      </c>
      <c r="B28" s="162"/>
      <c r="C28" s="161"/>
      <c r="D28" s="161" t="s">
        <v>99</v>
      </c>
      <c r="E28" s="161" t="s">
        <v>100</v>
      </c>
      <c r="F28" s="161"/>
      <c r="G28" s="215">
        <v>2500000</v>
      </c>
      <c r="H28" s="367"/>
      <c r="I28" s="325">
        <f t="shared" si="0"/>
        <v>2500000</v>
      </c>
    </row>
    <row r="29" spans="1:14" ht="15.75" customHeight="1" x14ac:dyDescent="0.2">
      <c r="A29" s="456" t="s">
        <v>49</v>
      </c>
      <c r="B29" s="162"/>
      <c r="C29" s="161"/>
      <c r="D29" s="161"/>
      <c r="E29" s="161"/>
      <c r="F29" s="161" t="s">
        <v>101</v>
      </c>
      <c r="G29" s="215">
        <v>2500000</v>
      </c>
      <c r="H29" s="367"/>
      <c r="I29" s="325">
        <f t="shared" si="0"/>
        <v>2500000</v>
      </c>
    </row>
    <row r="30" spans="1:14" ht="15.75" customHeight="1" x14ac:dyDescent="0.2">
      <c r="A30" s="456" t="s">
        <v>52</v>
      </c>
      <c r="B30" s="162"/>
      <c r="C30" s="161"/>
      <c r="D30" s="161" t="s">
        <v>102</v>
      </c>
      <c r="E30" s="161" t="s">
        <v>103</v>
      </c>
      <c r="F30" s="161"/>
      <c r="G30" s="215">
        <f>G31</f>
        <v>4000000</v>
      </c>
      <c r="H30" s="367"/>
      <c r="I30" s="325">
        <f t="shared" si="0"/>
        <v>4000000</v>
      </c>
    </row>
    <row r="31" spans="1:14" ht="15.75" customHeight="1" x14ac:dyDescent="0.2">
      <c r="A31" s="456" t="s">
        <v>55</v>
      </c>
      <c r="B31" s="162"/>
      <c r="C31" s="161"/>
      <c r="D31" s="161"/>
      <c r="E31" s="161"/>
      <c r="F31" s="161" t="s">
        <v>104</v>
      </c>
      <c r="G31" s="215">
        <v>4000000</v>
      </c>
      <c r="H31" s="367"/>
      <c r="I31" s="325">
        <f t="shared" si="0"/>
        <v>4000000</v>
      </c>
    </row>
    <row r="32" spans="1:14" ht="15.75" customHeight="1" x14ac:dyDescent="0.2">
      <c r="A32" s="456" t="s">
        <v>58</v>
      </c>
      <c r="B32" s="160"/>
      <c r="C32" s="161"/>
      <c r="D32" s="161"/>
      <c r="E32" s="161"/>
      <c r="F32" s="161"/>
      <c r="G32" s="215"/>
      <c r="H32" s="384"/>
      <c r="I32" s="325"/>
    </row>
    <row r="33" spans="1:9" ht="15.75" customHeight="1" x14ac:dyDescent="0.2">
      <c r="A33" s="460" t="s">
        <v>59</v>
      </c>
      <c r="B33" s="169" t="s">
        <v>105</v>
      </c>
      <c r="C33" s="170"/>
      <c r="D33" s="170"/>
      <c r="E33" s="170"/>
      <c r="F33" s="171"/>
      <c r="G33" s="213">
        <f>SUM(G34)</f>
        <v>29322000</v>
      </c>
      <c r="H33" s="213">
        <f>SUM(H34)</f>
        <v>1558000</v>
      </c>
      <c r="I33" s="189">
        <f>SUM(I34)</f>
        <v>30880000</v>
      </c>
    </row>
    <row r="34" spans="1:9" ht="15.75" customHeight="1" x14ac:dyDescent="0.2">
      <c r="A34" s="456" t="s">
        <v>61</v>
      </c>
      <c r="B34" s="162" t="s">
        <v>15</v>
      </c>
      <c r="C34" s="163"/>
      <c r="D34" s="163" t="s">
        <v>16</v>
      </c>
      <c r="E34" s="163"/>
      <c r="F34" s="163"/>
      <c r="G34" s="215">
        <f>G35+G38+G39</f>
        <v>29322000</v>
      </c>
      <c r="H34" s="238">
        <f>H35+H38+H39</f>
        <v>1558000</v>
      </c>
      <c r="I34" s="186">
        <f>I35+I38+I39</f>
        <v>30880000</v>
      </c>
    </row>
    <row r="35" spans="1:9" ht="15.75" customHeight="1" x14ac:dyDescent="0.2">
      <c r="A35" s="456" t="s">
        <v>64</v>
      </c>
      <c r="B35" s="160"/>
      <c r="C35" s="161"/>
      <c r="D35" s="161" t="s">
        <v>106</v>
      </c>
      <c r="E35" s="165" t="s">
        <v>107</v>
      </c>
      <c r="F35" s="165"/>
      <c r="G35" s="215">
        <f>G36+G37</f>
        <v>24517000</v>
      </c>
      <c r="H35" s="367"/>
      <c r="I35" s="325">
        <f>SUM(G35:H35)</f>
        <v>24517000</v>
      </c>
    </row>
    <row r="36" spans="1:9" ht="15.75" customHeight="1" x14ac:dyDescent="0.2">
      <c r="A36" s="456" t="s">
        <v>67</v>
      </c>
      <c r="B36" s="160"/>
      <c r="C36" s="161"/>
      <c r="D36" s="161"/>
      <c r="E36" s="161"/>
      <c r="F36" s="161" t="s">
        <v>108</v>
      </c>
      <c r="G36" s="215">
        <v>23695000</v>
      </c>
      <c r="H36" s="367"/>
      <c r="I36" s="325">
        <f>SUM(G36:H36)</f>
        <v>23695000</v>
      </c>
    </row>
    <row r="37" spans="1:9" ht="15.75" customHeight="1" x14ac:dyDescent="0.2">
      <c r="A37" s="456" t="s">
        <v>70</v>
      </c>
      <c r="B37" s="160"/>
      <c r="C37" s="161"/>
      <c r="D37" s="161"/>
      <c r="E37" s="161"/>
      <c r="F37" s="161" t="s">
        <v>109</v>
      </c>
      <c r="G37" s="215">
        <v>822000</v>
      </c>
      <c r="H37" s="367"/>
      <c r="I37" s="325">
        <f>SUM(G37:H37)</f>
        <v>822000</v>
      </c>
    </row>
    <row r="38" spans="1:9" ht="15.75" customHeight="1" x14ac:dyDescent="0.2">
      <c r="A38" s="456" t="s">
        <v>71</v>
      </c>
      <c r="B38" s="160"/>
      <c r="C38" s="161"/>
      <c r="D38" s="161" t="s">
        <v>110</v>
      </c>
      <c r="E38" s="161" t="s">
        <v>111</v>
      </c>
      <c r="F38" s="161"/>
      <c r="G38" s="215">
        <v>1970000</v>
      </c>
      <c r="H38" s="367">
        <v>1558000</v>
      </c>
      <c r="I38" s="325">
        <f>SUM(G38:H38)</f>
        <v>3528000</v>
      </c>
    </row>
    <row r="39" spans="1:9" ht="15.75" customHeight="1" x14ac:dyDescent="0.2">
      <c r="A39" s="456" t="s">
        <v>73</v>
      </c>
      <c r="B39" s="160"/>
      <c r="C39" s="161"/>
      <c r="D39" s="161" t="s">
        <v>112</v>
      </c>
      <c r="E39" s="161" t="s">
        <v>113</v>
      </c>
      <c r="F39" s="161"/>
      <c r="G39" s="215">
        <v>2835000</v>
      </c>
      <c r="H39" s="367"/>
      <c r="I39" s="325">
        <f>SUM(G39:H39)</f>
        <v>2835000</v>
      </c>
    </row>
    <row r="40" spans="1:9" ht="15.75" customHeight="1" x14ac:dyDescent="0.2">
      <c r="A40" s="456" t="s">
        <v>75</v>
      </c>
      <c r="B40" s="160"/>
      <c r="C40" s="161"/>
      <c r="D40" s="161"/>
      <c r="E40" s="161"/>
      <c r="F40" s="161"/>
      <c r="G40" s="215"/>
      <c r="H40" s="384"/>
      <c r="I40" s="325"/>
    </row>
    <row r="41" spans="1:9" ht="15.75" customHeight="1" x14ac:dyDescent="0.2">
      <c r="A41" s="460" t="s">
        <v>76</v>
      </c>
      <c r="B41" s="166" t="s">
        <v>114</v>
      </c>
      <c r="C41" s="167"/>
      <c r="D41" s="167"/>
      <c r="E41" s="167"/>
      <c r="F41" s="167"/>
      <c r="G41" s="213">
        <f>G42+G50</f>
        <v>110941561</v>
      </c>
      <c r="H41" s="213">
        <f>H42+H50</f>
        <v>16430833</v>
      </c>
      <c r="I41" s="189">
        <f>I42+I50</f>
        <v>127372394</v>
      </c>
    </row>
    <row r="42" spans="1:9" ht="15.75" customHeight="1" x14ac:dyDescent="0.2">
      <c r="A42" s="456" t="s">
        <v>115</v>
      </c>
      <c r="B42" s="162" t="s">
        <v>9</v>
      </c>
      <c r="C42" s="163"/>
      <c r="D42" s="163" t="s">
        <v>10</v>
      </c>
      <c r="E42" s="163"/>
      <c r="F42" s="161"/>
      <c r="G42" s="215">
        <f>G43+G44+G45+G46+G47</f>
        <v>110941561</v>
      </c>
      <c r="H42" s="367">
        <f>H44+H45+H46+H48+H49</f>
        <v>15181153</v>
      </c>
      <c r="I42" s="367">
        <f>I44+I45+I46+I48+I49+I47</f>
        <v>126122714</v>
      </c>
    </row>
    <row r="43" spans="1:9" ht="15.75" customHeight="1" x14ac:dyDescent="0.2">
      <c r="A43" s="456" t="s">
        <v>116</v>
      </c>
      <c r="B43" s="160"/>
      <c r="C43" s="161" t="s">
        <v>117</v>
      </c>
      <c r="D43" s="161"/>
      <c r="E43" s="161" t="s">
        <v>118</v>
      </c>
      <c r="F43" s="161"/>
      <c r="G43" s="215"/>
      <c r="H43" s="367"/>
      <c r="I43" s="367"/>
    </row>
    <row r="44" spans="1:9" ht="15.75" customHeight="1" x14ac:dyDescent="0.2">
      <c r="A44" s="456" t="s">
        <v>119</v>
      </c>
      <c r="B44" s="162"/>
      <c r="C44" s="163"/>
      <c r="D44" s="161" t="s">
        <v>120</v>
      </c>
      <c r="E44" s="560" t="s">
        <v>121</v>
      </c>
      <c r="F44" s="561"/>
      <c r="G44" s="215">
        <v>84783840</v>
      </c>
      <c r="H44" s="367">
        <v>1113538</v>
      </c>
      <c r="I44" s="367">
        <f>SUM(G44:H44)</f>
        <v>85897378</v>
      </c>
    </row>
    <row r="45" spans="1:9" ht="15.75" customHeight="1" x14ac:dyDescent="0.2">
      <c r="A45" s="456" t="s">
        <v>122</v>
      </c>
      <c r="B45" s="160"/>
      <c r="C45" s="161"/>
      <c r="D45" s="161" t="s">
        <v>123</v>
      </c>
      <c r="E45" s="161" t="s">
        <v>124</v>
      </c>
      <c r="F45" s="161"/>
      <c r="G45" s="215">
        <v>11739030</v>
      </c>
      <c r="H45" s="367">
        <v>313492</v>
      </c>
      <c r="I45" s="367">
        <f>SUM(G45:H45)</f>
        <v>12052522</v>
      </c>
    </row>
    <row r="46" spans="1:9" ht="15.75" customHeight="1" x14ac:dyDescent="0.2">
      <c r="A46" s="456" t="s">
        <v>125</v>
      </c>
      <c r="B46" s="160"/>
      <c r="C46" s="161"/>
      <c r="D46" s="161" t="s">
        <v>126</v>
      </c>
      <c r="E46" s="562" t="s">
        <v>127</v>
      </c>
      <c r="F46" s="563"/>
      <c r="G46" s="215">
        <v>13218691</v>
      </c>
      <c r="H46" s="367">
        <v>-1710</v>
      </c>
      <c r="I46" s="367">
        <f>SUM(G46:H46)</f>
        <v>13216981</v>
      </c>
    </row>
    <row r="47" spans="1:9" ht="15.75" customHeight="1" x14ac:dyDescent="0.2">
      <c r="A47" s="456" t="s">
        <v>128</v>
      </c>
      <c r="B47" s="160"/>
      <c r="C47" s="161"/>
      <c r="D47" s="161" t="s">
        <v>129</v>
      </c>
      <c r="E47" s="562" t="s">
        <v>130</v>
      </c>
      <c r="F47" s="563"/>
      <c r="G47" s="215">
        <v>1200000</v>
      </c>
      <c r="H47" s="367"/>
      <c r="I47" s="367">
        <f>SUM(G47:H47)</f>
        <v>1200000</v>
      </c>
    </row>
    <row r="48" spans="1:9" ht="15.75" customHeight="1" x14ac:dyDescent="0.2">
      <c r="A48" s="456" t="s">
        <v>131</v>
      </c>
      <c r="B48" s="160"/>
      <c r="C48" s="161"/>
      <c r="D48" s="161" t="s">
        <v>132</v>
      </c>
      <c r="E48" s="161" t="s">
        <v>1052</v>
      </c>
      <c r="F48" s="161"/>
      <c r="G48" s="215">
        <v>0</v>
      </c>
      <c r="H48" s="367">
        <v>13239293</v>
      </c>
      <c r="I48" s="367">
        <f>SUM(G48:H48)</f>
        <v>13239293</v>
      </c>
    </row>
    <row r="49" spans="1:9" ht="15.75" customHeight="1" x14ac:dyDescent="0.2">
      <c r="A49" s="456" t="s">
        <v>133</v>
      </c>
      <c r="B49" s="160"/>
      <c r="C49" s="161"/>
      <c r="D49" s="161" t="s">
        <v>134</v>
      </c>
      <c r="E49" s="161" t="s">
        <v>1053</v>
      </c>
      <c r="F49" s="161"/>
      <c r="G49" s="215">
        <v>0</v>
      </c>
      <c r="H49" s="367">
        <v>516540</v>
      </c>
      <c r="I49" s="367">
        <f>SUM(F49:H49)</f>
        <v>516540</v>
      </c>
    </row>
    <row r="50" spans="1:9" ht="15.75" customHeight="1" x14ac:dyDescent="0.2">
      <c r="A50" s="456" t="s">
        <v>135</v>
      </c>
      <c r="B50" s="162" t="s">
        <v>24</v>
      </c>
      <c r="C50" s="163"/>
      <c r="D50" s="163" t="s">
        <v>25</v>
      </c>
      <c r="E50" s="163"/>
      <c r="F50" s="163"/>
      <c r="G50" s="214">
        <f>G51</f>
        <v>0</v>
      </c>
      <c r="H50" s="375">
        <v>1249680</v>
      </c>
      <c r="I50" s="375">
        <v>1249680</v>
      </c>
    </row>
    <row r="51" spans="1:9" ht="15.75" customHeight="1" x14ac:dyDescent="0.2">
      <c r="A51" s="456" t="s">
        <v>136</v>
      </c>
      <c r="B51" s="160"/>
      <c r="C51" s="161" t="s">
        <v>137</v>
      </c>
      <c r="D51" s="161"/>
      <c r="E51" s="161" t="s">
        <v>138</v>
      </c>
      <c r="F51" s="161"/>
      <c r="G51" s="215"/>
      <c r="H51" s="367">
        <v>1249680</v>
      </c>
      <c r="I51" s="367">
        <f>SUM(H51)</f>
        <v>1249680</v>
      </c>
    </row>
    <row r="52" spans="1:9" ht="15.75" customHeight="1" x14ac:dyDescent="0.2">
      <c r="A52" s="456" t="s">
        <v>139</v>
      </c>
      <c r="B52" s="160"/>
      <c r="C52" s="161"/>
      <c r="D52" s="161"/>
      <c r="E52" s="161"/>
      <c r="F52" s="161"/>
      <c r="G52" s="215"/>
      <c r="H52" s="367"/>
      <c r="I52" s="367"/>
    </row>
    <row r="53" spans="1:9" ht="15.75" customHeight="1" x14ac:dyDescent="0.2">
      <c r="A53" s="460" t="s">
        <v>140</v>
      </c>
      <c r="B53" s="166" t="s">
        <v>141</v>
      </c>
      <c r="C53" s="167"/>
      <c r="D53" s="167"/>
      <c r="E53" s="167"/>
      <c r="F53" s="167"/>
      <c r="G53" s="213">
        <f t="shared" ref="G53:I54" si="1">SUM(G54)</f>
        <v>180000000</v>
      </c>
      <c r="H53" s="213">
        <f t="shared" si="1"/>
        <v>16997518</v>
      </c>
      <c r="I53" s="189">
        <f t="shared" si="1"/>
        <v>196997518</v>
      </c>
    </row>
    <row r="54" spans="1:9" ht="15.75" customHeight="1" x14ac:dyDescent="0.2">
      <c r="A54" s="456" t="s">
        <v>142</v>
      </c>
      <c r="B54" s="162" t="s">
        <v>36</v>
      </c>
      <c r="C54" s="163"/>
      <c r="D54" s="163" t="s">
        <v>34</v>
      </c>
      <c r="E54" s="163"/>
      <c r="F54" s="163"/>
      <c r="G54" s="215">
        <f t="shared" si="1"/>
        <v>180000000</v>
      </c>
      <c r="H54" s="215">
        <f t="shared" si="1"/>
        <v>16997518</v>
      </c>
      <c r="I54" s="186">
        <f t="shared" si="1"/>
        <v>196997518</v>
      </c>
    </row>
    <row r="55" spans="1:9" ht="15.75" customHeight="1" x14ac:dyDescent="0.2">
      <c r="A55" s="456" t="s">
        <v>143</v>
      </c>
      <c r="B55" s="160"/>
      <c r="C55" s="161" t="s">
        <v>144</v>
      </c>
      <c r="D55" s="161"/>
      <c r="E55" s="161" t="s">
        <v>145</v>
      </c>
      <c r="F55" s="161"/>
      <c r="G55" s="215">
        <v>180000000</v>
      </c>
      <c r="H55" s="367">
        <f>H56+H57</f>
        <v>16997518</v>
      </c>
      <c r="I55" s="325">
        <f>SUM(G55:H55)</f>
        <v>196997518</v>
      </c>
    </row>
    <row r="56" spans="1:9" ht="15.75" customHeight="1" x14ac:dyDescent="0.2">
      <c r="A56" s="456" t="s">
        <v>146</v>
      </c>
      <c r="B56" s="160"/>
      <c r="C56" s="161"/>
      <c r="D56" s="161" t="s">
        <v>147</v>
      </c>
      <c r="E56" s="161"/>
      <c r="F56" s="161" t="s">
        <v>148</v>
      </c>
      <c r="G56" s="215">
        <v>180000000</v>
      </c>
      <c r="H56" s="367">
        <v>9016225</v>
      </c>
      <c r="I56" s="325">
        <f>SUM(G56:H56)</f>
        <v>189016225</v>
      </c>
    </row>
    <row r="57" spans="1:9" ht="15.75" customHeight="1" x14ac:dyDescent="0.2">
      <c r="A57" s="456" t="s">
        <v>149</v>
      </c>
      <c r="B57" s="160"/>
      <c r="C57" s="161"/>
      <c r="D57" s="161" t="s">
        <v>150</v>
      </c>
      <c r="E57" s="161"/>
      <c r="F57" s="161" t="s">
        <v>151</v>
      </c>
      <c r="G57" s="215"/>
      <c r="H57" s="367">
        <v>7981293</v>
      </c>
      <c r="I57" s="325">
        <f>SUM(H57)</f>
        <v>7981293</v>
      </c>
    </row>
    <row r="58" spans="1:9" ht="15.75" customHeight="1" x14ac:dyDescent="0.2">
      <c r="A58" s="460" t="s">
        <v>152</v>
      </c>
      <c r="B58" s="169" t="s">
        <v>153</v>
      </c>
      <c r="C58" s="170"/>
      <c r="D58" s="170"/>
      <c r="E58" s="172"/>
      <c r="F58" s="376"/>
      <c r="G58" s="377">
        <f>G59</f>
        <v>3611000</v>
      </c>
      <c r="H58" s="378"/>
      <c r="I58" s="386">
        <f>I59</f>
        <v>3611000</v>
      </c>
    </row>
    <row r="59" spans="1:9" ht="15.75" customHeight="1" x14ac:dyDescent="0.2">
      <c r="A59" s="456" t="s">
        <v>154</v>
      </c>
      <c r="B59" s="162" t="s">
        <v>9</v>
      </c>
      <c r="C59" s="163"/>
      <c r="D59" s="163" t="s">
        <v>10</v>
      </c>
      <c r="E59" s="163"/>
      <c r="F59" s="161"/>
      <c r="G59" s="215">
        <f>G60</f>
        <v>3611000</v>
      </c>
      <c r="H59" s="367"/>
      <c r="I59" s="325">
        <f>SUM(G59:H59)</f>
        <v>3611000</v>
      </c>
    </row>
    <row r="60" spans="1:9" ht="15.75" customHeight="1" x14ac:dyDescent="0.2">
      <c r="A60" s="456" t="s">
        <v>155</v>
      </c>
      <c r="B60" s="160"/>
      <c r="C60" s="161" t="s">
        <v>82</v>
      </c>
      <c r="D60" s="161"/>
      <c r="E60" s="161" t="s">
        <v>83</v>
      </c>
      <c r="F60" s="161"/>
      <c r="G60" s="215">
        <v>3611000</v>
      </c>
      <c r="H60" s="367"/>
      <c r="I60" s="325">
        <f>SUM(G60:H60)</f>
        <v>3611000</v>
      </c>
    </row>
    <row r="61" spans="1:9" ht="15.75" customHeight="1" x14ac:dyDescent="0.2">
      <c r="A61" s="456" t="s">
        <v>156</v>
      </c>
      <c r="B61" s="160"/>
      <c r="C61" s="161"/>
      <c r="D61" s="161"/>
      <c r="E61" s="161"/>
      <c r="F61" s="161"/>
      <c r="G61" s="215"/>
      <c r="H61" s="367"/>
      <c r="I61" s="325"/>
    </row>
    <row r="62" spans="1:9" ht="15.75" customHeight="1" x14ac:dyDescent="0.2">
      <c r="A62" s="460" t="s">
        <v>157</v>
      </c>
      <c r="B62" s="169" t="s">
        <v>158</v>
      </c>
      <c r="C62" s="170"/>
      <c r="D62" s="170"/>
      <c r="E62" s="170"/>
      <c r="F62" s="170"/>
      <c r="G62" s="377">
        <f>SUM(G63)</f>
        <v>750000</v>
      </c>
      <c r="H62" s="378"/>
      <c r="I62" s="386">
        <f>SUM(I63)</f>
        <v>750000</v>
      </c>
    </row>
    <row r="63" spans="1:9" ht="15.75" customHeight="1" x14ac:dyDescent="0.2">
      <c r="A63" s="456" t="s">
        <v>159</v>
      </c>
      <c r="B63" s="162" t="s">
        <v>15</v>
      </c>
      <c r="C63" s="163"/>
      <c r="D63" s="163" t="s">
        <v>16</v>
      </c>
      <c r="E63" s="163"/>
      <c r="F63" s="163"/>
      <c r="G63" s="215">
        <f>SUM(G64:G65)</f>
        <v>750000</v>
      </c>
      <c r="H63" s="367"/>
      <c r="I63" s="325">
        <f>SUM(G63:H63)</f>
        <v>750000</v>
      </c>
    </row>
    <row r="64" spans="1:9" ht="15.75" customHeight="1" x14ac:dyDescent="0.2">
      <c r="A64" s="456" t="s">
        <v>160</v>
      </c>
      <c r="B64" s="160"/>
      <c r="C64" s="161"/>
      <c r="D64" s="161" t="s">
        <v>106</v>
      </c>
      <c r="E64" s="161" t="s">
        <v>107</v>
      </c>
      <c r="F64" s="161"/>
      <c r="G64" s="215">
        <v>591000</v>
      </c>
      <c r="H64" s="367"/>
      <c r="I64" s="325">
        <f>SUM(G64:H64)</f>
        <v>591000</v>
      </c>
    </row>
    <row r="65" spans="1:9" ht="15.75" customHeight="1" x14ac:dyDescent="0.2">
      <c r="A65" s="456" t="s">
        <v>161</v>
      </c>
      <c r="B65" s="160"/>
      <c r="C65" s="161"/>
      <c r="D65" s="161" t="s">
        <v>112</v>
      </c>
      <c r="E65" s="161" t="s">
        <v>113</v>
      </c>
      <c r="F65" s="161"/>
      <c r="G65" s="215">
        <v>159000</v>
      </c>
      <c r="H65" s="367"/>
      <c r="I65" s="325">
        <f>SUM(G65:H65)</f>
        <v>159000</v>
      </c>
    </row>
    <row r="66" spans="1:9" ht="15.75" customHeight="1" x14ac:dyDescent="0.2">
      <c r="A66" s="456" t="s">
        <v>162</v>
      </c>
      <c r="B66" s="160"/>
      <c r="C66" s="161"/>
      <c r="D66" s="161"/>
      <c r="E66" s="161"/>
      <c r="F66" s="161"/>
      <c r="G66" s="345"/>
      <c r="H66" s="380"/>
      <c r="I66" s="325"/>
    </row>
    <row r="67" spans="1:9" ht="15.75" customHeight="1" x14ac:dyDescent="0.2">
      <c r="A67" s="460" t="s">
        <v>163</v>
      </c>
      <c r="B67" s="169" t="s">
        <v>164</v>
      </c>
      <c r="C67" s="170"/>
      <c r="D67" s="170"/>
      <c r="E67" s="170"/>
      <c r="F67" s="370"/>
      <c r="G67" s="189">
        <f>G68</f>
        <v>3376439</v>
      </c>
      <c r="H67" s="378"/>
      <c r="I67" s="189">
        <f>I68</f>
        <v>3376439</v>
      </c>
    </row>
    <row r="68" spans="1:9" ht="15.75" customHeight="1" x14ac:dyDescent="0.2">
      <c r="A68" s="456" t="s">
        <v>165</v>
      </c>
      <c r="B68" s="162" t="s">
        <v>9</v>
      </c>
      <c r="C68" s="163"/>
      <c r="D68" s="163" t="s">
        <v>10</v>
      </c>
      <c r="E68" s="163"/>
      <c r="F68" s="379"/>
      <c r="G68" s="240">
        <f>SUM(G69)</f>
        <v>3376439</v>
      </c>
      <c r="H68" s="367"/>
      <c r="I68" s="240">
        <f>SUM(I69)</f>
        <v>3376439</v>
      </c>
    </row>
    <row r="69" spans="1:9" ht="15.75" customHeight="1" x14ac:dyDescent="0.2">
      <c r="A69" s="456" t="s">
        <v>166</v>
      </c>
      <c r="B69" s="160"/>
      <c r="C69" s="161" t="s">
        <v>82</v>
      </c>
      <c r="D69" s="161"/>
      <c r="E69" s="161" t="s">
        <v>167</v>
      </c>
      <c r="F69" s="379"/>
      <c r="G69" s="186">
        <v>3376439</v>
      </c>
      <c r="H69" s="367"/>
      <c r="I69" s="325">
        <f>SUM(G69:H69)</f>
        <v>3376439</v>
      </c>
    </row>
    <row r="70" spans="1:9" ht="15.75" customHeight="1" x14ac:dyDescent="0.2">
      <c r="A70" s="456" t="s">
        <v>168</v>
      </c>
      <c r="B70" s="160"/>
      <c r="C70" s="161"/>
      <c r="D70" s="161"/>
      <c r="E70" s="161"/>
      <c r="F70" s="379" t="s">
        <v>169</v>
      </c>
      <c r="G70" s="186">
        <v>3346439</v>
      </c>
      <c r="H70" s="367"/>
      <c r="I70" s="325">
        <f>SUM(G70:H70)</f>
        <v>3346439</v>
      </c>
    </row>
    <row r="71" spans="1:9" ht="15.75" customHeight="1" x14ac:dyDescent="0.2">
      <c r="A71" s="456" t="s">
        <v>170</v>
      </c>
      <c r="B71" s="160"/>
      <c r="C71" s="161"/>
      <c r="D71" s="161"/>
      <c r="E71" s="161"/>
      <c r="F71" s="161"/>
      <c r="G71" s="220"/>
      <c r="H71" s="381"/>
      <c r="I71" s="382"/>
    </row>
    <row r="72" spans="1:9" ht="15.75" customHeight="1" x14ac:dyDescent="0.2">
      <c r="A72" s="460" t="s">
        <v>171</v>
      </c>
      <c r="B72" s="169" t="s">
        <v>172</v>
      </c>
      <c r="C72" s="170"/>
      <c r="D72" s="170"/>
      <c r="E72" s="170"/>
      <c r="F72" s="170"/>
      <c r="G72" s="213">
        <f>G73</f>
        <v>44450000</v>
      </c>
      <c r="H72" s="213">
        <f>H73+H76</f>
        <v>46636169</v>
      </c>
      <c r="I72" s="213">
        <f>I73+I76</f>
        <v>91086169</v>
      </c>
    </row>
    <row r="73" spans="1:9" ht="15.75" customHeight="1" x14ac:dyDescent="0.2">
      <c r="A73" s="456" t="s">
        <v>173</v>
      </c>
      <c r="B73" s="162" t="s">
        <v>15</v>
      </c>
      <c r="C73" s="163"/>
      <c r="D73" s="163" t="s">
        <v>16</v>
      </c>
      <c r="E73" s="163"/>
      <c r="F73" s="163"/>
      <c r="G73" s="215">
        <f>G74+G75</f>
        <v>44450000</v>
      </c>
      <c r="H73" s="215">
        <f>H74+H75</f>
        <v>10636169</v>
      </c>
      <c r="I73" s="215">
        <f>I74+I75</f>
        <v>55086169</v>
      </c>
    </row>
    <row r="74" spans="1:9" ht="15.75" customHeight="1" x14ac:dyDescent="0.2">
      <c r="A74" s="456" t="s">
        <v>174</v>
      </c>
      <c r="B74" s="160"/>
      <c r="C74" s="161"/>
      <c r="D74" s="161" t="s">
        <v>106</v>
      </c>
      <c r="E74" s="161" t="s">
        <v>107</v>
      </c>
      <c r="F74" s="161"/>
      <c r="G74" s="215">
        <v>35000000</v>
      </c>
      <c r="H74" s="367">
        <v>10636169</v>
      </c>
      <c r="I74" s="325">
        <f>SUM(G74:H74)</f>
        <v>45636169</v>
      </c>
    </row>
    <row r="75" spans="1:9" ht="15.75" customHeight="1" x14ac:dyDescent="0.2">
      <c r="A75" s="456" t="s">
        <v>175</v>
      </c>
      <c r="B75" s="160"/>
      <c r="C75" s="161"/>
      <c r="D75" s="161" t="s">
        <v>112</v>
      </c>
      <c r="E75" s="161" t="s">
        <v>113</v>
      </c>
      <c r="F75" s="161"/>
      <c r="G75" s="215">
        <v>9450000</v>
      </c>
      <c r="H75" s="367"/>
      <c r="I75" s="325">
        <f>SUM(G75:H75)</f>
        <v>9450000</v>
      </c>
    </row>
    <row r="76" spans="1:9" s="369" customFormat="1" ht="15.75" customHeight="1" x14ac:dyDescent="0.2">
      <c r="A76" s="456" t="s">
        <v>176</v>
      </c>
      <c r="B76" s="162" t="s">
        <v>24</v>
      </c>
      <c r="C76" s="163"/>
      <c r="D76" s="163" t="s">
        <v>25</v>
      </c>
      <c r="E76" s="163"/>
      <c r="F76" s="163"/>
      <c r="G76" s="215"/>
      <c r="H76" s="375">
        <v>36000000</v>
      </c>
      <c r="I76" s="374">
        <v>36000000</v>
      </c>
    </row>
    <row r="77" spans="1:9" s="369" customFormat="1" ht="15.75" customHeight="1" x14ac:dyDescent="0.2">
      <c r="A77" s="456" t="s">
        <v>177</v>
      </c>
      <c r="B77" s="368"/>
      <c r="C77" s="161" t="s">
        <v>1054</v>
      </c>
      <c r="D77" s="161" t="s">
        <v>1055</v>
      </c>
      <c r="E77" s="161"/>
      <c r="F77" s="161"/>
      <c r="G77" s="215"/>
      <c r="H77" s="367">
        <v>36000000</v>
      </c>
      <c r="I77" s="325">
        <f>SUM(H77)</f>
        <v>36000000</v>
      </c>
    </row>
    <row r="78" spans="1:9" ht="15.75" customHeight="1" x14ac:dyDescent="0.2">
      <c r="A78" s="456" t="s">
        <v>179</v>
      </c>
      <c r="B78" s="160"/>
      <c r="C78" s="161"/>
      <c r="D78" s="161"/>
      <c r="E78" s="161"/>
      <c r="F78" s="161"/>
      <c r="G78" s="215"/>
      <c r="H78" s="367"/>
      <c r="I78" s="325"/>
    </row>
    <row r="79" spans="1:9" ht="15.75" customHeight="1" x14ac:dyDescent="0.2">
      <c r="A79" s="460" t="s">
        <v>180</v>
      </c>
      <c r="B79" s="169" t="s">
        <v>178</v>
      </c>
      <c r="C79" s="170"/>
      <c r="D79" s="170"/>
      <c r="E79" s="170"/>
      <c r="F79" s="170"/>
      <c r="G79" s="213">
        <f>SUM(G80)</f>
        <v>50000</v>
      </c>
      <c r="H79" s="378"/>
      <c r="I79" s="383">
        <v>50000</v>
      </c>
    </row>
    <row r="80" spans="1:9" ht="15.75" customHeight="1" x14ac:dyDescent="0.2">
      <c r="A80" s="456" t="s">
        <v>181</v>
      </c>
      <c r="B80" s="162" t="s">
        <v>15</v>
      </c>
      <c r="C80" s="163"/>
      <c r="D80" s="163" t="s">
        <v>16</v>
      </c>
      <c r="E80" s="163"/>
      <c r="F80" s="163"/>
      <c r="G80" s="238">
        <f>SUM(G81:G82)</f>
        <v>50000</v>
      </c>
      <c r="H80" s="367"/>
      <c r="I80" s="367">
        <f>SUM(G80:H80)</f>
        <v>50000</v>
      </c>
    </row>
    <row r="81" spans="1:9" ht="15.75" customHeight="1" x14ac:dyDescent="0.2">
      <c r="A81" s="456" t="s">
        <v>182</v>
      </c>
      <c r="B81" s="160"/>
      <c r="C81" s="161"/>
      <c r="D81" s="161" t="s">
        <v>106</v>
      </c>
      <c r="E81" s="161" t="s">
        <v>107</v>
      </c>
      <c r="F81" s="161"/>
      <c r="G81" s="238">
        <v>39000</v>
      </c>
      <c r="H81" s="367"/>
      <c r="I81" s="367">
        <f>SUM(G81:H81)</f>
        <v>39000</v>
      </c>
    </row>
    <row r="82" spans="1:9" ht="17.25" customHeight="1" x14ac:dyDescent="0.2">
      <c r="A82" s="456" t="s">
        <v>183</v>
      </c>
      <c r="B82" s="160"/>
      <c r="C82" s="161"/>
      <c r="D82" s="161" t="s">
        <v>112</v>
      </c>
      <c r="E82" s="161" t="s">
        <v>113</v>
      </c>
      <c r="F82" s="161"/>
      <c r="G82" s="238">
        <v>11000</v>
      </c>
      <c r="H82" s="367"/>
      <c r="I82" s="367">
        <f>SUM(G82:H82)</f>
        <v>11000</v>
      </c>
    </row>
    <row r="83" spans="1:9" ht="17.25" customHeight="1" x14ac:dyDescent="0.2">
      <c r="A83" s="456" t="s">
        <v>185</v>
      </c>
      <c r="B83" s="160"/>
      <c r="C83" s="161"/>
      <c r="D83" s="161"/>
      <c r="E83" s="161"/>
      <c r="F83" s="161"/>
      <c r="G83" s="215"/>
      <c r="H83" s="367"/>
      <c r="I83" s="325"/>
    </row>
    <row r="84" spans="1:9" ht="17.25" customHeight="1" x14ac:dyDescent="0.2">
      <c r="A84" s="460" t="s">
        <v>186</v>
      </c>
      <c r="B84" s="174" t="s">
        <v>184</v>
      </c>
      <c r="C84" s="170"/>
      <c r="D84" s="170"/>
      <c r="E84" s="170"/>
      <c r="F84" s="170"/>
      <c r="G84" s="213">
        <f>SUM(G85)</f>
        <v>81100000</v>
      </c>
      <c r="H84" s="213">
        <f>SUM(H85)</f>
        <v>7000000</v>
      </c>
      <c r="I84" s="189">
        <f>SUM(I85)</f>
        <v>88100000</v>
      </c>
    </row>
    <row r="85" spans="1:9" ht="17.25" customHeight="1" x14ac:dyDescent="0.2">
      <c r="A85" s="456" t="s">
        <v>189</v>
      </c>
      <c r="B85" s="162" t="s">
        <v>15</v>
      </c>
      <c r="C85" s="163"/>
      <c r="D85" s="163" t="s">
        <v>16</v>
      </c>
      <c r="E85" s="163"/>
      <c r="F85" s="163"/>
      <c r="G85" s="215">
        <f>G86+G87+G88</f>
        <v>81100000</v>
      </c>
      <c r="H85" s="215">
        <f>H86+H87+H88</f>
        <v>7000000</v>
      </c>
      <c r="I85" s="186">
        <f>I86+I87+I88</f>
        <v>88100000</v>
      </c>
    </row>
    <row r="86" spans="1:9" ht="17.25" customHeight="1" x14ac:dyDescent="0.2">
      <c r="A86" s="456" t="s">
        <v>190</v>
      </c>
      <c r="B86" s="162"/>
      <c r="C86" s="163"/>
      <c r="D86" s="161" t="s">
        <v>187</v>
      </c>
      <c r="E86" s="161" t="s">
        <v>188</v>
      </c>
      <c r="F86" s="161"/>
      <c r="G86" s="215">
        <v>1000000</v>
      </c>
      <c r="H86" s="367"/>
      <c r="I86" s="325">
        <f>SUM(G86:H86)</f>
        <v>1000000</v>
      </c>
    </row>
    <row r="87" spans="1:9" ht="15.75" customHeight="1" x14ac:dyDescent="0.2">
      <c r="A87" s="456" t="s">
        <v>191</v>
      </c>
      <c r="B87" s="160"/>
      <c r="C87" s="161"/>
      <c r="D87" s="161" t="s">
        <v>106</v>
      </c>
      <c r="E87" s="161" t="s">
        <v>107</v>
      </c>
      <c r="F87" s="161"/>
      <c r="G87" s="215">
        <v>62992000</v>
      </c>
      <c r="H87" s="367"/>
      <c r="I87" s="325">
        <f>SUM(G87:H87)</f>
        <v>62992000</v>
      </c>
    </row>
    <row r="88" spans="1:9" ht="15.75" customHeight="1" x14ac:dyDescent="0.2">
      <c r="A88" s="456" t="s">
        <v>192</v>
      </c>
      <c r="B88" s="160"/>
      <c r="C88" s="161"/>
      <c r="D88" s="161" t="s">
        <v>112</v>
      </c>
      <c r="E88" s="161" t="s">
        <v>113</v>
      </c>
      <c r="F88" s="161"/>
      <c r="G88" s="215">
        <v>17108000</v>
      </c>
      <c r="H88" s="367">
        <v>7000000</v>
      </c>
      <c r="I88" s="325">
        <f>SUM(G88:H88)</f>
        <v>24108000</v>
      </c>
    </row>
    <row r="89" spans="1:9" ht="15.75" customHeight="1" x14ac:dyDescent="0.2">
      <c r="A89" s="456" t="s">
        <v>194</v>
      </c>
      <c r="B89" s="160"/>
      <c r="C89" s="161"/>
      <c r="D89" s="161"/>
      <c r="E89" s="161"/>
      <c r="F89" s="161"/>
      <c r="G89" s="215"/>
      <c r="H89" s="367"/>
      <c r="I89" s="325"/>
    </row>
    <row r="90" spans="1:9" ht="15.75" customHeight="1" x14ac:dyDescent="0.2">
      <c r="A90" s="460" t="s">
        <v>195</v>
      </c>
      <c r="B90" s="169" t="s">
        <v>193</v>
      </c>
      <c r="C90" s="170"/>
      <c r="D90" s="170"/>
      <c r="E90" s="170"/>
      <c r="F90" s="170"/>
      <c r="G90" s="213">
        <f>G91</f>
        <v>13659000</v>
      </c>
      <c r="H90" s="378"/>
      <c r="I90" s="189">
        <f>I91</f>
        <v>13659000</v>
      </c>
    </row>
    <row r="91" spans="1:9" ht="15.75" customHeight="1" x14ac:dyDescent="0.2">
      <c r="A91" s="456" t="s">
        <v>197</v>
      </c>
      <c r="B91" s="162" t="s">
        <v>15</v>
      </c>
      <c r="C91" s="163"/>
      <c r="D91" s="163" t="s">
        <v>16</v>
      </c>
      <c r="E91" s="163"/>
      <c r="F91" s="163"/>
      <c r="G91" s="214">
        <f>G92+G93</f>
        <v>13659000</v>
      </c>
      <c r="H91" s="367"/>
      <c r="I91" s="240">
        <f>I92+I93</f>
        <v>13659000</v>
      </c>
    </row>
    <row r="92" spans="1:9" ht="15.75" customHeight="1" x14ac:dyDescent="0.2">
      <c r="A92" s="456" t="s">
        <v>198</v>
      </c>
      <c r="B92" s="160"/>
      <c r="C92" s="161"/>
      <c r="D92" s="161" t="s">
        <v>106</v>
      </c>
      <c r="E92" s="161" t="s">
        <v>196</v>
      </c>
      <c r="F92" s="161"/>
      <c r="G92" s="215">
        <v>10755000</v>
      </c>
      <c r="H92" s="367"/>
      <c r="I92" s="325">
        <f>SUM(G92:H92)</f>
        <v>10755000</v>
      </c>
    </row>
    <row r="93" spans="1:9" ht="15.75" customHeight="1" x14ac:dyDescent="0.2">
      <c r="A93" s="456" t="s">
        <v>199</v>
      </c>
      <c r="B93" s="160"/>
      <c r="C93" s="161"/>
      <c r="D93" s="161" t="s">
        <v>112</v>
      </c>
      <c r="E93" s="161" t="s">
        <v>113</v>
      </c>
      <c r="F93" s="161"/>
      <c r="G93" s="215">
        <v>2904000</v>
      </c>
      <c r="H93" s="367"/>
      <c r="I93" s="325">
        <f>SUM(G93:H93)</f>
        <v>2904000</v>
      </c>
    </row>
    <row r="94" spans="1:9" ht="15.75" customHeight="1" x14ac:dyDescent="0.2">
      <c r="A94" s="456" t="s">
        <v>201</v>
      </c>
      <c r="B94" s="160"/>
      <c r="C94" s="161"/>
      <c r="D94" s="161"/>
      <c r="E94" s="161"/>
      <c r="F94" s="161"/>
      <c r="G94" s="215"/>
      <c r="H94" s="367"/>
      <c r="I94" s="325"/>
    </row>
    <row r="95" spans="1:9" ht="15.75" customHeight="1" x14ac:dyDescent="0.2">
      <c r="A95" s="456" t="s">
        <v>202</v>
      </c>
      <c r="B95" s="163" t="s">
        <v>200</v>
      </c>
      <c r="C95" s="163"/>
      <c r="D95" s="163"/>
      <c r="E95" s="163"/>
      <c r="F95" s="163"/>
      <c r="G95" s="214"/>
      <c r="H95" s="367"/>
      <c r="I95" s="325"/>
    </row>
    <row r="96" spans="1:9" ht="15.75" customHeight="1" x14ac:dyDescent="0.2">
      <c r="A96" s="456" t="s">
        <v>203</v>
      </c>
      <c r="B96" s="160"/>
      <c r="C96" s="161"/>
      <c r="D96" s="163"/>
      <c r="E96" s="161"/>
      <c r="F96" s="161"/>
      <c r="G96" s="214"/>
      <c r="H96" s="367"/>
      <c r="I96" s="325"/>
    </row>
    <row r="97" spans="1:9" ht="15.75" customHeight="1" x14ac:dyDescent="0.2">
      <c r="A97" s="460" t="s">
        <v>204</v>
      </c>
      <c r="B97" s="166" t="s">
        <v>9</v>
      </c>
      <c r="C97" s="167"/>
      <c r="D97" s="167" t="s">
        <v>10</v>
      </c>
      <c r="E97" s="167"/>
      <c r="F97" s="175"/>
      <c r="G97" s="213">
        <f>G42+G59+G68+G11</f>
        <v>146337000</v>
      </c>
      <c r="H97" s="213">
        <f>H42+H59+H68+H11</f>
        <v>15211153</v>
      </c>
      <c r="I97" s="189">
        <f>I42+I59+I68+I11</f>
        <v>161548153</v>
      </c>
    </row>
    <row r="98" spans="1:9" ht="15.75" customHeight="1" x14ac:dyDescent="0.2">
      <c r="A98" s="460" t="s">
        <v>205</v>
      </c>
      <c r="B98" s="166" t="s">
        <v>24</v>
      </c>
      <c r="C98" s="167"/>
      <c r="D98" s="167" t="s">
        <v>25</v>
      </c>
      <c r="E98" s="167"/>
      <c r="F98" s="167"/>
      <c r="G98" s="213"/>
      <c r="H98" s="395">
        <f>H50+H76</f>
        <v>37249680</v>
      </c>
      <c r="I98" s="383">
        <f>I50+I76</f>
        <v>37249680</v>
      </c>
    </row>
    <row r="99" spans="1:9" ht="15.75" customHeight="1" x14ac:dyDescent="0.2">
      <c r="A99" s="460" t="s">
        <v>206</v>
      </c>
      <c r="B99" s="166" t="s">
        <v>12</v>
      </c>
      <c r="C99" s="167"/>
      <c r="D99" s="167" t="s">
        <v>13</v>
      </c>
      <c r="E99" s="167"/>
      <c r="F99" s="167"/>
      <c r="G99" s="213">
        <f>G21</f>
        <v>62000000</v>
      </c>
      <c r="H99" s="213">
        <f>H21</f>
        <v>0</v>
      </c>
      <c r="I99" s="189">
        <f>I21</f>
        <v>62000000</v>
      </c>
    </row>
    <row r="100" spans="1:9" ht="15.75" customHeight="1" x14ac:dyDescent="0.2">
      <c r="A100" s="460" t="s">
        <v>207</v>
      </c>
      <c r="B100" s="166" t="s">
        <v>15</v>
      </c>
      <c r="C100" s="167"/>
      <c r="D100" s="167" t="s">
        <v>16</v>
      </c>
      <c r="E100" s="167"/>
      <c r="F100" s="167"/>
      <c r="G100" s="213">
        <f>G13+G34+G63+G73+G80+G91+G85</f>
        <v>169631000</v>
      </c>
      <c r="H100" s="213">
        <f>H13+H34+H63+H73+H80+H91+H85</f>
        <v>19194169</v>
      </c>
      <c r="I100" s="189">
        <f>I13+I34+I63+I73+I80+I91+I85</f>
        <v>188825169</v>
      </c>
    </row>
    <row r="101" spans="1:9" ht="15.75" customHeight="1" x14ac:dyDescent="0.2">
      <c r="A101" s="460" t="s">
        <v>208</v>
      </c>
      <c r="B101" s="166" t="s">
        <v>18</v>
      </c>
      <c r="C101" s="167"/>
      <c r="D101" s="167" t="s">
        <v>19</v>
      </c>
      <c r="E101" s="167"/>
      <c r="F101" s="167"/>
      <c r="G101" s="213">
        <f>G15</f>
        <v>260000</v>
      </c>
      <c r="H101" s="396"/>
      <c r="I101" s="189">
        <f>I15</f>
        <v>260000</v>
      </c>
    </row>
    <row r="102" spans="1:9" ht="15.75" customHeight="1" x14ac:dyDescent="0.2">
      <c r="A102" s="460" t="s">
        <v>209</v>
      </c>
      <c r="B102" s="166" t="s">
        <v>30</v>
      </c>
      <c r="C102" s="167"/>
      <c r="D102" s="167" t="s">
        <v>31</v>
      </c>
      <c r="E102" s="167"/>
      <c r="F102" s="167"/>
      <c r="G102" s="213">
        <v>96000</v>
      </c>
      <c r="H102" s="396"/>
      <c r="I102" s="189">
        <v>96000</v>
      </c>
    </row>
    <row r="103" spans="1:9" ht="15.75" customHeight="1" x14ac:dyDescent="0.2">
      <c r="A103" s="460" t="s">
        <v>211</v>
      </c>
      <c r="B103" s="166" t="s">
        <v>36</v>
      </c>
      <c r="C103" s="167"/>
      <c r="D103" s="167" t="s">
        <v>34</v>
      </c>
      <c r="E103" s="167"/>
      <c r="F103" s="167"/>
      <c r="G103" s="213">
        <f>G53</f>
        <v>180000000</v>
      </c>
      <c r="H103" s="213">
        <f>H53</f>
        <v>16997518</v>
      </c>
      <c r="I103" s="189">
        <f>I53</f>
        <v>196997518</v>
      </c>
    </row>
    <row r="104" spans="1:9" ht="15.75" customHeight="1" x14ac:dyDescent="0.2">
      <c r="A104" s="460" t="s">
        <v>212</v>
      </c>
      <c r="B104" s="176"/>
      <c r="C104" s="177"/>
      <c r="D104" s="178" t="s">
        <v>210</v>
      </c>
      <c r="E104" s="177"/>
      <c r="F104" s="177"/>
      <c r="G104" s="216">
        <f>SUM(G97:G103)</f>
        <v>558324000</v>
      </c>
      <c r="H104" s="216">
        <f>SUM(H97:H103)</f>
        <v>88652520</v>
      </c>
      <c r="I104" s="189">
        <f>SUM(I97:I103)</f>
        <v>646976520</v>
      </c>
    </row>
    <row r="105" spans="1:9" ht="12.75" customHeight="1" x14ac:dyDescent="0.2">
      <c r="A105" s="456" t="s">
        <v>214</v>
      </c>
      <c r="B105" s="179"/>
      <c r="C105" s="179"/>
      <c r="D105" s="179"/>
      <c r="E105" s="179"/>
      <c r="F105" s="179"/>
      <c r="G105" s="217"/>
      <c r="H105" s="367"/>
      <c r="I105" s="325"/>
    </row>
    <row r="106" spans="1:9" ht="12.75" customHeight="1" x14ac:dyDescent="0.2">
      <c r="A106" s="455" t="s">
        <v>216</v>
      </c>
      <c r="B106" s="180" t="s">
        <v>213</v>
      </c>
      <c r="C106" s="179"/>
      <c r="D106" s="179"/>
      <c r="E106" s="179"/>
      <c r="F106" s="179"/>
      <c r="G106" s="217"/>
      <c r="H106" s="367"/>
      <c r="I106" s="325"/>
    </row>
    <row r="107" spans="1:9" ht="12.75" customHeight="1" x14ac:dyDescent="0.2">
      <c r="A107" s="460" t="s">
        <v>217</v>
      </c>
      <c r="B107" s="181" t="s">
        <v>215</v>
      </c>
      <c r="C107" s="182"/>
      <c r="D107" s="182"/>
      <c r="E107" s="182"/>
      <c r="F107" s="183"/>
      <c r="G107" s="218">
        <f>G108</f>
        <v>2500000</v>
      </c>
      <c r="H107" s="218">
        <f>H108</f>
        <v>502950</v>
      </c>
      <c r="I107" s="189">
        <f>I108</f>
        <v>3002950</v>
      </c>
    </row>
    <row r="108" spans="1:9" ht="12.75" customHeight="1" x14ac:dyDescent="0.2">
      <c r="A108" s="456" t="s">
        <v>220</v>
      </c>
      <c r="B108" s="162" t="s">
        <v>15</v>
      </c>
      <c r="C108" s="163"/>
      <c r="D108" s="163" t="s">
        <v>16</v>
      </c>
      <c r="E108" s="163"/>
      <c r="F108" s="163"/>
      <c r="G108" s="215">
        <f>SUM(G109:G109)</f>
        <v>2500000</v>
      </c>
      <c r="H108" s="384">
        <v>502950</v>
      </c>
      <c r="I108" s="325">
        <v>3002950</v>
      </c>
    </row>
    <row r="109" spans="1:9" ht="12.75" customHeight="1" x14ac:dyDescent="0.2">
      <c r="A109" s="456" t="s">
        <v>222</v>
      </c>
      <c r="B109" s="160"/>
      <c r="C109" s="161"/>
      <c r="D109" s="161" t="s">
        <v>218</v>
      </c>
      <c r="E109" s="161" t="s">
        <v>219</v>
      </c>
      <c r="F109" s="161"/>
      <c r="G109" s="215">
        <v>2500000</v>
      </c>
      <c r="H109" s="384">
        <v>502950</v>
      </c>
      <c r="I109" s="325">
        <f>SUM(G109:H109)</f>
        <v>3002950</v>
      </c>
    </row>
    <row r="110" spans="1:9" ht="12.75" customHeight="1" x14ac:dyDescent="0.2">
      <c r="A110" s="460" t="s">
        <v>223</v>
      </c>
      <c r="B110" s="169" t="s">
        <v>221</v>
      </c>
      <c r="C110" s="170"/>
      <c r="D110" s="170"/>
      <c r="E110" s="170"/>
      <c r="F110" s="184"/>
      <c r="G110" s="219">
        <f>G111</f>
        <v>1450000</v>
      </c>
      <c r="H110" s="219">
        <f>H111</f>
        <v>2456</v>
      </c>
      <c r="I110" s="397">
        <f>I111</f>
        <v>1452456</v>
      </c>
    </row>
    <row r="111" spans="1:9" ht="12.75" customHeight="1" x14ac:dyDescent="0.2">
      <c r="A111" s="456" t="s">
        <v>225</v>
      </c>
      <c r="B111" s="162" t="s">
        <v>15</v>
      </c>
      <c r="C111" s="163"/>
      <c r="D111" s="163" t="s">
        <v>16</v>
      </c>
      <c r="E111" s="163"/>
      <c r="F111" s="163"/>
      <c r="G111" s="220">
        <f>G112</f>
        <v>1450000</v>
      </c>
      <c r="H111" s="384">
        <v>2456</v>
      </c>
      <c r="I111" s="325">
        <v>1452456</v>
      </c>
    </row>
    <row r="112" spans="1:9" ht="12.75" customHeight="1" x14ac:dyDescent="0.2">
      <c r="A112" s="456" t="s">
        <v>226</v>
      </c>
      <c r="B112" s="160"/>
      <c r="C112" s="161"/>
      <c r="D112" s="161" t="s">
        <v>106</v>
      </c>
      <c r="E112" s="161" t="s">
        <v>224</v>
      </c>
      <c r="F112" s="161"/>
      <c r="G112" s="215">
        <v>1450000</v>
      </c>
      <c r="H112" s="367">
        <v>2456</v>
      </c>
      <c r="I112" s="325">
        <f>SUM(G112:H112)</f>
        <v>1452456</v>
      </c>
    </row>
    <row r="113" spans="1:10" ht="12.75" customHeight="1" x14ac:dyDescent="0.2">
      <c r="A113" s="456" t="s">
        <v>228</v>
      </c>
      <c r="B113" s="179"/>
      <c r="C113" s="179"/>
      <c r="D113" s="179"/>
      <c r="E113" s="179"/>
      <c r="F113" s="179"/>
      <c r="G113" s="217"/>
      <c r="H113" s="367"/>
      <c r="I113" s="325"/>
    </row>
    <row r="114" spans="1:10" ht="12.75" customHeight="1" x14ac:dyDescent="0.2">
      <c r="A114" s="455" t="s">
        <v>229</v>
      </c>
      <c r="B114" s="185" t="s">
        <v>227</v>
      </c>
      <c r="C114" s="179"/>
      <c r="D114" s="179"/>
      <c r="E114" s="179"/>
      <c r="F114" s="179"/>
      <c r="G114" s="221"/>
      <c r="H114" s="367"/>
      <c r="I114" s="325"/>
    </row>
    <row r="115" spans="1:10" ht="12.75" customHeight="1" x14ac:dyDescent="0.2">
      <c r="A115" s="456" t="s">
        <v>230</v>
      </c>
      <c r="B115" s="187"/>
      <c r="C115" s="179"/>
      <c r="D115" s="179"/>
      <c r="E115" s="179"/>
      <c r="F115" s="179"/>
      <c r="G115" s="217"/>
      <c r="H115" s="367"/>
      <c r="I115" s="325"/>
    </row>
    <row r="116" spans="1:10" ht="12.75" customHeight="1" x14ac:dyDescent="0.2">
      <c r="A116" s="460" t="s">
        <v>231</v>
      </c>
      <c r="B116" s="188" t="s">
        <v>15</v>
      </c>
      <c r="C116" s="188"/>
      <c r="D116" s="188" t="s">
        <v>16</v>
      </c>
      <c r="E116" s="188"/>
      <c r="F116" s="188"/>
      <c r="G116" s="222">
        <f>G107+G110</f>
        <v>3950000</v>
      </c>
      <c r="H116" s="222">
        <f>H107+H110</f>
        <v>505406</v>
      </c>
      <c r="I116" s="189">
        <f>I107+I110</f>
        <v>4455406</v>
      </c>
      <c r="J116" s="458"/>
    </row>
    <row r="117" spans="1:10" ht="12.75" customHeight="1" x14ac:dyDescent="0.2">
      <c r="A117" s="456" t="s">
        <v>233</v>
      </c>
      <c r="B117" s="190"/>
      <c r="C117" s="190"/>
      <c r="D117" s="190"/>
      <c r="E117" s="190"/>
      <c r="F117" s="190"/>
      <c r="G117" s="223"/>
      <c r="H117" s="367"/>
      <c r="I117" s="325"/>
    </row>
    <row r="118" spans="1:10" ht="12.75" customHeight="1" x14ac:dyDescent="0.2">
      <c r="A118" s="455" t="s">
        <v>234</v>
      </c>
      <c r="B118" s="190" t="s">
        <v>232</v>
      </c>
      <c r="C118" s="190"/>
      <c r="D118" s="190"/>
      <c r="E118" s="190"/>
      <c r="F118" s="190"/>
      <c r="G118" s="223"/>
      <c r="H118" s="367"/>
      <c r="I118" s="325"/>
    </row>
    <row r="119" spans="1:10" ht="12.75" customHeight="1" x14ac:dyDescent="0.2">
      <c r="A119" s="460" t="s">
        <v>235</v>
      </c>
      <c r="B119" s="192" t="s">
        <v>81</v>
      </c>
      <c r="C119" s="193"/>
      <c r="D119" s="194"/>
      <c r="E119" s="195"/>
      <c r="F119" s="196"/>
      <c r="G119" s="448">
        <f>G122</f>
        <v>450000</v>
      </c>
      <c r="H119" s="383">
        <f>H120</f>
        <v>605146</v>
      </c>
      <c r="I119" s="383">
        <f>SUM(G119:H119)</f>
        <v>1055146</v>
      </c>
    </row>
    <row r="120" spans="1:10" s="443" customFormat="1" ht="12.75" customHeight="1" x14ac:dyDescent="0.2">
      <c r="A120" s="456" t="s">
        <v>236</v>
      </c>
      <c r="B120" s="157" t="s">
        <v>9</v>
      </c>
      <c r="C120" s="158"/>
      <c r="D120" s="158" t="s">
        <v>10</v>
      </c>
      <c r="E120" s="158"/>
      <c r="F120" s="444"/>
      <c r="G120" s="223"/>
      <c r="H120" s="375">
        <v>605146</v>
      </c>
      <c r="I120" s="325">
        <f>SUM(G120:H120)</f>
        <v>605146</v>
      </c>
    </row>
    <row r="121" spans="1:10" s="443" customFormat="1" ht="12.75" customHeight="1" x14ac:dyDescent="0.2">
      <c r="A121" s="456" t="s">
        <v>237</v>
      </c>
      <c r="B121" s="442"/>
      <c r="C121" s="161" t="s">
        <v>82</v>
      </c>
      <c r="D121" s="161"/>
      <c r="E121" s="161" t="s">
        <v>83</v>
      </c>
      <c r="F121" s="161"/>
      <c r="G121" s="223"/>
      <c r="H121" s="367">
        <v>605146</v>
      </c>
      <c r="I121" s="325">
        <f>SUM(G121:H121)</f>
        <v>605146</v>
      </c>
    </row>
    <row r="122" spans="1:10" ht="12.75" customHeight="1" x14ac:dyDescent="0.2">
      <c r="A122" s="456" t="s">
        <v>238</v>
      </c>
      <c r="B122" s="157" t="s">
        <v>15</v>
      </c>
      <c r="C122" s="158"/>
      <c r="D122" s="158" t="s">
        <v>16</v>
      </c>
      <c r="E122" s="158"/>
      <c r="F122" s="158"/>
      <c r="G122" s="223">
        <f>G123</f>
        <v>450000</v>
      </c>
      <c r="H122" s="375"/>
      <c r="I122" s="374">
        <f>SUM(G122:H122)</f>
        <v>450000</v>
      </c>
    </row>
    <row r="123" spans="1:10" ht="12.75" customHeight="1" x14ac:dyDescent="0.2">
      <c r="A123" s="456" t="s">
        <v>239</v>
      </c>
      <c r="B123" s="190"/>
      <c r="C123" s="161" t="s">
        <v>110</v>
      </c>
      <c r="D123" s="161" t="s">
        <v>111</v>
      </c>
      <c r="E123" s="161"/>
      <c r="F123" s="190"/>
      <c r="G123" s="224">
        <v>450000</v>
      </c>
      <c r="H123" s="367"/>
      <c r="I123" s="325">
        <f>SUM(G123:H123)</f>
        <v>450000</v>
      </c>
    </row>
    <row r="124" spans="1:10" ht="12.75" customHeight="1" x14ac:dyDescent="0.2">
      <c r="A124" s="460" t="s">
        <v>240</v>
      </c>
      <c r="B124" s="166" t="s">
        <v>141</v>
      </c>
      <c r="C124" s="167"/>
      <c r="D124" s="167"/>
      <c r="E124" s="167"/>
      <c r="F124" s="167"/>
      <c r="G124" s="222">
        <f>G125</f>
        <v>1189420</v>
      </c>
      <c r="H124" s="383">
        <v>3521187</v>
      </c>
      <c r="I124" s="189">
        <f>I125</f>
        <v>4710607</v>
      </c>
    </row>
    <row r="125" spans="1:10" ht="12.75" customHeight="1" x14ac:dyDescent="0.2">
      <c r="A125" s="456" t="s">
        <v>241</v>
      </c>
      <c r="B125" s="162" t="s">
        <v>36</v>
      </c>
      <c r="C125" s="163"/>
      <c r="D125" s="163" t="s">
        <v>34</v>
      </c>
      <c r="E125" s="163"/>
      <c r="F125" s="163"/>
      <c r="G125" s="223">
        <f>G126</f>
        <v>1189420</v>
      </c>
      <c r="H125" s="375">
        <f>H126</f>
        <v>3521187</v>
      </c>
      <c r="I125" s="374">
        <f>SUM(G125:H125)</f>
        <v>4710607</v>
      </c>
    </row>
    <row r="126" spans="1:10" ht="12.75" customHeight="1" x14ac:dyDescent="0.2">
      <c r="A126" s="456" t="s">
        <v>242</v>
      </c>
      <c r="B126" s="160"/>
      <c r="C126" s="161" t="s">
        <v>144</v>
      </c>
      <c r="D126" s="161"/>
      <c r="E126" s="161" t="s">
        <v>145</v>
      </c>
      <c r="F126" s="161"/>
      <c r="G126" s="224">
        <v>1189420</v>
      </c>
      <c r="H126" s="367">
        <v>3521187</v>
      </c>
      <c r="I126" s="325">
        <f>SUM(G126:H126)</f>
        <v>4710607</v>
      </c>
    </row>
    <row r="127" spans="1:10" ht="12.75" customHeight="1" x14ac:dyDescent="0.2">
      <c r="A127" s="456" t="s">
        <v>244</v>
      </c>
      <c r="B127" s="160"/>
      <c r="C127" s="161"/>
      <c r="D127" s="161" t="s">
        <v>147</v>
      </c>
      <c r="E127" s="161"/>
      <c r="F127" s="161" t="s">
        <v>148</v>
      </c>
      <c r="G127" s="224">
        <v>1189420</v>
      </c>
      <c r="H127" s="367">
        <v>3521187</v>
      </c>
      <c r="I127" s="325">
        <f>SUM(G127:H127)</f>
        <v>4710607</v>
      </c>
    </row>
    <row r="128" spans="1:10" ht="12.75" customHeight="1" x14ac:dyDescent="0.2">
      <c r="A128" s="456" t="s">
        <v>245</v>
      </c>
      <c r="B128" s="190"/>
      <c r="C128" s="199"/>
      <c r="D128" s="199"/>
      <c r="E128" s="199"/>
      <c r="F128" s="190"/>
      <c r="G128" s="224"/>
      <c r="H128" s="367"/>
      <c r="I128" s="325"/>
    </row>
    <row r="129" spans="1:9" ht="12.75" customHeight="1" x14ac:dyDescent="0.2">
      <c r="A129" s="456" t="s">
        <v>246</v>
      </c>
      <c r="B129" s="190" t="s">
        <v>243</v>
      </c>
      <c r="C129" s="190"/>
      <c r="D129" s="190"/>
      <c r="E129" s="190"/>
      <c r="F129" s="190"/>
      <c r="G129" s="223">
        <f>G119+G124</f>
        <v>1639420</v>
      </c>
      <c r="H129" s="223">
        <f>H119+H124</f>
        <v>4126333</v>
      </c>
      <c r="I129" s="191">
        <f>I119+I124</f>
        <v>5765753</v>
      </c>
    </row>
    <row r="130" spans="1:9" ht="12.75" customHeight="1" x14ac:dyDescent="0.2">
      <c r="A130" s="456" t="s">
        <v>247</v>
      </c>
      <c r="B130" s="190"/>
      <c r="C130" s="190"/>
      <c r="D130" s="190"/>
      <c r="E130" s="190"/>
      <c r="F130" s="190"/>
      <c r="G130" s="224"/>
      <c r="H130" s="367"/>
      <c r="I130" s="325"/>
    </row>
    <row r="131" spans="1:9" ht="12.75" customHeight="1" x14ac:dyDescent="0.2">
      <c r="A131" s="460" t="s">
        <v>248</v>
      </c>
      <c r="B131" s="200" t="s">
        <v>9</v>
      </c>
      <c r="C131" s="201"/>
      <c r="D131" s="201" t="s">
        <v>10</v>
      </c>
      <c r="E131" s="201"/>
      <c r="F131" s="202"/>
      <c r="G131" s="225">
        <f>G97</f>
        <v>146337000</v>
      </c>
      <c r="H131" s="225">
        <f>H97+H120</f>
        <v>15816299</v>
      </c>
      <c r="I131" s="189">
        <f>I97</f>
        <v>161548153</v>
      </c>
    </row>
    <row r="132" spans="1:9" ht="12.75" customHeight="1" x14ac:dyDescent="0.2">
      <c r="A132" s="460" t="s">
        <v>249</v>
      </c>
      <c r="B132" s="166" t="s">
        <v>24</v>
      </c>
      <c r="C132" s="167"/>
      <c r="D132" s="167" t="s">
        <v>25</v>
      </c>
      <c r="E132" s="167"/>
      <c r="F132" s="203"/>
      <c r="G132" s="222"/>
      <c r="H132" s="383">
        <f>H50+H76</f>
        <v>37249680</v>
      </c>
      <c r="I132" s="383">
        <f>SUM(H132)</f>
        <v>37249680</v>
      </c>
    </row>
    <row r="133" spans="1:9" ht="12.75" customHeight="1" x14ac:dyDescent="0.2">
      <c r="A133" s="460" t="s">
        <v>250</v>
      </c>
      <c r="B133" s="166" t="s">
        <v>12</v>
      </c>
      <c r="C133" s="167"/>
      <c r="D133" s="167" t="s">
        <v>13</v>
      </c>
      <c r="E133" s="167"/>
      <c r="F133" s="203"/>
      <c r="G133" s="189">
        <v>62000000</v>
      </c>
      <c r="H133" s="189"/>
      <c r="I133" s="189">
        <v>62000000</v>
      </c>
    </row>
    <row r="134" spans="1:9" ht="12.75" customHeight="1" x14ac:dyDescent="0.2">
      <c r="A134" s="460" t="s">
        <v>251</v>
      </c>
      <c r="B134" s="166" t="s">
        <v>15</v>
      </c>
      <c r="C134" s="167"/>
      <c r="D134" s="167" t="s">
        <v>16</v>
      </c>
      <c r="E134" s="167"/>
      <c r="F134" s="203"/>
      <c r="G134" s="189">
        <f>G100+G116+G119</f>
        <v>174031000</v>
      </c>
      <c r="H134" s="189">
        <f>H100+H116</f>
        <v>19699575</v>
      </c>
      <c r="I134" s="189">
        <f>I100+I116+I119</f>
        <v>194335721</v>
      </c>
    </row>
    <row r="135" spans="1:9" ht="12.75" customHeight="1" x14ac:dyDescent="0.2">
      <c r="A135" s="460" t="s">
        <v>252</v>
      </c>
      <c r="B135" s="166" t="s">
        <v>18</v>
      </c>
      <c r="C135" s="167"/>
      <c r="D135" s="167" t="s">
        <v>19</v>
      </c>
      <c r="E135" s="167"/>
      <c r="F135" s="203"/>
      <c r="G135" s="189">
        <f t="shared" ref="G135:I136" si="2">G101</f>
        <v>260000</v>
      </c>
      <c r="H135" s="189">
        <f t="shared" si="2"/>
        <v>0</v>
      </c>
      <c r="I135" s="189">
        <f t="shared" si="2"/>
        <v>260000</v>
      </c>
    </row>
    <row r="136" spans="1:9" ht="12.75" customHeight="1" x14ac:dyDescent="0.2">
      <c r="A136" s="460" t="s">
        <v>429</v>
      </c>
      <c r="B136" s="166" t="s">
        <v>30</v>
      </c>
      <c r="C136" s="167"/>
      <c r="D136" s="167" t="s">
        <v>31</v>
      </c>
      <c r="E136" s="167"/>
      <c r="F136" s="203"/>
      <c r="G136" s="189">
        <f t="shared" si="2"/>
        <v>96000</v>
      </c>
      <c r="H136" s="189">
        <f t="shared" si="2"/>
        <v>0</v>
      </c>
      <c r="I136" s="189">
        <f t="shared" si="2"/>
        <v>96000</v>
      </c>
    </row>
    <row r="137" spans="1:9" ht="12.75" customHeight="1" x14ac:dyDescent="0.2">
      <c r="A137" s="460" t="s">
        <v>431</v>
      </c>
      <c r="B137" s="166" t="s">
        <v>36</v>
      </c>
      <c r="C137" s="167"/>
      <c r="D137" s="167" t="s">
        <v>34</v>
      </c>
      <c r="E137" s="167"/>
      <c r="F137" s="203"/>
      <c r="G137" s="189">
        <f>G103+G124</f>
        <v>181189420</v>
      </c>
      <c r="H137" s="189">
        <f>H103+H124</f>
        <v>20518705</v>
      </c>
      <c r="I137" s="189">
        <f>I103+I124</f>
        <v>201708125</v>
      </c>
    </row>
    <row r="138" spans="1:9" ht="13.5" customHeight="1" x14ac:dyDescent="0.2">
      <c r="A138" s="460" t="s">
        <v>432</v>
      </c>
      <c r="B138" s="204"/>
      <c r="C138" s="175"/>
      <c r="D138" s="167" t="s">
        <v>253</v>
      </c>
      <c r="E138" s="175"/>
      <c r="F138" s="205"/>
      <c r="G138" s="189">
        <f>SUM(G131:G137)</f>
        <v>563913420</v>
      </c>
      <c r="H138" s="189">
        <f>SUM(H131:H137)</f>
        <v>93284259</v>
      </c>
      <c r="I138" s="189">
        <f>SUM(I131:I137)</f>
        <v>657197679</v>
      </c>
    </row>
    <row r="139" spans="1:9" ht="12.75" customHeight="1" x14ac:dyDescent="0.2">
      <c r="A139" s="461"/>
      <c r="B139" s="206"/>
      <c r="C139" s="206"/>
      <c r="D139" s="206"/>
      <c r="E139" s="206"/>
      <c r="F139" s="206"/>
      <c r="G139" s="206"/>
    </row>
    <row r="140" spans="1:9" ht="12.75" customHeight="1" x14ac:dyDescent="0.2">
      <c r="B140" s="206"/>
      <c r="C140" s="206"/>
      <c r="D140" s="206"/>
      <c r="E140" s="206"/>
      <c r="F140" s="206"/>
      <c r="G140" s="206"/>
    </row>
    <row r="141" spans="1:9" ht="12.75" customHeight="1" x14ac:dyDescent="0.2">
      <c r="B141" s="206"/>
      <c r="C141" s="206"/>
      <c r="D141" s="206"/>
      <c r="E141" s="206"/>
      <c r="F141" s="206"/>
      <c r="G141" s="206"/>
    </row>
    <row r="142" spans="1:9" ht="12.75" customHeight="1" x14ac:dyDescent="0.2">
      <c r="B142" s="206"/>
      <c r="C142" s="206"/>
      <c r="D142" s="206"/>
      <c r="E142" s="206"/>
      <c r="F142" s="206"/>
      <c r="G142" s="206"/>
    </row>
    <row r="143" spans="1:9" ht="12.75" customHeight="1" x14ac:dyDescent="0.2">
      <c r="B143" s="206"/>
      <c r="C143" s="206"/>
      <c r="D143" s="206"/>
      <c r="E143" s="206"/>
      <c r="F143" s="206"/>
      <c r="G143" s="206"/>
    </row>
    <row r="144" spans="1:9" ht="12.75" customHeight="1" x14ac:dyDescent="0.2">
      <c r="B144" s="206"/>
      <c r="C144" s="206"/>
      <c r="D144" s="206"/>
      <c r="E144" s="206"/>
      <c r="F144" s="206"/>
      <c r="G144" s="206"/>
    </row>
    <row r="145" spans="2:7" ht="12.75" customHeight="1" x14ac:dyDescent="0.2">
      <c r="B145" s="206"/>
      <c r="C145" s="206"/>
      <c r="D145" s="206"/>
      <c r="E145" s="206"/>
      <c r="F145" s="206"/>
      <c r="G145" s="206"/>
    </row>
    <row r="146" spans="2:7" ht="12.75" customHeight="1" x14ac:dyDescent="0.2">
      <c r="B146" s="206"/>
      <c r="C146" s="206"/>
      <c r="D146" s="206"/>
      <c r="E146" s="206"/>
      <c r="F146" s="206"/>
      <c r="G146" s="206"/>
    </row>
    <row r="147" spans="2:7" ht="12.75" customHeight="1" x14ac:dyDescent="0.2">
      <c r="B147" s="206"/>
      <c r="C147" s="206"/>
      <c r="D147" s="206"/>
      <c r="E147" s="206"/>
      <c r="F147" s="206"/>
      <c r="G147" s="206"/>
    </row>
    <row r="148" spans="2:7" ht="12.75" customHeight="1" x14ac:dyDescent="0.2">
      <c r="B148" s="206"/>
      <c r="C148" s="206"/>
      <c r="D148" s="206"/>
      <c r="E148" s="206"/>
      <c r="F148" s="206"/>
      <c r="G148" s="206"/>
    </row>
    <row r="149" spans="2:7" ht="12.75" customHeight="1" x14ac:dyDescent="0.2">
      <c r="B149" s="206"/>
      <c r="C149" s="206"/>
      <c r="D149" s="206"/>
      <c r="E149" s="206"/>
      <c r="F149" s="206"/>
      <c r="G149" s="206"/>
    </row>
    <row r="150" spans="2:7" ht="12.75" customHeight="1" x14ac:dyDescent="0.2">
      <c r="B150" s="206"/>
      <c r="C150" s="206"/>
      <c r="D150" s="206"/>
      <c r="E150" s="206"/>
      <c r="F150" s="206"/>
      <c r="G150" s="206"/>
    </row>
    <row r="151" spans="2:7" ht="12.75" customHeight="1" x14ac:dyDescent="0.2">
      <c r="B151" s="206"/>
      <c r="C151" s="206"/>
      <c r="D151" s="206"/>
      <c r="E151" s="206"/>
      <c r="F151" s="206"/>
      <c r="G151" s="206"/>
    </row>
    <row r="152" spans="2:7" ht="12.75" customHeight="1" x14ac:dyDescent="0.2">
      <c r="B152" s="206"/>
      <c r="C152" s="206"/>
      <c r="D152" s="206"/>
      <c r="E152" s="206"/>
      <c r="F152" s="206"/>
      <c r="G152" s="206"/>
    </row>
    <row r="153" spans="2:7" ht="12.75" customHeight="1" x14ac:dyDescent="0.2">
      <c r="B153" s="206"/>
      <c r="C153" s="206"/>
      <c r="D153" s="206"/>
      <c r="E153" s="206"/>
      <c r="F153" s="206"/>
      <c r="G153" s="206"/>
    </row>
    <row r="154" spans="2:7" ht="12.75" customHeight="1" x14ac:dyDescent="0.2">
      <c r="B154" s="206"/>
      <c r="C154" s="206"/>
      <c r="D154" s="206"/>
      <c r="E154" s="206"/>
      <c r="F154" s="206"/>
      <c r="G154" s="206"/>
    </row>
    <row r="155" spans="2:7" ht="12.75" customHeight="1" x14ac:dyDescent="0.2">
      <c r="B155" s="206"/>
      <c r="C155" s="206"/>
      <c r="D155" s="206"/>
      <c r="E155" s="206"/>
      <c r="F155" s="206"/>
      <c r="G155" s="206"/>
    </row>
    <row r="156" spans="2:7" ht="12.75" customHeight="1" x14ac:dyDescent="0.2">
      <c r="B156" s="206"/>
      <c r="C156" s="206"/>
      <c r="D156" s="206"/>
      <c r="E156" s="206"/>
      <c r="F156" s="206"/>
      <c r="G156" s="206"/>
    </row>
    <row r="157" spans="2:7" ht="12.75" customHeight="1" x14ac:dyDescent="0.2">
      <c r="B157" s="206"/>
      <c r="C157" s="206"/>
      <c r="D157" s="206"/>
      <c r="E157" s="206"/>
      <c r="F157" s="206"/>
      <c r="G157" s="206"/>
    </row>
    <row r="158" spans="2:7" ht="12.75" customHeight="1" x14ac:dyDescent="0.2">
      <c r="B158" s="206"/>
      <c r="C158" s="206"/>
      <c r="D158" s="206"/>
      <c r="E158" s="206"/>
      <c r="F158" s="206"/>
      <c r="G158" s="206"/>
    </row>
    <row r="159" spans="2:7" ht="12.75" customHeight="1" x14ac:dyDescent="0.2">
      <c r="B159" s="206"/>
      <c r="C159" s="206"/>
      <c r="D159" s="206"/>
      <c r="E159" s="206"/>
      <c r="F159" s="206"/>
      <c r="G159" s="206"/>
    </row>
    <row r="160" spans="2:7" ht="12.75" customHeight="1" x14ac:dyDescent="0.2">
      <c r="B160" s="206"/>
      <c r="C160" s="206"/>
      <c r="D160" s="206"/>
      <c r="E160" s="206"/>
      <c r="F160" s="206"/>
      <c r="G160" s="206"/>
    </row>
    <row r="161" spans="2:7" ht="12.75" customHeight="1" x14ac:dyDescent="0.2">
      <c r="B161" s="206"/>
      <c r="C161" s="206"/>
      <c r="D161" s="206"/>
      <c r="E161" s="206"/>
      <c r="F161" s="206"/>
      <c r="G161" s="206"/>
    </row>
    <row r="162" spans="2:7" ht="12.75" customHeight="1" x14ac:dyDescent="0.2">
      <c r="B162" s="206"/>
      <c r="C162" s="206"/>
      <c r="D162" s="206"/>
      <c r="E162" s="206"/>
      <c r="F162" s="206"/>
      <c r="G162" s="206"/>
    </row>
    <row r="163" spans="2:7" ht="12.75" customHeight="1" x14ac:dyDescent="0.2">
      <c r="B163" s="206"/>
      <c r="C163" s="206"/>
      <c r="D163" s="206"/>
      <c r="E163" s="206"/>
      <c r="F163" s="206"/>
      <c r="G163" s="206"/>
    </row>
    <row r="164" spans="2:7" ht="12.75" customHeight="1" x14ac:dyDescent="0.2">
      <c r="B164" s="206"/>
      <c r="C164" s="206"/>
      <c r="D164" s="206"/>
      <c r="E164" s="206"/>
      <c r="F164" s="206"/>
      <c r="G164" s="206"/>
    </row>
    <row r="165" spans="2:7" ht="12.75" customHeight="1" x14ac:dyDescent="0.2">
      <c r="B165" s="206"/>
      <c r="C165" s="206"/>
      <c r="D165" s="206"/>
      <c r="E165" s="206"/>
      <c r="F165" s="206"/>
      <c r="G165" s="206"/>
    </row>
    <row r="166" spans="2:7" ht="12.75" customHeight="1" x14ac:dyDescent="0.2">
      <c r="B166" s="206"/>
      <c r="C166" s="206"/>
      <c r="D166" s="206"/>
      <c r="E166" s="206"/>
      <c r="F166" s="206"/>
      <c r="G166" s="206"/>
    </row>
    <row r="167" spans="2:7" ht="12.75" customHeight="1" x14ac:dyDescent="0.2">
      <c r="B167" s="206"/>
      <c r="C167" s="206"/>
      <c r="D167" s="206"/>
      <c r="E167" s="206"/>
      <c r="F167" s="206"/>
      <c r="G167" s="206"/>
    </row>
    <row r="168" spans="2:7" ht="12.75" customHeight="1" x14ac:dyDescent="0.2">
      <c r="B168" s="206"/>
      <c r="C168" s="206"/>
      <c r="D168" s="206"/>
      <c r="E168" s="206"/>
      <c r="F168" s="206"/>
      <c r="G168" s="206"/>
    </row>
    <row r="169" spans="2:7" ht="12.75" customHeight="1" x14ac:dyDescent="0.2">
      <c r="B169" s="206"/>
      <c r="C169" s="206"/>
      <c r="D169" s="206"/>
      <c r="E169" s="206"/>
      <c r="F169" s="206"/>
      <c r="G169" s="206"/>
    </row>
    <row r="170" spans="2:7" ht="12.75" customHeight="1" x14ac:dyDescent="0.2">
      <c r="B170" s="206"/>
      <c r="C170" s="206"/>
      <c r="D170" s="206"/>
      <c r="E170" s="206"/>
      <c r="F170" s="206"/>
      <c r="G170" s="206"/>
    </row>
    <row r="171" spans="2:7" ht="12.75" customHeight="1" x14ac:dyDescent="0.2">
      <c r="B171" s="206"/>
      <c r="C171" s="206"/>
      <c r="D171" s="206"/>
      <c r="E171" s="206"/>
      <c r="F171" s="206"/>
      <c r="G171" s="206"/>
    </row>
    <row r="172" spans="2:7" ht="12.75" customHeight="1" x14ac:dyDescent="0.2">
      <c r="B172" s="206"/>
      <c r="C172" s="206"/>
      <c r="D172" s="206"/>
      <c r="E172" s="206"/>
      <c r="F172" s="206"/>
      <c r="G172" s="206"/>
    </row>
    <row r="173" spans="2:7" ht="12.75" customHeight="1" x14ac:dyDescent="0.2">
      <c r="B173" s="206"/>
      <c r="C173" s="206"/>
      <c r="D173" s="206"/>
      <c r="E173" s="206"/>
      <c r="F173" s="206"/>
      <c r="G173" s="206"/>
    </row>
    <row r="174" spans="2:7" ht="12.75" customHeight="1" x14ac:dyDescent="0.2">
      <c r="B174" s="206"/>
      <c r="C174" s="206"/>
      <c r="D174" s="206"/>
      <c r="E174" s="206"/>
      <c r="F174" s="206"/>
      <c r="G174" s="206"/>
    </row>
    <row r="175" spans="2:7" ht="12.75" customHeight="1" x14ac:dyDescent="0.2">
      <c r="B175" s="206"/>
      <c r="C175" s="206"/>
      <c r="D175" s="206"/>
      <c r="E175" s="206"/>
      <c r="F175" s="206"/>
      <c r="G175" s="206"/>
    </row>
    <row r="176" spans="2:7" ht="12.75" customHeight="1" x14ac:dyDescent="0.2">
      <c r="B176" s="206"/>
      <c r="C176" s="206"/>
      <c r="D176" s="206"/>
      <c r="E176" s="206"/>
      <c r="F176" s="206"/>
      <c r="G176" s="206"/>
    </row>
    <row r="177" spans="2:7" ht="12.75" customHeight="1" x14ac:dyDescent="0.2">
      <c r="B177" s="206"/>
      <c r="C177" s="206"/>
      <c r="D177" s="206"/>
      <c r="E177" s="206"/>
      <c r="F177" s="206"/>
      <c r="G177" s="206"/>
    </row>
    <row r="178" spans="2:7" ht="12.75" customHeight="1" x14ac:dyDescent="0.2">
      <c r="B178" s="206"/>
      <c r="C178" s="206"/>
      <c r="D178" s="206"/>
      <c r="E178" s="206"/>
      <c r="F178" s="206"/>
      <c r="G178" s="206"/>
    </row>
    <row r="179" spans="2:7" ht="12.75" customHeight="1" x14ac:dyDescent="0.2">
      <c r="B179" s="206"/>
      <c r="C179" s="206"/>
      <c r="D179" s="206"/>
      <c r="E179" s="206"/>
      <c r="F179" s="206"/>
      <c r="G179" s="206"/>
    </row>
    <row r="180" spans="2:7" ht="12.75" customHeight="1" x14ac:dyDescent="0.2">
      <c r="B180" s="206"/>
      <c r="C180" s="206"/>
      <c r="D180" s="206"/>
      <c r="E180" s="206"/>
      <c r="F180" s="206"/>
      <c r="G180" s="206"/>
    </row>
    <row r="181" spans="2:7" ht="12.75" customHeight="1" x14ac:dyDescent="0.2">
      <c r="B181" s="206"/>
      <c r="C181" s="206"/>
      <c r="D181" s="206"/>
      <c r="E181" s="206"/>
      <c r="F181" s="206"/>
      <c r="G181" s="206"/>
    </row>
    <row r="182" spans="2:7" ht="12.75" customHeight="1" x14ac:dyDescent="0.2">
      <c r="B182" s="206"/>
      <c r="C182" s="206"/>
      <c r="D182" s="206"/>
      <c r="E182" s="206"/>
      <c r="F182" s="206"/>
      <c r="G182" s="206"/>
    </row>
    <row r="183" spans="2:7" ht="12.75" customHeight="1" x14ac:dyDescent="0.2">
      <c r="B183" s="206"/>
      <c r="C183" s="206"/>
      <c r="D183" s="206"/>
      <c r="E183" s="206"/>
      <c r="F183" s="206"/>
      <c r="G183" s="206"/>
    </row>
    <row r="184" spans="2:7" ht="12.75" customHeight="1" x14ac:dyDescent="0.2">
      <c r="B184" s="206"/>
      <c r="C184" s="206"/>
      <c r="D184" s="206"/>
      <c r="E184" s="206"/>
      <c r="F184" s="206"/>
      <c r="G184" s="206"/>
    </row>
    <row r="185" spans="2:7" ht="12.75" customHeight="1" x14ac:dyDescent="0.2">
      <c r="B185" s="206"/>
      <c r="C185" s="206"/>
      <c r="D185" s="206"/>
      <c r="E185" s="206"/>
      <c r="F185" s="206"/>
      <c r="G185" s="206"/>
    </row>
    <row r="186" spans="2:7" ht="12.75" customHeight="1" x14ac:dyDescent="0.2">
      <c r="B186" s="206"/>
      <c r="C186" s="206"/>
      <c r="D186" s="206"/>
      <c r="E186" s="206"/>
      <c r="F186" s="206"/>
      <c r="G186" s="206"/>
    </row>
    <row r="187" spans="2:7" ht="12.75" customHeight="1" x14ac:dyDescent="0.2">
      <c r="B187" s="206"/>
      <c r="C187" s="206"/>
      <c r="D187" s="206"/>
      <c r="E187" s="206"/>
      <c r="F187" s="206"/>
      <c r="G187" s="206"/>
    </row>
    <row r="188" spans="2:7" ht="12.75" customHeight="1" x14ac:dyDescent="0.2">
      <c r="B188" s="206"/>
      <c r="C188" s="206"/>
      <c r="D188" s="206"/>
      <c r="E188" s="206"/>
      <c r="F188" s="206"/>
      <c r="G188" s="206"/>
    </row>
    <row r="189" spans="2:7" ht="12.75" customHeight="1" x14ac:dyDescent="0.2">
      <c r="B189" s="206"/>
      <c r="C189" s="206"/>
      <c r="D189" s="206"/>
      <c r="E189" s="206"/>
      <c r="F189" s="206"/>
      <c r="G189" s="206"/>
    </row>
    <row r="190" spans="2:7" ht="12.75" customHeight="1" x14ac:dyDescent="0.2">
      <c r="B190" s="206"/>
      <c r="C190" s="206"/>
      <c r="D190" s="206"/>
      <c r="E190" s="206"/>
      <c r="F190" s="206"/>
      <c r="G190" s="206"/>
    </row>
    <row r="191" spans="2:7" ht="12.75" customHeight="1" x14ac:dyDescent="0.2">
      <c r="B191" s="206"/>
      <c r="C191" s="206"/>
      <c r="D191" s="206"/>
      <c r="E191" s="206"/>
      <c r="F191" s="206"/>
      <c r="G191" s="206"/>
    </row>
    <row r="192" spans="2:7" ht="12.75" customHeight="1" x14ac:dyDescent="0.2">
      <c r="B192" s="206"/>
      <c r="C192" s="206"/>
      <c r="D192" s="206"/>
      <c r="E192" s="206"/>
      <c r="F192" s="206"/>
      <c r="G192" s="206"/>
    </row>
    <row r="193" spans="2:7" ht="12.75" customHeight="1" x14ac:dyDescent="0.2">
      <c r="B193" s="206"/>
      <c r="C193" s="206"/>
      <c r="D193" s="206"/>
      <c r="E193" s="206"/>
      <c r="F193" s="206"/>
      <c r="G193" s="206"/>
    </row>
    <row r="194" spans="2:7" ht="12.75" customHeight="1" x14ac:dyDescent="0.2">
      <c r="B194" s="206"/>
      <c r="C194" s="206"/>
      <c r="D194" s="206"/>
      <c r="E194" s="206"/>
      <c r="F194" s="206"/>
      <c r="G194" s="206"/>
    </row>
    <row r="195" spans="2:7" ht="12.75" customHeight="1" x14ac:dyDescent="0.2">
      <c r="B195" s="206"/>
      <c r="C195" s="206"/>
      <c r="D195" s="206"/>
      <c r="E195" s="206"/>
      <c r="F195" s="206"/>
      <c r="G195" s="206"/>
    </row>
    <row r="196" spans="2:7" ht="12.75" customHeight="1" x14ac:dyDescent="0.2">
      <c r="B196" s="206"/>
      <c r="C196" s="206"/>
      <c r="D196" s="206"/>
      <c r="E196" s="206"/>
      <c r="F196" s="206"/>
      <c r="G196" s="206"/>
    </row>
    <row r="197" spans="2:7" ht="12.75" customHeight="1" x14ac:dyDescent="0.2">
      <c r="B197" s="206"/>
      <c r="C197" s="206"/>
      <c r="D197" s="206"/>
      <c r="E197" s="206"/>
      <c r="F197" s="206"/>
      <c r="G197" s="206"/>
    </row>
    <row r="198" spans="2:7" ht="12.75" customHeight="1" x14ac:dyDescent="0.2">
      <c r="B198" s="206"/>
      <c r="C198" s="206"/>
      <c r="D198" s="206"/>
      <c r="E198" s="206"/>
      <c r="F198" s="206"/>
      <c r="G198" s="206"/>
    </row>
    <row r="199" spans="2:7" ht="12.75" customHeight="1" x14ac:dyDescent="0.2">
      <c r="B199" s="206"/>
      <c r="C199" s="206"/>
      <c r="D199" s="206"/>
      <c r="E199" s="206"/>
      <c r="F199" s="206"/>
      <c r="G199" s="206"/>
    </row>
    <row r="200" spans="2:7" ht="12.75" customHeight="1" x14ac:dyDescent="0.2">
      <c r="B200" s="206"/>
      <c r="C200" s="206"/>
      <c r="D200" s="206"/>
      <c r="E200" s="206"/>
      <c r="F200" s="206"/>
      <c r="G200" s="206"/>
    </row>
    <row r="201" spans="2:7" ht="12.75" customHeight="1" x14ac:dyDescent="0.2">
      <c r="B201" s="206"/>
      <c r="C201" s="206"/>
      <c r="D201" s="206"/>
      <c r="E201" s="206"/>
      <c r="F201" s="206"/>
      <c r="G201" s="206"/>
    </row>
    <row r="202" spans="2:7" ht="12.75" customHeight="1" x14ac:dyDescent="0.2">
      <c r="B202" s="206"/>
      <c r="C202" s="206"/>
      <c r="D202" s="206"/>
      <c r="E202" s="206"/>
      <c r="F202" s="206"/>
      <c r="G202" s="206"/>
    </row>
    <row r="203" spans="2:7" ht="12.75" customHeight="1" x14ac:dyDescent="0.2">
      <c r="B203" s="206"/>
      <c r="C203" s="206"/>
      <c r="D203" s="206"/>
      <c r="E203" s="206"/>
      <c r="F203" s="206"/>
      <c r="G203" s="206"/>
    </row>
    <row r="204" spans="2:7" ht="12.75" customHeight="1" x14ac:dyDescent="0.2">
      <c r="B204" s="206"/>
      <c r="C204" s="206"/>
      <c r="D204" s="206"/>
      <c r="E204" s="206"/>
      <c r="F204" s="206"/>
      <c r="G204" s="206"/>
    </row>
    <row r="205" spans="2:7" ht="12.75" customHeight="1" x14ac:dyDescent="0.2">
      <c r="B205" s="206"/>
      <c r="C205" s="206"/>
      <c r="D205" s="206"/>
      <c r="E205" s="206"/>
      <c r="F205" s="206"/>
      <c r="G205" s="206"/>
    </row>
    <row r="206" spans="2:7" ht="12.75" customHeight="1" x14ac:dyDescent="0.2">
      <c r="B206" s="206"/>
      <c r="C206" s="206"/>
      <c r="D206" s="206"/>
      <c r="E206" s="206"/>
      <c r="F206" s="206"/>
      <c r="G206" s="206"/>
    </row>
    <row r="207" spans="2:7" ht="12.75" customHeight="1" x14ac:dyDescent="0.2">
      <c r="B207" s="206"/>
      <c r="C207" s="206"/>
      <c r="D207" s="206"/>
      <c r="E207" s="206"/>
      <c r="F207" s="206"/>
      <c r="G207" s="206"/>
    </row>
    <row r="208" spans="2:7" ht="12.75" customHeight="1" x14ac:dyDescent="0.2">
      <c r="B208" s="206"/>
      <c r="C208" s="206"/>
      <c r="D208" s="206"/>
      <c r="E208" s="206"/>
      <c r="F208" s="206"/>
      <c r="G208" s="206"/>
    </row>
    <row r="209" spans="2:7" ht="12.75" customHeight="1" x14ac:dyDescent="0.2">
      <c r="B209" s="206"/>
      <c r="C209" s="206"/>
      <c r="D209" s="206"/>
      <c r="E209" s="206"/>
      <c r="F209" s="206"/>
      <c r="G209" s="206"/>
    </row>
    <row r="210" spans="2:7" ht="12.75" customHeight="1" x14ac:dyDescent="0.2">
      <c r="B210" s="206"/>
      <c r="C210" s="206"/>
      <c r="D210" s="206"/>
      <c r="E210" s="206"/>
      <c r="F210" s="206"/>
      <c r="G210" s="206"/>
    </row>
    <row r="211" spans="2:7" ht="12.75" customHeight="1" x14ac:dyDescent="0.2">
      <c r="B211" s="206"/>
      <c r="C211" s="206"/>
      <c r="D211" s="206"/>
      <c r="E211" s="206"/>
      <c r="F211" s="206"/>
      <c r="G211" s="206"/>
    </row>
    <row r="212" spans="2:7" ht="12.75" customHeight="1" x14ac:dyDescent="0.2">
      <c r="B212" s="206"/>
      <c r="C212" s="206"/>
      <c r="D212" s="206"/>
      <c r="E212" s="206"/>
      <c r="F212" s="206"/>
      <c r="G212" s="206"/>
    </row>
    <row r="213" spans="2:7" ht="12.75" customHeight="1" x14ac:dyDescent="0.2">
      <c r="B213" s="206"/>
      <c r="C213" s="206"/>
      <c r="D213" s="206"/>
      <c r="E213" s="206"/>
      <c r="F213" s="206"/>
      <c r="G213" s="206"/>
    </row>
    <row r="214" spans="2:7" ht="12.75" customHeight="1" x14ac:dyDescent="0.2">
      <c r="B214" s="206"/>
      <c r="C214" s="206"/>
      <c r="D214" s="206"/>
      <c r="E214" s="206"/>
      <c r="F214" s="206"/>
      <c r="G214" s="206"/>
    </row>
    <row r="215" spans="2:7" ht="12.75" customHeight="1" x14ac:dyDescent="0.2">
      <c r="B215" s="206"/>
      <c r="C215" s="206"/>
      <c r="D215" s="206"/>
      <c r="E215" s="206"/>
      <c r="F215" s="206"/>
      <c r="G215" s="206"/>
    </row>
    <row r="216" spans="2:7" ht="12.75" customHeight="1" x14ac:dyDescent="0.2">
      <c r="B216" s="206"/>
      <c r="C216" s="206"/>
      <c r="D216" s="206"/>
      <c r="E216" s="206"/>
      <c r="F216" s="206"/>
      <c r="G216" s="206"/>
    </row>
    <row r="217" spans="2:7" ht="12.75" customHeight="1" x14ac:dyDescent="0.2">
      <c r="B217" s="206"/>
      <c r="C217" s="206"/>
      <c r="D217" s="206"/>
      <c r="E217" s="206"/>
      <c r="F217" s="206"/>
      <c r="G217" s="206"/>
    </row>
    <row r="218" spans="2:7" ht="12.75" customHeight="1" x14ac:dyDescent="0.2">
      <c r="B218" s="206"/>
      <c r="C218" s="206"/>
      <c r="D218" s="206"/>
      <c r="E218" s="206"/>
      <c r="F218" s="206"/>
      <c r="G218" s="206"/>
    </row>
    <row r="219" spans="2:7" ht="12.75" customHeight="1" x14ac:dyDescent="0.2">
      <c r="B219" s="206"/>
      <c r="C219" s="206"/>
      <c r="D219" s="206"/>
      <c r="E219" s="206"/>
      <c r="F219" s="206"/>
      <c r="G219" s="206"/>
    </row>
    <row r="220" spans="2:7" ht="12.75" customHeight="1" x14ac:dyDescent="0.2">
      <c r="B220" s="206"/>
      <c r="C220" s="206"/>
      <c r="D220" s="206"/>
      <c r="E220" s="206"/>
      <c r="F220" s="206"/>
      <c r="G220" s="206"/>
    </row>
    <row r="221" spans="2:7" ht="12.75" customHeight="1" x14ac:dyDescent="0.2">
      <c r="B221" s="206"/>
      <c r="C221" s="206"/>
      <c r="D221" s="206"/>
      <c r="E221" s="206"/>
      <c r="F221" s="206"/>
      <c r="G221" s="206"/>
    </row>
    <row r="222" spans="2:7" ht="12.75" customHeight="1" x14ac:dyDescent="0.2">
      <c r="B222" s="206"/>
      <c r="C222" s="206"/>
      <c r="D222" s="206"/>
      <c r="E222" s="206"/>
      <c r="F222" s="206"/>
      <c r="G222" s="206"/>
    </row>
    <row r="223" spans="2:7" ht="12.75" customHeight="1" x14ac:dyDescent="0.2">
      <c r="B223" s="206"/>
      <c r="C223" s="206"/>
      <c r="D223" s="206"/>
      <c r="E223" s="206"/>
      <c r="F223" s="206"/>
      <c r="G223" s="206"/>
    </row>
    <row r="224" spans="2:7" ht="12.75" customHeight="1" x14ac:dyDescent="0.2">
      <c r="B224" s="206"/>
      <c r="C224" s="206"/>
      <c r="D224" s="206"/>
      <c r="E224" s="206"/>
      <c r="F224" s="206"/>
      <c r="G224" s="206"/>
    </row>
    <row r="225" spans="2:7" ht="12.75" customHeight="1" x14ac:dyDescent="0.2">
      <c r="B225" s="206"/>
      <c r="C225" s="206"/>
      <c r="D225" s="206"/>
      <c r="E225" s="206"/>
      <c r="F225" s="206"/>
      <c r="G225" s="206"/>
    </row>
    <row r="226" spans="2:7" ht="12.75" customHeight="1" x14ac:dyDescent="0.2">
      <c r="B226" s="206"/>
      <c r="C226" s="206"/>
      <c r="D226" s="206"/>
      <c r="E226" s="206"/>
      <c r="F226" s="206"/>
      <c r="G226" s="206"/>
    </row>
    <row r="227" spans="2:7" ht="12.75" customHeight="1" x14ac:dyDescent="0.2">
      <c r="B227" s="206"/>
      <c r="C227" s="206"/>
      <c r="D227" s="206"/>
      <c r="E227" s="206"/>
      <c r="F227" s="206"/>
      <c r="G227" s="206"/>
    </row>
    <row r="228" spans="2:7" ht="12.75" customHeight="1" x14ac:dyDescent="0.2">
      <c r="B228" s="206"/>
      <c r="C228" s="206"/>
      <c r="D228" s="206"/>
      <c r="E228" s="206"/>
      <c r="F228" s="206"/>
      <c r="G228" s="206"/>
    </row>
    <row r="229" spans="2:7" ht="12.75" customHeight="1" x14ac:dyDescent="0.2">
      <c r="B229" s="206"/>
      <c r="C229" s="206"/>
      <c r="D229" s="206"/>
      <c r="E229" s="206"/>
      <c r="F229" s="206"/>
      <c r="G229" s="206"/>
    </row>
    <row r="230" spans="2:7" ht="12.75" customHeight="1" x14ac:dyDescent="0.2">
      <c r="B230" s="206"/>
      <c r="C230" s="206"/>
      <c r="D230" s="206"/>
      <c r="E230" s="206"/>
      <c r="F230" s="206"/>
      <c r="G230" s="206"/>
    </row>
    <row r="231" spans="2:7" ht="12.75" customHeight="1" x14ac:dyDescent="0.2">
      <c r="B231" s="206"/>
      <c r="C231" s="206"/>
      <c r="D231" s="206"/>
      <c r="E231" s="206"/>
      <c r="F231" s="206"/>
      <c r="G231" s="206"/>
    </row>
    <row r="232" spans="2:7" ht="12.75" customHeight="1" x14ac:dyDescent="0.2">
      <c r="B232" s="206"/>
      <c r="C232" s="206"/>
      <c r="D232" s="206"/>
      <c r="E232" s="206"/>
      <c r="F232" s="206"/>
      <c r="G232" s="206"/>
    </row>
    <row r="233" spans="2:7" ht="12.75" customHeight="1" x14ac:dyDescent="0.2">
      <c r="B233" s="206"/>
      <c r="C233" s="206"/>
      <c r="D233" s="206"/>
      <c r="E233" s="206"/>
      <c r="F233" s="206"/>
      <c r="G233" s="206"/>
    </row>
    <row r="234" spans="2:7" ht="12.75" customHeight="1" x14ac:dyDescent="0.2">
      <c r="B234" s="206"/>
      <c r="C234" s="206"/>
      <c r="D234" s="206"/>
      <c r="E234" s="206"/>
      <c r="F234" s="206"/>
      <c r="G234" s="206"/>
    </row>
    <row r="235" spans="2:7" ht="12.75" customHeight="1" x14ac:dyDescent="0.2">
      <c r="B235" s="206"/>
      <c r="C235" s="206"/>
      <c r="D235" s="206"/>
      <c r="E235" s="206"/>
      <c r="F235" s="206"/>
      <c r="G235" s="206"/>
    </row>
    <row r="236" spans="2:7" ht="12.75" customHeight="1" x14ac:dyDescent="0.2">
      <c r="B236" s="206"/>
      <c r="C236" s="206"/>
      <c r="D236" s="206"/>
      <c r="E236" s="206"/>
      <c r="F236" s="206"/>
      <c r="G236" s="206"/>
    </row>
    <row r="237" spans="2:7" ht="12.75" customHeight="1" x14ac:dyDescent="0.2">
      <c r="B237" s="206"/>
      <c r="C237" s="206"/>
      <c r="D237" s="206"/>
      <c r="E237" s="206"/>
      <c r="F237" s="206"/>
      <c r="G237" s="206"/>
    </row>
    <row r="238" spans="2:7" ht="12.75" customHeight="1" x14ac:dyDescent="0.2">
      <c r="B238" s="206"/>
      <c r="C238" s="206"/>
      <c r="D238" s="206"/>
      <c r="E238" s="206"/>
      <c r="F238" s="206"/>
      <c r="G238" s="206"/>
    </row>
    <row r="239" spans="2:7" ht="12.75" customHeight="1" x14ac:dyDescent="0.2">
      <c r="B239" s="206"/>
      <c r="C239" s="206"/>
      <c r="D239" s="206"/>
      <c r="E239" s="206"/>
      <c r="F239" s="206"/>
      <c r="G239" s="206"/>
    </row>
    <row r="240" spans="2:7" ht="12.75" customHeight="1" x14ac:dyDescent="0.2">
      <c r="B240" s="206"/>
      <c r="C240" s="206"/>
      <c r="D240" s="206"/>
      <c r="E240" s="206"/>
      <c r="F240" s="206"/>
      <c r="G240" s="206"/>
    </row>
    <row r="241" spans="2:7" ht="12.75" customHeight="1" x14ac:dyDescent="0.2">
      <c r="B241" s="206"/>
      <c r="C241" s="206"/>
      <c r="D241" s="206"/>
      <c r="E241" s="206"/>
      <c r="F241" s="206"/>
      <c r="G241" s="206"/>
    </row>
    <row r="242" spans="2:7" ht="12.75" customHeight="1" x14ac:dyDescent="0.2">
      <c r="B242" s="206"/>
      <c r="C242" s="206"/>
      <c r="D242" s="206"/>
      <c r="E242" s="206"/>
      <c r="F242" s="206"/>
      <c r="G242" s="206"/>
    </row>
    <row r="243" spans="2:7" ht="12.75" customHeight="1" x14ac:dyDescent="0.2">
      <c r="B243" s="206"/>
      <c r="C243" s="206"/>
      <c r="D243" s="206"/>
      <c r="E243" s="206"/>
      <c r="F243" s="206"/>
      <c r="G243" s="206"/>
    </row>
    <row r="244" spans="2:7" ht="12.75" customHeight="1" x14ac:dyDescent="0.2">
      <c r="B244" s="206"/>
      <c r="C244" s="206"/>
      <c r="D244" s="206"/>
      <c r="E244" s="206"/>
      <c r="F244" s="206"/>
      <c r="G244" s="206"/>
    </row>
    <row r="245" spans="2:7" ht="12.75" customHeight="1" x14ac:dyDescent="0.2">
      <c r="B245" s="206"/>
      <c r="C245" s="206"/>
      <c r="D245" s="206"/>
      <c r="E245" s="206"/>
      <c r="F245" s="206"/>
      <c r="G245" s="206"/>
    </row>
    <row r="246" spans="2:7" ht="12.75" customHeight="1" x14ac:dyDescent="0.2">
      <c r="B246" s="206"/>
      <c r="C246" s="206"/>
      <c r="D246" s="206"/>
      <c r="E246" s="206"/>
      <c r="F246" s="206"/>
      <c r="G246" s="206"/>
    </row>
    <row r="247" spans="2:7" ht="12.75" customHeight="1" x14ac:dyDescent="0.2">
      <c r="B247" s="206"/>
      <c r="C247" s="206"/>
      <c r="D247" s="206"/>
      <c r="E247" s="206"/>
      <c r="F247" s="206"/>
      <c r="G247" s="206"/>
    </row>
    <row r="248" spans="2:7" ht="12.75" customHeight="1" x14ac:dyDescent="0.2">
      <c r="B248" s="206"/>
      <c r="C248" s="206"/>
      <c r="D248" s="206"/>
      <c r="E248" s="206"/>
      <c r="F248" s="206"/>
      <c r="G248" s="206"/>
    </row>
    <row r="249" spans="2:7" ht="12.75" customHeight="1" x14ac:dyDescent="0.2">
      <c r="B249" s="206"/>
      <c r="C249" s="206"/>
      <c r="D249" s="206"/>
      <c r="E249" s="206"/>
      <c r="F249" s="206"/>
      <c r="G249" s="206"/>
    </row>
    <row r="250" spans="2:7" ht="12.75" customHeight="1" x14ac:dyDescent="0.2">
      <c r="B250" s="206"/>
      <c r="C250" s="206"/>
      <c r="D250" s="206"/>
      <c r="E250" s="206"/>
      <c r="F250" s="206"/>
      <c r="G250" s="206"/>
    </row>
    <row r="251" spans="2:7" ht="12.75" customHeight="1" x14ac:dyDescent="0.2">
      <c r="B251" s="206"/>
      <c r="C251" s="206"/>
      <c r="D251" s="206"/>
      <c r="E251" s="206"/>
      <c r="F251" s="206"/>
      <c r="G251" s="206"/>
    </row>
    <row r="252" spans="2:7" ht="12.75" customHeight="1" x14ac:dyDescent="0.2">
      <c r="B252" s="206"/>
      <c r="C252" s="206"/>
      <c r="D252" s="206"/>
      <c r="E252" s="206"/>
      <c r="F252" s="206"/>
      <c r="G252" s="206"/>
    </row>
    <row r="253" spans="2:7" ht="12.75" customHeight="1" x14ac:dyDescent="0.2">
      <c r="B253" s="206"/>
      <c r="C253" s="206"/>
      <c r="D253" s="206"/>
      <c r="E253" s="206"/>
      <c r="F253" s="206"/>
      <c r="G253" s="206"/>
    </row>
    <row r="254" spans="2:7" ht="12.75" customHeight="1" x14ac:dyDescent="0.2">
      <c r="B254" s="206"/>
      <c r="C254" s="206"/>
      <c r="D254" s="206"/>
      <c r="E254" s="206"/>
      <c r="F254" s="206"/>
      <c r="G254" s="206"/>
    </row>
    <row r="255" spans="2:7" ht="12.75" customHeight="1" x14ac:dyDescent="0.2">
      <c r="B255" s="206"/>
      <c r="C255" s="206"/>
      <c r="D255" s="206"/>
      <c r="E255" s="206"/>
      <c r="F255" s="206"/>
      <c r="G255" s="206"/>
    </row>
    <row r="256" spans="2:7" ht="12.75" customHeight="1" x14ac:dyDescent="0.2">
      <c r="B256" s="206"/>
      <c r="C256" s="206"/>
      <c r="D256" s="206"/>
      <c r="E256" s="206"/>
      <c r="F256" s="206"/>
      <c r="G256" s="206"/>
    </row>
    <row r="257" spans="2:7" ht="12.75" customHeight="1" x14ac:dyDescent="0.2">
      <c r="B257" s="206"/>
      <c r="C257" s="206"/>
      <c r="D257" s="206"/>
      <c r="E257" s="206"/>
      <c r="F257" s="206"/>
      <c r="G257" s="206"/>
    </row>
    <row r="258" spans="2:7" ht="12.75" customHeight="1" x14ac:dyDescent="0.2">
      <c r="B258" s="206"/>
      <c r="C258" s="206"/>
      <c r="D258" s="206"/>
      <c r="E258" s="206"/>
      <c r="F258" s="206"/>
      <c r="G258" s="206"/>
    </row>
    <row r="259" spans="2:7" ht="12.75" customHeight="1" x14ac:dyDescent="0.2">
      <c r="B259" s="206"/>
      <c r="C259" s="206"/>
      <c r="D259" s="206"/>
      <c r="E259" s="206"/>
      <c r="F259" s="206"/>
      <c r="G259" s="206"/>
    </row>
    <row r="260" spans="2:7" ht="12.75" customHeight="1" x14ac:dyDescent="0.2">
      <c r="B260" s="206"/>
      <c r="C260" s="206"/>
      <c r="D260" s="206"/>
      <c r="E260" s="206"/>
      <c r="F260" s="206"/>
      <c r="G260" s="206"/>
    </row>
    <row r="261" spans="2:7" ht="12.75" customHeight="1" x14ac:dyDescent="0.2">
      <c r="B261" s="206"/>
      <c r="C261" s="206"/>
      <c r="D261" s="206"/>
      <c r="E261" s="206"/>
      <c r="F261" s="206"/>
      <c r="G261" s="206"/>
    </row>
    <row r="262" spans="2:7" ht="12.75" customHeight="1" x14ac:dyDescent="0.2">
      <c r="B262" s="206"/>
      <c r="C262" s="206"/>
      <c r="D262" s="206"/>
      <c r="E262" s="206"/>
      <c r="F262" s="206"/>
      <c r="G262" s="206"/>
    </row>
    <row r="263" spans="2:7" ht="12.75" customHeight="1" x14ac:dyDescent="0.2">
      <c r="B263" s="206"/>
      <c r="C263" s="206"/>
      <c r="D263" s="206"/>
      <c r="E263" s="206"/>
      <c r="F263" s="206"/>
      <c r="G263" s="206"/>
    </row>
    <row r="264" spans="2:7" ht="12.75" customHeight="1" x14ac:dyDescent="0.2">
      <c r="B264" s="206"/>
      <c r="C264" s="206"/>
      <c r="D264" s="206"/>
      <c r="E264" s="206"/>
      <c r="F264" s="206"/>
      <c r="G264" s="206"/>
    </row>
    <row r="265" spans="2:7" ht="12.75" customHeight="1" x14ac:dyDescent="0.2">
      <c r="B265" s="206"/>
      <c r="C265" s="206"/>
      <c r="D265" s="206"/>
      <c r="E265" s="206"/>
      <c r="F265" s="206"/>
      <c r="G265" s="206"/>
    </row>
    <row r="266" spans="2:7" ht="12.75" customHeight="1" x14ac:dyDescent="0.2">
      <c r="B266" s="206"/>
      <c r="C266" s="206"/>
      <c r="D266" s="206"/>
      <c r="E266" s="206"/>
      <c r="F266" s="206"/>
      <c r="G266" s="206"/>
    </row>
    <row r="267" spans="2:7" ht="12.75" customHeight="1" x14ac:dyDescent="0.2">
      <c r="B267" s="206"/>
      <c r="C267" s="206"/>
      <c r="D267" s="206"/>
      <c r="E267" s="206"/>
      <c r="F267" s="206"/>
      <c r="G267" s="206"/>
    </row>
    <row r="268" spans="2:7" ht="12.75" customHeight="1" x14ac:dyDescent="0.2">
      <c r="B268" s="206"/>
      <c r="C268" s="206"/>
      <c r="D268" s="206"/>
      <c r="E268" s="206"/>
      <c r="F268" s="206"/>
      <c r="G268" s="206"/>
    </row>
    <row r="269" spans="2:7" ht="12.75" customHeight="1" x14ac:dyDescent="0.2">
      <c r="B269" s="206"/>
      <c r="C269" s="206"/>
      <c r="D269" s="206"/>
      <c r="E269" s="206"/>
      <c r="F269" s="206"/>
      <c r="G269" s="206"/>
    </row>
    <row r="270" spans="2:7" ht="12.75" customHeight="1" x14ac:dyDescent="0.2">
      <c r="B270" s="206"/>
      <c r="C270" s="206"/>
      <c r="D270" s="206"/>
      <c r="E270" s="206"/>
      <c r="F270" s="206"/>
      <c r="G270" s="206"/>
    </row>
    <row r="271" spans="2:7" ht="12.75" customHeight="1" x14ac:dyDescent="0.2">
      <c r="B271" s="206"/>
      <c r="C271" s="206"/>
      <c r="D271" s="206"/>
      <c r="E271" s="206"/>
      <c r="F271" s="206"/>
      <c r="G271" s="206"/>
    </row>
    <row r="272" spans="2:7" ht="12.75" customHeight="1" x14ac:dyDescent="0.2">
      <c r="B272" s="206"/>
      <c r="C272" s="206"/>
      <c r="D272" s="206"/>
      <c r="E272" s="206"/>
      <c r="F272" s="206"/>
      <c r="G272" s="206"/>
    </row>
    <row r="273" spans="2:7" ht="12.75" customHeight="1" x14ac:dyDescent="0.2">
      <c r="B273" s="206"/>
      <c r="C273" s="206"/>
      <c r="D273" s="206"/>
      <c r="E273" s="206"/>
      <c r="F273" s="206"/>
      <c r="G273" s="206"/>
    </row>
    <row r="274" spans="2:7" ht="12.75" customHeight="1" x14ac:dyDescent="0.2">
      <c r="B274" s="206"/>
      <c r="C274" s="206"/>
      <c r="D274" s="206"/>
      <c r="E274" s="206"/>
      <c r="F274" s="206"/>
      <c r="G274" s="206"/>
    </row>
    <row r="275" spans="2:7" ht="12.75" customHeight="1" x14ac:dyDescent="0.2">
      <c r="B275" s="206"/>
      <c r="C275" s="206"/>
      <c r="D275" s="206"/>
      <c r="E275" s="206"/>
      <c r="F275" s="206"/>
      <c r="G275" s="206"/>
    </row>
    <row r="276" spans="2:7" ht="12.75" customHeight="1" x14ac:dyDescent="0.2">
      <c r="B276" s="206"/>
      <c r="C276" s="206"/>
      <c r="D276" s="206"/>
      <c r="E276" s="206"/>
      <c r="F276" s="206"/>
      <c r="G276" s="206"/>
    </row>
    <row r="277" spans="2:7" ht="12.75" customHeight="1" x14ac:dyDescent="0.2">
      <c r="B277" s="206"/>
      <c r="C277" s="206"/>
      <c r="D277" s="206"/>
      <c r="E277" s="206"/>
      <c r="F277" s="206"/>
      <c r="G277" s="206"/>
    </row>
    <row r="278" spans="2:7" ht="12.75" customHeight="1" x14ac:dyDescent="0.2">
      <c r="B278" s="206"/>
      <c r="C278" s="206"/>
      <c r="D278" s="206"/>
      <c r="E278" s="206"/>
      <c r="F278" s="206"/>
      <c r="G278" s="206"/>
    </row>
    <row r="279" spans="2:7" ht="12.75" customHeight="1" x14ac:dyDescent="0.2">
      <c r="B279" s="206"/>
      <c r="C279" s="206"/>
      <c r="D279" s="206"/>
      <c r="E279" s="206"/>
      <c r="F279" s="206"/>
      <c r="G279" s="206"/>
    </row>
    <row r="280" spans="2:7" ht="12.75" customHeight="1" x14ac:dyDescent="0.2">
      <c r="B280" s="206"/>
      <c r="C280" s="206"/>
      <c r="D280" s="206"/>
      <c r="E280" s="206"/>
      <c r="F280" s="206"/>
      <c r="G280" s="206"/>
    </row>
    <row r="281" spans="2:7" ht="12.75" customHeight="1" x14ac:dyDescent="0.2">
      <c r="B281" s="206"/>
      <c r="C281" s="206"/>
      <c r="D281" s="206"/>
      <c r="E281" s="206"/>
      <c r="F281" s="206"/>
      <c r="G281" s="206"/>
    </row>
    <row r="282" spans="2:7" ht="12.75" customHeight="1" x14ac:dyDescent="0.2">
      <c r="B282" s="206"/>
      <c r="C282" s="206"/>
      <c r="D282" s="206"/>
      <c r="E282" s="206"/>
      <c r="F282" s="206"/>
      <c r="G282" s="206"/>
    </row>
    <row r="283" spans="2:7" ht="12.75" customHeight="1" x14ac:dyDescent="0.2">
      <c r="B283" s="206"/>
      <c r="C283" s="206"/>
      <c r="D283" s="206"/>
      <c r="E283" s="206"/>
      <c r="F283" s="206"/>
      <c r="G283" s="206"/>
    </row>
    <row r="284" spans="2:7" ht="12.75" customHeight="1" x14ac:dyDescent="0.2">
      <c r="B284" s="206"/>
      <c r="C284" s="206"/>
      <c r="D284" s="206"/>
      <c r="E284" s="206"/>
      <c r="F284" s="206"/>
      <c r="G284" s="206"/>
    </row>
    <row r="285" spans="2:7" ht="12.75" customHeight="1" x14ac:dyDescent="0.2">
      <c r="B285" s="206"/>
      <c r="C285" s="206"/>
      <c r="D285" s="206"/>
      <c r="E285" s="206"/>
      <c r="F285" s="206"/>
      <c r="G285" s="206"/>
    </row>
    <row r="286" spans="2:7" ht="12.75" customHeight="1" x14ac:dyDescent="0.2">
      <c r="B286" s="206"/>
      <c r="C286" s="206"/>
      <c r="D286" s="206"/>
      <c r="E286" s="206"/>
      <c r="F286" s="206"/>
      <c r="G286" s="206"/>
    </row>
    <row r="287" spans="2:7" ht="12.75" customHeight="1" x14ac:dyDescent="0.2">
      <c r="B287" s="206"/>
      <c r="C287" s="206"/>
      <c r="D287" s="206"/>
      <c r="E287" s="206"/>
      <c r="F287" s="206"/>
      <c r="G287" s="206"/>
    </row>
    <row r="288" spans="2:7" ht="12.75" customHeight="1" x14ac:dyDescent="0.2">
      <c r="B288" s="206"/>
      <c r="C288" s="206"/>
      <c r="D288" s="206"/>
      <c r="E288" s="206"/>
      <c r="F288" s="206"/>
      <c r="G288" s="206"/>
    </row>
    <row r="289" spans="2:7" ht="12.75" customHeight="1" x14ac:dyDescent="0.2">
      <c r="B289" s="206"/>
      <c r="C289" s="206"/>
      <c r="D289" s="206"/>
      <c r="E289" s="206"/>
      <c r="F289" s="206"/>
      <c r="G289" s="206"/>
    </row>
    <row r="290" spans="2:7" ht="12.75" customHeight="1" x14ac:dyDescent="0.2">
      <c r="B290" s="206"/>
      <c r="C290" s="206"/>
      <c r="D290" s="206"/>
      <c r="E290" s="206"/>
      <c r="F290" s="206"/>
      <c r="G290" s="206"/>
    </row>
    <row r="291" spans="2:7" ht="12.75" customHeight="1" x14ac:dyDescent="0.2">
      <c r="B291" s="206"/>
      <c r="C291" s="206"/>
      <c r="D291" s="206"/>
      <c r="E291" s="206"/>
      <c r="F291" s="206"/>
      <c r="G291" s="206"/>
    </row>
    <row r="292" spans="2:7" ht="12.75" customHeight="1" x14ac:dyDescent="0.2">
      <c r="B292" s="206"/>
      <c r="C292" s="206"/>
      <c r="D292" s="206"/>
      <c r="E292" s="206"/>
      <c r="F292" s="206"/>
      <c r="G292" s="206"/>
    </row>
    <row r="293" spans="2:7" ht="12.75" customHeight="1" x14ac:dyDescent="0.2">
      <c r="B293" s="206"/>
      <c r="C293" s="206"/>
      <c r="D293" s="206"/>
      <c r="E293" s="206"/>
      <c r="F293" s="206"/>
      <c r="G293" s="206"/>
    </row>
    <row r="294" spans="2:7" ht="12.75" customHeight="1" x14ac:dyDescent="0.2">
      <c r="B294" s="206"/>
      <c r="C294" s="206"/>
      <c r="D294" s="206"/>
      <c r="E294" s="206"/>
      <c r="F294" s="206"/>
      <c r="G294" s="206"/>
    </row>
    <row r="295" spans="2:7" ht="12.75" customHeight="1" x14ac:dyDescent="0.2">
      <c r="B295" s="206"/>
      <c r="C295" s="206"/>
      <c r="D295" s="206"/>
      <c r="E295" s="206"/>
      <c r="F295" s="206"/>
      <c r="G295" s="206"/>
    </row>
    <row r="296" spans="2:7" ht="12.75" customHeight="1" x14ac:dyDescent="0.2">
      <c r="B296" s="206"/>
      <c r="C296" s="206"/>
      <c r="D296" s="206"/>
      <c r="E296" s="206"/>
      <c r="F296" s="206"/>
      <c r="G296" s="206"/>
    </row>
    <row r="297" spans="2:7" ht="12.75" customHeight="1" x14ac:dyDescent="0.2">
      <c r="B297" s="206"/>
      <c r="C297" s="206"/>
      <c r="D297" s="206"/>
      <c r="E297" s="206"/>
      <c r="F297" s="206"/>
      <c r="G297" s="206"/>
    </row>
    <row r="298" spans="2:7" ht="12.75" customHeight="1" x14ac:dyDescent="0.2">
      <c r="B298" s="206"/>
      <c r="C298" s="206"/>
      <c r="D298" s="206"/>
      <c r="E298" s="206"/>
      <c r="F298" s="206"/>
      <c r="G298" s="206"/>
    </row>
    <row r="299" spans="2:7" ht="12.75" customHeight="1" x14ac:dyDescent="0.2">
      <c r="B299" s="206"/>
      <c r="C299" s="206"/>
      <c r="D299" s="206"/>
      <c r="E299" s="206"/>
      <c r="F299" s="206"/>
      <c r="G299" s="206"/>
    </row>
    <row r="300" spans="2:7" ht="12.75" customHeight="1" x14ac:dyDescent="0.2">
      <c r="B300" s="206"/>
      <c r="C300" s="206"/>
      <c r="D300" s="206"/>
      <c r="E300" s="206"/>
      <c r="F300" s="206"/>
      <c r="G300" s="206"/>
    </row>
    <row r="301" spans="2:7" ht="12.75" customHeight="1" x14ac:dyDescent="0.2">
      <c r="B301" s="206"/>
      <c r="C301" s="206"/>
      <c r="D301" s="206"/>
      <c r="E301" s="206"/>
      <c r="F301" s="206"/>
      <c r="G301" s="206"/>
    </row>
    <row r="302" spans="2:7" ht="12.75" customHeight="1" x14ac:dyDescent="0.2">
      <c r="B302" s="206"/>
      <c r="C302" s="206"/>
      <c r="D302" s="206"/>
      <c r="E302" s="206"/>
      <c r="F302" s="206"/>
      <c r="G302" s="206"/>
    </row>
    <row r="303" spans="2:7" ht="12.75" customHeight="1" x14ac:dyDescent="0.2">
      <c r="B303" s="206"/>
      <c r="C303" s="206"/>
      <c r="D303" s="206"/>
      <c r="E303" s="206"/>
      <c r="F303" s="206"/>
      <c r="G303" s="206"/>
    </row>
    <row r="304" spans="2:7" ht="12.75" customHeight="1" x14ac:dyDescent="0.2">
      <c r="B304" s="206"/>
      <c r="C304" s="206"/>
      <c r="D304" s="206"/>
      <c r="E304" s="206"/>
      <c r="F304" s="206"/>
      <c r="G304" s="206"/>
    </row>
    <row r="305" spans="2:7" ht="12.75" customHeight="1" x14ac:dyDescent="0.2">
      <c r="B305" s="206"/>
      <c r="C305" s="206"/>
      <c r="D305" s="206"/>
      <c r="E305" s="206"/>
      <c r="F305" s="206"/>
      <c r="G305" s="206"/>
    </row>
    <row r="306" spans="2:7" ht="12.75" customHeight="1" x14ac:dyDescent="0.2">
      <c r="B306" s="206"/>
      <c r="C306" s="206"/>
      <c r="D306" s="206"/>
      <c r="E306" s="206"/>
      <c r="F306" s="206"/>
      <c r="G306" s="206"/>
    </row>
    <row r="307" spans="2:7" ht="12.75" customHeight="1" x14ac:dyDescent="0.2">
      <c r="B307" s="206"/>
      <c r="C307" s="206"/>
      <c r="D307" s="206"/>
      <c r="E307" s="206"/>
      <c r="F307" s="206"/>
      <c r="G307" s="206"/>
    </row>
    <row r="308" spans="2:7" ht="12.75" customHeight="1" x14ac:dyDescent="0.2">
      <c r="B308" s="206"/>
      <c r="C308" s="206"/>
      <c r="D308" s="206"/>
      <c r="E308" s="206"/>
      <c r="F308" s="206"/>
      <c r="G308" s="206"/>
    </row>
    <row r="309" spans="2:7" ht="12.75" customHeight="1" x14ac:dyDescent="0.2">
      <c r="B309" s="206"/>
      <c r="C309" s="206"/>
      <c r="D309" s="206"/>
      <c r="E309" s="206"/>
      <c r="F309" s="206"/>
      <c r="G309" s="206"/>
    </row>
    <row r="310" spans="2:7" ht="12.75" customHeight="1" x14ac:dyDescent="0.2">
      <c r="B310" s="206"/>
      <c r="C310" s="206"/>
      <c r="D310" s="206"/>
      <c r="E310" s="206"/>
      <c r="F310" s="206"/>
      <c r="G310" s="206"/>
    </row>
    <row r="311" spans="2:7" ht="12.75" customHeight="1" x14ac:dyDescent="0.2">
      <c r="B311" s="206"/>
      <c r="C311" s="206"/>
      <c r="D311" s="206"/>
      <c r="E311" s="206"/>
      <c r="F311" s="206"/>
      <c r="G311" s="206"/>
    </row>
    <row r="312" spans="2:7" ht="12.75" customHeight="1" x14ac:dyDescent="0.2">
      <c r="B312" s="206"/>
      <c r="C312" s="206"/>
      <c r="D312" s="206"/>
      <c r="E312" s="206"/>
      <c r="F312" s="206"/>
      <c r="G312" s="206"/>
    </row>
    <row r="313" spans="2:7" ht="12.75" customHeight="1" x14ac:dyDescent="0.2">
      <c r="B313" s="206"/>
      <c r="C313" s="206"/>
      <c r="D313" s="206"/>
      <c r="E313" s="206"/>
      <c r="F313" s="206"/>
      <c r="G313" s="206"/>
    </row>
    <row r="314" spans="2:7" ht="12.75" customHeight="1" x14ac:dyDescent="0.2">
      <c r="B314" s="206"/>
      <c r="C314" s="206"/>
      <c r="D314" s="206"/>
      <c r="E314" s="206"/>
      <c r="F314" s="206"/>
      <c r="G314" s="206"/>
    </row>
    <row r="315" spans="2:7" ht="12.75" customHeight="1" x14ac:dyDescent="0.2">
      <c r="B315" s="206"/>
      <c r="C315" s="206"/>
      <c r="D315" s="206"/>
      <c r="E315" s="206"/>
      <c r="F315" s="206"/>
      <c r="G315" s="206"/>
    </row>
    <row r="316" spans="2:7" ht="12.75" customHeight="1" x14ac:dyDescent="0.2">
      <c r="B316" s="206"/>
      <c r="C316" s="206"/>
      <c r="D316" s="206"/>
      <c r="E316" s="206"/>
      <c r="F316" s="206"/>
      <c r="G316" s="206"/>
    </row>
    <row r="317" spans="2:7" ht="12.75" customHeight="1" x14ac:dyDescent="0.2">
      <c r="B317" s="206"/>
      <c r="C317" s="206"/>
      <c r="D317" s="206"/>
      <c r="E317" s="206"/>
      <c r="F317" s="206"/>
      <c r="G317" s="206"/>
    </row>
    <row r="318" spans="2:7" ht="12.75" customHeight="1" x14ac:dyDescent="0.2">
      <c r="B318" s="206"/>
      <c r="C318" s="206"/>
      <c r="D318" s="206"/>
      <c r="E318" s="206"/>
      <c r="F318" s="206"/>
      <c r="G318" s="206"/>
    </row>
    <row r="319" spans="2:7" ht="12.75" customHeight="1" x14ac:dyDescent="0.2">
      <c r="B319" s="206"/>
      <c r="C319" s="206"/>
      <c r="D319" s="206"/>
      <c r="E319" s="206"/>
      <c r="F319" s="206"/>
      <c r="G319" s="206"/>
    </row>
    <row r="320" spans="2:7" ht="12.75" customHeight="1" x14ac:dyDescent="0.2">
      <c r="B320" s="206"/>
      <c r="C320" s="206"/>
      <c r="D320" s="206"/>
      <c r="E320" s="206"/>
      <c r="F320" s="206"/>
      <c r="G320" s="206"/>
    </row>
    <row r="321" spans="2:7" ht="12.75" customHeight="1" x14ac:dyDescent="0.2">
      <c r="B321" s="206"/>
      <c r="C321" s="206"/>
      <c r="D321" s="206"/>
      <c r="E321" s="206"/>
      <c r="F321" s="206"/>
      <c r="G321" s="206"/>
    </row>
    <row r="322" spans="2:7" ht="12.75" customHeight="1" x14ac:dyDescent="0.2">
      <c r="B322" s="206"/>
      <c r="C322" s="206"/>
      <c r="D322" s="206"/>
      <c r="E322" s="206"/>
      <c r="F322" s="206"/>
      <c r="G322" s="206"/>
    </row>
    <row r="323" spans="2:7" ht="12.75" customHeight="1" x14ac:dyDescent="0.2">
      <c r="B323" s="206"/>
      <c r="C323" s="206"/>
      <c r="D323" s="206"/>
      <c r="E323" s="206"/>
      <c r="F323" s="206"/>
      <c r="G323" s="206"/>
    </row>
    <row r="324" spans="2:7" ht="12.75" customHeight="1" x14ac:dyDescent="0.2">
      <c r="B324" s="206"/>
      <c r="C324" s="206"/>
      <c r="D324" s="206"/>
      <c r="E324" s="206"/>
      <c r="F324" s="206"/>
      <c r="G324" s="206"/>
    </row>
    <row r="325" spans="2:7" ht="12.75" customHeight="1" x14ac:dyDescent="0.2">
      <c r="B325" s="206"/>
      <c r="C325" s="206"/>
      <c r="D325" s="206"/>
      <c r="E325" s="206"/>
      <c r="F325" s="206"/>
      <c r="G325" s="206"/>
    </row>
    <row r="326" spans="2:7" ht="12.75" customHeight="1" x14ac:dyDescent="0.2">
      <c r="B326" s="206"/>
      <c r="C326" s="206"/>
      <c r="D326" s="206"/>
      <c r="E326" s="206"/>
      <c r="F326" s="206"/>
      <c r="G326" s="206"/>
    </row>
    <row r="327" spans="2:7" ht="12.75" customHeight="1" x14ac:dyDescent="0.2">
      <c r="B327" s="206"/>
      <c r="C327" s="206"/>
      <c r="D327" s="206"/>
      <c r="E327" s="206"/>
      <c r="F327" s="206"/>
      <c r="G327" s="206"/>
    </row>
    <row r="328" spans="2:7" ht="12.75" customHeight="1" x14ac:dyDescent="0.2">
      <c r="B328" s="206"/>
      <c r="C328" s="206"/>
      <c r="D328" s="206"/>
      <c r="E328" s="206"/>
      <c r="F328" s="206"/>
      <c r="G328" s="206"/>
    </row>
    <row r="329" spans="2:7" ht="12.75" customHeight="1" x14ac:dyDescent="0.2">
      <c r="B329" s="206"/>
      <c r="C329" s="206"/>
      <c r="D329" s="206"/>
      <c r="E329" s="206"/>
      <c r="F329" s="206"/>
      <c r="G329" s="206"/>
    </row>
    <row r="330" spans="2:7" ht="12.75" customHeight="1" x14ac:dyDescent="0.2">
      <c r="B330" s="206"/>
      <c r="C330" s="206"/>
      <c r="D330" s="206"/>
      <c r="E330" s="206"/>
      <c r="F330" s="206"/>
      <c r="G330" s="206"/>
    </row>
    <row r="331" spans="2:7" ht="12.75" customHeight="1" x14ac:dyDescent="0.2">
      <c r="B331" s="206"/>
      <c r="C331" s="206"/>
      <c r="D331" s="206"/>
      <c r="E331" s="206"/>
      <c r="F331" s="206"/>
      <c r="G331" s="206"/>
    </row>
    <row r="332" spans="2:7" ht="12.75" customHeight="1" x14ac:dyDescent="0.2">
      <c r="B332" s="206"/>
      <c r="C332" s="206"/>
      <c r="D332" s="206"/>
      <c r="E332" s="206"/>
      <c r="F332" s="206"/>
      <c r="G332" s="206"/>
    </row>
    <row r="333" spans="2:7" ht="12.75" customHeight="1" x14ac:dyDescent="0.2">
      <c r="B333" s="206"/>
      <c r="C333" s="206"/>
      <c r="D333" s="206"/>
      <c r="E333" s="206"/>
      <c r="F333" s="206"/>
      <c r="G333" s="206"/>
    </row>
    <row r="334" spans="2:7" ht="12.75" customHeight="1" x14ac:dyDescent="0.2">
      <c r="B334" s="206"/>
      <c r="C334" s="206"/>
      <c r="D334" s="206"/>
      <c r="E334" s="206"/>
      <c r="F334" s="206"/>
      <c r="G334" s="206"/>
    </row>
    <row r="335" spans="2:7" ht="12.75" customHeight="1" x14ac:dyDescent="0.2">
      <c r="B335" s="206"/>
      <c r="C335" s="206"/>
      <c r="D335" s="206"/>
      <c r="E335" s="206"/>
      <c r="F335" s="206"/>
      <c r="G335" s="206"/>
    </row>
    <row r="336" spans="2:7" ht="12.75" customHeight="1" x14ac:dyDescent="0.2">
      <c r="B336" s="206"/>
      <c r="C336" s="206"/>
      <c r="D336" s="206"/>
      <c r="E336" s="206"/>
      <c r="F336" s="206"/>
      <c r="G336" s="206"/>
    </row>
    <row r="337" spans="2:7" ht="12.75" customHeight="1" x14ac:dyDescent="0.2">
      <c r="B337" s="206"/>
      <c r="C337" s="206"/>
      <c r="D337" s="206"/>
      <c r="E337" s="206"/>
      <c r="F337" s="206"/>
      <c r="G337" s="206"/>
    </row>
    <row r="338" spans="2:7" ht="12.75" customHeight="1" x14ac:dyDescent="0.2">
      <c r="B338" s="206"/>
      <c r="C338" s="206"/>
      <c r="D338" s="206"/>
      <c r="E338" s="206"/>
      <c r="F338" s="206"/>
      <c r="G338" s="206"/>
    </row>
    <row r="339" spans="2:7" ht="12.75" customHeight="1" x14ac:dyDescent="0.2">
      <c r="B339" s="206"/>
      <c r="C339" s="206"/>
      <c r="D339" s="206"/>
      <c r="E339" s="206"/>
      <c r="F339" s="206"/>
      <c r="G339" s="206"/>
    </row>
    <row r="340" spans="2:7" ht="12.75" customHeight="1" x14ac:dyDescent="0.2">
      <c r="B340" s="206"/>
      <c r="C340" s="206"/>
      <c r="D340" s="206"/>
      <c r="E340" s="206"/>
      <c r="F340" s="206"/>
      <c r="G340" s="206"/>
    </row>
    <row r="341" spans="2:7" ht="12.75" customHeight="1" x14ac:dyDescent="0.2">
      <c r="B341" s="206"/>
      <c r="C341" s="206"/>
      <c r="D341" s="206"/>
      <c r="E341" s="206"/>
      <c r="F341" s="206"/>
      <c r="G341" s="206"/>
    </row>
    <row r="342" spans="2:7" ht="12.75" customHeight="1" x14ac:dyDescent="0.2">
      <c r="B342" s="206"/>
      <c r="C342" s="206"/>
      <c r="D342" s="206"/>
      <c r="E342" s="206"/>
      <c r="F342" s="206"/>
      <c r="G342" s="206"/>
    </row>
    <row r="343" spans="2:7" ht="12.75" customHeight="1" x14ac:dyDescent="0.2">
      <c r="B343" s="206"/>
      <c r="C343" s="206"/>
      <c r="D343" s="206"/>
      <c r="E343" s="206"/>
      <c r="F343" s="206"/>
      <c r="G343" s="206"/>
    </row>
    <row r="344" spans="2:7" ht="12.75" customHeight="1" x14ac:dyDescent="0.2">
      <c r="B344" s="206"/>
      <c r="C344" s="206"/>
      <c r="D344" s="206"/>
      <c r="E344" s="206"/>
      <c r="F344" s="206"/>
      <c r="G344" s="206"/>
    </row>
    <row r="345" spans="2:7" ht="12.75" customHeight="1" x14ac:dyDescent="0.2">
      <c r="B345" s="206"/>
      <c r="C345" s="206"/>
      <c r="D345" s="206"/>
      <c r="E345" s="206"/>
      <c r="F345" s="206"/>
      <c r="G345" s="206"/>
    </row>
    <row r="346" spans="2:7" ht="12.75" customHeight="1" x14ac:dyDescent="0.2">
      <c r="B346" s="206"/>
      <c r="C346" s="206"/>
      <c r="D346" s="206"/>
      <c r="E346" s="206"/>
      <c r="F346" s="206"/>
      <c r="G346" s="206"/>
    </row>
    <row r="347" spans="2:7" ht="12.75" customHeight="1" x14ac:dyDescent="0.2">
      <c r="B347" s="206"/>
      <c r="C347" s="206"/>
      <c r="D347" s="206"/>
      <c r="E347" s="206"/>
      <c r="F347" s="206"/>
      <c r="G347" s="206"/>
    </row>
    <row r="348" spans="2:7" ht="12.75" customHeight="1" x14ac:dyDescent="0.2">
      <c r="B348" s="206"/>
      <c r="C348" s="206"/>
      <c r="D348" s="206"/>
      <c r="E348" s="206"/>
      <c r="F348" s="206"/>
      <c r="G348" s="206"/>
    </row>
    <row r="349" spans="2:7" ht="12.75" customHeight="1" x14ac:dyDescent="0.2">
      <c r="B349" s="206"/>
      <c r="C349" s="206"/>
      <c r="D349" s="206"/>
      <c r="E349" s="206"/>
      <c r="F349" s="206"/>
      <c r="G349" s="206"/>
    </row>
    <row r="350" spans="2:7" ht="12.75" customHeight="1" x14ac:dyDescent="0.2">
      <c r="B350" s="206"/>
      <c r="C350" s="206"/>
      <c r="D350" s="206"/>
      <c r="E350" s="206"/>
      <c r="F350" s="206"/>
      <c r="G350" s="206"/>
    </row>
    <row r="351" spans="2:7" ht="12.75" customHeight="1" x14ac:dyDescent="0.2">
      <c r="B351" s="206"/>
      <c r="C351" s="206"/>
      <c r="D351" s="206"/>
      <c r="E351" s="206"/>
      <c r="F351" s="206"/>
      <c r="G351" s="206"/>
    </row>
    <row r="352" spans="2:7" ht="12.75" customHeight="1" x14ac:dyDescent="0.2">
      <c r="B352" s="206"/>
      <c r="C352" s="206"/>
      <c r="D352" s="206"/>
      <c r="E352" s="206"/>
      <c r="F352" s="206"/>
      <c r="G352" s="206"/>
    </row>
    <row r="353" spans="2:7" ht="12.75" customHeight="1" x14ac:dyDescent="0.2">
      <c r="B353" s="206"/>
      <c r="C353" s="206"/>
      <c r="D353" s="206"/>
      <c r="E353" s="206"/>
      <c r="F353" s="206"/>
      <c r="G353" s="206"/>
    </row>
    <row r="354" spans="2:7" ht="12.75" customHeight="1" x14ac:dyDescent="0.2">
      <c r="B354" s="206"/>
      <c r="C354" s="206"/>
      <c r="D354" s="206"/>
      <c r="E354" s="206"/>
      <c r="F354" s="206"/>
      <c r="G354" s="206"/>
    </row>
    <row r="355" spans="2:7" ht="12.75" customHeight="1" x14ac:dyDescent="0.2">
      <c r="B355" s="206"/>
      <c r="C355" s="206"/>
      <c r="D355" s="206"/>
      <c r="E355" s="206"/>
      <c r="F355" s="206"/>
      <c r="G355" s="206"/>
    </row>
    <row r="356" spans="2:7" ht="12.75" customHeight="1" x14ac:dyDescent="0.2">
      <c r="B356" s="206"/>
      <c r="C356" s="206"/>
      <c r="D356" s="206"/>
      <c r="E356" s="206"/>
      <c r="F356" s="206"/>
      <c r="G356" s="206"/>
    </row>
    <row r="357" spans="2:7" ht="12.75" customHeight="1" x14ac:dyDescent="0.2">
      <c r="B357" s="206"/>
      <c r="C357" s="206"/>
      <c r="D357" s="206"/>
      <c r="E357" s="206"/>
      <c r="F357" s="206"/>
      <c r="G357" s="206"/>
    </row>
    <row r="358" spans="2:7" ht="12.75" customHeight="1" x14ac:dyDescent="0.2">
      <c r="B358" s="206"/>
      <c r="C358" s="206"/>
      <c r="D358" s="206"/>
      <c r="E358" s="206"/>
      <c r="F358" s="206"/>
      <c r="G358" s="206"/>
    </row>
    <row r="359" spans="2:7" ht="12.75" customHeight="1" x14ac:dyDescent="0.2">
      <c r="B359" s="206"/>
      <c r="C359" s="206"/>
      <c r="D359" s="206"/>
      <c r="E359" s="206"/>
      <c r="F359" s="206"/>
      <c r="G359" s="206"/>
    </row>
    <row r="360" spans="2:7" ht="12.75" customHeight="1" x14ac:dyDescent="0.2">
      <c r="B360" s="206"/>
      <c r="C360" s="206"/>
      <c r="D360" s="206"/>
      <c r="E360" s="206"/>
      <c r="F360" s="206"/>
      <c r="G360" s="206"/>
    </row>
    <row r="361" spans="2:7" ht="12.75" customHeight="1" x14ac:dyDescent="0.2">
      <c r="B361" s="206"/>
      <c r="C361" s="206"/>
      <c r="D361" s="206"/>
      <c r="E361" s="206"/>
      <c r="F361" s="206"/>
      <c r="G361" s="206"/>
    </row>
    <row r="362" spans="2:7" ht="12.75" customHeight="1" x14ac:dyDescent="0.2">
      <c r="B362" s="206"/>
      <c r="C362" s="206"/>
      <c r="D362" s="206"/>
      <c r="E362" s="206"/>
      <c r="F362" s="206"/>
      <c r="G362" s="206"/>
    </row>
    <row r="363" spans="2:7" ht="12.75" customHeight="1" x14ac:dyDescent="0.2">
      <c r="B363" s="206"/>
      <c r="C363" s="206"/>
      <c r="D363" s="206"/>
      <c r="E363" s="206"/>
      <c r="F363" s="206"/>
      <c r="G363" s="206"/>
    </row>
    <row r="364" spans="2:7" ht="12.75" customHeight="1" x14ac:dyDescent="0.2">
      <c r="B364" s="206"/>
      <c r="C364" s="206"/>
      <c r="D364" s="206"/>
      <c r="E364" s="206"/>
      <c r="F364" s="206"/>
      <c r="G364" s="206"/>
    </row>
    <row r="365" spans="2:7" ht="12.75" customHeight="1" x14ac:dyDescent="0.2">
      <c r="B365" s="206"/>
      <c r="C365" s="206"/>
      <c r="D365" s="206"/>
      <c r="E365" s="206"/>
      <c r="F365" s="206"/>
      <c r="G365" s="206"/>
    </row>
    <row r="366" spans="2:7" ht="12.75" customHeight="1" x14ac:dyDescent="0.2">
      <c r="B366" s="206"/>
      <c r="C366" s="206"/>
      <c r="D366" s="206"/>
      <c r="E366" s="206"/>
      <c r="F366" s="206"/>
      <c r="G366" s="206"/>
    </row>
    <row r="367" spans="2:7" ht="12.75" customHeight="1" x14ac:dyDescent="0.2">
      <c r="B367" s="206"/>
      <c r="C367" s="206"/>
      <c r="D367" s="206"/>
      <c r="E367" s="206"/>
      <c r="F367" s="206"/>
      <c r="G367" s="206"/>
    </row>
    <row r="368" spans="2:7" ht="12.75" customHeight="1" x14ac:dyDescent="0.2">
      <c r="B368" s="206"/>
      <c r="C368" s="206"/>
      <c r="D368" s="206"/>
      <c r="E368" s="206"/>
      <c r="F368" s="206"/>
      <c r="G368" s="206"/>
    </row>
    <row r="369" spans="2:7" ht="12.75" customHeight="1" x14ac:dyDescent="0.2">
      <c r="B369" s="206"/>
      <c r="C369" s="206"/>
      <c r="D369" s="206"/>
      <c r="E369" s="206"/>
      <c r="F369" s="206"/>
      <c r="G369" s="206"/>
    </row>
    <row r="370" spans="2:7" ht="12.75" customHeight="1" x14ac:dyDescent="0.2">
      <c r="B370" s="206"/>
      <c r="C370" s="206"/>
      <c r="D370" s="206"/>
      <c r="E370" s="206"/>
      <c r="F370" s="206"/>
      <c r="G370" s="206"/>
    </row>
    <row r="371" spans="2:7" ht="12.75" customHeight="1" x14ac:dyDescent="0.2">
      <c r="B371" s="206"/>
      <c r="C371" s="206"/>
      <c r="D371" s="206"/>
      <c r="E371" s="206"/>
      <c r="F371" s="206"/>
      <c r="G371" s="206"/>
    </row>
    <row r="372" spans="2:7" ht="12.75" customHeight="1" x14ac:dyDescent="0.2">
      <c r="B372" s="206"/>
      <c r="C372" s="206"/>
      <c r="D372" s="206"/>
      <c r="E372" s="206"/>
      <c r="F372" s="206"/>
      <c r="G372" s="206"/>
    </row>
    <row r="373" spans="2:7" ht="12.75" customHeight="1" x14ac:dyDescent="0.2">
      <c r="B373" s="206"/>
      <c r="C373" s="206"/>
      <c r="D373" s="206"/>
      <c r="E373" s="206"/>
      <c r="F373" s="206"/>
      <c r="G373" s="206"/>
    </row>
    <row r="374" spans="2:7" ht="12.75" customHeight="1" x14ac:dyDescent="0.2">
      <c r="B374" s="206"/>
      <c r="C374" s="206"/>
      <c r="D374" s="206"/>
      <c r="E374" s="206"/>
      <c r="F374" s="206"/>
      <c r="G374" s="206"/>
    </row>
    <row r="375" spans="2:7" ht="12.75" customHeight="1" x14ac:dyDescent="0.2">
      <c r="B375" s="206"/>
      <c r="C375" s="206"/>
      <c r="D375" s="206"/>
      <c r="E375" s="206"/>
      <c r="F375" s="206"/>
      <c r="G375" s="206"/>
    </row>
    <row r="376" spans="2:7" ht="12.75" customHeight="1" x14ac:dyDescent="0.2">
      <c r="B376" s="206"/>
      <c r="C376" s="206"/>
      <c r="D376" s="206"/>
      <c r="E376" s="206"/>
      <c r="F376" s="206"/>
      <c r="G376" s="206"/>
    </row>
    <row r="377" spans="2:7" ht="12.75" customHeight="1" x14ac:dyDescent="0.2">
      <c r="B377" s="206"/>
      <c r="C377" s="206"/>
      <c r="D377" s="206"/>
      <c r="E377" s="206"/>
      <c r="F377" s="206"/>
      <c r="G377" s="206"/>
    </row>
    <row r="378" spans="2:7" ht="12.75" customHeight="1" x14ac:dyDescent="0.2">
      <c r="B378" s="206"/>
      <c r="C378" s="206"/>
      <c r="D378" s="206"/>
      <c r="E378" s="206"/>
      <c r="F378" s="206"/>
      <c r="G378" s="206"/>
    </row>
    <row r="379" spans="2:7" ht="12.75" customHeight="1" x14ac:dyDescent="0.2">
      <c r="B379" s="206"/>
      <c r="C379" s="206"/>
      <c r="D379" s="206"/>
      <c r="E379" s="206"/>
      <c r="F379" s="206"/>
      <c r="G379" s="206"/>
    </row>
    <row r="380" spans="2:7" ht="12.75" customHeight="1" x14ac:dyDescent="0.2">
      <c r="B380" s="206"/>
      <c r="C380" s="206"/>
      <c r="D380" s="206"/>
      <c r="E380" s="206"/>
      <c r="F380" s="206"/>
      <c r="G380" s="206"/>
    </row>
    <row r="381" spans="2:7" ht="12.75" customHeight="1" x14ac:dyDescent="0.2">
      <c r="B381" s="206"/>
      <c r="C381" s="206"/>
      <c r="D381" s="206"/>
      <c r="E381" s="206"/>
      <c r="F381" s="206"/>
      <c r="G381" s="206"/>
    </row>
    <row r="382" spans="2:7" ht="12.75" customHeight="1" x14ac:dyDescent="0.2">
      <c r="B382" s="206"/>
      <c r="C382" s="206"/>
      <c r="D382" s="206"/>
      <c r="E382" s="206"/>
      <c r="F382" s="206"/>
      <c r="G382" s="206"/>
    </row>
    <row r="383" spans="2:7" ht="12.75" customHeight="1" x14ac:dyDescent="0.2">
      <c r="B383" s="206"/>
      <c r="C383" s="206"/>
      <c r="D383" s="206"/>
      <c r="E383" s="206"/>
      <c r="F383" s="206"/>
      <c r="G383" s="206"/>
    </row>
    <row r="384" spans="2:7" ht="12.75" customHeight="1" x14ac:dyDescent="0.2">
      <c r="B384" s="206"/>
      <c r="C384" s="206"/>
      <c r="D384" s="206"/>
      <c r="E384" s="206"/>
      <c r="F384" s="206"/>
      <c r="G384" s="206"/>
    </row>
    <row r="385" spans="2:7" ht="12.75" customHeight="1" x14ac:dyDescent="0.2">
      <c r="B385" s="206"/>
      <c r="C385" s="206"/>
      <c r="D385" s="206"/>
      <c r="E385" s="206"/>
      <c r="F385" s="206"/>
      <c r="G385" s="206"/>
    </row>
    <row r="386" spans="2:7" ht="12.75" customHeight="1" x14ac:dyDescent="0.2">
      <c r="B386" s="206"/>
      <c r="C386" s="206"/>
      <c r="D386" s="206"/>
      <c r="E386" s="206"/>
      <c r="F386" s="206"/>
      <c r="G386" s="206"/>
    </row>
    <row r="387" spans="2:7" ht="12.75" customHeight="1" x14ac:dyDescent="0.2">
      <c r="B387" s="206"/>
      <c r="C387" s="206"/>
      <c r="D387" s="206"/>
      <c r="E387" s="206"/>
      <c r="F387" s="206"/>
      <c r="G387" s="206"/>
    </row>
    <row r="388" spans="2:7" ht="12.75" customHeight="1" x14ac:dyDescent="0.2">
      <c r="B388" s="206"/>
      <c r="C388" s="206"/>
      <c r="D388" s="206"/>
      <c r="E388" s="206"/>
      <c r="F388" s="206"/>
      <c r="G388" s="206"/>
    </row>
    <row r="389" spans="2:7" ht="12.75" customHeight="1" x14ac:dyDescent="0.2">
      <c r="B389" s="206"/>
      <c r="C389" s="206"/>
      <c r="D389" s="206"/>
      <c r="E389" s="206"/>
      <c r="F389" s="206"/>
      <c r="G389" s="206"/>
    </row>
    <row r="390" spans="2:7" ht="12.75" customHeight="1" x14ac:dyDescent="0.2">
      <c r="B390" s="206"/>
      <c r="C390" s="206"/>
      <c r="D390" s="206"/>
      <c r="E390" s="206"/>
      <c r="F390" s="206"/>
      <c r="G390" s="206"/>
    </row>
    <row r="391" spans="2:7" ht="12.75" customHeight="1" x14ac:dyDescent="0.2">
      <c r="B391" s="206"/>
      <c r="C391" s="206"/>
      <c r="D391" s="206"/>
      <c r="E391" s="206"/>
      <c r="F391" s="206"/>
      <c r="G391" s="206"/>
    </row>
    <row r="392" spans="2:7" ht="12.75" customHeight="1" x14ac:dyDescent="0.2">
      <c r="B392" s="206"/>
      <c r="C392" s="206"/>
      <c r="D392" s="206"/>
      <c r="E392" s="206"/>
      <c r="F392" s="206"/>
      <c r="G392" s="206"/>
    </row>
    <row r="393" spans="2:7" ht="12.75" customHeight="1" x14ac:dyDescent="0.2">
      <c r="B393" s="206"/>
      <c r="C393" s="206"/>
      <c r="D393" s="206"/>
      <c r="E393" s="206"/>
      <c r="F393" s="206"/>
      <c r="G393" s="206"/>
    </row>
    <row r="394" spans="2:7" ht="12.75" customHeight="1" x14ac:dyDescent="0.2">
      <c r="B394" s="206"/>
      <c r="C394" s="206"/>
      <c r="D394" s="206"/>
      <c r="E394" s="206"/>
      <c r="F394" s="206"/>
      <c r="G394" s="206"/>
    </row>
    <row r="395" spans="2:7" ht="12.75" customHeight="1" x14ac:dyDescent="0.2">
      <c r="B395" s="206"/>
      <c r="C395" s="206"/>
      <c r="D395" s="206"/>
      <c r="E395" s="206"/>
      <c r="F395" s="206"/>
      <c r="G395" s="206"/>
    </row>
    <row r="396" spans="2:7" ht="12.75" customHeight="1" x14ac:dyDescent="0.2">
      <c r="B396" s="206"/>
      <c r="C396" s="206"/>
      <c r="D396" s="206"/>
      <c r="E396" s="206"/>
      <c r="F396" s="206"/>
      <c r="G396" s="206"/>
    </row>
    <row r="397" spans="2:7" ht="12.75" customHeight="1" x14ac:dyDescent="0.2">
      <c r="B397" s="206"/>
      <c r="C397" s="206"/>
      <c r="D397" s="206"/>
      <c r="E397" s="206"/>
      <c r="F397" s="206"/>
      <c r="G397" s="206"/>
    </row>
    <row r="398" spans="2:7" ht="12.75" customHeight="1" x14ac:dyDescent="0.2">
      <c r="B398" s="206"/>
      <c r="C398" s="206"/>
      <c r="D398" s="206"/>
      <c r="E398" s="206"/>
      <c r="F398" s="206"/>
      <c r="G398" s="206"/>
    </row>
    <row r="399" spans="2:7" ht="12.75" customHeight="1" x14ac:dyDescent="0.2">
      <c r="B399" s="206"/>
      <c r="C399" s="206"/>
      <c r="D399" s="206"/>
      <c r="E399" s="206"/>
      <c r="F399" s="206"/>
      <c r="G399" s="206"/>
    </row>
    <row r="400" spans="2:7" ht="12.75" customHeight="1" x14ac:dyDescent="0.2">
      <c r="B400" s="206"/>
      <c r="C400" s="206"/>
      <c r="D400" s="206"/>
      <c r="E400" s="206"/>
      <c r="F400" s="206"/>
      <c r="G400" s="206"/>
    </row>
    <row r="401" spans="2:7" ht="12.75" customHeight="1" x14ac:dyDescent="0.2">
      <c r="B401" s="206"/>
      <c r="C401" s="206"/>
      <c r="D401" s="206"/>
      <c r="E401" s="206"/>
      <c r="F401" s="206"/>
      <c r="G401" s="206"/>
    </row>
    <row r="402" spans="2:7" ht="12.75" customHeight="1" x14ac:dyDescent="0.2">
      <c r="B402" s="206"/>
      <c r="C402" s="206"/>
      <c r="D402" s="206"/>
      <c r="E402" s="206"/>
      <c r="F402" s="206"/>
      <c r="G402" s="206"/>
    </row>
    <row r="403" spans="2:7" ht="12.75" customHeight="1" x14ac:dyDescent="0.2">
      <c r="B403" s="206"/>
      <c r="C403" s="206"/>
      <c r="D403" s="206"/>
      <c r="E403" s="206"/>
      <c r="F403" s="206"/>
      <c r="G403" s="206"/>
    </row>
    <row r="404" spans="2:7" ht="12.75" customHeight="1" x14ac:dyDescent="0.2">
      <c r="B404" s="206"/>
      <c r="C404" s="206"/>
      <c r="D404" s="206"/>
      <c r="E404" s="206"/>
      <c r="F404" s="206"/>
      <c r="G404" s="206"/>
    </row>
    <row r="405" spans="2:7" ht="12.75" customHeight="1" x14ac:dyDescent="0.2">
      <c r="B405" s="206"/>
      <c r="C405" s="206"/>
      <c r="D405" s="206"/>
      <c r="E405" s="206"/>
      <c r="F405" s="206"/>
      <c r="G405" s="206"/>
    </row>
    <row r="406" spans="2:7" ht="12.75" customHeight="1" x14ac:dyDescent="0.2">
      <c r="B406" s="206"/>
      <c r="C406" s="206"/>
      <c r="D406" s="206"/>
      <c r="E406" s="206"/>
      <c r="F406" s="206"/>
      <c r="G406" s="206"/>
    </row>
    <row r="407" spans="2:7" ht="12.75" customHeight="1" x14ac:dyDescent="0.2">
      <c r="B407" s="206"/>
      <c r="C407" s="206"/>
      <c r="D407" s="206"/>
      <c r="E407" s="206"/>
      <c r="F407" s="206"/>
      <c r="G407" s="206"/>
    </row>
    <row r="408" spans="2:7" ht="12.75" customHeight="1" x14ac:dyDescent="0.2">
      <c r="B408" s="206"/>
      <c r="C408" s="206"/>
      <c r="D408" s="206"/>
      <c r="E408" s="206"/>
      <c r="F408" s="206"/>
      <c r="G408" s="206"/>
    </row>
    <row r="409" spans="2:7" ht="12.75" customHeight="1" x14ac:dyDescent="0.2">
      <c r="B409" s="206"/>
      <c r="C409" s="206"/>
      <c r="D409" s="206"/>
      <c r="E409" s="206"/>
      <c r="F409" s="206"/>
      <c r="G409" s="206"/>
    </row>
    <row r="410" spans="2:7" ht="12.75" customHeight="1" x14ac:dyDescent="0.2">
      <c r="B410" s="206"/>
      <c r="C410" s="206"/>
      <c r="D410" s="206"/>
      <c r="E410" s="206"/>
      <c r="F410" s="206"/>
      <c r="G410" s="206"/>
    </row>
    <row r="411" spans="2:7" ht="12.75" customHeight="1" x14ac:dyDescent="0.2">
      <c r="B411" s="206"/>
      <c r="C411" s="206"/>
      <c r="D411" s="206"/>
      <c r="E411" s="206"/>
      <c r="F411" s="206"/>
      <c r="G411" s="206"/>
    </row>
    <row r="412" spans="2:7" ht="12.75" customHeight="1" x14ac:dyDescent="0.2">
      <c r="B412" s="206"/>
      <c r="C412" s="206"/>
      <c r="D412" s="206"/>
      <c r="E412" s="206"/>
      <c r="F412" s="206"/>
      <c r="G412" s="206"/>
    </row>
    <row r="413" spans="2:7" ht="12.75" customHeight="1" x14ac:dyDescent="0.2">
      <c r="B413" s="206"/>
      <c r="C413" s="206"/>
      <c r="D413" s="206"/>
      <c r="E413" s="206"/>
      <c r="F413" s="206"/>
      <c r="G413" s="206"/>
    </row>
    <row r="414" spans="2:7" ht="12.75" customHeight="1" x14ac:dyDescent="0.2">
      <c r="B414" s="206"/>
      <c r="C414" s="206"/>
      <c r="D414" s="206"/>
      <c r="E414" s="206"/>
      <c r="F414" s="206"/>
      <c r="G414" s="206"/>
    </row>
    <row r="415" spans="2:7" ht="12.75" customHeight="1" x14ac:dyDescent="0.2">
      <c r="B415" s="206"/>
      <c r="C415" s="206"/>
      <c r="D415" s="206"/>
      <c r="E415" s="206"/>
      <c r="F415" s="206"/>
      <c r="G415" s="206"/>
    </row>
    <row r="416" spans="2:7" ht="12.75" customHeight="1" x14ac:dyDescent="0.2">
      <c r="B416" s="206"/>
      <c r="C416" s="206"/>
      <c r="D416" s="206"/>
      <c r="E416" s="206"/>
      <c r="F416" s="206"/>
      <c r="G416" s="206"/>
    </row>
    <row r="417" spans="2:7" ht="12.75" customHeight="1" x14ac:dyDescent="0.2">
      <c r="B417" s="206"/>
      <c r="C417" s="206"/>
      <c r="D417" s="206"/>
      <c r="E417" s="206"/>
      <c r="F417" s="206"/>
      <c r="G417" s="206"/>
    </row>
    <row r="418" spans="2:7" ht="12.75" customHeight="1" x14ac:dyDescent="0.2">
      <c r="B418" s="206"/>
      <c r="C418" s="206"/>
      <c r="D418" s="206"/>
      <c r="E418" s="206"/>
      <c r="F418" s="206"/>
      <c r="G418" s="206"/>
    </row>
    <row r="419" spans="2:7" ht="12.75" customHeight="1" x14ac:dyDescent="0.2">
      <c r="B419" s="206"/>
      <c r="C419" s="206"/>
      <c r="D419" s="206"/>
      <c r="E419" s="206"/>
      <c r="F419" s="206"/>
      <c r="G419" s="206"/>
    </row>
    <row r="420" spans="2:7" ht="12.75" customHeight="1" x14ac:dyDescent="0.2">
      <c r="B420" s="206"/>
      <c r="C420" s="206"/>
      <c r="D420" s="206"/>
      <c r="E420" s="206"/>
      <c r="F420" s="206"/>
      <c r="G420" s="206"/>
    </row>
    <row r="421" spans="2:7" ht="12.75" customHeight="1" x14ac:dyDescent="0.2">
      <c r="B421" s="206"/>
      <c r="C421" s="206"/>
      <c r="D421" s="206"/>
      <c r="E421" s="206"/>
      <c r="F421" s="206"/>
      <c r="G421" s="206"/>
    </row>
    <row r="422" spans="2:7" ht="12.75" customHeight="1" x14ac:dyDescent="0.2">
      <c r="B422" s="206"/>
      <c r="C422" s="206"/>
      <c r="D422" s="206"/>
      <c r="E422" s="206"/>
      <c r="F422" s="206"/>
      <c r="G422" s="206"/>
    </row>
    <row r="423" spans="2:7" ht="12.75" customHeight="1" x14ac:dyDescent="0.2">
      <c r="B423" s="206"/>
      <c r="C423" s="206"/>
      <c r="D423" s="206"/>
      <c r="E423" s="206"/>
      <c r="F423" s="206"/>
      <c r="G423" s="206"/>
    </row>
    <row r="424" spans="2:7" ht="12.75" customHeight="1" x14ac:dyDescent="0.2">
      <c r="B424" s="206"/>
      <c r="C424" s="206"/>
      <c r="D424" s="206"/>
      <c r="E424" s="206"/>
      <c r="F424" s="206"/>
      <c r="G424" s="206"/>
    </row>
    <row r="425" spans="2:7" ht="12.75" customHeight="1" x14ac:dyDescent="0.2">
      <c r="B425" s="206"/>
      <c r="C425" s="206"/>
      <c r="D425" s="206"/>
      <c r="E425" s="206"/>
      <c r="F425" s="206"/>
      <c r="G425" s="206"/>
    </row>
    <row r="426" spans="2:7" ht="12.75" customHeight="1" x14ac:dyDescent="0.2">
      <c r="B426" s="206"/>
      <c r="C426" s="206"/>
      <c r="D426" s="206"/>
      <c r="E426" s="206"/>
      <c r="F426" s="206"/>
      <c r="G426" s="206"/>
    </row>
    <row r="427" spans="2:7" ht="12.75" customHeight="1" x14ac:dyDescent="0.2">
      <c r="B427" s="206"/>
      <c r="C427" s="206"/>
      <c r="D427" s="206"/>
      <c r="E427" s="206"/>
      <c r="F427" s="206"/>
      <c r="G427" s="206"/>
    </row>
    <row r="428" spans="2:7" ht="12.75" customHeight="1" x14ac:dyDescent="0.2">
      <c r="B428" s="206"/>
      <c r="C428" s="206"/>
      <c r="D428" s="206"/>
      <c r="E428" s="206"/>
      <c r="F428" s="206"/>
      <c r="G428" s="206"/>
    </row>
    <row r="429" spans="2:7" ht="12.75" customHeight="1" x14ac:dyDescent="0.2">
      <c r="B429" s="206"/>
      <c r="C429" s="206"/>
      <c r="D429" s="206"/>
      <c r="E429" s="206"/>
      <c r="F429" s="206"/>
      <c r="G429" s="206"/>
    </row>
    <row r="430" spans="2:7" ht="12.75" customHeight="1" x14ac:dyDescent="0.2">
      <c r="B430" s="206"/>
      <c r="C430" s="206"/>
      <c r="D430" s="206"/>
      <c r="E430" s="206"/>
      <c r="F430" s="206"/>
      <c r="G430" s="206"/>
    </row>
    <row r="431" spans="2:7" ht="12.75" customHeight="1" x14ac:dyDescent="0.2">
      <c r="B431" s="206"/>
      <c r="C431" s="206"/>
      <c r="D431" s="206"/>
      <c r="E431" s="206"/>
      <c r="F431" s="206"/>
      <c r="G431" s="206"/>
    </row>
    <row r="432" spans="2:7" ht="12.75" customHeight="1" x14ac:dyDescent="0.2">
      <c r="B432" s="206"/>
      <c r="C432" s="206"/>
      <c r="D432" s="206"/>
      <c r="E432" s="206"/>
      <c r="F432" s="206"/>
      <c r="G432" s="206"/>
    </row>
    <row r="433" spans="2:7" ht="12.75" customHeight="1" x14ac:dyDescent="0.2">
      <c r="B433" s="206"/>
      <c r="C433" s="206"/>
      <c r="D433" s="206"/>
      <c r="E433" s="206"/>
      <c r="F433" s="206"/>
      <c r="G433" s="206"/>
    </row>
    <row r="434" spans="2:7" ht="12.75" customHeight="1" x14ac:dyDescent="0.2">
      <c r="B434" s="206"/>
      <c r="C434" s="206"/>
      <c r="D434" s="206"/>
      <c r="E434" s="206"/>
      <c r="F434" s="206"/>
      <c r="G434" s="206"/>
    </row>
    <row r="435" spans="2:7" ht="12.75" customHeight="1" x14ac:dyDescent="0.2">
      <c r="B435" s="206"/>
      <c r="C435" s="206"/>
      <c r="D435" s="206"/>
      <c r="E435" s="206"/>
      <c r="F435" s="206"/>
      <c r="G435" s="206"/>
    </row>
    <row r="436" spans="2:7" ht="12.75" customHeight="1" x14ac:dyDescent="0.2">
      <c r="B436" s="206"/>
      <c r="C436" s="206"/>
      <c r="D436" s="206"/>
      <c r="E436" s="206"/>
      <c r="F436" s="206"/>
      <c r="G436" s="206"/>
    </row>
    <row r="437" spans="2:7" ht="12.75" customHeight="1" x14ac:dyDescent="0.2">
      <c r="B437" s="206"/>
      <c r="C437" s="206"/>
      <c r="D437" s="206"/>
      <c r="E437" s="206"/>
      <c r="F437" s="206"/>
      <c r="G437" s="206"/>
    </row>
    <row r="438" spans="2:7" ht="12.75" customHeight="1" x14ac:dyDescent="0.2">
      <c r="B438" s="206"/>
      <c r="C438" s="206"/>
      <c r="D438" s="206"/>
      <c r="E438" s="206"/>
      <c r="F438" s="206"/>
      <c r="G438" s="206"/>
    </row>
    <row r="439" spans="2:7" ht="12.75" customHeight="1" x14ac:dyDescent="0.2">
      <c r="B439" s="206"/>
      <c r="C439" s="206"/>
      <c r="D439" s="206"/>
      <c r="E439" s="206"/>
      <c r="F439" s="206"/>
      <c r="G439" s="206"/>
    </row>
    <row r="440" spans="2:7" ht="12.75" customHeight="1" x14ac:dyDescent="0.2">
      <c r="B440" s="206"/>
      <c r="C440" s="206"/>
      <c r="D440" s="206"/>
      <c r="E440" s="206"/>
      <c r="F440" s="206"/>
      <c r="G440" s="206"/>
    </row>
    <row r="441" spans="2:7" ht="12.75" customHeight="1" x14ac:dyDescent="0.2">
      <c r="B441" s="206"/>
      <c r="C441" s="206"/>
      <c r="D441" s="206"/>
      <c r="E441" s="206"/>
      <c r="F441" s="206"/>
      <c r="G441" s="206"/>
    </row>
    <row r="442" spans="2:7" ht="12.75" customHeight="1" x14ac:dyDescent="0.2">
      <c r="B442" s="206"/>
      <c r="C442" s="206"/>
      <c r="D442" s="206"/>
      <c r="E442" s="206"/>
      <c r="F442" s="206"/>
      <c r="G442" s="206"/>
    </row>
    <row r="443" spans="2:7" ht="12.75" customHeight="1" x14ac:dyDescent="0.2">
      <c r="B443" s="206"/>
      <c r="C443" s="206"/>
      <c r="D443" s="206"/>
      <c r="E443" s="206"/>
      <c r="F443" s="206"/>
      <c r="G443" s="206"/>
    </row>
    <row r="444" spans="2:7" ht="12.75" customHeight="1" x14ac:dyDescent="0.2">
      <c r="B444" s="206"/>
      <c r="C444" s="206"/>
      <c r="D444" s="206"/>
      <c r="E444" s="206"/>
      <c r="F444" s="206"/>
      <c r="G444" s="206"/>
    </row>
    <row r="445" spans="2:7" ht="12.75" customHeight="1" x14ac:dyDescent="0.2">
      <c r="B445" s="206"/>
      <c r="C445" s="206"/>
      <c r="D445" s="206"/>
      <c r="E445" s="206"/>
      <c r="F445" s="206"/>
      <c r="G445" s="206"/>
    </row>
    <row r="446" spans="2:7" ht="12.75" customHeight="1" x14ac:dyDescent="0.2">
      <c r="B446" s="206"/>
      <c r="C446" s="206"/>
      <c r="D446" s="206"/>
      <c r="E446" s="206"/>
      <c r="F446" s="206"/>
      <c r="G446" s="206"/>
    </row>
    <row r="447" spans="2:7" ht="12.75" customHeight="1" x14ac:dyDescent="0.2">
      <c r="B447" s="206"/>
      <c r="C447" s="206"/>
      <c r="D447" s="206"/>
      <c r="E447" s="206"/>
      <c r="F447" s="206"/>
      <c r="G447" s="206"/>
    </row>
    <row r="448" spans="2:7" ht="12.75" customHeight="1" x14ac:dyDescent="0.2">
      <c r="B448" s="206"/>
      <c r="C448" s="206"/>
      <c r="D448" s="206"/>
      <c r="E448" s="206"/>
      <c r="F448" s="206"/>
      <c r="G448" s="206"/>
    </row>
    <row r="449" spans="2:7" ht="12.75" customHeight="1" x14ac:dyDescent="0.2">
      <c r="B449" s="206"/>
      <c r="C449" s="206"/>
      <c r="D449" s="206"/>
      <c r="E449" s="206"/>
      <c r="F449" s="206"/>
      <c r="G449" s="206"/>
    </row>
    <row r="450" spans="2:7" ht="12.75" customHeight="1" x14ac:dyDescent="0.2">
      <c r="B450" s="206"/>
      <c r="C450" s="206"/>
      <c r="D450" s="206"/>
      <c r="E450" s="206"/>
      <c r="F450" s="206"/>
      <c r="G450" s="206"/>
    </row>
    <row r="451" spans="2:7" ht="12.75" customHeight="1" x14ac:dyDescent="0.2">
      <c r="B451" s="206"/>
      <c r="C451" s="206"/>
      <c r="D451" s="206"/>
      <c r="E451" s="206"/>
      <c r="F451" s="206"/>
      <c r="G451" s="206"/>
    </row>
    <row r="452" spans="2:7" ht="12.75" customHeight="1" x14ac:dyDescent="0.2">
      <c r="B452" s="206"/>
      <c r="C452" s="206"/>
      <c r="D452" s="206"/>
      <c r="E452" s="206"/>
      <c r="F452" s="206"/>
      <c r="G452" s="206"/>
    </row>
    <row r="453" spans="2:7" ht="12.75" customHeight="1" x14ac:dyDescent="0.2">
      <c r="B453" s="206"/>
      <c r="C453" s="206"/>
      <c r="D453" s="206"/>
      <c r="E453" s="206"/>
      <c r="F453" s="206"/>
      <c r="G453" s="206"/>
    </row>
    <row r="454" spans="2:7" ht="12.75" customHeight="1" x14ac:dyDescent="0.2">
      <c r="B454" s="206"/>
      <c r="C454" s="206"/>
      <c r="D454" s="206"/>
      <c r="E454" s="206"/>
      <c r="F454" s="206"/>
      <c r="G454" s="206"/>
    </row>
    <row r="455" spans="2:7" ht="12.75" customHeight="1" x14ac:dyDescent="0.2">
      <c r="B455" s="206"/>
      <c r="C455" s="206"/>
      <c r="D455" s="206"/>
      <c r="E455" s="206"/>
      <c r="F455" s="206"/>
      <c r="G455" s="206"/>
    </row>
    <row r="456" spans="2:7" ht="12.75" customHeight="1" x14ac:dyDescent="0.2">
      <c r="B456" s="206"/>
      <c r="C456" s="206"/>
      <c r="D456" s="206"/>
      <c r="E456" s="206"/>
      <c r="F456" s="206"/>
      <c r="G456" s="206"/>
    </row>
    <row r="457" spans="2:7" ht="12.75" customHeight="1" x14ac:dyDescent="0.2">
      <c r="B457" s="206"/>
      <c r="C457" s="206"/>
      <c r="D457" s="206"/>
      <c r="E457" s="206"/>
      <c r="F457" s="206"/>
      <c r="G457" s="206"/>
    </row>
    <row r="458" spans="2:7" ht="12.75" customHeight="1" x14ac:dyDescent="0.2">
      <c r="B458" s="206"/>
      <c r="C458" s="206"/>
      <c r="D458" s="206"/>
      <c r="E458" s="206"/>
      <c r="F458" s="206"/>
      <c r="G458" s="206"/>
    </row>
    <row r="459" spans="2:7" ht="12.75" customHeight="1" x14ac:dyDescent="0.2">
      <c r="B459" s="206"/>
      <c r="C459" s="206"/>
      <c r="D459" s="206"/>
      <c r="E459" s="206"/>
      <c r="F459" s="206"/>
      <c r="G459" s="206"/>
    </row>
    <row r="460" spans="2:7" ht="12.75" customHeight="1" x14ac:dyDescent="0.2">
      <c r="B460" s="206"/>
      <c r="C460" s="206"/>
      <c r="D460" s="206"/>
      <c r="E460" s="206"/>
      <c r="F460" s="206"/>
      <c r="G460" s="206"/>
    </row>
    <row r="461" spans="2:7" ht="12.75" customHeight="1" x14ac:dyDescent="0.2">
      <c r="B461" s="206"/>
      <c r="C461" s="206"/>
      <c r="D461" s="206"/>
      <c r="E461" s="206"/>
      <c r="F461" s="206"/>
      <c r="G461" s="206"/>
    </row>
    <row r="462" spans="2:7" ht="12.75" customHeight="1" x14ac:dyDescent="0.2">
      <c r="B462" s="206"/>
      <c r="C462" s="206"/>
      <c r="D462" s="206"/>
      <c r="E462" s="206"/>
      <c r="F462" s="206"/>
      <c r="G462" s="206"/>
    </row>
    <row r="463" spans="2:7" ht="12.75" customHeight="1" x14ac:dyDescent="0.2">
      <c r="B463" s="206"/>
      <c r="C463" s="206"/>
      <c r="D463" s="206"/>
      <c r="E463" s="206"/>
      <c r="F463" s="206"/>
      <c r="G463" s="206"/>
    </row>
    <row r="464" spans="2:7" ht="12.75" customHeight="1" x14ac:dyDescent="0.2">
      <c r="B464" s="206"/>
      <c r="C464" s="206"/>
      <c r="D464" s="206"/>
      <c r="E464" s="206"/>
      <c r="F464" s="206"/>
      <c r="G464" s="206"/>
    </row>
    <row r="465" spans="2:7" ht="12.75" customHeight="1" x14ac:dyDescent="0.2">
      <c r="B465" s="206"/>
      <c r="C465" s="206"/>
      <c r="D465" s="206"/>
      <c r="E465" s="206"/>
      <c r="F465" s="206"/>
      <c r="G465" s="206"/>
    </row>
    <row r="466" spans="2:7" ht="12.75" customHeight="1" x14ac:dyDescent="0.2">
      <c r="B466" s="206"/>
      <c r="C466" s="206"/>
      <c r="D466" s="206"/>
      <c r="E466" s="206"/>
      <c r="F466" s="206"/>
      <c r="G466" s="206"/>
    </row>
    <row r="467" spans="2:7" ht="12.75" customHeight="1" x14ac:dyDescent="0.2">
      <c r="B467" s="206"/>
      <c r="C467" s="206"/>
      <c r="D467" s="206"/>
      <c r="E467" s="206"/>
      <c r="F467" s="206"/>
      <c r="G467" s="206"/>
    </row>
    <row r="468" spans="2:7" ht="12.75" customHeight="1" x14ac:dyDescent="0.2">
      <c r="B468" s="206"/>
      <c r="C468" s="206"/>
      <c r="D468" s="206"/>
      <c r="E468" s="206"/>
      <c r="F468" s="206"/>
      <c r="G468" s="206"/>
    </row>
    <row r="469" spans="2:7" ht="12.75" customHeight="1" x14ac:dyDescent="0.2">
      <c r="B469" s="206"/>
      <c r="C469" s="206"/>
      <c r="D469" s="206"/>
      <c r="E469" s="206"/>
      <c r="F469" s="206"/>
      <c r="G469" s="206"/>
    </row>
    <row r="470" spans="2:7" ht="12.75" customHeight="1" x14ac:dyDescent="0.2">
      <c r="B470" s="206"/>
      <c r="C470" s="206"/>
      <c r="D470" s="206"/>
      <c r="E470" s="206"/>
      <c r="F470" s="206"/>
      <c r="G470" s="206"/>
    </row>
    <row r="471" spans="2:7" ht="12.75" customHeight="1" x14ac:dyDescent="0.2">
      <c r="B471" s="206"/>
      <c r="C471" s="206"/>
      <c r="D471" s="206"/>
      <c r="E471" s="206"/>
      <c r="F471" s="206"/>
      <c r="G471" s="206"/>
    </row>
    <row r="472" spans="2:7" ht="12.75" customHeight="1" x14ac:dyDescent="0.2">
      <c r="B472" s="206"/>
      <c r="C472" s="206"/>
      <c r="D472" s="206"/>
      <c r="E472" s="206"/>
      <c r="F472" s="206"/>
      <c r="G472" s="206"/>
    </row>
    <row r="473" spans="2:7" ht="12.75" customHeight="1" x14ac:dyDescent="0.2">
      <c r="B473" s="206"/>
      <c r="C473" s="206"/>
      <c r="D473" s="206"/>
      <c r="E473" s="206"/>
      <c r="F473" s="206"/>
      <c r="G473" s="206"/>
    </row>
    <row r="474" spans="2:7" ht="12.75" customHeight="1" x14ac:dyDescent="0.2">
      <c r="B474" s="206"/>
      <c r="C474" s="206"/>
      <c r="D474" s="206"/>
      <c r="E474" s="206"/>
      <c r="F474" s="206"/>
      <c r="G474" s="206"/>
    </row>
    <row r="475" spans="2:7" ht="12.75" customHeight="1" x14ac:dyDescent="0.2">
      <c r="B475" s="206"/>
      <c r="C475" s="206"/>
      <c r="D475" s="206"/>
      <c r="E475" s="206"/>
      <c r="F475" s="206"/>
      <c r="G475" s="206"/>
    </row>
    <row r="476" spans="2:7" ht="12.75" customHeight="1" x14ac:dyDescent="0.2">
      <c r="B476" s="206"/>
      <c r="C476" s="206"/>
      <c r="D476" s="206"/>
      <c r="E476" s="206"/>
      <c r="F476" s="206"/>
      <c r="G476" s="206"/>
    </row>
    <row r="477" spans="2:7" ht="12.75" customHeight="1" x14ac:dyDescent="0.2">
      <c r="B477" s="206"/>
      <c r="C477" s="206"/>
      <c r="D477" s="206"/>
      <c r="E477" s="206"/>
      <c r="F477" s="206"/>
      <c r="G477" s="206"/>
    </row>
    <row r="478" spans="2:7" ht="12.75" customHeight="1" x14ac:dyDescent="0.2">
      <c r="B478" s="206"/>
      <c r="C478" s="206"/>
      <c r="D478" s="206"/>
      <c r="E478" s="206"/>
      <c r="F478" s="206"/>
      <c r="G478" s="206"/>
    </row>
    <row r="479" spans="2:7" ht="12.75" customHeight="1" x14ac:dyDescent="0.2">
      <c r="B479" s="206"/>
      <c r="C479" s="206"/>
      <c r="D479" s="206"/>
      <c r="E479" s="206"/>
      <c r="F479" s="206"/>
      <c r="G479" s="206"/>
    </row>
    <row r="480" spans="2:7" ht="12.75" customHeight="1" x14ac:dyDescent="0.2">
      <c r="B480" s="206"/>
      <c r="C480" s="206"/>
      <c r="D480" s="206"/>
      <c r="E480" s="206"/>
      <c r="F480" s="206"/>
      <c r="G480" s="206"/>
    </row>
    <row r="481" spans="2:7" ht="12.75" customHeight="1" x14ac:dyDescent="0.2">
      <c r="B481" s="206"/>
      <c r="C481" s="206"/>
      <c r="D481" s="206"/>
      <c r="E481" s="206"/>
      <c r="F481" s="206"/>
      <c r="G481" s="206"/>
    </row>
    <row r="482" spans="2:7" ht="12.75" customHeight="1" x14ac:dyDescent="0.2">
      <c r="B482" s="206"/>
      <c r="C482" s="206"/>
      <c r="D482" s="206"/>
      <c r="E482" s="206"/>
      <c r="F482" s="206"/>
      <c r="G482" s="206"/>
    </row>
    <row r="483" spans="2:7" ht="12.75" customHeight="1" x14ac:dyDescent="0.2">
      <c r="B483" s="206"/>
      <c r="C483" s="206"/>
      <c r="D483" s="206"/>
      <c r="E483" s="206"/>
      <c r="F483" s="206"/>
      <c r="G483" s="206"/>
    </row>
    <row r="484" spans="2:7" ht="12.75" customHeight="1" x14ac:dyDescent="0.2">
      <c r="B484" s="206"/>
      <c r="C484" s="206"/>
      <c r="D484" s="206"/>
      <c r="E484" s="206"/>
      <c r="F484" s="206"/>
      <c r="G484" s="206"/>
    </row>
    <row r="485" spans="2:7" ht="12.75" customHeight="1" x14ac:dyDescent="0.2">
      <c r="B485" s="206"/>
      <c r="C485" s="206"/>
      <c r="D485" s="206"/>
      <c r="E485" s="206"/>
      <c r="F485" s="206"/>
      <c r="G485" s="206"/>
    </row>
    <row r="486" spans="2:7" ht="12.75" customHeight="1" x14ac:dyDescent="0.2">
      <c r="B486" s="206"/>
      <c r="C486" s="206"/>
      <c r="D486" s="206"/>
      <c r="E486" s="206"/>
      <c r="F486" s="206"/>
      <c r="G486" s="206"/>
    </row>
    <row r="487" spans="2:7" ht="12.75" customHeight="1" x14ac:dyDescent="0.2">
      <c r="B487" s="206"/>
      <c r="C487" s="206"/>
      <c r="D487" s="206"/>
      <c r="E487" s="206"/>
      <c r="F487" s="206"/>
      <c r="G487" s="206"/>
    </row>
    <row r="488" spans="2:7" ht="12.75" customHeight="1" x14ac:dyDescent="0.2">
      <c r="B488" s="206"/>
      <c r="C488" s="206"/>
      <c r="D488" s="206"/>
      <c r="E488" s="206"/>
      <c r="F488" s="206"/>
      <c r="G488" s="206"/>
    </row>
    <row r="489" spans="2:7" ht="12.75" customHeight="1" x14ac:dyDescent="0.2">
      <c r="B489" s="206"/>
      <c r="C489" s="206"/>
      <c r="D489" s="206"/>
      <c r="E489" s="206"/>
      <c r="F489" s="206"/>
      <c r="G489" s="206"/>
    </row>
    <row r="490" spans="2:7" ht="12.75" customHeight="1" x14ac:dyDescent="0.2">
      <c r="B490" s="206"/>
      <c r="C490" s="206"/>
      <c r="D490" s="206"/>
      <c r="E490" s="206"/>
      <c r="F490" s="206"/>
      <c r="G490" s="206"/>
    </row>
    <row r="491" spans="2:7" ht="12.75" customHeight="1" x14ac:dyDescent="0.2">
      <c r="B491" s="206"/>
      <c r="C491" s="206"/>
      <c r="D491" s="206"/>
      <c r="E491" s="206"/>
      <c r="F491" s="206"/>
      <c r="G491" s="206"/>
    </row>
    <row r="492" spans="2:7" ht="12.75" customHeight="1" x14ac:dyDescent="0.2">
      <c r="B492" s="206"/>
      <c r="C492" s="206"/>
      <c r="D492" s="206"/>
      <c r="E492" s="206"/>
      <c r="F492" s="206"/>
      <c r="G492" s="206"/>
    </row>
    <row r="493" spans="2:7" ht="12.75" customHeight="1" x14ac:dyDescent="0.2">
      <c r="B493" s="206"/>
      <c r="C493" s="206"/>
      <c r="D493" s="206"/>
      <c r="E493" s="206"/>
      <c r="F493" s="206"/>
      <c r="G493" s="206"/>
    </row>
    <row r="494" spans="2:7" ht="12.75" customHeight="1" x14ac:dyDescent="0.2">
      <c r="B494" s="206"/>
      <c r="C494" s="206"/>
      <c r="D494" s="206"/>
      <c r="E494" s="206"/>
      <c r="F494" s="206"/>
      <c r="G494" s="206"/>
    </row>
    <row r="495" spans="2:7" ht="12.75" customHeight="1" x14ac:dyDescent="0.2">
      <c r="B495" s="206"/>
      <c r="C495" s="206"/>
      <c r="D495" s="206"/>
      <c r="E495" s="206"/>
      <c r="F495" s="206"/>
      <c r="G495" s="206"/>
    </row>
    <row r="496" spans="2:7" ht="12.75" customHeight="1" x14ac:dyDescent="0.2">
      <c r="B496" s="206"/>
      <c r="C496" s="206"/>
      <c r="D496" s="206"/>
      <c r="E496" s="206"/>
      <c r="F496" s="206"/>
      <c r="G496" s="206"/>
    </row>
    <row r="497" spans="2:7" ht="12.75" customHeight="1" x14ac:dyDescent="0.2">
      <c r="B497" s="206"/>
      <c r="C497" s="206"/>
      <c r="D497" s="206"/>
      <c r="E497" s="206"/>
      <c r="F497" s="206"/>
      <c r="G497" s="206"/>
    </row>
    <row r="498" spans="2:7" ht="12.75" customHeight="1" x14ac:dyDescent="0.2">
      <c r="B498" s="206"/>
      <c r="C498" s="206"/>
      <c r="D498" s="206"/>
      <c r="E498" s="206"/>
      <c r="F498" s="206"/>
      <c r="G498" s="206"/>
    </row>
    <row r="499" spans="2:7" ht="12.75" customHeight="1" x14ac:dyDescent="0.2">
      <c r="B499" s="206"/>
      <c r="C499" s="206"/>
      <c r="D499" s="206"/>
      <c r="E499" s="206"/>
      <c r="F499" s="206"/>
      <c r="G499" s="206"/>
    </row>
    <row r="500" spans="2:7" ht="12.75" customHeight="1" x14ac:dyDescent="0.2">
      <c r="B500" s="206"/>
      <c r="C500" s="206"/>
      <c r="D500" s="206"/>
      <c r="E500" s="206"/>
      <c r="F500" s="206"/>
      <c r="G500" s="206"/>
    </row>
    <row r="501" spans="2:7" ht="12.75" customHeight="1" x14ac:dyDescent="0.2">
      <c r="B501" s="206"/>
      <c r="C501" s="206"/>
      <c r="D501" s="206"/>
      <c r="E501" s="206"/>
      <c r="F501" s="206"/>
      <c r="G501" s="206"/>
    </row>
    <row r="502" spans="2:7" ht="12.75" customHeight="1" x14ac:dyDescent="0.2">
      <c r="B502" s="206"/>
      <c r="C502" s="206"/>
      <c r="D502" s="206"/>
      <c r="E502" s="206"/>
      <c r="F502" s="206"/>
      <c r="G502" s="206"/>
    </row>
    <row r="503" spans="2:7" ht="12.75" customHeight="1" x14ac:dyDescent="0.2">
      <c r="B503" s="206"/>
      <c r="C503" s="206"/>
      <c r="D503" s="206"/>
      <c r="E503" s="206"/>
      <c r="F503" s="206"/>
      <c r="G503" s="206"/>
    </row>
    <row r="504" spans="2:7" ht="12.75" customHeight="1" x14ac:dyDescent="0.2">
      <c r="B504" s="206"/>
      <c r="C504" s="206"/>
      <c r="D504" s="206"/>
      <c r="E504" s="206"/>
      <c r="F504" s="206"/>
      <c r="G504" s="206"/>
    </row>
    <row r="505" spans="2:7" ht="12.75" customHeight="1" x14ac:dyDescent="0.2">
      <c r="B505" s="206"/>
      <c r="C505" s="206"/>
      <c r="D505" s="206"/>
      <c r="E505" s="206"/>
      <c r="F505" s="206"/>
      <c r="G505" s="206"/>
    </row>
    <row r="506" spans="2:7" ht="12.75" customHeight="1" x14ac:dyDescent="0.2">
      <c r="B506" s="206"/>
      <c r="C506" s="206"/>
      <c r="D506" s="206"/>
      <c r="E506" s="206"/>
      <c r="F506" s="206"/>
      <c r="G506" s="206"/>
    </row>
    <row r="507" spans="2:7" ht="12.75" customHeight="1" x14ac:dyDescent="0.2">
      <c r="B507" s="206"/>
      <c r="C507" s="206"/>
      <c r="D507" s="206"/>
      <c r="E507" s="206"/>
      <c r="F507" s="206"/>
      <c r="G507" s="206"/>
    </row>
    <row r="508" spans="2:7" ht="12.75" customHeight="1" x14ac:dyDescent="0.2">
      <c r="B508" s="206"/>
      <c r="C508" s="206"/>
      <c r="D508" s="206"/>
      <c r="E508" s="206"/>
      <c r="F508" s="206"/>
      <c r="G508" s="206"/>
    </row>
    <row r="509" spans="2:7" ht="12.75" customHeight="1" x14ac:dyDescent="0.2">
      <c r="B509" s="206"/>
      <c r="C509" s="206"/>
      <c r="D509" s="206"/>
      <c r="E509" s="206"/>
      <c r="F509" s="206"/>
      <c r="G509" s="206"/>
    </row>
    <row r="510" spans="2:7" ht="12.75" customHeight="1" x14ac:dyDescent="0.2">
      <c r="B510" s="206"/>
      <c r="C510" s="206"/>
      <c r="D510" s="206"/>
      <c r="E510" s="206"/>
      <c r="F510" s="206"/>
      <c r="G510" s="206"/>
    </row>
    <row r="511" spans="2:7" ht="12.75" customHeight="1" x14ac:dyDescent="0.2">
      <c r="B511" s="206"/>
      <c r="C511" s="206"/>
      <c r="D511" s="206"/>
      <c r="E511" s="206"/>
      <c r="F511" s="206"/>
      <c r="G511" s="206"/>
    </row>
    <row r="512" spans="2:7" ht="12.75" customHeight="1" x14ac:dyDescent="0.2">
      <c r="B512" s="206"/>
      <c r="C512" s="206"/>
      <c r="D512" s="206"/>
      <c r="E512" s="206"/>
      <c r="F512" s="206"/>
      <c r="G512" s="206"/>
    </row>
    <row r="513" spans="2:7" ht="12.75" customHeight="1" x14ac:dyDescent="0.2">
      <c r="B513" s="206"/>
      <c r="C513" s="206"/>
      <c r="D513" s="206"/>
      <c r="E513" s="206"/>
      <c r="F513" s="206"/>
      <c r="G513" s="206"/>
    </row>
    <row r="514" spans="2:7" ht="12.75" customHeight="1" x14ac:dyDescent="0.2">
      <c r="B514" s="206"/>
      <c r="C514" s="206"/>
      <c r="D514" s="206"/>
      <c r="E514" s="206"/>
      <c r="F514" s="206"/>
      <c r="G514" s="206"/>
    </row>
    <row r="515" spans="2:7" ht="12.75" customHeight="1" x14ac:dyDescent="0.2">
      <c r="B515" s="206"/>
      <c r="C515" s="206"/>
      <c r="D515" s="206"/>
      <c r="E515" s="206"/>
      <c r="F515" s="206"/>
      <c r="G515" s="206"/>
    </row>
    <row r="516" spans="2:7" ht="12.75" customHeight="1" x14ac:dyDescent="0.2">
      <c r="B516" s="206"/>
      <c r="C516" s="206"/>
      <c r="D516" s="206"/>
      <c r="E516" s="206"/>
      <c r="F516" s="206"/>
      <c r="G516" s="206"/>
    </row>
    <row r="517" spans="2:7" ht="12.75" customHeight="1" x14ac:dyDescent="0.2">
      <c r="B517" s="206"/>
      <c r="C517" s="206"/>
      <c r="D517" s="206"/>
      <c r="E517" s="206"/>
      <c r="F517" s="206"/>
      <c r="G517" s="206"/>
    </row>
    <row r="518" spans="2:7" ht="12.75" customHeight="1" x14ac:dyDescent="0.2">
      <c r="B518" s="206"/>
      <c r="C518" s="206"/>
      <c r="D518" s="206"/>
      <c r="E518" s="206"/>
      <c r="F518" s="206"/>
      <c r="G518" s="206"/>
    </row>
    <row r="519" spans="2:7" ht="12.75" customHeight="1" x14ac:dyDescent="0.2">
      <c r="B519" s="206"/>
      <c r="C519" s="206"/>
      <c r="D519" s="206"/>
      <c r="E519" s="206"/>
      <c r="F519" s="206"/>
      <c r="G519" s="206"/>
    </row>
    <row r="520" spans="2:7" ht="12.75" customHeight="1" x14ac:dyDescent="0.2">
      <c r="B520" s="206"/>
      <c r="C520" s="206"/>
      <c r="D520" s="206"/>
      <c r="E520" s="206"/>
      <c r="F520" s="206"/>
      <c r="G520" s="206"/>
    </row>
    <row r="521" spans="2:7" ht="12.75" customHeight="1" x14ac:dyDescent="0.2">
      <c r="B521" s="206"/>
      <c r="C521" s="206"/>
      <c r="D521" s="206"/>
      <c r="E521" s="206"/>
      <c r="F521" s="206"/>
      <c r="G521" s="206"/>
    </row>
    <row r="522" spans="2:7" ht="12.75" customHeight="1" x14ac:dyDescent="0.2">
      <c r="B522" s="206"/>
      <c r="C522" s="206"/>
      <c r="D522" s="206"/>
      <c r="E522" s="206"/>
      <c r="F522" s="206"/>
      <c r="G522" s="206"/>
    </row>
    <row r="523" spans="2:7" ht="12.75" customHeight="1" x14ac:dyDescent="0.2">
      <c r="B523" s="206"/>
      <c r="C523" s="206"/>
      <c r="D523" s="206"/>
      <c r="E523" s="206"/>
      <c r="F523" s="206"/>
      <c r="G523" s="206"/>
    </row>
    <row r="524" spans="2:7" ht="12.75" customHeight="1" x14ac:dyDescent="0.2">
      <c r="B524" s="206"/>
      <c r="C524" s="206"/>
      <c r="D524" s="206"/>
      <c r="E524" s="206"/>
      <c r="F524" s="206"/>
      <c r="G524" s="206"/>
    </row>
    <row r="525" spans="2:7" ht="12.75" customHeight="1" x14ac:dyDescent="0.2">
      <c r="B525" s="206"/>
      <c r="C525" s="206"/>
      <c r="D525" s="206"/>
      <c r="E525" s="206"/>
      <c r="F525" s="206"/>
      <c r="G525" s="206"/>
    </row>
    <row r="526" spans="2:7" ht="12.75" customHeight="1" x14ac:dyDescent="0.2">
      <c r="B526" s="206"/>
      <c r="C526" s="206"/>
      <c r="D526" s="206"/>
      <c r="E526" s="206"/>
      <c r="F526" s="206"/>
      <c r="G526" s="206"/>
    </row>
    <row r="527" spans="2:7" ht="12.75" customHeight="1" x14ac:dyDescent="0.2">
      <c r="B527" s="206"/>
      <c r="C527" s="206"/>
      <c r="D527" s="206"/>
      <c r="E527" s="206"/>
      <c r="F527" s="206"/>
      <c r="G527" s="206"/>
    </row>
    <row r="528" spans="2:7" ht="12.75" customHeight="1" x14ac:dyDescent="0.2">
      <c r="B528" s="206"/>
      <c r="C528" s="206"/>
      <c r="D528" s="206"/>
      <c r="E528" s="206"/>
      <c r="F528" s="206"/>
      <c r="G528" s="206"/>
    </row>
    <row r="529" spans="2:7" ht="12.75" customHeight="1" x14ac:dyDescent="0.2">
      <c r="B529" s="206"/>
      <c r="C529" s="206"/>
      <c r="D529" s="206"/>
      <c r="E529" s="206"/>
      <c r="F529" s="206"/>
      <c r="G529" s="206"/>
    </row>
    <row r="530" spans="2:7" ht="12.75" customHeight="1" x14ac:dyDescent="0.2">
      <c r="B530" s="206"/>
      <c r="C530" s="206"/>
      <c r="D530" s="206"/>
      <c r="E530" s="206"/>
      <c r="F530" s="206"/>
      <c r="G530" s="206"/>
    </row>
    <row r="531" spans="2:7" ht="12.75" customHeight="1" x14ac:dyDescent="0.2">
      <c r="B531" s="206"/>
      <c r="C531" s="206"/>
      <c r="D531" s="206"/>
      <c r="E531" s="206"/>
      <c r="F531" s="206"/>
      <c r="G531" s="206"/>
    </row>
    <row r="532" spans="2:7" ht="12.75" customHeight="1" x14ac:dyDescent="0.2">
      <c r="B532" s="206"/>
      <c r="C532" s="206"/>
      <c r="D532" s="206"/>
      <c r="E532" s="206"/>
      <c r="F532" s="206"/>
      <c r="G532" s="206"/>
    </row>
    <row r="533" spans="2:7" ht="12.75" customHeight="1" x14ac:dyDescent="0.2">
      <c r="B533" s="206"/>
      <c r="C533" s="206"/>
      <c r="D533" s="206"/>
      <c r="E533" s="206"/>
      <c r="F533" s="206"/>
      <c r="G533" s="206"/>
    </row>
    <row r="534" spans="2:7" ht="12.75" customHeight="1" x14ac:dyDescent="0.2">
      <c r="B534" s="206"/>
      <c r="C534" s="206"/>
      <c r="D534" s="206"/>
      <c r="E534" s="206"/>
      <c r="F534" s="206"/>
      <c r="G534" s="206"/>
    </row>
    <row r="535" spans="2:7" ht="12.75" customHeight="1" x14ac:dyDescent="0.2">
      <c r="B535" s="206"/>
      <c r="C535" s="206"/>
      <c r="D535" s="206"/>
      <c r="E535" s="206"/>
      <c r="F535" s="206"/>
      <c r="G535" s="206"/>
    </row>
    <row r="536" spans="2:7" ht="12.75" customHeight="1" x14ac:dyDescent="0.2">
      <c r="B536" s="206"/>
      <c r="C536" s="206"/>
      <c r="D536" s="206"/>
      <c r="E536" s="206"/>
      <c r="F536" s="206"/>
      <c r="G536" s="206"/>
    </row>
    <row r="537" spans="2:7" ht="12.75" customHeight="1" x14ac:dyDescent="0.2">
      <c r="B537" s="206"/>
      <c r="C537" s="206"/>
      <c r="D537" s="206"/>
      <c r="E537" s="206"/>
      <c r="F537" s="206"/>
      <c r="G537" s="206"/>
    </row>
    <row r="538" spans="2:7" ht="12.75" customHeight="1" x14ac:dyDescent="0.2">
      <c r="B538" s="206"/>
      <c r="C538" s="206"/>
      <c r="D538" s="206"/>
      <c r="E538" s="206"/>
      <c r="F538" s="206"/>
      <c r="G538" s="206"/>
    </row>
    <row r="539" spans="2:7" ht="12.75" customHeight="1" x14ac:dyDescent="0.2">
      <c r="B539" s="206"/>
      <c r="C539" s="206"/>
      <c r="D539" s="206"/>
      <c r="E539" s="206"/>
      <c r="F539" s="206"/>
      <c r="G539" s="206"/>
    </row>
    <row r="540" spans="2:7" ht="12.75" customHeight="1" x14ac:dyDescent="0.2">
      <c r="B540" s="206"/>
      <c r="C540" s="206"/>
      <c r="D540" s="206"/>
      <c r="E540" s="206"/>
      <c r="F540" s="206"/>
      <c r="G540" s="206"/>
    </row>
    <row r="541" spans="2:7" ht="12.75" customHeight="1" x14ac:dyDescent="0.2">
      <c r="B541" s="206"/>
      <c r="C541" s="206"/>
      <c r="D541" s="206"/>
      <c r="E541" s="206"/>
      <c r="F541" s="206"/>
      <c r="G541" s="206"/>
    </row>
    <row r="542" spans="2:7" ht="12.75" customHeight="1" x14ac:dyDescent="0.2">
      <c r="B542" s="206"/>
      <c r="C542" s="206"/>
      <c r="D542" s="206"/>
      <c r="E542" s="206"/>
      <c r="F542" s="206"/>
      <c r="G542" s="206"/>
    </row>
    <row r="543" spans="2:7" ht="12.75" customHeight="1" x14ac:dyDescent="0.2">
      <c r="B543" s="206"/>
      <c r="C543" s="206"/>
      <c r="D543" s="206"/>
      <c r="E543" s="206"/>
      <c r="F543" s="206"/>
      <c r="G543" s="206"/>
    </row>
    <row r="544" spans="2:7" ht="12.75" customHeight="1" x14ac:dyDescent="0.2">
      <c r="B544" s="206"/>
      <c r="C544" s="206"/>
      <c r="D544" s="206"/>
      <c r="E544" s="206"/>
      <c r="F544" s="206"/>
      <c r="G544" s="206"/>
    </row>
    <row r="545" spans="2:7" ht="12.75" customHeight="1" x14ac:dyDescent="0.2">
      <c r="B545" s="206"/>
      <c r="C545" s="206"/>
      <c r="D545" s="206"/>
      <c r="E545" s="206"/>
      <c r="F545" s="206"/>
      <c r="G545" s="206"/>
    </row>
    <row r="546" spans="2:7" ht="12.75" customHeight="1" x14ac:dyDescent="0.2">
      <c r="B546" s="206"/>
      <c r="C546" s="206"/>
      <c r="D546" s="206"/>
      <c r="E546" s="206"/>
      <c r="F546" s="206"/>
      <c r="G546" s="206"/>
    </row>
    <row r="547" spans="2:7" ht="12.75" customHeight="1" x14ac:dyDescent="0.2">
      <c r="B547" s="206"/>
      <c r="C547" s="206"/>
      <c r="D547" s="206"/>
      <c r="E547" s="206"/>
      <c r="F547" s="206"/>
      <c r="G547" s="206"/>
    </row>
    <row r="548" spans="2:7" ht="12.75" customHeight="1" x14ac:dyDescent="0.2">
      <c r="B548" s="206"/>
      <c r="C548" s="206"/>
      <c r="D548" s="206"/>
      <c r="E548" s="206"/>
      <c r="F548" s="206"/>
      <c r="G548" s="206"/>
    </row>
    <row r="549" spans="2:7" ht="12.75" customHeight="1" x14ac:dyDescent="0.2">
      <c r="B549" s="206"/>
      <c r="C549" s="206"/>
      <c r="D549" s="206"/>
      <c r="E549" s="206"/>
      <c r="F549" s="206"/>
      <c r="G549" s="206"/>
    </row>
    <row r="550" spans="2:7" ht="12.75" customHeight="1" x14ac:dyDescent="0.2">
      <c r="B550" s="206"/>
      <c r="C550" s="206"/>
      <c r="D550" s="206"/>
      <c r="E550" s="206"/>
      <c r="F550" s="206"/>
      <c r="G550" s="206"/>
    </row>
    <row r="551" spans="2:7" ht="12.75" customHeight="1" x14ac:dyDescent="0.2">
      <c r="B551" s="206"/>
      <c r="C551" s="206"/>
      <c r="D551" s="206"/>
      <c r="E551" s="206"/>
      <c r="F551" s="206"/>
      <c r="G551" s="206"/>
    </row>
    <row r="552" spans="2:7" ht="12.75" customHeight="1" x14ac:dyDescent="0.2">
      <c r="B552" s="206"/>
      <c r="C552" s="206"/>
      <c r="D552" s="206"/>
      <c r="E552" s="206"/>
      <c r="F552" s="206"/>
      <c r="G552" s="206"/>
    </row>
    <row r="553" spans="2:7" ht="12.75" customHeight="1" x14ac:dyDescent="0.2">
      <c r="B553" s="206"/>
      <c r="C553" s="206"/>
      <c r="D553" s="206"/>
      <c r="E553" s="206"/>
      <c r="F553" s="206"/>
      <c r="G553" s="206"/>
    </row>
    <row r="554" spans="2:7" ht="12.75" customHeight="1" x14ac:dyDescent="0.2">
      <c r="B554" s="206"/>
      <c r="C554" s="206"/>
      <c r="D554" s="206"/>
      <c r="E554" s="206"/>
      <c r="F554" s="206"/>
      <c r="G554" s="206"/>
    </row>
    <row r="555" spans="2:7" ht="12.75" customHeight="1" x14ac:dyDescent="0.2">
      <c r="B555" s="206"/>
      <c r="C555" s="206"/>
      <c r="D555" s="206"/>
      <c r="E555" s="206"/>
      <c r="F555" s="206"/>
      <c r="G555" s="206"/>
    </row>
    <row r="556" spans="2:7" ht="12.75" customHeight="1" x14ac:dyDescent="0.2">
      <c r="B556" s="206"/>
      <c r="C556" s="206"/>
      <c r="D556" s="206"/>
      <c r="E556" s="206"/>
      <c r="F556" s="206"/>
      <c r="G556" s="206"/>
    </row>
    <row r="557" spans="2:7" ht="12.75" customHeight="1" x14ac:dyDescent="0.2">
      <c r="B557" s="206"/>
      <c r="C557" s="206"/>
      <c r="D557" s="206"/>
      <c r="E557" s="206"/>
      <c r="F557" s="206"/>
      <c r="G557" s="206"/>
    </row>
    <row r="558" spans="2:7" ht="12.75" customHeight="1" x14ac:dyDescent="0.2">
      <c r="B558" s="206"/>
      <c r="C558" s="206"/>
      <c r="D558" s="206"/>
      <c r="E558" s="206"/>
      <c r="F558" s="206"/>
      <c r="G558" s="206"/>
    </row>
    <row r="559" spans="2:7" ht="12.75" customHeight="1" x14ac:dyDescent="0.2">
      <c r="B559" s="206"/>
      <c r="C559" s="206"/>
      <c r="D559" s="206"/>
      <c r="E559" s="206"/>
      <c r="F559" s="206"/>
      <c r="G559" s="206"/>
    </row>
    <row r="560" spans="2:7" ht="12.75" customHeight="1" x14ac:dyDescent="0.2">
      <c r="B560" s="206"/>
      <c r="C560" s="206"/>
      <c r="D560" s="206"/>
      <c r="E560" s="206"/>
      <c r="F560" s="206"/>
      <c r="G560" s="206"/>
    </row>
    <row r="561" spans="2:7" ht="12.75" customHeight="1" x14ac:dyDescent="0.2">
      <c r="B561" s="206"/>
      <c r="C561" s="206"/>
      <c r="D561" s="206"/>
      <c r="E561" s="206"/>
      <c r="F561" s="206"/>
      <c r="G561" s="206"/>
    </row>
    <row r="562" spans="2:7" ht="12.75" customHeight="1" x14ac:dyDescent="0.2">
      <c r="B562" s="206"/>
      <c r="C562" s="206"/>
      <c r="D562" s="206"/>
      <c r="E562" s="206"/>
      <c r="F562" s="206"/>
      <c r="G562" s="206"/>
    </row>
    <row r="563" spans="2:7" ht="12.75" customHeight="1" x14ac:dyDescent="0.2">
      <c r="B563" s="206"/>
      <c r="C563" s="206"/>
      <c r="D563" s="206"/>
      <c r="E563" s="206"/>
      <c r="F563" s="206"/>
      <c r="G563" s="206"/>
    </row>
    <row r="564" spans="2:7" ht="12.75" customHeight="1" x14ac:dyDescent="0.2">
      <c r="B564" s="206"/>
      <c r="C564" s="206"/>
      <c r="D564" s="206"/>
      <c r="E564" s="206"/>
      <c r="F564" s="206"/>
      <c r="G564" s="206"/>
    </row>
    <row r="565" spans="2:7" ht="12.75" customHeight="1" x14ac:dyDescent="0.2">
      <c r="B565" s="206"/>
      <c r="C565" s="206"/>
      <c r="D565" s="206"/>
      <c r="E565" s="206"/>
      <c r="F565" s="206"/>
      <c r="G565" s="206"/>
    </row>
    <row r="566" spans="2:7" ht="12.75" customHeight="1" x14ac:dyDescent="0.2">
      <c r="B566" s="206"/>
      <c r="C566" s="206"/>
      <c r="D566" s="206"/>
      <c r="E566" s="206"/>
      <c r="F566" s="206"/>
      <c r="G566" s="206"/>
    </row>
    <row r="567" spans="2:7" ht="12.75" customHeight="1" x14ac:dyDescent="0.2">
      <c r="B567" s="206"/>
      <c r="C567" s="206"/>
      <c r="D567" s="206"/>
      <c r="E567" s="206"/>
      <c r="F567" s="206"/>
      <c r="G567" s="206"/>
    </row>
    <row r="568" spans="2:7" ht="12.75" customHeight="1" x14ac:dyDescent="0.2">
      <c r="B568" s="206"/>
      <c r="C568" s="206"/>
      <c r="D568" s="206"/>
      <c r="E568" s="206"/>
      <c r="F568" s="206"/>
      <c r="G568" s="206"/>
    </row>
    <row r="569" spans="2:7" ht="12.75" customHeight="1" x14ac:dyDescent="0.2">
      <c r="B569" s="206"/>
      <c r="C569" s="206"/>
      <c r="D569" s="206"/>
      <c r="E569" s="206"/>
      <c r="F569" s="206"/>
      <c r="G569" s="206"/>
    </row>
    <row r="570" spans="2:7" ht="12.75" customHeight="1" x14ac:dyDescent="0.2">
      <c r="B570" s="206"/>
      <c r="C570" s="206"/>
      <c r="D570" s="206"/>
      <c r="E570" s="206"/>
      <c r="F570" s="206"/>
      <c r="G570" s="206"/>
    </row>
    <row r="571" spans="2:7" ht="12.75" customHeight="1" x14ac:dyDescent="0.2">
      <c r="B571" s="206"/>
      <c r="C571" s="206"/>
      <c r="D571" s="206"/>
      <c r="E571" s="206"/>
      <c r="F571" s="206"/>
      <c r="G571" s="206"/>
    </row>
    <row r="572" spans="2:7" ht="12.75" customHeight="1" x14ac:dyDescent="0.2">
      <c r="B572" s="206"/>
      <c r="C572" s="206"/>
      <c r="D572" s="206"/>
      <c r="E572" s="206"/>
      <c r="F572" s="206"/>
      <c r="G572" s="206"/>
    </row>
    <row r="573" spans="2:7" ht="12.75" customHeight="1" x14ac:dyDescent="0.2">
      <c r="B573" s="206"/>
      <c r="C573" s="206"/>
      <c r="D573" s="206"/>
      <c r="E573" s="206"/>
      <c r="F573" s="206"/>
      <c r="G573" s="206"/>
    </row>
    <row r="574" spans="2:7" ht="12.75" customHeight="1" x14ac:dyDescent="0.2">
      <c r="B574" s="206"/>
      <c r="C574" s="206"/>
      <c r="D574" s="206"/>
      <c r="E574" s="206"/>
      <c r="F574" s="206"/>
      <c r="G574" s="206"/>
    </row>
    <row r="575" spans="2:7" ht="12.75" customHeight="1" x14ac:dyDescent="0.2">
      <c r="B575" s="206"/>
      <c r="C575" s="206"/>
      <c r="D575" s="206"/>
      <c r="E575" s="206"/>
      <c r="F575" s="206"/>
      <c r="G575" s="206"/>
    </row>
    <row r="576" spans="2:7" ht="12.75" customHeight="1" x14ac:dyDescent="0.2">
      <c r="B576" s="206"/>
      <c r="C576" s="206"/>
      <c r="D576" s="206"/>
      <c r="E576" s="206"/>
      <c r="F576" s="206"/>
      <c r="G576" s="206"/>
    </row>
    <row r="577" spans="2:7" ht="12.75" customHeight="1" x14ac:dyDescent="0.2">
      <c r="B577" s="206"/>
      <c r="C577" s="206"/>
      <c r="D577" s="206"/>
      <c r="E577" s="206"/>
      <c r="F577" s="206"/>
      <c r="G577" s="206"/>
    </row>
    <row r="578" spans="2:7" ht="12.75" customHeight="1" x14ac:dyDescent="0.2">
      <c r="B578" s="206"/>
      <c r="C578" s="206"/>
      <c r="D578" s="206"/>
      <c r="E578" s="206"/>
      <c r="F578" s="206"/>
      <c r="G578" s="206"/>
    </row>
    <row r="579" spans="2:7" ht="12.75" customHeight="1" x14ac:dyDescent="0.2">
      <c r="B579" s="206"/>
      <c r="C579" s="206"/>
      <c r="D579" s="206"/>
      <c r="E579" s="206"/>
      <c r="F579" s="206"/>
      <c r="G579" s="206"/>
    </row>
    <row r="580" spans="2:7" ht="12.75" customHeight="1" x14ac:dyDescent="0.2">
      <c r="B580" s="206"/>
      <c r="C580" s="206"/>
      <c r="D580" s="206"/>
      <c r="E580" s="206"/>
      <c r="F580" s="206"/>
      <c r="G580" s="206"/>
    </row>
    <row r="581" spans="2:7" ht="12.75" customHeight="1" x14ac:dyDescent="0.2">
      <c r="B581" s="206"/>
      <c r="C581" s="206"/>
      <c r="D581" s="206"/>
      <c r="E581" s="206"/>
      <c r="F581" s="206"/>
      <c r="G581" s="206"/>
    </row>
    <row r="582" spans="2:7" ht="12.75" customHeight="1" x14ac:dyDescent="0.2">
      <c r="B582" s="206"/>
      <c r="C582" s="206"/>
      <c r="D582" s="206"/>
      <c r="E582" s="206"/>
      <c r="F582" s="206"/>
      <c r="G582" s="206"/>
    </row>
    <row r="583" spans="2:7" ht="12.75" customHeight="1" x14ac:dyDescent="0.2">
      <c r="B583" s="206"/>
      <c r="C583" s="206"/>
      <c r="D583" s="206"/>
      <c r="E583" s="206"/>
      <c r="F583" s="206"/>
      <c r="G583" s="206"/>
    </row>
    <row r="584" spans="2:7" ht="12.75" customHeight="1" x14ac:dyDescent="0.2">
      <c r="B584" s="206"/>
      <c r="C584" s="206"/>
      <c r="D584" s="206"/>
      <c r="E584" s="206"/>
      <c r="F584" s="206"/>
      <c r="G584" s="206"/>
    </row>
    <row r="585" spans="2:7" ht="12.75" customHeight="1" x14ac:dyDescent="0.2">
      <c r="B585" s="206"/>
      <c r="C585" s="206"/>
      <c r="D585" s="206"/>
      <c r="E585" s="206"/>
      <c r="F585" s="206"/>
      <c r="G585" s="206"/>
    </row>
    <row r="586" spans="2:7" ht="12.75" customHeight="1" x14ac:dyDescent="0.2">
      <c r="B586" s="206"/>
      <c r="C586" s="206"/>
      <c r="D586" s="206"/>
      <c r="E586" s="206"/>
      <c r="F586" s="206"/>
      <c r="G586" s="206"/>
    </row>
    <row r="587" spans="2:7" ht="12.75" customHeight="1" x14ac:dyDescent="0.2">
      <c r="B587" s="206"/>
      <c r="C587" s="206"/>
      <c r="D587" s="206"/>
      <c r="E587" s="206"/>
      <c r="F587" s="206"/>
      <c r="G587" s="206"/>
    </row>
    <row r="588" spans="2:7" ht="12.75" customHeight="1" x14ac:dyDescent="0.2">
      <c r="B588" s="206"/>
      <c r="C588" s="206"/>
      <c r="D588" s="206"/>
      <c r="E588" s="206"/>
      <c r="F588" s="206"/>
      <c r="G588" s="206"/>
    </row>
    <row r="589" spans="2:7" ht="12.75" customHeight="1" x14ac:dyDescent="0.2">
      <c r="B589" s="206"/>
      <c r="C589" s="206"/>
      <c r="D589" s="206"/>
      <c r="E589" s="206"/>
      <c r="F589" s="206"/>
      <c r="G589" s="206"/>
    </row>
    <row r="590" spans="2:7" ht="12.75" customHeight="1" x14ac:dyDescent="0.2">
      <c r="B590" s="206"/>
      <c r="C590" s="206"/>
      <c r="D590" s="206"/>
      <c r="E590" s="206"/>
      <c r="F590" s="206"/>
      <c r="G590" s="206"/>
    </row>
    <row r="591" spans="2:7" ht="12.75" customHeight="1" x14ac:dyDescent="0.2">
      <c r="B591" s="206"/>
      <c r="C591" s="206"/>
      <c r="D591" s="206"/>
      <c r="E591" s="206"/>
      <c r="F591" s="206"/>
      <c r="G591" s="206"/>
    </row>
    <row r="592" spans="2:7" ht="12.75" customHeight="1" x14ac:dyDescent="0.2">
      <c r="B592" s="206"/>
      <c r="C592" s="206"/>
      <c r="D592" s="206"/>
      <c r="E592" s="206"/>
      <c r="F592" s="206"/>
      <c r="G592" s="206"/>
    </row>
    <row r="593" spans="2:7" ht="12.75" customHeight="1" x14ac:dyDescent="0.2">
      <c r="B593" s="206"/>
      <c r="C593" s="206"/>
      <c r="D593" s="206"/>
      <c r="E593" s="206"/>
      <c r="F593" s="206"/>
      <c r="G593" s="206"/>
    </row>
    <row r="594" spans="2:7" ht="12.75" customHeight="1" x14ac:dyDescent="0.2">
      <c r="B594" s="206"/>
      <c r="C594" s="206"/>
      <c r="D594" s="206"/>
      <c r="E594" s="206"/>
      <c r="F594" s="206"/>
      <c r="G594" s="206"/>
    </row>
    <row r="595" spans="2:7" ht="12.75" customHeight="1" x14ac:dyDescent="0.2">
      <c r="B595" s="206"/>
      <c r="C595" s="206"/>
      <c r="D595" s="206"/>
      <c r="E595" s="206"/>
      <c r="F595" s="206"/>
      <c r="G595" s="206"/>
    </row>
    <row r="596" spans="2:7" ht="12.75" customHeight="1" x14ac:dyDescent="0.2">
      <c r="B596" s="206"/>
      <c r="C596" s="206"/>
      <c r="D596" s="206"/>
      <c r="E596" s="206"/>
      <c r="F596" s="206"/>
      <c r="G596" s="206"/>
    </row>
    <row r="597" spans="2:7" ht="12.75" customHeight="1" x14ac:dyDescent="0.2">
      <c r="B597" s="206"/>
      <c r="C597" s="206"/>
      <c r="D597" s="206"/>
      <c r="E597" s="206"/>
      <c r="F597" s="206"/>
      <c r="G597" s="206"/>
    </row>
    <row r="598" spans="2:7" ht="12.75" customHeight="1" x14ac:dyDescent="0.2">
      <c r="B598" s="206"/>
      <c r="C598" s="206"/>
      <c r="D598" s="206"/>
      <c r="E598" s="206"/>
      <c r="F598" s="206"/>
      <c r="G598" s="206"/>
    </row>
    <row r="599" spans="2:7" ht="12.75" customHeight="1" x14ac:dyDescent="0.2">
      <c r="B599" s="206"/>
      <c r="C599" s="206"/>
      <c r="D599" s="206"/>
      <c r="E599" s="206"/>
      <c r="F599" s="206"/>
      <c r="G599" s="206"/>
    </row>
    <row r="600" spans="2:7" ht="12.75" customHeight="1" x14ac:dyDescent="0.2">
      <c r="B600" s="206"/>
      <c r="C600" s="206"/>
      <c r="D600" s="206"/>
      <c r="E600" s="206"/>
      <c r="F600" s="206"/>
      <c r="G600" s="206"/>
    </row>
    <row r="601" spans="2:7" ht="12.75" customHeight="1" x14ac:dyDescent="0.2">
      <c r="B601" s="206"/>
      <c r="C601" s="206"/>
      <c r="D601" s="206"/>
      <c r="E601" s="206"/>
      <c r="F601" s="206"/>
      <c r="G601" s="206"/>
    </row>
    <row r="602" spans="2:7" ht="12.75" customHeight="1" x14ac:dyDescent="0.2">
      <c r="B602" s="206"/>
      <c r="C602" s="206"/>
      <c r="D602" s="206"/>
      <c r="E602" s="206"/>
      <c r="F602" s="206"/>
      <c r="G602" s="206"/>
    </row>
    <row r="603" spans="2:7" ht="12.75" customHeight="1" x14ac:dyDescent="0.2">
      <c r="B603" s="206"/>
      <c r="C603" s="206"/>
      <c r="D603" s="206"/>
      <c r="E603" s="206"/>
      <c r="F603" s="206"/>
      <c r="G603" s="206"/>
    </row>
    <row r="604" spans="2:7" ht="12.75" customHeight="1" x14ac:dyDescent="0.2">
      <c r="B604" s="206"/>
      <c r="C604" s="206"/>
      <c r="D604" s="206"/>
      <c r="E604" s="206"/>
      <c r="F604" s="206"/>
      <c r="G604" s="206"/>
    </row>
    <row r="605" spans="2:7" ht="12.75" customHeight="1" x14ac:dyDescent="0.2">
      <c r="B605" s="206"/>
      <c r="C605" s="206"/>
      <c r="D605" s="206"/>
      <c r="E605" s="206"/>
      <c r="F605" s="206"/>
      <c r="G605" s="206"/>
    </row>
    <row r="606" spans="2:7" ht="12.75" customHeight="1" x14ac:dyDescent="0.2">
      <c r="B606" s="206"/>
      <c r="C606" s="206"/>
      <c r="D606" s="206"/>
      <c r="E606" s="206"/>
      <c r="F606" s="206"/>
      <c r="G606" s="206"/>
    </row>
    <row r="607" spans="2:7" ht="12.75" customHeight="1" x14ac:dyDescent="0.2">
      <c r="B607" s="206"/>
      <c r="C607" s="206"/>
      <c r="D607" s="206"/>
      <c r="E607" s="206"/>
      <c r="F607" s="206"/>
      <c r="G607" s="206"/>
    </row>
    <row r="608" spans="2:7" ht="12.75" customHeight="1" x14ac:dyDescent="0.2">
      <c r="B608" s="206"/>
      <c r="C608" s="206"/>
      <c r="D608" s="206"/>
      <c r="E608" s="206"/>
      <c r="F608" s="206"/>
      <c r="G608" s="206"/>
    </row>
    <row r="609" spans="2:7" ht="12.75" customHeight="1" x14ac:dyDescent="0.2">
      <c r="B609" s="206"/>
      <c r="C609" s="206"/>
      <c r="D609" s="206"/>
      <c r="E609" s="206"/>
      <c r="F609" s="206"/>
      <c r="G609" s="206"/>
    </row>
    <row r="610" spans="2:7" ht="12.75" customHeight="1" x14ac:dyDescent="0.2">
      <c r="B610" s="206"/>
      <c r="C610" s="206"/>
      <c r="D610" s="206"/>
      <c r="E610" s="206"/>
      <c r="F610" s="206"/>
      <c r="G610" s="206"/>
    </row>
    <row r="611" spans="2:7" ht="12.75" customHeight="1" x14ac:dyDescent="0.2">
      <c r="B611" s="206"/>
      <c r="C611" s="206"/>
      <c r="D611" s="206"/>
      <c r="E611" s="206"/>
      <c r="F611" s="206"/>
      <c r="G611" s="206"/>
    </row>
    <row r="612" spans="2:7" ht="12.75" customHeight="1" x14ac:dyDescent="0.2">
      <c r="B612" s="206"/>
      <c r="C612" s="206"/>
      <c r="D612" s="206"/>
      <c r="E612" s="206"/>
      <c r="F612" s="206"/>
      <c r="G612" s="206"/>
    </row>
    <row r="613" spans="2:7" ht="12.75" customHeight="1" x14ac:dyDescent="0.2">
      <c r="B613" s="206"/>
      <c r="C613" s="206"/>
      <c r="D613" s="206"/>
      <c r="E613" s="206"/>
      <c r="F613" s="206"/>
      <c r="G613" s="206"/>
    </row>
    <row r="614" spans="2:7" ht="12.75" customHeight="1" x14ac:dyDescent="0.2">
      <c r="B614" s="206"/>
      <c r="C614" s="206"/>
      <c r="D614" s="206"/>
      <c r="E614" s="206"/>
      <c r="F614" s="206"/>
      <c r="G614" s="206"/>
    </row>
    <row r="615" spans="2:7" ht="12.75" customHeight="1" x14ac:dyDescent="0.2">
      <c r="B615" s="206"/>
      <c r="C615" s="206"/>
      <c r="D615" s="206"/>
      <c r="E615" s="206"/>
      <c r="F615" s="206"/>
      <c r="G615" s="206"/>
    </row>
    <row r="616" spans="2:7" ht="12.75" customHeight="1" x14ac:dyDescent="0.2">
      <c r="B616" s="206"/>
      <c r="C616" s="206"/>
      <c r="D616" s="206"/>
      <c r="E616" s="206"/>
      <c r="F616" s="206"/>
      <c r="G616" s="206"/>
    </row>
    <row r="617" spans="2:7" ht="12.75" customHeight="1" x14ac:dyDescent="0.2">
      <c r="B617" s="206"/>
      <c r="C617" s="206"/>
      <c r="D617" s="206"/>
      <c r="E617" s="206"/>
      <c r="F617" s="206"/>
      <c r="G617" s="206"/>
    </row>
    <row r="618" spans="2:7" ht="12.75" customHeight="1" x14ac:dyDescent="0.2">
      <c r="B618" s="206"/>
      <c r="C618" s="206"/>
      <c r="D618" s="206"/>
      <c r="E618" s="206"/>
      <c r="F618" s="206"/>
      <c r="G618" s="206"/>
    </row>
    <row r="619" spans="2:7" ht="12.75" customHeight="1" x14ac:dyDescent="0.2">
      <c r="B619" s="206"/>
      <c r="C619" s="206"/>
      <c r="D619" s="206"/>
      <c r="E619" s="206"/>
      <c r="F619" s="206"/>
      <c r="G619" s="206"/>
    </row>
    <row r="620" spans="2:7" ht="12.75" customHeight="1" x14ac:dyDescent="0.2">
      <c r="B620" s="206"/>
      <c r="C620" s="206"/>
      <c r="D620" s="206"/>
      <c r="E620" s="206"/>
      <c r="F620" s="206"/>
      <c r="G620" s="206"/>
    </row>
    <row r="621" spans="2:7" ht="12.75" customHeight="1" x14ac:dyDescent="0.2">
      <c r="B621" s="206"/>
      <c r="C621" s="206"/>
      <c r="D621" s="206"/>
      <c r="E621" s="206"/>
      <c r="F621" s="206"/>
      <c r="G621" s="206"/>
    </row>
    <row r="622" spans="2:7" ht="12.75" customHeight="1" x14ac:dyDescent="0.2">
      <c r="B622" s="206"/>
      <c r="C622" s="206"/>
      <c r="D622" s="206"/>
      <c r="E622" s="206"/>
      <c r="F622" s="206"/>
      <c r="G622" s="206"/>
    </row>
    <row r="623" spans="2:7" ht="12.75" customHeight="1" x14ac:dyDescent="0.2">
      <c r="B623" s="206"/>
      <c r="C623" s="206"/>
      <c r="D623" s="206"/>
      <c r="E623" s="206"/>
      <c r="F623" s="206"/>
      <c r="G623" s="206"/>
    </row>
    <row r="624" spans="2:7" ht="12.75" customHeight="1" x14ac:dyDescent="0.2">
      <c r="B624" s="206"/>
      <c r="C624" s="206"/>
      <c r="D624" s="206"/>
      <c r="E624" s="206"/>
      <c r="F624" s="206"/>
      <c r="G624" s="206"/>
    </row>
    <row r="625" spans="2:7" ht="12.75" customHeight="1" x14ac:dyDescent="0.2">
      <c r="B625" s="206"/>
      <c r="C625" s="206"/>
      <c r="D625" s="206"/>
      <c r="E625" s="206"/>
      <c r="F625" s="206"/>
      <c r="G625" s="206"/>
    </row>
    <row r="626" spans="2:7" ht="12.75" customHeight="1" x14ac:dyDescent="0.2">
      <c r="B626" s="206"/>
      <c r="C626" s="206"/>
      <c r="D626" s="206"/>
      <c r="E626" s="206"/>
      <c r="F626" s="206"/>
      <c r="G626" s="206"/>
    </row>
    <row r="627" spans="2:7" ht="12.75" customHeight="1" x14ac:dyDescent="0.2">
      <c r="B627" s="206"/>
      <c r="C627" s="206"/>
      <c r="D627" s="206"/>
      <c r="E627" s="206"/>
      <c r="F627" s="206"/>
      <c r="G627" s="206"/>
    </row>
    <row r="628" spans="2:7" ht="12.75" customHeight="1" x14ac:dyDescent="0.2">
      <c r="B628" s="206"/>
      <c r="C628" s="206"/>
      <c r="D628" s="206"/>
      <c r="E628" s="206"/>
      <c r="F628" s="206"/>
      <c r="G628" s="206"/>
    </row>
    <row r="629" spans="2:7" ht="12.75" customHeight="1" x14ac:dyDescent="0.2">
      <c r="B629" s="206"/>
      <c r="C629" s="206"/>
      <c r="D629" s="206"/>
      <c r="E629" s="206"/>
      <c r="F629" s="206"/>
      <c r="G629" s="206"/>
    </row>
    <row r="630" spans="2:7" ht="12.75" customHeight="1" x14ac:dyDescent="0.2">
      <c r="B630" s="206"/>
      <c r="C630" s="206"/>
      <c r="D630" s="206"/>
      <c r="E630" s="206"/>
      <c r="F630" s="206"/>
      <c r="G630" s="206"/>
    </row>
    <row r="631" spans="2:7" ht="12.75" customHeight="1" x14ac:dyDescent="0.2">
      <c r="B631" s="206"/>
      <c r="C631" s="206"/>
      <c r="D631" s="206"/>
      <c r="E631" s="206"/>
      <c r="F631" s="206"/>
      <c r="G631" s="206"/>
    </row>
    <row r="632" spans="2:7" ht="12.75" customHeight="1" x14ac:dyDescent="0.2">
      <c r="B632" s="206"/>
      <c r="C632" s="206"/>
      <c r="D632" s="206"/>
      <c r="E632" s="206"/>
      <c r="F632" s="206"/>
      <c r="G632" s="206"/>
    </row>
    <row r="633" spans="2:7" ht="12.75" customHeight="1" x14ac:dyDescent="0.2">
      <c r="B633" s="206"/>
      <c r="C633" s="206"/>
      <c r="D633" s="206"/>
      <c r="E633" s="206"/>
      <c r="F633" s="206"/>
      <c r="G633" s="206"/>
    </row>
    <row r="634" spans="2:7" ht="12.75" customHeight="1" x14ac:dyDescent="0.2">
      <c r="B634" s="206"/>
      <c r="C634" s="206"/>
      <c r="D634" s="206"/>
      <c r="E634" s="206"/>
      <c r="F634" s="206"/>
      <c r="G634" s="206"/>
    </row>
    <row r="635" spans="2:7" ht="12.75" customHeight="1" x14ac:dyDescent="0.2">
      <c r="B635" s="206"/>
      <c r="C635" s="206"/>
      <c r="D635" s="206"/>
      <c r="E635" s="206"/>
      <c r="F635" s="206"/>
      <c r="G635" s="206"/>
    </row>
    <row r="636" spans="2:7" ht="12.75" customHeight="1" x14ac:dyDescent="0.2">
      <c r="B636" s="206"/>
      <c r="C636" s="206"/>
      <c r="D636" s="206"/>
      <c r="E636" s="206"/>
      <c r="F636" s="206"/>
      <c r="G636" s="206"/>
    </row>
    <row r="637" spans="2:7" ht="12.75" customHeight="1" x14ac:dyDescent="0.2">
      <c r="B637" s="206"/>
      <c r="C637" s="206"/>
      <c r="D637" s="206"/>
      <c r="E637" s="206"/>
      <c r="F637" s="206"/>
      <c r="G637" s="206"/>
    </row>
    <row r="638" spans="2:7" ht="12.75" customHeight="1" x14ac:dyDescent="0.2">
      <c r="B638" s="206"/>
      <c r="C638" s="206"/>
      <c r="D638" s="206"/>
      <c r="E638" s="206"/>
      <c r="F638" s="206"/>
      <c r="G638" s="206"/>
    </row>
    <row r="639" spans="2:7" ht="12.75" customHeight="1" x14ac:dyDescent="0.2">
      <c r="B639" s="206"/>
      <c r="C639" s="206"/>
      <c r="D639" s="206"/>
      <c r="E639" s="206"/>
      <c r="F639" s="206"/>
      <c r="G639" s="206"/>
    </row>
    <row r="640" spans="2:7" ht="12.75" customHeight="1" x14ac:dyDescent="0.2">
      <c r="B640" s="206"/>
      <c r="C640" s="206"/>
      <c r="D640" s="206"/>
      <c r="E640" s="206"/>
      <c r="F640" s="206"/>
      <c r="G640" s="206"/>
    </row>
    <row r="641" spans="2:7" ht="12.75" customHeight="1" x14ac:dyDescent="0.2">
      <c r="B641" s="206"/>
      <c r="C641" s="206"/>
      <c r="D641" s="206"/>
      <c r="E641" s="206"/>
      <c r="F641" s="206"/>
      <c r="G641" s="206"/>
    </row>
    <row r="642" spans="2:7" ht="12.75" customHeight="1" x14ac:dyDescent="0.2">
      <c r="B642" s="206"/>
      <c r="C642" s="206"/>
      <c r="D642" s="206"/>
      <c r="E642" s="206"/>
      <c r="F642" s="206"/>
      <c r="G642" s="206"/>
    </row>
    <row r="643" spans="2:7" ht="12.75" customHeight="1" x14ac:dyDescent="0.2">
      <c r="B643" s="206"/>
      <c r="C643" s="206"/>
      <c r="D643" s="206"/>
      <c r="E643" s="206"/>
      <c r="F643" s="206"/>
      <c r="G643" s="206"/>
    </row>
    <row r="644" spans="2:7" ht="12.75" customHeight="1" x14ac:dyDescent="0.2">
      <c r="B644" s="206"/>
      <c r="C644" s="206"/>
      <c r="D644" s="206"/>
      <c r="E644" s="206"/>
      <c r="F644" s="206"/>
      <c r="G644" s="206"/>
    </row>
    <row r="645" spans="2:7" ht="12.75" customHeight="1" x14ac:dyDescent="0.2">
      <c r="B645" s="206"/>
      <c r="C645" s="206"/>
      <c r="D645" s="206"/>
      <c r="E645" s="206"/>
      <c r="F645" s="206"/>
      <c r="G645" s="206"/>
    </row>
    <row r="646" spans="2:7" ht="12.75" customHeight="1" x14ac:dyDescent="0.2">
      <c r="B646" s="206"/>
      <c r="C646" s="206"/>
      <c r="D646" s="206"/>
      <c r="E646" s="206"/>
      <c r="F646" s="206"/>
      <c r="G646" s="206"/>
    </row>
    <row r="647" spans="2:7" ht="12.75" customHeight="1" x14ac:dyDescent="0.2">
      <c r="B647" s="206"/>
      <c r="C647" s="206"/>
      <c r="D647" s="206"/>
      <c r="E647" s="206"/>
      <c r="F647" s="206"/>
      <c r="G647" s="206"/>
    </row>
    <row r="648" spans="2:7" ht="12.75" customHeight="1" x14ac:dyDescent="0.2">
      <c r="B648" s="206"/>
      <c r="C648" s="206"/>
      <c r="D648" s="206"/>
      <c r="E648" s="206"/>
      <c r="F648" s="206"/>
      <c r="G648" s="206"/>
    </row>
    <row r="649" spans="2:7" ht="12.75" customHeight="1" x14ac:dyDescent="0.2">
      <c r="B649" s="206"/>
      <c r="C649" s="206"/>
      <c r="D649" s="206"/>
      <c r="E649" s="206"/>
      <c r="F649" s="206"/>
      <c r="G649" s="206"/>
    </row>
    <row r="650" spans="2:7" ht="12.75" customHeight="1" x14ac:dyDescent="0.2">
      <c r="B650" s="206"/>
      <c r="C650" s="206"/>
      <c r="D650" s="206"/>
      <c r="E650" s="206"/>
      <c r="F650" s="206"/>
      <c r="G650" s="206"/>
    </row>
    <row r="651" spans="2:7" ht="12.75" customHeight="1" x14ac:dyDescent="0.2">
      <c r="B651" s="206"/>
      <c r="C651" s="206"/>
      <c r="D651" s="206"/>
      <c r="E651" s="206"/>
      <c r="F651" s="206"/>
      <c r="G651" s="206"/>
    </row>
    <row r="652" spans="2:7" ht="12.75" customHeight="1" x14ac:dyDescent="0.2">
      <c r="B652" s="206"/>
      <c r="C652" s="206"/>
      <c r="D652" s="206"/>
      <c r="E652" s="206"/>
      <c r="F652" s="206"/>
      <c r="G652" s="206"/>
    </row>
    <row r="653" spans="2:7" ht="12.75" customHeight="1" x14ac:dyDescent="0.2">
      <c r="B653" s="206"/>
      <c r="C653" s="206"/>
      <c r="D653" s="206"/>
      <c r="E653" s="206"/>
      <c r="F653" s="206"/>
      <c r="G653" s="206"/>
    </row>
    <row r="654" spans="2:7" ht="12.75" customHeight="1" x14ac:dyDescent="0.2">
      <c r="B654" s="206"/>
      <c r="C654" s="206"/>
      <c r="D654" s="206"/>
      <c r="E654" s="206"/>
      <c r="F654" s="206"/>
      <c r="G654" s="206"/>
    </row>
    <row r="655" spans="2:7" ht="12.75" customHeight="1" x14ac:dyDescent="0.2">
      <c r="B655" s="206"/>
      <c r="C655" s="206"/>
      <c r="D655" s="206"/>
      <c r="E655" s="206"/>
      <c r="F655" s="206"/>
      <c r="G655" s="206"/>
    </row>
    <row r="656" spans="2:7" ht="12.75" customHeight="1" x14ac:dyDescent="0.2">
      <c r="B656" s="206"/>
      <c r="C656" s="206"/>
      <c r="D656" s="206"/>
      <c r="E656" s="206"/>
      <c r="F656" s="206"/>
      <c r="G656" s="206"/>
    </row>
    <row r="657" spans="2:7" ht="12.75" customHeight="1" x14ac:dyDescent="0.2">
      <c r="B657" s="206"/>
      <c r="C657" s="206"/>
      <c r="D657" s="206"/>
      <c r="E657" s="206"/>
      <c r="F657" s="206"/>
      <c r="G657" s="206"/>
    </row>
    <row r="658" spans="2:7" ht="12.75" customHeight="1" x14ac:dyDescent="0.2">
      <c r="B658" s="206"/>
      <c r="C658" s="206"/>
      <c r="D658" s="206"/>
      <c r="E658" s="206"/>
      <c r="F658" s="206"/>
      <c r="G658" s="206"/>
    </row>
    <row r="659" spans="2:7" ht="12.75" customHeight="1" x14ac:dyDescent="0.2">
      <c r="B659" s="206"/>
      <c r="C659" s="206"/>
      <c r="D659" s="206"/>
      <c r="E659" s="206"/>
      <c r="F659" s="206"/>
      <c r="G659" s="206"/>
    </row>
    <row r="660" spans="2:7" ht="12.75" customHeight="1" x14ac:dyDescent="0.2">
      <c r="B660" s="206"/>
      <c r="C660" s="206"/>
      <c r="D660" s="206"/>
      <c r="E660" s="206"/>
      <c r="F660" s="206"/>
      <c r="G660" s="206"/>
    </row>
    <row r="661" spans="2:7" ht="12.75" customHeight="1" x14ac:dyDescent="0.2">
      <c r="B661" s="206"/>
      <c r="C661" s="206"/>
      <c r="D661" s="206"/>
      <c r="E661" s="206"/>
      <c r="F661" s="206"/>
      <c r="G661" s="206"/>
    </row>
    <row r="662" spans="2:7" ht="12.75" customHeight="1" x14ac:dyDescent="0.2">
      <c r="B662" s="206"/>
      <c r="C662" s="206"/>
      <c r="D662" s="206"/>
      <c r="E662" s="206"/>
      <c r="F662" s="206"/>
      <c r="G662" s="206"/>
    </row>
    <row r="663" spans="2:7" ht="12.75" customHeight="1" x14ac:dyDescent="0.2">
      <c r="B663" s="206"/>
      <c r="C663" s="206"/>
      <c r="D663" s="206"/>
      <c r="E663" s="206"/>
      <c r="F663" s="206"/>
      <c r="G663" s="206"/>
    </row>
    <row r="664" spans="2:7" ht="12.75" customHeight="1" x14ac:dyDescent="0.2">
      <c r="B664" s="206"/>
      <c r="C664" s="206"/>
      <c r="D664" s="206"/>
      <c r="E664" s="206"/>
      <c r="F664" s="206"/>
      <c r="G664" s="206"/>
    </row>
    <row r="665" spans="2:7" ht="12.75" customHeight="1" x14ac:dyDescent="0.2">
      <c r="B665" s="206"/>
      <c r="C665" s="206"/>
      <c r="D665" s="206"/>
      <c r="E665" s="206"/>
      <c r="F665" s="206"/>
      <c r="G665" s="206"/>
    </row>
    <row r="666" spans="2:7" ht="12.75" customHeight="1" x14ac:dyDescent="0.2">
      <c r="B666" s="206"/>
      <c r="C666" s="206"/>
      <c r="D666" s="206"/>
      <c r="E666" s="206"/>
      <c r="F666" s="206"/>
      <c r="G666" s="206"/>
    </row>
    <row r="667" spans="2:7" ht="12.75" customHeight="1" x14ac:dyDescent="0.2">
      <c r="B667" s="206"/>
      <c r="C667" s="206"/>
      <c r="D667" s="206"/>
      <c r="E667" s="206"/>
      <c r="F667" s="206"/>
      <c r="G667" s="206"/>
    </row>
    <row r="668" spans="2:7" ht="12.75" customHeight="1" x14ac:dyDescent="0.2">
      <c r="B668" s="206"/>
      <c r="C668" s="206"/>
      <c r="D668" s="206"/>
      <c r="E668" s="206"/>
      <c r="F668" s="206"/>
      <c r="G668" s="206"/>
    </row>
    <row r="669" spans="2:7" ht="12.75" customHeight="1" x14ac:dyDescent="0.2">
      <c r="B669" s="206"/>
      <c r="C669" s="206"/>
      <c r="D669" s="206"/>
      <c r="E669" s="206"/>
      <c r="F669" s="206"/>
      <c r="G669" s="206"/>
    </row>
    <row r="670" spans="2:7" ht="12.75" customHeight="1" x14ac:dyDescent="0.2">
      <c r="B670" s="206"/>
      <c r="C670" s="206"/>
      <c r="D670" s="206"/>
      <c r="E670" s="206"/>
      <c r="F670" s="206"/>
      <c r="G670" s="206"/>
    </row>
    <row r="671" spans="2:7" ht="12.75" customHeight="1" x14ac:dyDescent="0.2">
      <c r="B671" s="206"/>
      <c r="C671" s="206"/>
      <c r="D671" s="206"/>
      <c r="E671" s="206"/>
      <c r="F671" s="206"/>
      <c r="G671" s="206"/>
    </row>
    <row r="672" spans="2:7" ht="12.75" customHeight="1" x14ac:dyDescent="0.2">
      <c r="B672" s="206"/>
      <c r="C672" s="206"/>
      <c r="D672" s="206"/>
      <c r="E672" s="206"/>
      <c r="F672" s="206"/>
      <c r="G672" s="206"/>
    </row>
    <row r="673" spans="2:7" ht="12.75" customHeight="1" x14ac:dyDescent="0.2">
      <c r="B673" s="206"/>
      <c r="C673" s="206"/>
      <c r="D673" s="206"/>
      <c r="E673" s="206"/>
      <c r="F673" s="206"/>
      <c r="G673" s="206"/>
    </row>
    <row r="674" spans="2:7" ht="12.75" customHeight="1" x14ac:dyDescent="0.2">
      <c r="B674" s="206"/>
      <c r="C674" s="206"/>
      <c r="D674" s="206"/>
      <c r="E674" s="206"/>
      <c r="F674" s="206"/>
      <c r="G674" s="206"/>
    </row>
    <row r="675" spans="2:7" ht="12.75" customHeight="1" x14ac:dyDescent="0.2">
      <c r="B675" s="206"/>
      <c r="C675" s="206"/>
      <c r="D675" s="206"/>
      <c r="E675" s="206"/>
      <c r="F675" s="206"/>
      <c r="G675" s="206"/>
    </row>
    <row r="676" spans="2:7" ht="12.75" customHeight="1" x14ac:dyDescent="0.2">
      <c r="B676" s="206"/>
      <c r="C676" s="206"/>
      <c r="D676" s="206"/>
      <c r="E676" s="206"/>
      <c r="F676" s="206"/>
      <c r="G676" s="206"/>
    </row>
    <row r="677" spans="2:7" ht="12.75" customHeight="1" x14ac:dyDescent="0.2">
      <c r="B677" s="206"/>
      <c r="C677" s="206"/>
      <c r="D677" s="206"/>
      <c r="E677" s="206"/>
      <c r="F677" s="206"/>
      <c r="G677" s="206"/>
    </row>
    <row r="678" spans="2:7" ht="12.75" customHeight="1" x14ac:dyDescent="0.2">
      <c r="B678" s="206"/>
      <c r="C678" s="206"/>
      <c r="D678" s="206"/>
      <c r="E678" s="206"/>
      <c r="F678" s="206"/>
      <c r="G678" s="206"/>
    </row>
    <row r="679" spans="2:7" ht="12.75" customHeight="1" x14ac:dyDescent="0.2">
      <c r="B679" s="206"/>
      <c r="C679" s="206"/>
      <c r="D679" s="206"/>
      <c r="E679" s="206"/>
      <c r="F679" s="206"/>
      <c r="G679" s="206"/>
    </row>
    <row r="680" spans="2:7" ht="12.75" customHeight="1" x14ac:dyDescent="0.2">
      <c r="B680" s="206"/>
      <c r="C680" s="206"/>
      <c r="D680" s="206"/>
      <c r="E680" s="206"/>
      <c r="F680" s="206"/>
      <c r="G680" s="206"/>
    </row>
    <row r="681" spans="2:7" ht="12.75" customHeight="1" x14ac:dyDescent="0.2">
      <c r="B681" s="206"/>
      <c r="C681" s="206"/>
      <c r="D681" s="206"/>
      <c r="E681" s="206"/>
      <c r="F681" s="206"/>
      <c r="G681" s="206"/>
    </row>
    <row r="682" spans="2:7" ht="12.75" customHeight="1" x14ac:dyDescent="0.2">
      <c r="B682" s="206"/>
      <c r="C682" s="206"/>
      <c r="D682" s="206"/>
      <c r="E682" s="206"/>
      <c r="F682" s="206"/>
      <c r="G682" s="206"/>
    </row>
    <row r="683" spans="2:7" ht="12.75" customHeight="1" x14ac:dyDescent="0.2">
      <c r="B683" s="206"/>
      <c r="C683" s="206"/>
      <c r="D683" s="206"/>
      <c r="E683" s="206"/>
      <c r="F683" s="206"/>
      <c r="G683" s="206"/>
    </row>
    <row r="684" spans="2:7" ht="12.75" customHeight="1" x14ac:dyDescent="0.2">
      <c r="B684" s="206"/>
      <c r="C684" s="206"/>
      <c r="D684" s="206"/>
      <c r="E684" s="206"/>
      <c r="F684" s="206"/>
      <c r="G684" s="206"/>
    </row>
    <row r="685" spans="2:7" ht="12.75" customHeight="1" x14ac:dyDescent="0.2">
      <c r="B685" s="206"/>
      <c r="C685" s="206"/>
      <c r="D685" s="206"/>
      <c r="E685" s="206"/>
      <c r="F685" s="206"/>
      <c r="G685" s="206"/>
    </row>
    <row r="686" spans="2:7" ht="12.75" customHeight="1" x14ac:dyDescent="0.2">
      <c r="B686" s="206"/>
      <c r="C686" s="206"/>
      <c r="D686" s="206"/>
      <c r="E686" s="206"/>
      <c r="F686" s="206"/>
      <c r="G686" s="206"/>
    </row>
    <row r="687" spans="2:7" ht="12.75" customHeight="1" x14ac:dyDescent="0.2">
      <c r="B687" s="206"/>
      <c r="C687" s="206"/>
      <c r="D687" s="206"/>
      <c r="E687" s="206"/>
      <c r="F687" s="206"/>
      <c r="G687" s="206"/>
    </row>
    <row r="688" spans="2:7" ht="12.75" customHeight="1" x14ac:dyDescent="0.2">
      <c r="B688" s="206"/>
      <c r="C688" s="206"/>
      <c r="D688" s="206"/>
      <c r="E688" s="206"/>
      <c r="F688" s="206"/>
      <c r="G688" s="206"/>
    </row>
    <row r="689" spans="2:7" ht="12.75" customHeight="1" x14ac:dyDescent="0.2">
      <c r="B689" s="206"/>
      <c r="C689" s="206"/>
      <c r="D689" s="206"/>
      <c r="E689" s="206"/>
      <c r="F689" s="206"/>
      <c r="G689" s="206"/>
    </row>
    <row r="690" spans="2:7" ht="12.75" customHeight="1" x14ac:dyDescent="0.2">
      <c r="B690" s="206"/>
      <c r="C690" s="206"/>
      <c r="D690" s="206"/>
      <c r="E690" s="206"/>
      <c r="F690" s="206"/>
      <c r="G690" s="206"/>
    </row>
    <row r="691" spans="2:7" ht="12.75" customHeight="1" x14ac:dyDescent="0.2">
      <c r="B691" s="206"/>
      <c r="C691" s="206"/>
      <c r="D691" s="206"/>
      <c r="E691" s="206"/>
      <c r="F691" s="206"/>
      <c r="G691" s="206"/>
    </row>
    <row r="692" spans="2:7" ht="12.75" customHeight="1" x14ac:dyDescent="0.2">
      <c r="B692" s="206"/>
      <c r="C692" s="206"/>
      <c r="D692" s="206"/>
      <c r="E692" s="206"/>
      <c r="F692" s="206"/>
      <c r="G692" s="206"/>
    </row>
    <row r="693" spans="2:7" ht="12.75" customHeight="1" x14ac:dyDescent="0.2">
      <c r="B693" s="206"/>
      <c r="C693" s="206"/>
      <c r="D693" s="206"/>
      <c r="E693" s="206"/>
      <c r="F693" s="206"/>
      <c r="G693" s="206"/>
    </row>
    <row r="694" spans="2:7" ht="12.75" customHeight="1" x14ac:dyDescent="0.2">
      <c r="B694" s="206"/>
      <c r="C694" s="206"/>
      <c r="D694" s="206"/>
      <c r="E694" s="206"/>
      <c r="F694" s="206"/>
      <c r="G694" s="206"/>
    </row>
    <row r="695" spans="2:7" ht="12.75" customHeight="1" x14ac:dyDescent="0.2">
      <c r="B695" s="206"/>
      <c r="C695" s="206"/>
      <c r="D695" s="206"/>
      <c r="E695" s="206"/>
      <c r="F695" s="206"/>
      <c r="G695" s="206"/>
    </row>
    <row r="696" spans="2:7" ht="12.75" customHeight="1" x14ac:dyDescent="0.2">
      <c r="B696" s="206"/>
      <c r="C696" s="206"/>
      <c r="D696" s="206"/>
      <c r="E696" s="206"/>
      <c r="F696" s="206"/>
      <c r="G696" s="206"/>
    </row>
    <row r="697" spans="2:7" ht="12.75" customHeight="1" x14ac:dyDescent="0.2">
      <c r="B697" s="206"/>
      <c r="C697" s="206"/>
      <c r="D697" s="206"/>
      <c r="E697" s="206"/>
      <c r="F697" s="206"/>
      <c r="G697" s="206"/>
    </row>
    <row r="698" spans="2:7" ht="12.75" customHeight="1" x14ac:dyDescent="0.2">
      <c r="B698" s="206"/>
      <c r="C698" s="206"/>
      <c r="D698" s="206"/>
      <c r="E698" s="206"/>
      <c r="F698" s="206"/>
      <c r="G698" s="206"/>
    </row>
    <row r="699" spans="2:7" ht="12.75" customHeight="1" x14ac:dyDescent="0.2">
      <c r="B699" s="206"/>
      <c r="C699" s="206"/>
      <c r="D699" s="206"/>
      <c r="E699" s="206"/>
      <c r="F699" s="206"/>
      <c r="G699" s="206"/>
    </row>
    <row r="700" spans="2:7" ht="12.75" customHeight="1" x14ac:dyDescent="0.2">
      <c r="B700" s="206"/>
      <c r="C700" s="206"/>
      <c r="D700" s="206"/>
      <c r="E700" s="206"/>
      <c r="F700" s="206"/>
      <c r="G700" s="206"/>
    </row>
    <row r="701" spans="2:7" ht="12.75" customHeight="1" x14ac:dyDescent="0.2">
      <c r="B701" s="206"/>
      <c r="C701" s="206"/>
      <c r="D701" s="206"/>
      <c r="E701" s="206"/>
      <c r="F701" s="206"/>
      <c r="G701" s="206"/>
    </row>
    <row r="702" spans="2:7" ht="12.75" customHeight="1" x14ac:dyDescent="0.2">
      <c r="B702" s="206"/>
      <c r="C702" s="206"/>
      <c r="D702" s="206"/>
      <c r="E702" s="206"/>
      <c r="F702" s="206"/>
      <c r="G702" s="206"/>
    </row>
    <row r="703" spans="2:7" ht="12.75" customHeight="1" x14ac:dyDescent="0.2">
      <c r="B703" s="206"/>
      <c r="C703" s="206"/>
      <c r="D703" s="206"/>
      <c r="E703" s="206"/>
      <c r="F703" s="206"/>
      <c r="G703" s="206"/>
    </row>
    <row r="704" spans="2:7" ht="12.75" customHeight="1" x14ac:dyDescent="0.2">
      <c r="B704" s="206"/>
      <c r="C704" s="206"/>
      <c r="D704" s="206"/>
      <c r="E704" s="206"/>
      <c r="F704" s="206"/>
      <c r="G704" s="206"/>
    </row>
    <row r="705" spans="2:7" ht="12.75" customHeight="1" x14ac:dyDescent="0.2">
      <c r="B705" s="206"/>
      <c r="C705" s="206"/>
      <c r="D705" s="206"/>
      <c r="E705" s="206"/>
      <c r="F705" s="206"/>
      <c r="G705" s="206"/>
    </row>
    <row r="706" spans="2:7" ht="12.75" customHeight="1" x14ac:dyDescent="0.2">
      <c r="B706" s="206"/>
      <c r="C706" s="206"/>
      <c r="D706" s="206"/>
      <c r="E706" s="206"/>
      <c r="F706" s="206"/>
      <c r="G706" s="206"/>
    </row>
    <row r="707" spans="2:7" ht="12.75" customHeight="1" x14ac:dyDescent="0.2">
      <c r="B707" s="206"/>
      <c r="C707" s="206"/>
      <c r="D707" s="206"/>
      <c r="E707" s="206"/>
      <c r="F707" s="206"/>
      <c r="G707" s="206"/>
    </row>
    <row r="708" spans="2:7" ht="12.75" customHeight="1" x14ac:dyDescent="0.2">
      <c r="B708" s="206"/>
      <c r="C708" s="206"/>
      <c r="D708" s="206"/>
      <c r="E708" s="206"/>
      <c r="F708" s="206"/>
      <c r="G708" s="206"/>
    </row>
    <row r="709" spans="2:7" ht="12.75" customHeight="1" x14ac:dyDescent="0.2">
      <c r="B709" s="206"/>
      <c r="C709" s="206"/>
      <c r="D709" s="206"/>
      <c r="E709" s="206"/>
      <c r="F709" s="206"/>
      <c r="G709" s="206"/>
    </row>
    <row r="710" spans="2:7" ht="12.75" customHeight="1" x14ac:dyDescent="0.2">
      <c r="B710" s="206"/>
      <c r="C710" s="206"/>
      <c r="D710" s="206"/>
      <c r="E710" s="206"/>
      <c r="F710" s="206"/>
      <c r="G710" s="206"/>
    </row>
    <row r="711" spans="2:7" ht="12.75" customHeight="1" x14ac:dyDescent="0.2">
      <c r="B711" s="206"/>
      <c r="C711" s="206"/>
      <c r="D711" s="206"/>
      <c r="E711" s="206"/>
      <c r="F711" s="206"/>
      <c r="G711" s="206"/>
    </row>
    <row r="712" spans="2:7" ht="12.75" customHeight="1" x14ac:dyDescent="0.2">
      <c r="B712" s="206"/>
      <c r="C712" s="206"/>
      <c r="D712" s="206"/>
      <c r="E712" s="206"/>
      <c r="F712" s="206"/>
      <c r="G712" s="206"/>
    </row>
    <row r="713" spans="2:7" ht="12.75" customHeight="1" x14ac:dyDescent="0.2">
      <c r="B713" s="206"/>
      <c r="C713" s="206"/>
      <c r="D713" s="206"/>
      <c r="E713" s="206"/>
      <c r="F713" s="206"/>
      <c r="G713" s="206"/>
    </row>
    <row r="714" spans="2:7" ht="12.75" customHeight="1" x14ac:dyDescent="0.2">
      <c r="B714" s="206"/>
      <c r="C714" s="206"/>
      <c r="D714" s="206"/>
      <c r="E714" s="206"/>
      <c r="F714" s="206"/>
      <c r="G714" s="206"/>
    </row>
    <row r="715" spans="2:7" ht="12.75" customHeight="1" x14ac:dyDescent="0.2">
      <c r="B715" s="206"/>
      <c r="C715" s="206"/>
      <c r="D715" s="206"/>
      <c r="E715" s="206"/>
      <c r="F715" s="206"/>
      <c r="G715" s="206"/>
    </row>
    <row r="716" spans="2:7" ht="12.75" customHeight="1" x14ac:dyDescent="0.2">
      <c r="B716" s="206"/>
      <c r="C716" s="206"/>
      <c r="D716" s="206"/>
      <c r="E716" s="206"/>
      <c r="F716" s="206"/>
      <c r="G716" s="206"/>
    </row>
    <row r="717" spans="2:7" ht="12.75" customHeight="1" x14ac:dyDescent="0.2">
      <c r="B717" s="206"/>
      <c r="C717" s="206"/>
      <c r="D717" s="206"/>
      <c r="E717" s="206"/>
      <c r="F717" s="206"/>
      <c r="G717" s="206"/>
    </row>
    <row r="718" spans="2:7" ht="12.75" customHeight="1" x14ac:dyDescent="0.2">
      <c r="B718" s="206"/>
      <c r="C718" s="206"/>
      <c r="D718" s="206"/>
      <c r="E718" s="206"/>
      <c r="F718" s="206"/>
      <c r="G718" s="206"/>
    </row>
    <row r="719" spans="2:7" ht="12.75" customHeight="1" x14ac:dyDescent="0.2">
      <c r="B719" s="206"/>
      <c r="C719" s="206"/>
      <c r="D719" s="206"/>
      <c r="E719" s="206"/>
      <c r="F719" s="206"/>
      <c r="G719" s="206"/>
    </row>
    <row r="720" spans="2:7" ht="12.75" customHeight="1" x14ac:dyDescent="0.2">
      <c r="B720" s="206"/>
      <c r="C720" s="206"/>
      <c r="D720" s="206"/>
      <c r="E720" s="206"/>
      <c r="F720" s="206"/>
      <c r="G720" s="206"/>
    </row>
    <row r="721" spans="2:7" ht="12.75" customHeight="1" x14ac:dyDescent="0.2">
      <c r="B721" s="206"/>
      <c r="C721" s="206"/>
      <c r="D721" s="206"/>
      <c r="E721" s="206"/>
      <c r="F721" s="206"/>
      <c r="G721" s="206"/>
    </row>
    <row r="722" spans="2:7" ht="12.75" customHeight="1" x14ac:dyDescent="0.2">
      <c r="B722" s="206"/>
      <c r="C722" s="206"/>
      <c r="D722" s="206"/>
      <c r="E722" s="206"/>
      <c r="F722" s="206"/>
      <c r="G722" s="206"/>
    </row>
    <row r="723" spans="2:7" ht="12.75" customHeight="1" x14ac:dyDescent="0.2">
      <c r="B723" s="206"/>
      <c r="C723" s="206"/>
      <c r="D723" s="206"/>
      <c r="E723" s="206"/>
      <c r="F723" s="206"/>
      <c r="G723" s="206"/>
    </row>
    <row r="724" spans="2:7" ht="12.75" customHeight="1" x14ac:dyDescent="0.2">
      <c r="B724" s="206"/>
      <c r="C724" s="206"/>
      <c r="D724" s="206"/>
      <c r="E724" s="206"/>
      <c r="F724" s="206"/>
      <c r="G724" s="206"/>
    </row>
    <row r="725" spans="2:7" ht="12.75" customHeight="1" x14ac:dyDescent="0.2">
      <c r="B725" s="206"/>
      <c r="C725" s="206"/>
      <c r="D725" s="206"/>
      <c r="E725" s="206"/>
      <c r="F725" s="206"/>
      <c r="G725" s="206"/>
    </row>
    <row r="726" spans="2:7" ht="12.75" customHeight="1" x14ac:dyDescent="0.2">
      <c r="B726" s="206"/>
      <c r="C726" s="206"/>
      <c r="D726" s="206"/>
      <c r="E726" s="206"/>
      <c r="F726" s="206"/>
      <c r="G726" s="206"/>
    </row>
    <row r="727" spans="2:7" ht="12.75" customHeight="1" x14ac:dyDescent="0.2">
      <c r="B727" s="206"/>
      <c r="C727" s="206"/>
      <c r="D727" s="206"/>
      <c r="E727" s="206"/>
      <c r="F727" s="206"/>
      <c r="G727" s="206"/>
    </row>
    <row r="728" spans="2:7" ht="12.75" customHeight="1" x14ac:dyDescent="0.2">
      <c r="B728" s="206"/>
      <c r="C728" s="206"/>
      <c r="D728" s="206"/>
      <c r="E728" s="206"/>
      <c r="F728" s="206"/>
      <c r="G728" s="206"/>
    </row>
    <row r="729" spans="2:7" ht="12.75" customHeight="1" x14ac:dyDescent="0.2">
      <c r="B729" s="206"/>
      <c r="C729" s="206"/>
      <c r="D729" s="206"/>
      <c r="E729" s="206"/>
      <c r="F729" s="206"/>
      <c r="G729" s="206"/>
    </row>
    <row r="730" spans="2:7" ht="12.75" customHeight="1" x14ac:dyDescent="0.2">
      <c r="B730" s="206"/>
      <c r="C730" s="206"/>
      <c r="D730" s="206"/>
      <c r="E730" s="206"/>
      <c r="F730" s="206"/>
      <c r="G730" s="206"/>
    </row>
    <row r="731" spans="2:7" ht="12.75" customHeight="1" x14ac:dyDescent="0.2">
      <c r="B731" s="206"/>
      <c r="C731" s="206"/>
      <c r="D731" s="206"/>
      <c r="E731" s="206"/>
      <c r="F731" s="206"/>
      <c r="G731" s="206"/>
    </row>
    <row r="732" spans="2:7" ht="12.75" customHeight="1" x14ac:dyDescent="0.2">
      <c r="B732" s="206"/>
      <c r="C732" s="206"/>
      <c r="D732" s="206"/>
      <c r="E732" s="206"/>
      <c r="F732" s="206"/>
      <c r="G732" s="206"/>
    </row>
    <row r="733" spans="2:7" ht="12.75" customHeight="1" x14ac:dyDescent="0.2">
      <c r="B733" s="206"/>
      <c r="C733" s="206"/>
      <c r="D733" s="206"/>
      <c r="E733" s="206"/>
      <c r="F733" s="206"/>
      <c r="G733" s="206"/>
    </row>
    <row r="734" spans="2:7" ht="12.75" customHeight="1" x14ac:dyDescent="0.2">
      <c r="B734" s="206"/>
      <c r="C734" s="206"/>
      <c r="D734" s="206"/>
      <c r="E734" s="206"/>
      <c r="F734" s="206"/>
      <c r="G734" s="206"/>
    </row>
    <row r="735" spans="2:7" ht="12.75" customHeight="1" x14ac:dyDescent="0.2">
      <c r="B735" s="206"/>
      <c r="C735" s="206"/>
      <c r="D735" s="206"/>
      <c r="E735" s="206"/>
      <c r="F735" s="206"/>
      <c r="G735" s="206"/>
    </row>
    <row r="736" spans="2:7" ht="12.75" customHeight="1" x14ac:dyDescent="0.2">
      <c r="B736" s="206"/>
      <c r="C736" s="206"/>
      <c r="D736" s="206"/>
      <c r="E736" s="206"/>
      <c r="F736" s="206"/>
      <c r="G736" s="206"/>
    </row>
    <row r="737" spans="2:7" ht="12.75" customHeight="1" x14ac:dyDescent="0.2">
      <c r="B737" s="206"/>
      <c r="C737" s="206"/>
      <c r="D737" s="206"/>
      <c r="E737" s="206"/>
      <c r="F737" s="206"/>
      <c r="G737" s="206"/>
    </row>
    <row r="738" spans="2:7" ht="12.75" customHeight="1" x14ac:dyDescent="0.2">
      <c r="B738" s="206"/>
      <c r="C738" s="206"/>
      <c r="D738" s="206"/>
      <c r="E738" s="206"/>
      <c r="F738" s="206"/>
      <c r="G738" s="206"/>
    </row>
    <row r="739" spans="2:7" ht="12.75" customHeight="1" x14ac:dyDescent="0.2">
      <c r="B739" s="206"/>
      <c r="C739" s="206"/>
      <c r="D739" s="206"/>
      <c r="E739" s="206"/>
      <c r="F739" s="206"/>
      <c r="G739" s="206"/>
    </row>
    <row r="740" spans="2:7" ht="12.75" customHeight="1" x14ac:dyDescent="0.2">
      <c r="B740" s="206"/>
      <c r="C740" s="206"/>
      <c r="D740" s="206"/>
      <c r="E740" s="206"/>
      <c r="F740" s="206"/>
      <c r="G740" s="206"/>
    </row>
    <row r="741" spans="2:7" ht="12.75" customHeight="1" x14ac:dyDescent="0.2">
      <c r="B741" s="206"/>
      <c r="C741" s="206"/>
      <c r="D741" s="206"/>
      <c r="E741" s="206"/>
      <c r="F741" s="206"/>
      <c r="G741" s="206"/>
    </row>
    <row r="742" spans="2:7" ht="12.75" customHeight="1" x14ac:dyDescent="0.2">
      <c r="B742" s="206"/>
      <c r="C742" s="206"/>
      <c r="D742" s="206"/>
      <c r="E742" s="206"/>
      <c r="F742" s="206"/>
      <c r="G742" s="206"/>
    </row>
    <row r="743" spans="2:7" ht="12.75" customHeight="1" x14ac:dyDescent="0.2">
      <c r="B743" s="206"/>
      <c r="C743" s="206"/>
      <c r="D743" s="206"/>
      <c r="E743" s="206"/>
      <c r="F743" s="206"/>
      <c r="G743" s="206"/>
    </row>
    <row r="744" spans="2:7" ht="12.75" customHeight="1" x14ac:dyDescent="0.2">
      <c r="B744" s="206"/>
      <c r="C744" s="206"/>
      <c r="D744" s="206"/>
      <c r="E744" s="206"/>
      <c r="F744" s="206"/>
      <c r="G744" s="206"/>
    </row>
    <row r="745" spans="2:7" ht="12.75" customHeight="1" x14ac:dyDescent="0.2">
      <c r="B745" s="206"/>
      <c r="C745" s="206"/>
      <c r="D745" s="206"/>
      <c r="E745" s="206"/>
      <c r="F745" s="206"/>
      <c r="G745" s="206"/>
    </row>
    <row r="746" spans="2:7" ht="12.75" customHeight="1" x14ac:dyDescent="0.2">
      <c r="B746" s="206"/>
      <c r="C746" s="206"/>
      <c r="D746" s="206"/>
      <c r="E746" s="206"/>
      <c r="F746" s="206"/>
      <c r="G746" s="206"/>
    </row>
    <row r="747" spans="2:7" ht="12.75" customHeight="1" x14ac:dyDescent="0.2">
      <c r="B747" s="206"/>
      <c r="C747" s="206"/>
      <c r="D747" s="206"/>
      <c r="E747" s="206"/>
      <c r="F747" s="206"/>
      <c r="G747" s="206"/>
    </row>
    <row r="748" spans="2:7" ht="12.75" customHeight="1" x14ac:dyDescent="0.2">
      <c r="B748" s="206"/>
      <c r="C748" s="206"/>
      <c r="D748" s="206"/>
      <c r="E748" s="206"/>
      <c r="F748" s="206"/>
      <c r="G748" s="206"/>
    </row>
    <row r="749" spans="2:7" ht="12.75" customHeight="1" x14ac:dyDescent="0.2">
      <c r="B749" s="206"/>
      <c r="C749" s="206"/>
      <c r="D749" s="206"/>
      <c r="E749" s="206"/>
      <c r="F749" s="206"/>
      <c r="G749" s="206"/>
    </row>
    <row r="750" spans="2:7" ht="12.75" customHeight="1" x14ac:dyDescent="0.2">
      <c r="B750" s="206"/>
      <c r="C750" s="206"/>
      <c r="D750" s="206"/>
      <c r="E750" s="206"/>
      <c r="F750" s="206"/>
      <c r="G750" s="206"/>
    </row>
    <row r="751" spans="2:7" ht="12.75" customHeight="1" x14ac:dyDescent="0.2">
      <c r="B751" s="206"/>
      <c r="C751" s="206"/>
      <c r="D751" s="206"/>
      <c r="E751" s="206"/>
      <c r="F751" s="206"/>
      <c r="G751" s="206"/>
    </row>
    <row r="752" spans="2:7" ht="12.75" customHeight="1" x14ac:dyDescent="0.2">
      <c r="B752" s="206"/>
      <c r="C752" s="206"/>
      <c r="D752" s="206"/>
      <c r="E752" s="206"/>
      <c r="F752" s="206"/>
      <c r="G752" s="206"/>
    </row>
    <row r="753" spans="2:7" ht="12.75" customHeight="1" x14ac:dyDescent="0.2">
      <c r="B753" s="206"/>
      <c r="C753" s="206"/>
      <c r="D753" s="206"/>
      <c r="E753" s="206"/>
      <c r="F753" s="206"/>
      <c r="G753" s="206"/>
    </row>
    <row r="754" spans="2:7" ht="12.75" customHeight="1" x14ac:dyDescent="0.2">
      <c r="B754" s="206"/>
      <c r="C754" s="206"/>
      <c r="D754" s="206"/>
      <c r="E754" s="206"/>
      <c r="F754" s="206"/>
      <c r="G754" s="206"/>
    </row>
    <row r="755" spans="2:7" ht="12.75" customHeight="1" x14ac:dyDescent="0.2">
      <c r="B755" s="206"/>
      <c r="C755" s="206"/>
      <c r="D755" s="206"/>
      <c r="E755" s="206"/>
      <c r="F755" s="206"/>
      <c r="G755" s="206"/>
    </row>
    <row r="756" spans="2:7" ht="12.75" customHeight="1" x14ac:dyDescent="0.2">
      <c r="B756" s="206"/>
      <c r="C756" s="206"/>
      <c r="D756" s="206"/>
      <c r="E756" s="206"/>
      <c r="F756" s="206"/>
      <c r="G756" s="206"/>
    </row>
    <row r="757" spans="2:7" ht="12.75" customHeight="1" x14ac:dyDescent="0.2">
      <c r="B757" s="206"/>
      <c r="C757" s="206"/>
      <c r="D757" s="206"/>
      <c r="E757" s="206"/>
      <c r="F757" s="206"/>
      <c r="G757" s="206"/>
    </row>
    <row r="758" spans="2:7" ht="12.75" customHeight="1" x14ac:dyDescent="0.2">
      <c r="B758" s="206"/>
      <c r="C758" s="206"/>
      <c r="D758" s="206"/>
      <c r="E758" s="206"/>
      <c r="F758" s="206"/>
      <c r="G758" s="206"/>
    </row>
    <row r="759" spans="2:7" ht="12.75" customHeight="1" x14ac:dyDescent="0.2">
      <c r="B759" s="206"/>
      <c r="C759" s="206"/>
      <c r="D759" s="206"/>
      <c r="E759" s="206"/>
      <c r="F759" s="206"/>
      <c r="G759" s="206"/>
    </row>
    <row r="760" spans="2:7" ht="12.75" customHeight="1" x14ac:dyDescent="0.2">
      <c r="B760" s="206"/>
      <c r="C760" s="206"/>
      <c r="D760" s="206"/>
      <c r="E760" s="206"/>
      <c r="F760" s="206"/>
      <c r="G760" s="206"/>
    </row>
    <row r="761" spans="2:7" ht="12.75" customHeight="1" x14ac:dyDescent="0.2">
      <c r="B761" s="206"/>
      <c r="C761" s="206"/>
      <c r="D761" s="206"/>
      <c r="E761" s="206"/>
      <c r="F761" s="206"/>
      <c r="G761" s="206"/>
    </row>
    <row r="762" spans="2:7" ht="12.75" customHeight="1" x14ac:dyDescent="0.2">
      <c r="B762" s="206"/>
      <c r="C762" s="206"/>
      <c r="D762" s="206"/>
      <c r="E762" s="206"/>
      <c r="F762" s="206"/>
      <c r="G762" s="206"/>
    </row>
    <row r="763" spans="2:7" ht="12.75" customHeight="1" x14ac:dyDescent="0.2">
      <c r="B763" s="206"/>
      <c r="C763" s="206"/>
      <c r="D763" s="206"/>
      <c r="E763" s="206"/>
      <c r="F763" s="206"/>
      <c r="G763" s="206"/>
    </row>
    <row r="764" spans="2:7" ht="12.75" customHeight="1" x14ac:dyDescent="0.2">
      <c r="B764" s="206"/>
      <c r="C764" s="206"/>
      <c r="D764" s="206"/>
      <c r="E764" s="206"/>
      <c r="F764" s="206"/>
      <c r="G764" s="206"/>
    </row>
    <row r="765" spans="2:7" ht="12.75" customHeight="1" x14ac:dyDescent="0.2">
      <c r="B765" s="206"/>
      <c r="C765" s="206"/>
      <c r="D765" s="206"/>
      <c r="E765" s="206"/>
      <c r="F765" s="206"/>
      <c r="G765" s="206"/>
    </row>
    <row r="766" spans="2:7" ht="12.75" customHeight="1" x14ac:dyDescent="0.2">
      <c r="B766" s="206"/>
      <c r="C766" s="206"/>
      <c r="D766" s="206"/>
      <c r="E766" s="206"/>
      <c r="F766" s="206"/>
      <c r="G766" s="206"/>
    </row>
    <row r="767" spans="2:7" ht="12.75" customHeight="1" x14ac:dyDescent="0.2">
      <c r="B767" s="206"/>
      <c r="C767" s="206"/>
      <c r="D767" s="206"/>
      <c r="E767" s="206"/>
      <c r="F767" s="206"/>
      <c r="G767" s="206"/>
    </row>
    <row r="768" spans="2:7" ht="12.75" customHeight="1" x14ac:dyDescent="0.2">
      <c r="B768" s="206"/>
      <c r="C768" s="206"/>
      <c r="D768" s="206"/>
      <c r="E768" s="206"/>
      <c r="F768" s="206"/>
      <c r="G768" s="206"/>
    </row>
    <row r="769" spans="2:7" ht="12.75" customHeight="1" x14ac:dyDescent="0.2">
      <c r="B769" s="206"/>
      <c r="C769" s="206"/>
      <c r="D769" s="206"/>
      <c r="E769" s="206"/>
      <c r="F769" s="206"/>
      <c r="G769" s="206"/>
    </row>
    <row r="770" spans="2:7" ht="12.75" customHeight="1" x14ac:dyDescent="0.2">
      <c r="B770" s="206"/>
      <c r="C770" s="206"/>
      <c r="D770" s="206"/>
      <c r="E770" s="206"/>
      <c r="F770" s="206"/>
      <c r="G770" s="206"/>
    </row>
    <row r="771" spans="2:7" ht="12.75" customHeight="1" x14ac:dyDescent="0.2">
      <c r="B771" s="206"/>
      <c r="C771" s="206"/>
      <c r="D771" s="206"/>
      <c r="E771" s="206"/>
      <c r="F771" s="206"/>
      <c r="G771" s="206"/>
    </row>
    <row r="772" spans="2:7" ht="12.75" customHeight="1" x14ac:dyDescent="0.2">
      <c r="B772" s="206"/>
      <c r="C772" s="206"/>
      <c r="D772" s="206"/>
      <c r="E772" s="206"/>
      <c r="F772" s="206"/>
      <c r="G772" s="206"/>
    </row>
    <row r="773" spans="2:7" ht="12.75" customHeight="1" x14ac:dyDescent="0.2">
      <c r="B773" s="206"/>
      <c r="C773" s="206"/>
      <c r="D773" s="206"/>
      <c r="E773" s="206"/>
      <c r="F773" s="206"/>
      <c r="G773" s="206"/>
    </row>
    <row r="774" spans="2:7" ht="12.75" customHeight="1" x14ac:dyDescent="0.2">
      <c r="B774" s="206"/>
      <c r="C774" s="206"/>
      <c r="D774" s="206"/>
      <c r="E774" s="206"/>
      <c r="F774" s="206"/>
      <c r="G774" s="206"/>
    </row>
    <row r="775" spans="2:7" ht="12.75" customHeight="1" x14ac:dyDescent="0.2">
      <c r="B775" s="206"/>
      <c r="C775" s="206"/>
      <c r="D775" s="206"/>
      <c r="E775" s="206"/>
      <c r="F775" s="206"/>
      <c r="G775" s="206"/>
    </row>
    <row r="776" spans="2:7" ht="12.75" customHeight="1" x14ac:dyDescent="0.2">
      <c r="B776" s="206"/>
      <c r="C776" s="206"/>
      <c r="D776" s="206"/>
      <c r="E776" s="206"/>
      <c r="F776" s="206"/>
      <c r="G776" s="206"/>
    </row>
    <row r="777" spans="2:7" ht="12.75" customHeight="1" x14ac:dyDescent="0.2">
      <c r="B777" s="206"/>
      <c r="C777" s="206"/>
      <c r="D777" s="206"/>
      <c r="E777" s="206"/>
      <c r="F777" s="206"/>
      <c r="G777" s="206"/>
    </row>
    <row r="778" spans="2:7" ht="12.75" customHeight="1" x14ac:dyDescent="0.2">
      <c r="B778" s="206"/>
      <c r="C778" s="206"/>
      <c r="D778" s="206"/>
      <c r="E778" s="206"/>
      <c r="F778" s="206"/>
      <c r="G778" s="206"/>
    </row>
    <row r="779" spans="2:7" ht="12.75" customHeight="1" x14ac:dyDescent="0.2">
      <c r="B779" s="206"/>
      <c r="C779" s="206"/>
      <c r="D779" s="206"/>
      <c r="E779" s="206"/>
      <c r="F779" s="206"/>
      <c r="G779" s="206"/>
    </row>
    <row r="780" spans="2:7" ht="12.75" customHeight="1" x14ac:dyDescent="0.2">
      <c r="B780" s="206"/>
      <c r="C780" s="206"/>
      <c r="D780" s="206"/>
      <c r="E780" s="206"/>
      <c r="F780" s="206"/>
      <c r="G780" s="206"/>
    </row>
    <row r="781" spans="2:7" ht="12.75" customHeight="1" x14ac:dyDescent="0.2">
      <c r="B781" s="206"/>
      <c r="C781" s="206"/>
      <c r="D781" s="206"/>
      <c r="E781" s="206"/>
      <c r="F781" s="206"/>
      <c r="G781" s="206"/>
    </row>
    <row r="782" spans="2:7" ht="12.75" customHeight="1" x14ac:dyDescent="0.2">
      <c r="B782" s="206"/>
      <c r="C782" s="206"/>
      <c r="D782" s="206"/>
      <c r="E782" s="206"/>
      <c r="F782" s="206"/>
      <c r="G782" s="206"/>
    </row>
    <row r="783" spans="2:7" ht="12.75" customHeight="1" x14ac:dyDescent="0.2">
      <c r="B783" s="206"/>
      <c r="C783" s="206"/>
      <c r="D783" s="206"/>
      <c r="E783" s="206"/>
      <c r="F783" s="206"/>
      <c r="G783" s="206"/>
    </row>
    <row r="784" spans="2:7" ht="12.75" customHeight="1" x14ac:dyDescent="0.2">
      <c r="B784" s="206"/>
      <c r="C784" s="206"/>
      <c r="D784" s="206"/>
      <c r="E784" s="206"/>
      <c r="F784" s="206"/>
      <c r="G784" s="206"/>
    </row>
    <row r="785" spans="2:7" ht="12.75" customHeight="1" x14ac:dyDescent="0.2">
      <c r="B785" s="206"/>
      <c r="C785" s="206"/>
      <c r="D785" s="206"/>
      <c r="E785" s="206"/>
      <c r="F785" s="206"/>
      <c r="G785" s="206"/>
    </row>
    <row r="786" spans="2:7" ht="12.75" customHeight="1" x14ac:dyDescent="0.2">
      <c r="B786" s="206"/>
      <c r="C786" s="206"/>
      <c r="D786" s="206"/>
      <c r="E786" s="206"/>
      <c r="F786" s="206"/>
      <c r="G786" s="206"/>
    </row>
    <row r="787" spans="2:7" ht="12.75" customHeight="1" x14ac:dyDescent="0.2">
      <c r="B787" s="206"/>
      <c r="C787" s="206"/>
      <c r="D787" s="206"/>
      <c r="E787" s="206"/>
      <c r="F787" s="206"/>
      <c r="G787" s="206"/>
    </row>
    <row r="788" spans="2:7" ht="12.75" customHeight="1" x14ac:dyDescent="0.2">
      <c r="B788" s="206"/>
      <c r="C788" s="206"/>
      <c r="D788" s="206"/>
      <c r="E788" s="206"/>
      <c r="F788" s="206"/>
      <c r="G788" s="206"/>
    </row>
    <row r="789" spans="2:7" ht="12.75" customHeight="1" x14ac:dyDescent="0.2">
      <c r="B789" s="206"/>
      <c r="C789" s="206"/>
      <c r="D789" s="206"/>
      <c r="E789" s="206"/>
      <c r="F789" s="206"/>
      <c r="G789" s="206"/>
    </row>
    <row r="790" spans="2:7" ht="12.75" customHeight="1" x14ac:dyDescent="0.2">
      <c r="B790" s="206"/>
      <c r="C790" s="206"/>
      <c r="D790" s="206"/>
      <c r="E790" s="206"/>
      <c r="F790" s="206"/>
      <c r="G790" s="206"/>
    </row>
    <row r="791" spans="2:7" ht="12.75" customHeight="1" x14ac:dyDescent="0.2">
      <c r="B791" s="206"/>
      <c r="C791" s="206"/>
      <c r="D791" s="206"/>
      <c r="E791" s="206"/>
      <c r="F791" s="206"/>
      <c r="G791" s="206"/>
    </row>
    <row r="792" spans="2:7" ht="12.75" customHeight="1" x14ac:dyDescent="0.2">
      <c r="B792" s="206"/>
      <c r="C792" s="206"/>
      <c r="D792" s="206"/>
      <c r="E792" s="206"/>
      <c r="F792" s="206"/>
      <c r="G792" s="206"/>
    </row>
    <row r="793" spans="2:7" ht="12.75" customHeight="1" x14ac:dyDescent="0.2">
      <c r="B793" s="206"/>
      <c r="C793" s="206"/>
      <c r="D793" s="206"/>
      <c r="E793" s="206"/>
      <c r="F793" s="206"/>
      <c r="G793" s="206"/>
    </row>
    <row r="794" spans="2:7" ht="12.75" customHeight="1" x14ac:dyDescent="0.2">
      <c r="B794" s="206"/>
      <c r="C794" s="206"/>
      <c r="D794" s="206"/>
      <c r="E794" s="206"/>
      <c r="F794" s="206"/>
      <c r="G794" s="206"/>
    </row>
    <row r="795" spans="2:7" ht="12.75" customHeight="1" x14ac:dyDescent="0.2">
      <c r="B795" s="206"/>
      <c r="C795" s="206"/>
      <c r="D795" s="206"/>
      <c r="E795" s="206"/>
      <c r="F795" s="206"/>
      <c r="G795" s="206"/>
    </row>
    <row r="796" spans="2:7" ht="12.75" customHeight="1" x14ac:dyDescent="0.2">
      <c r="B796" s="206"/>
      <c r="C796" s="206"/>
      <c r="D796" s="206"/>
      <c r="E796" s="206"/>
      <c r="F796" s="206"/>
      <c r="G796" s="206"/>
    </row>
    <row r="797" spans="2:7" ht="12.75" customHeight="1" x14ac:dyDescent="0.2">
      <c r="B797" s="206"/>
      <c r="C797" s="206"/>
      <c r="D797" s="206"/>
      <c r="E797" s="206"/>
      <c r="F797" s="206"/>
      <c r="G797" s="206"/>
    </row>
    <row r="798" spans="2:7" ht="12.75" customHeight="1" x14ac:dyDescent="0.2">
      <c r="B798" s="206"/>
      <c r="C798" s="206"/>
      <c r="D798" s="206"/>
      <c r="E798" s="206"/>
      <c r="F798" s="206"/>
      <c r="G798" s="206"/>
    </row>
    <row r="799" spans="2:7" ht="12.75" customHeight="1" x14ac:dyDescent="0.2">
      <c r="B799" s="206"/>
      <c r="C799" s="206"/>
      <c r="D799" s="206"/>
      <c r="E799" s="206"/>
      <c r="F799" s="206"/>
      <c r="G799" s="206"/>
    </row>
    <row r="800" spans="2:7" ht="12.75" customHeight="1" x14ac:dyDescent="0.2">
      <c r="B800" s="206"/>
      <c r="C800" s="206"/>
      <c r="D800" s="206"/>
      <c r="E800" s="206"/>
      <c r="F800" s="206"/>
      <c r="G800" s="206"/>
    </row>
    <row r="801" spans="2:7" ht="12.75" customHeight="1" x14ac:dyDescent="0.2">
      <c r="B801" s="206"/>
      <c r="C801" s="206"/>
      <c r="D801" s="206"/>
      <c r="E801" s="206"/>
      <c r="F801" s="206"/>
      <c r="G801" s="206"/>
    </row>
    <row r="802" spans="2:7" ht="12.75" customHeight="1" x14ac:dyDescent="0.2">
      <c r="B802" s="206"/>
      <c r="C802" s="206"/>
      <c r="D802" s="206"/>
      <c r="E802" s="206"/>
      <c r="F802" s="206"/>
      <c r="G802" s="206"/>
    </row>
    <row r="803" spans="2:7" ht="12.75" customHeight="1" x14ac:dyDescent="0.2">
      <c r="B803" s="206"/>
      <c r="C803" s="206"/>
      <c r="D803" s="206"/>
      <c r="E803" s="206"/>
      <c r="F803" s="206"/>
      <c r="G803" s="206"/>
    </row>
    <row r="804" spans="2:7" ht="12.75" customHeight="1" x14ac:dyDescent="0.2">
      <c r="B804" s="206"/>
      <c r="C804" s="206"/>
      <c r="D804" s="206"/>
      <c r="E804" s="206"/>
      <c r="F804" s="206"/>
      <c r="G804" s="206"/>
    </row>
    <row r="805" spans="2:7" ht="12.75" customHeight="1" x14ac:dyDescent="0.2">
      <c r="B805" s="206"/>
      <c r="C805" s="206"/>
      <c r="D805" s="206"/>
      <c r="E805" s="206"/>
      <c r="F805" s="206"/>
      <c r="G805" s="206"/>
    </row>
    <row r="806" spans="2:7" ht="12.75" customHeight="1" x14ac:dyDescent="0.2">
      <c r="B806" s="206"/>
      <c r="C806" s="206"/>
      <c r="D806" s="206"/>
      <c r="E806" s="206"/>
      <c r="F806" s="206"/>
      <c r="G806" s="206"/>
    </row>
    <row r="807" spans="2:7" ht="12.75" customHeight="1" x14ac:dyDescent="0.2">
      <c r="B807" s="206"/>
      <c r="C807" s="206"/>
      <c r="D807" s="206"/>
      <c r="E807" s="206"/>
      <c r="F807" s="206"/>
      <c r="G807" s="206"/>
    </row>
    <row r="808" spans="2:7" ht="12.75" customHeight="1" x14ac:dyDescent="0.2">
      <c r="B808" s="206"/>
      <c r="C808" s="206"/>
      <c r="D808" s="206"/>
      <c r="E808" s="206"/>
      <c r="F808" s="206"/>
      <c r="G808" s="206"/>
    </row>
    <row r="809" spans="2:7" ht="12.75" customHeight="1" x14ac:dyDescent="0.2">
      <c r="B809" s="206"/>
      <c r="C809" s="206"/>
      <c r="D809" s="206"/>
      <c r="E809" s="206"/>
      <c r="F809" s="206"/>
      <c r="G809" s="206"/>
    </row>
    <row r="810" spans="2:7" ht="12.75" customHeight="1" x14ac:dyDescent="0.2">
      <c r="B810" s="206"/>
      <c r="C810" s="206"/>
      <c r="D810" s="206"/>
      <c r="E810" s="206"/>
      <c r="F810" s="206"/>
      <c r="G810" s="206"/>
    </row>
    <row r="811" spans="2:7" ht="12.75" customHeight="1" x14ac:dyDescent="0.2">
      <c r="B811" s="206"/>
      <c r="C811" s="206"/>
      <c r="D811" s="206"/>
      <c r="E811" s="206"/>
      <c r="F811" s="206"/>
      <c r="G811" s="206"/>
    </row>
    <row r="812" spans="2:7" ht="12.75" customHeight="1" x14ac:dyDescent="0.2">
      <c r="B812" s="206"/>
      <c r="C812" s="206"/>
      <c r="D812" s="206"/>
      <c r="E812" s="206"/>
      <c r="F812" s="206"/>
      <c r="G812" s="206"/>
    </row>
    <row r="813" spans="2:7" ht="12.75" customHeight="1" x14ac:dyDescent="0.2">
      <c r="B813" s="206"/>
      <c r="C813" s="206"/>
      <c r="D813" s="206"/>
      <c r="E813" s="206"/>
      <c r="F813" s="206"/>
      <c r="G813" s="206"/>
    </row>
    <row r="814" spans="2:7" ht="12.75" customHeight="1" x14ac:dyDescent="0.2">
      <c r="B814" s="206"/>
      <c r="C814" s="206"/>
      <c r="D814" s="206"/>
      <c r="E814" s="206"/>
      <c r="F814" s="206"/>
      <c r="G814" s="206"/>
    </row>
    <row r="815" spans="2:7" ht="12.75" customHeight="1" x14ac:dyDescent="0.2">
      <c r="B815" s="206"/>
      <c r="C815" s="206"/>
      <c r="D815" s="206"/>
      <c r="E815" s="206"/>
      <c r="F815" s="206"/>
      <c r="G815" s="206"/>
    </row>
    <row r="816" spans="2:7" ht="12.75" customHeight="1" x14ac:dyDescent="0.2">
      <c r="B816" s="206"/>
      <c r="C816" s="206"/>
      <c r="D816" s="206"/>
      <c r="E816" s="206"/>
      <c r="F816" s="206"/>
      <c r="G816" s="206"/>
    </row>
    <row r="817" spans="2:7" ht="12.75" customHeight="1" x14ac:dyDescent="0.2">
      <c r="B817" s="206"/>
      <c r="C817" s="206"/>
      <c r="D817" s="206"/>
      <c r="E817" s="206"/>
      <c r="F817" s="206"/>
      <c r="G817" s="206"/>
    </row>
    <row r="818" spans="2:7" ht="12.75" customHeight="1" x14ac:dyDescent="0.2">
      <c r="B818" s="206"/>
      <c r="C818" s="206"/>
      <c r="D818" s="206"/>
      <c r="E818" s="206"/>
      <c r="F818" s="206"/>
      <c r="G818" s="206"/>
    </row>
    <row r="819" spans="2:7" ht="12.75" customHeight="1" x14ac:dyDescent="0.2">
      <c r="B819" s="206"/>
      <c r="C819" s="206"/>
      <c r="D819" s="206"/>
      <c r="E819" s="206"/>
      <c r="F819" s="206"/>
      <c r="G819" s="206"/>
    </row>
    <row r="820" spans="2:7" ht="12.75" customHeight="1" x14ac:dyDescent="0.2">
      <c r="B820" s="206"/>
      <c r="C820" s="206"/>
      <c r="D820" s="206"/>
      <c r="E820" s="206"/>
      <c r="F820" s="206"/>
      <c r="G820" s="206"/>
    </row>
    <row r="821" spans="2:7" ht="12.75" customHeight="1" x14ac:dyDescent="0.2">
      <c r="B821" s="206"/>
      <c r="C821" s="206"/>
      <c r="D821" s="206"/>
      <c r="E821" s="206"/>
      <c r="F821" s="206"/>
      <c r="G821" s="206"/>
    </row>
    <row r="822" spans="2:7" ht="12.75" customHeight="1" x14ac:dyDescent="0.2">
      <c r="B822" s="206"/>
      <c r="C822" s="206"/>
      <c r="D822" s="206"/>
      <c r="E822" s="206"/>
      <c r="F822" s="206"/>
      <c r="G822" s="206"/>
    </row>
    <row r="823" spans="2:7" ht="12.75" customHeight="1" x14ac:dyDescent="0.2">
      <c r="B823" s="206"/>
      <c r="C823" s="206"/>
      <c r="D823" s="206"/>
      <c r="E823" s="206"/>
      <c r="F823" s="206"/>
      <c r="G823" s="206"/>
    </row>
    <row r="824" spans="2:7" ht="12.75" customHeight="1" x14ac:dyDescent="0.2">
      <c r="B824" s="206"/>
      <c r="C824" s="206"/>
      <c r="D824" s="206"/>
      <c r="E824" s="206"/>
      <c r="F824" s="206"/>
      <c r="G824" s="206"/>
    </row>
    <row r="825" spans="2:7" ht="12.75" customHeight="1" x14ac:dyDescent="0.2">
      <c r="B825" s="206"/>
      <c r="C825" s="206"/>
      <c r="D825" s="206"/>
      <c r="E825" s="206"/>
      <c r="F825" s="206"/>
      <c r="G825" s="206"/>
    </row>
    <row r="826" spans="2:7" ht="12.75" customHeight="1" x14ac:dyDescent="0.2">
      <c r="B826" s="206"/>
      <c r="C826" s="206"/>
      <c r="D826" s="206"/>
      <c r="E826" s="206"/>
      <c r="F826" s="206"/>
      <c r="G826" s="206"/>
    </row>
    <row r="827" spans="2:7" ht="12.75" customHeight="1" x14ac:dyDescent="0.2">
      <c r="B827" s="206"/>
      <c r="C827" s="206"/>
      <c r="D827" s="206"/>
      <c r="E827" s="206"/>
      <c r="F827" s="206"/>
      <c r="G827" s="206"/>
    </row>
    <row r="828" spans="2:7" ht="12.75" customHeight="1" x14ac:dyDescent="0.2">
      <c r="B828" s="206"/>
      <c r="C828" s="206"/>
      <c r="D828" s="206"/>
      <c r="E828" s="206"/>
      <c r="F828" s="206"/>
      <c r="G828" s="206"/>
    </row>
    <row r="829" spans="2:7" ht="12.75" customHeight="1" x14ac:dyDescent="0.2">
      <c r="B829" s="206"/>
      <c r="C829" s="206"/>
      <c r="D829" s="206"/>
      <c r="E829" s="206"/>
      <c r="F829" s="206"/>
      <c r="G829" s="206"/>
    </row>
    <row r="830" spans="2:7" ht="12.75" customHeight="1" x14ac:dyDescent="0.2">
      <c r="B830" s="206"/>
      <c r="C830" s="206"/>
      <c r="D830" s="206"/>
      <c r="E830" s="206"/>
      <c r="F830" s="206"/>
      <c r="G830" s="206"/>
    </row>
    <row r="831" spans="2:7" ht="12.75" customHeight="1" x14ac:dyDescent="0.2">
      <c r="B831" s="206"/>
      <c r="C831" s="206"/>
      <c r="D831" s="206"/>
      <c r="E831" s="206"/>
      <c r="F831" s="206"/>
      <c r="G831" s="206"/>
    </row>
    <row r="832" spans="2:7" ht="12.75" customHeight="1" x14ac:dyDescent="0.2">
      <c r="B832" s="206"/>
      <c r="C832" s="206"/>
      <c r="D832" s="206"/>
      <c r="E832" s="206"/>
      <c r="F832" s="206"/>
      <c r="G832" s="206"/>
    </row>
    <row r="833" spans="2:7" ht="12.75" customHeight="1" x14ac:dyDescent="0.2">
      <c r="B833" s="206"/>
      <c r="C833" s="206"/>
      <c r="D833" s="206"/>
      <c r="E833" s="206"/>
      <c r="F833" s="206"/>
      <c r="G833" s="206"/>
    </row>
    <row r="834" spans="2:7" ht="12.75" customHeight="1" x14ac:dyDescent="0.2">
      <c r="B834" s="206"/>
      <c r="C834" s="206"/>
      <c r="D834" s="206"/>
      <c r="E834" s="206"/>
      <c r="F834" s="206"/>
      <c r="G834" s="206"/>
    </row>
    <row r="835" spans="2:7" ht="12.75" customHeight="1" x14ac:dyDescent="0.2">
      <c r="B835" s="206"/>
      <c r="C835" s="206"/>
      <c r="D835" s="206"/>
      <c r="E835" s="206"/>
      <c r="F835" s="206"/>
      <c r="G835" s="206"/>
    </row>
    <row r="836" spans="2:7" ht="12.75" customHeight="1" x14ac:dyDescent="0.2">
      <c r="B836" s="206"/>
      <c r="C836" s="206"/>
      <c r="D836" s="206"/>
      <c r="E836" s="206"/>
      <c r="F836" s="206"/>
      <c r="G836" s="206"/>
    </row>
    <row r="837" spans="2:7" ht="12.75" customHeight="1" x14ac:dyDescent="0.2">
      <c r="B837" s="206"/>
      <c r="C837" s="206"/>
      <c r="D837" s="206"/>
      <c r="E837" s="206"/>
      <c r="F837" s="206"/>
      <c r="G837" s="206"/>
    </row>
    <row r="838" spans="2:7" ht="12.75" customHeight="1" x14ac:dyDescent="0.2">
      <c r="B838" s="206"/>
      <c r="C838" s="206"/>
      <c r="D838" s="206"/>
      <c r="E838" s="206"/>
      <c r="F838" s="206"/>
      <c r="G838" s="206"/>
    </row>
    <row r="839" spans="2:7" ht="12.75" customHeight="1" x14ac:dyDescent="0.2">
      <c r="B839" s="206"/>
      <c r="C839" s="206"/>
      <c r="D839" s="206"/>
      <c r="E839" s="206"/>
      <c r="F839" s="206"/>
      <c r="G839" s="206"/>
    </row>
    <row r="840" spans="2:7" ht="12.75" customHeight="1" x14ac:dyDescent="0.2">
      <c r="B840" s="206"/>
      <c r="C840" s="206"/>
      <c r="D840" s="206"/>
      <c r="E840" s="206"/>
      <c r="F840" s="206"/>
      <c r="G840" s="206"/>
    </row>
    <row r="841" spans="2:7" ht="12.75" customHeight="1" x14ac:dyDescent="0.2">
      <c r="B841" s="206"/>
      <c r="C841" s="206"/>
      <c r="D841" s="206"/>
      <c r="E841" s="206"/>
      <c r="F841" s="206"/>
      <c r="G841" s="206"/>
    </row>
    <row r="842" spans="2:7" ht="12.75" customHeight="1" x14ac:dyDescent="0.2">
      <c r="B842" s="206"/>
      <c r="C842" s="206"/>
      <c r="D842" s="206"/>
      <c r="E842" s="206"/>
      <c r="F842" s="206"/>
      <c r="G842" s="206"/>
    </row>
    <row r="843" spans="2:7" ht="12.75" customHeight="1" x14ac:dyDescent="0.2">
      <c r="B843" s="206"/>
      <c r="C843" s="206"/>
      <c r="D843" s="206"/>
      <c r="E843" s="206"/>
      <c r="F843" s="206"/>
      <c r="G843" s="206"/>
    </row>
    <row r="844" spans="2:7" ht="12.75" customHeight="1" x14ac:dyDescent="0.2">
      <c r="B844" s="206"/>
      <c r="C844" s="206"/>
      <c r="D844" s="206"/>
      <c r="E844" s="206"/>
      <c r="F844" s="206"/>
      <c r="G844" s="206"/>
    </row>
    <row r="845" spans="2:7" ht="12.75" customHeight="1" x14ac:dyDescent="0.2">
      <c r="B845" s="206"/>
      <c r="C845" s="206"/>
      <c r="D845" s="206"/>
      <c r="E845" s="206"/>
      <c r="F845" s="206"/>
      <c r="G845" s="206"/>
    </row>
    <row r="846" spans="2:7" ht="12.75" customHeight="1" x14ac:dyDescent="0.2">
      <c r="B846" s="206"/>
      <c r="C846" s="206"/>
      <c r="D846" s="206"/>
      <c r="E846" s="206"/>
      <c r="F846" s="206"/>
      <c r="G846" s="206"/>
    </row>
    <row r="847" spans="2:7" ht="12.75" customHeight="1" x14ac:dyDescent="0.2">
      <c r="B847" s="206"/>
      <c r="C847" s="206"/>
      <c r="D847" s="206"/>
      <c r="E847" s="206"/>
      <c r="F847" s="206"/>
      <c r="G847" s="206"/>
    </row>
    <row r="848" spans="2:7" ht="12.75" customHeight="1" x14ac:dyDescent="0.2">
      <c r="B848" s="206"/>
      <c r="C848" s="206"/>
      <c r="D848" s="206"/>
      <c r="E848" s="206"/>
      <c r="F848" s="206"/>
      <c r="G848" s="206"/>
    </row>
    <row r="849" spans="2:7" ht="12.75" customHeight="1" x14ac:dyDescent="0.2">
      <c r="B849" s="206"/>
      <c r="C849" s="206"/>
      <c r="D849" s="206"/>
      <c r="E849" s="206"/>
      <c r="F849" s="206"/>
      <c r="G849" s="206"/>
    </row>
    <row r="850" spans="2:7" ht="12.75" customHeight="1" x14ac:dyDescent="0.2">
      <c r="B850" s="206"/>
      <c r="C850" s="206"/>
      <c r="D850" s="206"/>
      <c r="E850" s="206"/>
      <c r="F850" s="206"/>
      <c r="G850" s="206"/>
    </row>
    <row r="851" spans="2:7" ht="12.75" customHeight="1" x14ac:dyDescent="0.2">
      <c r="B851" s="206"/>
      <c r="C851" s="206"/>
      <c r="D851" s="206"/>
      <c r="E851" s="206"/>
      <c r="F851" s="206"/>
      <c r="G851" s="206"/>
    </row>
    <row r="852" spans="2:7" ht="12.75" customHeight="1" x14ac:dyDescent="0.2">
      <c r="B852" s="206"/>
      <c r="C852" s="206"/>
      <c r="D852" s="206"/>
      <c r="E852" s="206"/>
      <c r="F852" s="206"/>
      <c r="G852" s="206"/>
    </row>
    <row r="853" spans="2:7" ht="12.75" customHeight="1" x14ac:dyDescent="0.2">
      <c r="B853" s="206"/>
      <c r="C853" s="206"/>
      <c r="D853" s="206"/>
      <c r="E853" s="206"/>
      <c r="F853" s="206"/>
      <c r="G853" s="206"/>
    </row>
    <row r="854" spans="2:7" ht="12.75" customHeight="1" x14ac:dyDescent="0.2">
      <c r="B854" s="206"/>
      <c r="C854" s="206"/>
      <c r="D854" s="206"/>
      <c r="E854" s="206"/>
      <c r="F854" s="206"/>
      <c r="G854" s="206"/>
    </row>
    <row r="855" spans="2:7" ht="12.75" customHeight="1" x14ac:dyDescent="0.2">
      <c r="B855" s="206"/>
      <c r="C855" s="206"/>
      <c r="D855" s="206"/>
      <c r="E855" s="206"/>
      <c r="F855" s="206"/>
      <c r="G855" s="206"/>
    </row>
    <row r="856" spans="2:7" ht="12.75" customHeight="1" x14ac:dyDescent="0.2">
      <c r="B856" s="206"/>
      <c r="C856" s="206"/>
      <c r="D856" s="206"/>
      <c r="E856" s="206"/>
      <c r="F856" s="206"/>
      <c r="G856" s="206"/>
    </row>
    <row r="857" spans="2:7" ht="12.75" customHeight="1" x14ac:dyDescent="0.2">
      <c r="B857" s="206"/>
      <c r="C857" s="206"/>
      <c r="D857" s="206"/>
      <c r="E857" s="206"/>
      <c r="F857" s="206"/>
      <c r="G857" s="206"/>
    </row>
    <row r="858" spans="2:7" ht="12.75" customHeight="1" x14ac:dyDescent="0.2">
      <c r="B858" s="206"/>
      <c r="C858" s="206"/>
      <c r="D858" s="206"/>
      <c r="E858" s="206"/>
      <c r="F858" s="206"/>
      <c r="G858" s="206"/>
    </row>
    <row r="859" spans="2:7" ht="12.75" customHeight="1" x14ac:dyDescent="0.2">
      <c r="B859" s="206"/>
      <c r="C859" s="206"/>
      <c r="D859" s="206"/>
      <c r="E859" s="206"/>
      <c r="F859" s="206"/>
      <c r="G859" s="206"/>
    </row>
    <row r="860" spans="2:7" ht="12.75" customHeight="1" x14ac:dyDescent="0.2">
      <c r="B860" s="206"/>
      <c r="C860" s="206"/>
      <c r="D860" s="206"/>
      <c r="E860" s="206"/>
      <c r="F860" s="206"/>
      <c r="G860" s="206"/>
    </row>
    <row r="861" spans="2:7" ht="12.75" customHeight="1" x14ac:dyDescent="0.2">
      <c r="B861" s="206"/>
      <c r="C861" s="206"/>
      <c r="D861" s="206"/>
      <c r="E861" s="206"/>
      <c r="F861" s="206"/>
      <c r="G861" s="206"/>
    </row>
    <row r="862" spans="2:7" ht="12.75" customHeight="1" x14ac:dyDescent="0.2">
      <c r="B862" s="206"/>
      <c r="C862" s="206"/>
      <c r="D862" s="206"/>
      <c r="E862" s="206"/>
      <c r="F862" s="206"/>
      <c r="G862" s="206"/>
    </row>
    <row r="863" spans="2:7" ht="12.75" customHeight="1" x14ac:dyDescent="0.2">
      <c r="B863" s="206"/>
      <c r="C863" s="206"/>
      <c r="D863" s="206"/>
      <c r="E863" s="206"/>
      <c r="F863" s="206"/>
      <c r="G863" s="206"/>
    </row>
    <row r="864" spans="2:7" ht="12.75" customHeight="1" x14ac:dyDescent="0.2">
      <c r="B864" s="206"/>
      <c r="C864" s="206"/>
      <c r="D864" s="206"/>
      <c r="E864" s="206"/>
      <c r="F864" s="206"/>
      <c r="G864" s="206"/>
    </row>
    <row r="865" spans="2:7" ht="12.75" customHeight="1" x14ac:dyDescent="0.2">
      <c r="B865" s="206"/>
      <c r="C865" s="206"/>
      <c r="D865" s="206"/>
      <c r="E865" s="206"/>
      <c r="F865" s="206"/>
      <c r="G865" s="206"/>
    </row>
    <row r="866" spans="2:7" ht="12.75" customHeight="1" x14ac:dyDescent="0.2">
      <c r="B866" s="206"/>
      <c r="C866" s="206"/>
      <c r="D866" s="206"/>
      <c r="E866" s="206"/>
      <c r="F866" s="206"/>
      <c r="G866" s="206"/>
    </row>
    <row r="867" spans="2:7" ht="12.75" customHeight="1" x14ac:dyDescent="0.2">
      <c r="B867" s="206"/>
      <c r="C867" s="206"/>
      <c r="D867" s="206"/>
      <c r="E867" s="206"/>
      <c r="F867" s="206"/>
      <c r="G867" s="206"/>
    </row>
    <row r="868" spans="2:7" ht="12.75" customHeight="1" x14ac:dyDescent="0.2">
      <c r="B868" s="206"/>
      <c r="C868" s="206"/>
      <c r="D868" s="206"/>
      <c r="E868" s="206"/>
      <c r="F868" s="206"/>
      <c r="G868" s="206"/>
    </row>
    <row r="869" spans="2:7" ht="12.75" customHeight="1" x14ac:dyDescent="0.2">
      <c r="B869" s="206"/>
      <c r="C869" s="206"/>
      <c r="D869" s="206"/>
      <c r="E869" s="206"/>
      <c r="F869" s="206"/>
      <c r="G869" s="206"/>
    </row>
    <row r="870" spans="2:7" ht="12.75" customHeight="1" x14ac:dyDescent="0.2">
      <c r="B870" s="206"/>
      <c r="C870" s="206"/>
      <c r="D870" s="206"/>
      <c r="E870" s="206"/>
      <c r="F870" s="206"/>
      <c r="G870" s="206"/>
    </row>
    <row r="871" spans="2:7" ht="12.75" customHeight="1" x14ac:dyDescent="0.2">
      <c r="B871" s="206"/>
      <c r="C871" s="206"/>
      <c r="D871" s="206"/>
      <c r="E871" s="206"/>
      <c r="F871" s="206"/>
      <c r="G871" s="206"/>
    </row>
    <row r="872" spans="2:7" ht="12.75" customHeight="1" x14ac:dyDescent="0.2">
      <c r="B872" s="206"/>
      <c r="C872" s="206"/>
      <c r="D872" s="206"/>
      <c r="E872" s="206"/>
      <c r="F872" s="206"/>
      <c r="G872" s="206"/>
    </row>
    <row r="873" spans="2:7" ht="12.75" customHeight="1" x14ac:dyDescent="0.2">
      <c r="B873" s="206"/>
      <c r="C873" s="206"/>
      <c r="D873" s="206"/>
      <c r="E873" s="206"/>
      <c r="F873" s="206"/>
      <c r="G873" s="206"/>
    </row>
    <row r="874" spans="2:7" ht="12.75" customHeight="1" x14ac:dyDescent="0.2">
      <c r="B874" s="206"/>
      <c r="C874" s="206"/>
      <c r="D874" s="206"/>
      <c r="E874" s="206"/>
      <c r="F874" s="206"/>
      <c r="G874" s="206"/>
    </row>
    <row r="875" spans="2:7" ht="12.75" customHeight="1" x14ac:dyDescent="0.2">
      <c r="B875" s="206"/>
      <c r="C875" s="206"/>
      <c r="D875" s="206"/>
      <c r="E875" s="206"/>
      <c r="F875" s="206"/>
      <c r="G875" s="206"/>
    </row>
    <row r="876" spans="2:7" ht="12.75" customHeight="1" x14ac:dyDescent="0.2">
      <c r="B876" s="206"/>
      <c r="C876" s="206"/>
      <c r="D876" s="206"/>
      <c r="E876" s="206"/>
      <c r="F876" s="206"/>
      <c r="G876" s="206"/>
    </row>
    <row r="877" spans="2:7" ht="12.75" customHeight="1" x14ac:dyDescent="0.2">
      <c r="B877" s="206"/>
      <c r="C877" s="206"/>
      <c r="D877" s="206"/>
      <c r="E877" s="206"/>
      <c r="F877" s="206"/>
      <c r="G877" s="206"/>
    </row>
    <row r="878" spans="2:7" ht="12.75" customHeight="1" x14ac:dyDescent="0.2">
      <c r="B878" s="206"/>
      <c r="C878" s="206"/>
      <c r="D878" s="206"/>
      <c r="E878" s="206"/>
      <c r="F878" s="206"/>
      <c r="G878" s="206"/>
    </row>
    <row r="879" spans="2:7" ht="12.75" customHeight="1" x14ac:dyDescent="0.2">
      <c r="B879" s="206"/>
      <c r="C879" s="206"/>
      <c r="D879" s="206"/>
      <c r="E879" s="206"/>
      <c r="F879" s="206"/>
      <c r="G879" s="206"/>
    </row>
    <row r="880" spans="2:7" ht="12.75" customHeight="1" x14ac:dyDescent="0.2">
      <c r="B880" s="206"/>
      <c r="C880" s="206"/>
      <c r="D880" s="206"/>
      <c r="E880" s="206"/>
      <c r="F880" s="206"/>
      <c r="G880" s="206"/>
    </row>
    <row r="881" spans="2:7" ht="12.75" customHeight="1" x14ac:dyDescent="0.2">
      <c r="B881" s="206"/>
      <c r="C881" s="206"/>
      <c r="D881" s="206"/>
      <c r="E881" s="206"/>
      <c r="F881" s="206"/>
      <c r="G881" s="206"/>
    </row>
    <row r="882" spans="2:7" ht="12.75" customHeight="1" x14ac:dyDescent="0.2">
      <c r="B882" s="206"/>
      <c r="C882" s="206"/>
      <c r="D882" s="206"/>
      <c r="E882" s="206"/>
      <c r="F882" s="206"/>
      <c r="G882" s="206"/>
    </row>
    <row r="883" spans="2:7" ht="12.75" customHeight="1" x14ac:dyDescent="0.2">
      <c r="B883" s="206"/>
      <c r="C883" s="206"/>
      <c r="D883" s="206"/>
      <c r="E883" s="206"/>
      <c r="F883" s="206"/>
      <c r="G883" s="206"/>
    </row>
    <row r="884" spans="2:7" ht="12.75" customHeight="1" x14ac:dyDescent="0.2">
      <c r="B884" s="206"/>
      <c r="C884" s="206"/>
      <c r="D884" s="206"/>
      <c r="E884" s="206"/>
      <c r="F884" s="206"/>
      <c r="G884" s="206"/>
    </row>
    <row r="885" spans="2:7" ht="12.75" customHeight="1" x14ac:dyDescent="0.2">
      <c r="B885" s="206"/>
      <c r="C885" s="206"/>
      <c r="D885" s="206"/>
      <c r="E885" s="206"/>
      <c r="F885" s="206"/>
      <c r="G885" s="206"/>
    </row>
    <row r="886" spans="2:7" ht="12.75" customHeight="1" x14ac:dyDescent="0.2">
      <c r="B886" s="206"/>
      <c r="C886" s="206"/>
      <c r="D886" s="206"/>
      <c r="E886" s="206"/>
      <c r="F886" s="206"/>
      <c r="G886" s="206"/>
    </row>
    <row r="887" spans="2:7" ht="12.75" customHeight="1" x14ac:dyDescent="0.2">
      <c r="B887" s="206"/>
      <c r="C887" s="206"/>
      <c r="D887" s="206"/>
      <c r="E887" s="206"/>
      <c r="F887" s="206"/>
      <c r="G887" s="206"/>
    </row>
    <row r="888" spans="2:7" ht="12.75" customHeight="1" x14ac:dyDescent="0.2">
      <c r="B888" s="206"/>
      <c r="C888" s="206"/>
      <c r="D888" s="206"/>
      <c r="E888" s="206"/>
      <c r="F888" s="206"/>
      <c r="G888" s="206"/>
    </row>
    <row r="889" spans="2:7" ht="12.75" customHeight="1" x14ac:dyDescent="0.2">
      <c r="B889" s="206"/>
      <c r="C889" s="206"/>
      <c r="D889" s="206"/>
      <c r="E889" s="206"/>
      <c r="F889" s="206"/>
      <c r="G889" s="206"/>
    </row>
    <row r="890" spans="2:7" ht="12.75" customHeight="1" x14ac:dyDescent="0.2">
      <c r="B890" s="206"/>
      <c r="C890" s="206"/>
      <c r="D890" s="206"/>
      <c r="E890" s="206"/>
      <c r="F890" s="206"/>
      <c r="G890" s="206"/>
    </row>
    <row r="891" spans="2:7" ht="12.75" customHeight="1" x14ac:dyDescent="0.2">
      <c r="B891" s="206"/>
      <c r="C891" s="206"/>
      <c r="D891" s="206"/>
      <c r="E891" s="206"/>
      <c r="F891" s="206"/>
      <c r="G891" s="206"/>
    </row>
    <row r="892" spans="2:7" ht="12.75" customHeight="1" x14ac:dyDescent="0.2">
      <c r="B892" s="206"/>
      <c r="C892" s="206"/>
      <c r="D892" s="206"/>
      <c r="E892" s="206"/>
      <c r="F892" s="206"/>
      <c r="G892" s="206"/>
    </row>
    <row r="893" spans="2:7" ht="12.75" customHeight="1" x14ac:dyDescent="0.2">
      <c r="B893" s="206"/>
      <c r="C893" s="206"/>
      <c r="D893" s="206"/>
      <c r="E893" s="206"/>
      <c r="F893" s="206"/>
      <c r="G893" s="206"/>
    </row>
    <row r="894" spans="2:7" ht="12.75" customHeight="1" x14ac:dyDescent="0.2">
      <c r="B894" s="206"/>
      <c r="C894" s="206"/>
      <c r="D894" s="206"/>
      <c r="E894" s="206"/>
      <c r="F894" s="206"/>
      <c r="G894" s="206"/>
    </row>
    <row r="895" spans="2:7" ht="12.75" customHeight="1" x14ac:dyDescent="0.2">
      <c r="B895" s="206"/>
      <c r="C895" s="206"/>
      <c r="D895" s="206"/>
      <c r="E895" s="206"/>
      <c r="F895" s="206"/>
      <c r="G895" s="206"/>
    </row>
    <row r="896" spans="2:7" ht="12.75" customHeight="1" x14ac:dyDescent="0.2">
      <c r="B896" s="206"/>
      <c r="C896" s="206"/>
      <c r="D896" s="206"/>
      <c r="E896" s="206"/>
      <c r="F896" s="206"/>
      <c r="G896" s="206"/>
    </row>
    <row r="897" spans="2:7" ht="12.75" customHeight="1" x14ac:dyDescent="0.2">
      <c r="B897" s="206"/>
      <c r="C897" s="206"/>
      <c r="D897" s="206"/>
      <c r="E897" s="206"/>
      <c r="F897" s="206"/>
      <c r="G897" s="206"/>
    </row>
    <row r="898" spans="2:7" ht="12.75" customHeight="1" x14ac:dyDescent="0.2">
      <c r="B898" s="206"/>
      <c r="C898" s="206"/>
      <c r="D898" s="206"/>
      <c r="E898" s="206"/>
      <c r="F898" s="206"/>
      <c r="G898" s="206"/>
    </row>
    <row r="899" spans="2:7" ht="12.75" customHeight="1" x14ac:dyDescent="0.2">
      <c r="B899" s="206"/>
      <c r="C899" s="206"/>
      <c r="D899" s="206"/>
      <c r="E899" s="206"/>
      <c r="F899" s="206"/>
      <c r="G899" s="206"/>
    </row>
    <row r="900" spans="2:7" ht="12.75" customHeight="1" x14ac:dyDescent="0.2">
      <c r="B900" s="206"/>
      <c r="C900" s="206"/>
      <c r="D900" s="206"/>
      <c r="E900" s="206"/>
      <c r="F900" s="206"/>
      <c r="G900" s="206"/>
    </row>
    <row r="901" spans="2:7" ht="12.75" customHeight="1" x14ac:dyDescent="0.2">
      <c r="B901" s="206"/>
      <c r="C901" s="206"/>
      <c r="D901" s="206"/>
      <c r="E901" s="206"/>
      <c r="F901" s="206"/>
      <c r="G901" s="206"/>
    </row>
    <row r="902" spans="2:7" ht="12.75" customHeight="1" x14ac:dyDescent="0.2">
      <c r="B902" s="206"/>
      <c r="C902" s="206"/>
      <c r="D902" s="206"/>
      <c r="E902" s="206"/>
      <c r="F902" s="206"/>
      <c r="G902" s="206"/>
    </row>
    <row r="903" spans="2:7" ht="12.75" customHeight="1" x14ac:dyDescent="0.2">
      <c r="B903" s="206"/>
      <c r="C903" s="206"/>
      <c r="D903" s="206"/>
      <c r="E903" s="206"/>
      <c r="F903" s="206"/>
      <c r="G903" s="206"/>
    </row>
    <row r="904" spans="2:7" ht="12.75" customHeight="1" x14ac:dyDescent="0.2">
      <c r="B904" s="206"/>
      <c r="C904" s="206"/>
      <c r="D904" s="206"/>
      <c r="E904" s="206"/>
      <c r="F904" s="206"/>
      <c r="G904" s="206"/>
    </row>
    <row r="905" spans="2:7" ht="12.75" customHeight="1" x14ac:dyDescent="0.2">
      <c r="B905" s="206"/>
      <c r="C905" s="206"/>
      <c r="D905" s="206"/>
      <c r="E905" s="206"/>
      <c r="F905" s="206"/>
      <c r="G905" s="206"/>
    </row>
    <row r="906" spans="2:7" ht="12.75" customHeight="1" x14ac:dyDescent="0.2">
      <c r="B906" s="206"/>
      <c r="C906" s="206"/>
      <c r="D906" s="206"/>
      <c r="E906" s="206"/>
      <c r="F906" s="206"/>
      <c r="G906" s="206"/>
    </row>
    <row r="907" spans="2:7" ht="12.75" customHeight="1" x14ac:dyDescent="0.2">
      <c r="B907" s="206"/>
      <c r="C907" s="206"/>
      <c r="D907" s="206"/>
      <c r="E907" s="206"/>
      <c r="F907" s="206"/>
      <c r="G907" s="206"/>
    </row>
    <row r="908" spans="2:7" ht="12.75" customHeight="1" x14ac:dyDescent="0.2">
      <c r="B908" s="206"/>
      <c r="C908" s="206"/>
      <c r="D908" s="206"/>
      <c r="E908" s="206"/>
      <c r="F908" s="206"/>
      <c r="G908" s="206"/>
    </row>
    <row r="909" spans="2:7" ht="12.75" customHeight="1" x14ac:dyDescent="0.2">
      <c r="B909" s="206"/>
      <c r="C909" s="206"/>
      <c r="D909" s="206"/>
      <c r="E909" s="206"/>
      <c r="F909" s="206"/>
      <c r="G909" s="206"/>
    </row>
    <row r="910" spans="2:7" ht="12.75" customHeight="1" x14ac:dyDescent="0.2">
      <c r="B910" s="206"/>
      <c r="C910" s="206"/>
      <c r="D910" s="206"/>
      <c r="E910" s="206"/>
      <c r="F910" s="206"/>
      <c r="G910" s="206"/>
    </row>
    <row r="911" spans="2:7" ht="12.75" customHeight="1" x14ac:dyDescent="0.2">
      <c r="B911" s="206"/>
      <c r="C911" s="206"/>
      <c r="D911" s="206"/>
      <c r="E911" s="206"/>
      <c r="F911" s="206"/>
      <c r="G911" s="206"/>
    </row>
    <row r="912" spans="2:7" ht="12.75" customHeight="1" x14ac:dyDescent="0.2">
      <c r="B912" s="206"/>
      <c r="C912" s="206"/>
      <c r="D912" s="206"/>
      <c r="E912" s="206"/>
      <c r="F912" s="206"/>
      <c r="G912" s="206"/>
    </row>
    <row r="913" spans="2:7" ht="12.75" customHeight="1" x14ac:dyDescent="0.2">
      <c r="B913" s="206"/>
      <c r="C913" s="206"/>
      <c r="D913" s="206"/>
      <c r="E913" s="206"/>
      <c r="F913" s="206"/>
      <c r="G913" s="206"/>
    </row>
    <row r="914" spans="2:7" ht="12.75" customHeight="1" x14ac:dyDescent="0.2">
      <c r="B914" s="206"/>
      <c r="C914" s="206"/>
      <c r="D914" s="206"/>
      <c r="E914" s="206"/>
      <c r="F914" s="206"/>
      <c r="G914" s="206"/>
    </row>
    <row r="915" spans="2:7" ht="12.75" customHeight="1" x14ac:dyDescent="0.2">
      <c r="B915" s="206"/>
      <c r="C915" s="206"/>
      <c r="D915" s="206"/>
      <c r="E915" s="206"/>
      <c r="F915" s="206"/>
      <c r="G915" s="206"/>
    </row>
    <row r="916" spans="2:7" ht="12.75" customHeight="1" x14ac:dyDescent="0.2">
      <c r="B916" s="206"/>
      <c r="C916" s="206"/>
      <c r="D916" s="206"/>
      <c r="E916" s="206"/>
      <c r="F916" s="206"/>
      <c r="G916" s="206"/>
    </row>
    <row r="917" spans="2:7" ht="12.75" customHeight="1" x14ac:dyDescent="0.2">
      <c r="B917" s="206"/>
      <c r="C917" s="206"/>
      <c r="D917" s="206"/>
      <c r="E917" s="206"/>
      <c r="F917" s="206"/>
      <c r="G917" s="206"/>
    </row>
    <row r="918" spans="2:7" ht="12.75" customHeight="1" x14ac:dyDescent="0.2">
      <c r="B918" s="206"/>
      <c r="C918" s="206"/>
      <c r="D918" s="206"/>
      <c r="E918" s="206"/>
      <c r="F918" s="206"/>
      <c r="G918" s="206"/>
    </row>
    <row r="919" spans="2:7" ht="12.75" customHeight="1" x14ac:dyDescent="0.2">
      <c r="B919" s="206"/>
      <c r="C919" s="206"/>
      <c r="D919" s="206"/>
      <c r="E919" s="206"/>
      <c r="F919" s="206"/>
      <c r="G919" s="206"/>
    </row>
    <row r="920" spans="2:7" ht="12.75" customHeight="1" x14ac:dyDescent="0.2">
      <c r="B920" s="206"/>
      <c r="C920" s="206"/>
      <c r="D920" s="206"/>
      <c r="E920" s="206"/>
      <c r="F920" s="206"/>
      <c r="G920" s="206"/>
    </row>
    <row r="921" spans="2:7" ht="12.75" customHeight="1" x14ac:dyDescent="0.2">
      <c r="B921" s="206"/>
      <c r="C921" s="206"/>
      <c r="D921" s="206"/>
      <c r="E921" s="206"/>
      <c r="F921" s="206"/>
      <c r="G921" s="206"/>
    </row>
    <row r="922" spans="2:7" ht="12.75" customHeight="1" x14ac:dyDescent="0.2">
      <c r="B922" s="206"/>
      <c r="C922" s="206"/>
      <c r="D922" s="206"/>
      <c r="E922" s="206"/>
      <c r="F922" s="206"/>
      <c r="G922" s="206"/>
    </row>
    <row r="923" spans="2:7" ht="12.75" customHeight="1" x14ac:dyDescent="0.2">
      <c r="B923" s="206"/>
      <c r="C923" s="206"/>
      <c r="D923" s="206"/>
      <c r="E923" s="206"/>
      <c r="F923" s="206"/>
      <c r="G923" s="206"/>
    </row>
    <row r="924" spans="2:7" ht="12.75" customHeight="1" x14ac:dyDescent="0.2">
      <c r="B924" s="206"/>
      <c r="C924" s="206"/>
      <c r="D924" s="206"/>
      <c r="E924" s="206"/>
      <c r="F924" s="206"/>
      <c r="G924" s="206"/>
    </row>
    <row r="925" spans="2:7" ht="12.75" customHeight="1" x14ac:dyDescent="0.2">
      <c r="B925" s="206"/>
      <c r="C925" s="206"/>
      <c r="D925" s="206"/>
      <c r="E925" s="206"/>
      <c r="F925" s="206"/>
      <c r="G925" s="206"/>
    </row>
    <row r="926" spans="2:7" ht="12.75" customHeight="1" x14ac:dyDescent="0.2">
      <c r="B926" s="206"/>
      <c r="C926" s="206"/>
      <c r="D926" s="206"/>
      <c r="E926" s="206"/>
      <c r="F926" s="206"/>
      <c r="G926" s="206"/>
    </row>
    <row r="927" spans="2:7" ht="12.75" customHeight="1" x14ac:dyDescent="0.2">
      <c r="B927" s="206"/>
      <c r="C927" s="206"/>
      <c r="D927" s="206"/>
      <c r="E927" s="206"/>
      <c r="F927" s="206"/>
      <c r="G927" s="206"/>
    </row>
    <row r="928" spans="2:7" ht="12.75" customHeight="1" x14ac:dyDescent="0.2">
      <c r="B928" s="206"/>
      <c r="C928" s="206"/>
      <c r="D928" s="206"/>
      <c r="E928" s="206"/>
      <c r="F928" s="206"/>
      <c r="G928" s="206"/>
    </row>
    <row r="929" spans="2:7" ht="12.75" customHeight="1" x14ac:dyDescent="0.2">
      <c r="B929" s="206"/>
      <c r="C929" s="206"/>
      <c r="D929" s="206"/>
      <c r="E929" s="206"/>
      <c r="F929" s="206"/>
      <c r="G929" s="206"/>
    </row>
    <row r="930" spans="2:7" ht="12.75" customHeight="1" x14ac:dyDescent="0.2">
      <c r="B930" s="206"/>
      <c r="C930" s="206"/>
      <c r="D930" s="206"/>
      <c r="E930" s="206"/>
      <c r="F930" s="206"/>
      <c r="G930" s="206"/>
    </row>
    <row r="931" spans="2:7" ht="12.75" customHeight="1" x14ac:dyDescent="0.2">
      <c r="B931" s="206"/>
      <c r="C931" s="206"/>
      <c r="D931" s="206"/>
      <c r="E931" s="206"/>
      <c r="F931" s="206"/>
      <c r="G931" s="206"/>
    </row>
    <row r="932" spans="2:7" ht="12.75" customHeight="1" x14ac:dyDescent="0.2">
      <c r="B932" s="206"/>
      <c r="C932" s="206"/>
      <c r="D932" s="206"/>
      <c r="E932" s="206"/>
      <c r="F932" s="206"/>
      <c r="G932" s="206"/>
    </row>
    <row r="933" spans="2:7" ht="12.75" customHeight="1" x14ac:dyDescent="0.2">
      <c r="B933" s="206"/>
      <c r="C933" s="206"/>
      <c r="D933" s="206"/>
      <c r="E933" s="206"/>
      <c r="F933" s="206"/>
      <c r="G933" s="206"/>
    </row>
    <row r="934" spans="2:7" ht="12.75" customHeight="1" x14ac:dyDescent="0.2">
      <c r="B934" s="206"/>
      <c r="C934" s="206"/>
      <c r="D934" s="206"/>
      <c r="E934" s="206"/>
      <c r="F934" s="206"/>
      <c r="G934" s="206"/>
    </row>
    <row r="935" spans="2:7" ht="12.75" customHeight="1" x14ac:dyDescent="0.2">
      <c r="B935" s="206"/>
      <c r="C935" s="206"/>
      <c r="D935" s="206"/>
      <c r="E935" s="206"/>
      <c r="F935" s="206"/>
      <c r="G935" s="206"/>
    </row>
    <row r="936" spans="2:7" ht="12.75" customHeight="1" x14ac:dyDescent="0.2">
      <c r="B936" s="206"/>
      <c r="C936" s="206"/>
      <c r="D936" s="206"/>
      <c r="E936" s="206"/>
      <c r="F936" s="206"/>
      <c r="G936" s="206"/>
    </row>
    <row r="937" spans="2:7" ht="12.75" customHeight="1" x14ac:dyDescent="0.2">
      <c r="B937" s="206"/>
      <c r="C937" s="206"/>
      <c r="D937" s="206"/>
      <c r="E937" s="206"/>
      <c r="F937" s="206"/>
      <c r="G937" s="206"/>
    </row>
    <row r="938" spans="2:7" ht="12.75" customHeight="1" x14ac:dyDescent="0.2">
      <c r="B938" s="206"/>
      <c r="C938" s="206"/>
      <c r="D938" s="206"/>
      <c r="E938" s="206"/>
      <c r="F938" s="206"/>
      <c r="G938" s="206"/>
    </row>
    <row r="939" spans="2:7" ht="12.75" customHeight="1" x14ac:dyDescent="0.2">
      <c r="B939" s="206"/>
      <c r="C939" s="206"/>
      <c r="D939" s="206"/>
      <c r="E939" s="206"/>
      <c r="F939" s="206"/>
      <c r="G939" s="206"/>
    </row>
    <row r="940" spans="2:7" ht="12.75" customHeight="1" x14ac:dyDescent="0.2">
      <c r="B940" s="206"/>
      <c r="C940" s="206"/>
      <c r="D940" s="206"/>
      <c r="E940" s="206"/>
      <c r="F940" s="206"/>
      <c r="G940" s="206"/>
    </row>
    <row r="941" spans="2:7" ht="12.75" customHeight="1" x14ac:dyDescent="0.2">
      <c r="B941" s="206"/>
      <c r="C941" s="206"/>
      <c r="D941" s="206"/>
      <c r="E941" s="206"/>
      <c r="F941" s="206"/>
      <c r="G941" s="206"/>
    </row>
    <row r="942" spans="2:7" ht="12.75" customHeight="1" x14ac:dyDescent="0.2">
      <c r="B942" s="206"/>
      <c r="C942" s="206"/>
      <c r="D942" s="206"/>
      <c r="E942" s="206"/>
      <c r="F942" s="206"/>
      <c r="G942" s="206"/>
    </row>
    <row r="943" spans="2:7" ht="12.75" customHeight="1" x14ac:dyDescent="0.2">
      <c r="B943" s="206"/>
      <c r="C943" s="206"/>
      <c r="D943" s="206"/>
      <c r="E943" s="206"/>
      <c r="F943" s="206"/>
      <c r="G943" s="206"/>
    </row>
    <row r="944" spans="2:7" ht="12.75" customHeight="1" x14ac:dyDescent="0.2">
      <c r="B944" s="206"/>
      <c r="C944" s="206"/>
      <c r="D944" s="206"/>
      <c r="E944" s="206"/>
      <c r="F944" s="206"/>
      <c r="G944" s="206"/>
    </row>
    <row r="945" spans="2:7" ht="12.75" customHeight="1" x14ac:dyDescent="0.2">
      <c r="B945" s="206"/>
      <c r="C945" s="206"/>
      <c r="D945" s="206"/>
      <c r="E945" s="206"/>
      <c r="F945" s="206"/>
      <c r="G945" s="206"/>
    </row>
    <row r="946" spans="2:7" ht="12.75" customHeight="1" x14ac:dyDescent="0.2">
      <c r="B946" s="206"/>
      <c r="C946" s="206"/>
      <c r="D946" s="206"/>
      <c r="E946" s="206"/>
      <c r="F946" s="206"/>
      <c r="G946" s="206"/>
    </row>
    <row r="947" spans="2:7" ht="12.75" customHeight="1" x14ac:dyDescent="0.2">
      <c r="B947" s="206"/>
      <c r="C947" s="206"/>
      <c r="D947" s="206"/>
      <c r="E947" s="206"/>
      <c r="F947" s="206"/>
      <c r="G947" s="206"/>
    </row>
    <row r="948" spans="2:7" ht="12.75" customHeight="1" x14ac:dyDescent="0.2">
      <c r="B948" s="206"/>
      <c r="C948" s="206"/>
      <c r="D948" s="206"/>
      <c r="E948" s="206"/>
      <c r="F948" s="206"/>
      <c r="G948" s="206"/>
    </row>
    <row r="949" spans="2:7" ht="12.75" customHeight="1" x14ac:dyDescent="0.2">
      <c r="B949" s="206"/>
      <c r="C949" s="206"/>
      <c r="D949" s="206"/>
      <c r="E949" s="206"/>
      <c r="F949" s="206"/>
      <c r="G949" s="206"/>
    </row>
    <row r="950" spans="2:7" ht="12.75" customHeight="1" x14ac:dyDescent="0.2">
      <c r="B950" s="206"/>
      <c r="C950" s="206"/>
      <c r="D950" s="206"/>
      <c r="E950" s="206"/>
      <c r="F950" s="206"/>
      <c r="G950" s="206"/>
    </row>
    <row r="951" spans="2:7" ht="12.75" customHeight="1" x14ac:dyDescent="0.2">
      <c r="B951" s="206"/>
      <c r="C951" s="206"/>
      <c r="D951" s="206"/>
      <c r="E951" s="206"/>
      <c r="F951" s="206"/>
      <c r="G951" s="206"/>
    </row>
    <row r="952" spans="2:7" ht="12.75" customHeight="1" x14ac:dyDescent="0.2">
      <c r="B952" s="206"/>
      <c r="C952" s="206"/>
      <c r="D952" s="206"/>
      <c r="E952" s="206"/>
      <c r="F952" s="206"/>
      <c r="G952" s="206"/>
    </row>
    <row r="953" spans="2:7" ht="12.75" customHeight="1" x14ac:dyDescent="0.2">
      <c r="B953" s="206"/>
      <c r="C953" s="206"/>
      <c r="D953" s="206"/>
      <c r="E953" s="206"/>
      <c r="F953" s="206"/>
      <c r="G953" s="206"/>
    </row>
    <row r="954" spans="2:7" ht="12.75" customHeight="1" x14ac:dyDescent="0.2">
      <c r="B954" s="206"/>
      <c r="C954" s="206"/>
      <c r="D954" s="206"/>
      <c r="E954" s="206"/>
      <c r="F954" s="206"/>
      <c r="G954" s="206"/>
    </row>
    <row r="955" spans="2:7" ht="12.75" customHeight="1" x14ac:dyDescent="0.2">
      <c r="B955" s="206"/>
      <c r="C955" s="206"/>
      <c r="D955" s="206"/>
      <c r="E955" s="206"/>
      <c r="F955" s="206"/>
      <c r="G955" s="206"/>
    </row>
    <row r="956" spans="2:7" ht="12.75" customHeight="1" x14ac:dyDescent="0.2">
      <c r="B956" s="206"/>
      <c r="C956" s="206"/>
      <c r="D956" s="206"/>
      <c r="E956" s="206"/>
      <c r="F956" s="206"/>
      <c r="G956" s="206"/>
    </row>
    <row r="957" spans="2:7" ht="12.75" customHeight="1" x14ac:dyDescent="0.2">
      <c r="B957" s="206"/>
      <c r="C957" s="206"/>
      <c r="D957" s="206"/>
      <c r="E957" s="206"/>
      <c r="F957" s="206"/>
      <c r="G957" s="206"/>
    </row>
    <row r="958" spans="2:7" ht="12.75" customHeight="1" x14ac:dyDescent="0.2">
      <c r="B958" s="206"/>
      <c r="C958" s="206"/>
      <c r="D958" s="206"/>
      <c r="E958" s="206"/>
      <c r="F958" s="206"/>
      <c r="G958" s="206"/>
    </row>
    <row r="959" spans="2:7" ht="12.75" customHeight="1" x14ac:dyDescent="0.2">
      <c r="B959" s="206"/>
      <c r="C959" s="206"/>
      <c r="D959" s="206"/>
      <c r="E959" s="206"/>
      <c r="F959" s="206"/>
      <c r="G959" s="206"/>
    </row>
    <row r="960" spans="2:7" ht="12.75" customHeight="1" x14ac:dyDescent="0.2">
      <c r="B960" s="206"/>
      <c r="C960" s="206"/>
      <c r="D960" s="206"/>
      <c r="E960" s="206"/>
      <c r="F960" s="206"/>
      <c r="G960" s="206"/>
    </row>
    <row r="961" spans="2:7" ht="12.75" customHeight="1" x14ac:dyDescent="0.2">
      <c r="B961" s="206"/>
      <c r="C961" s="206"/>
      <c r="D961" s="206"/>
      <c r="E961" s="206"/>
      <c r="F961" s="206"/>
      <c r="G961" s="206"/>
    </row>
    <row r="962" spans="2:7" ht="12.75" customHeight="1" x14ac:dyDescent="0.2">
      <c r="B962" s="206"/>
      <c r="C962" s="206"/>
      <c r="D962" s="206"/>
      <c r="E962" s="206"/>
      <c r="F962" s="206"/>
      <c r="G962" s="206"/>
    </row>
    <row r="963" spans="2:7" ht="12.75" customHeight="1" x14ac:dyDescent="0.2">
      <c r="B963" s="206"/>
      <c r="C963" s="206"/>
      <c r="D963" s="206"/>
      <c r="E963" s="206"/>
      <c r="F963" s="206"/>
      <c r="G963" s="206"/>
    </row>
    <row r="964" spans="2:7" ht="12.75" customHeight="1" x14ac:dyDescent="0.2">
      <c r="B964" s="206"/>
      <c r="C964" s="206"/>
      <c r="D964" s="206"/>
      <c r="E964" s="206"/>
      <c r="F964" s="206"/>
      <c r="G964" s="206"/>
    </row>
    <row r="965" spans="2:7" ht="12.75" customHeight="1" x14ac:dyDescent="0.2">
      <c r="B965" s="206"/>
      <c r="C965" s="206"/>
      <c r="D965" s="206"/>
      <c r="E965" s="206"/>
      <c r="F965" s="206"/>
      <c r="G965" s="206"/>
    </row>
    <row r="966" spans="2:7" ht="12.75" customHeight="1" x14ac:dyDescent="0.2">
      <c r="B966" s="206"/>
      <c r="C966" s="206"/>
      <c r="D966" s="206"/>
      <c r="E966" s="206"/>
      <c r="F966" s="206"/>
      <c r="G966" s="206"/>
    </row>
    <row r="967" spans="2:7" ht="12.75" customHeight="1" x14ac:dyDescent="0.2">
      <c r="B967" s="206"/>
      <c r="C967" s="206"/>
      <c r="D967" s="206"/>
      <c r="E967" s="206"/>
      <c r="F967" s="206"/>
      <c r="G967" s="206"/>
    </row>
    <row r="968" spans="2:7" ht="12.75" customHeight="1" x14ac:dyDescent="0.2">
      <c r="B968" s="206"/>
      <c r="C968" s="206"/>
      <c r="D968" s="206"/>
      <c r="E968" s="206"/>
      <c r="F968" s="206"/>
      <c r="G968" s="206"/>
    </row>
    <row r="969" spans="2:7" ht="12.75" customHeight="1" x14ac:dyDescent="0.2">
      <c r="B969" s="206"/>
      <c r="C969" s="206"/>
      <c r="D969" s="206"/>
      <c r="E969" s="206"/>
      <c r="F969" s="206"/>
      <c r="G969" s="206"/>
    </row>
    <row r="970" spans="2:7" ht="12.75" customHeight="1" x14ac:dyDescent="0.2">
      <c r="B970" s="206"/>
      <c r="C970" s="206"/>
      <c r="D970" s="206"/>
      <c r="E970" s="206"/>
      <c r="F970" s="206"/>
      <c r="G970" s="206"/>
    </row>
    <row r="971" spans="2:7" ht="12.75" customHeight="1" x14ac:dyDescent="0.2">
      <c r="B971" s="206"/>
      <c r="C971" s="206"/>
      <c r="D971" s="206"/>
      <c r="E971" s="206"/>
      <c r="F971" s="206"/>
      <c r="G971" s="206"/>
    </row>
    <row r="972" spans="2:7" ht="12.75" customHeight="1" x14ac:dyDescent="0.2">
      <c r="B972" s="206"/>
      <c r="C972" s="206"/>
      <c r="D972" s="206"/>
      <c r="E972" s="206"/>
      <c r="F972" s="206"/>
      <c r="G972" s="206"/>
    </row>
  </sheetData>
  <mergeCells count="14">
    <mergeCell ref="E44:F44"/>
    <mergeCell ref="E46:F46"/>
    <mergeCell ref="E47:F47"/>
    <mergeCell ref="H7:H8"/>
    <mergeCell ref="I7:I8"/>
    <mergeCell ref="B20:F20"/>
    <mergeCell ref="A7:A8"/>
    <mergeCell ref="B7:F8"/>
    <mergeCell ref="G7:G8"/>
    <mergeCell ref="A1:I1"/>
    <mergeCell ref="B2:I2"/>
    <mergeCell ref="B3:I3"/>
    <mergeCell ref="B4:I4"/>
    <mergeCell ref="G6:I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964"/>
  <sheetViews>
    <sheetView topLeftCell="A2" workbookViewId="0">
      <selection activeCell="G31" sqref="G31"/>
    </sheetView>
  </sheetViews>
  <sheetFormatPr defaultColWidth="17.28515625" defaultRowHeight="12" x14ac:dyDescent="0.2"/>
  <cols>
    <col min="1" max="1" width="3.85546875" style="458" customWidth="1"/>
    <col min="2" max="2" width="3.28515625" style="152" customWidth="1"/>
    <col min="3" max="3" width="3.7109375" style="152" customWidth="1"/>
    <col min="4" max="4" width="4.42578125" style="152" customWidth="1"/>
    <col min="5" max="5" width="2" style="152" customWidth="1"/>
    <col min="6" max="6" width="43.5703125" style="152" customWidth="1"/>
    <col min="7" max="7" width="8.7109375" style="152" customWidth="1"/>
    <col min="8" max="10" width="10.42578125" style="152" customWidth="1"/>
    <col min="11" max="11" width="12" style="152" customWidth="1"/>
    <col min="12" max="20" width="9.140625" style="152" customWidth="1"/>
    <col min="21" max="28" width="8" style="152" customWidth="1"/>
    <col min="29" max="258" width="17.28515625" style="152"/>
    <col min="259" max="259" width="5.5703125" style="152" customWidth="1"/>
    <col min="260" max="261" width="4.28515625" style="152" customWidth="1"/>
    <col min="262" max="262" width="4.85546875" style="152" customWidth="1"/>
    <col min="263" max="263" width="2.85546875" style="152" customWidth="1"/>
    <col min="264" max="264" width="43.5703125" style="152" customWidth="1"/>
    <col min="265" max="265" width="10.28515625" style="152" customWidth="1"/>
    <col min="266" max="266" width="13.140625" style="152" customWidth="1"/>
    <col min="267" max="267" width="12" style="152" customWidth="1"/>
    <col min="268" max="276" width="9.140625" style="152" customWidth="1"/>
    <col min="277" max="284" width="8" style="152" customWidth="1"/>
    <col min="285" max="514" width="17.28515625" style="152"/>
    <col min="515" max="515" width="5.5703125" style="152" customWidth="1"/>
    <col min="516" max="517" width="4.28515625" style="152" customWidth="1"/>
    <col min="518" max="518" width="4.85546875" style="152" customWidth="1"/>
    <col min="519" max="519" width="2.85546875" style="152" customWidth="1"/>
    <col min="520" max="520" width="43.5703125" style="152" customWidth="1"/>
    <col min="521" max="521" width="10.28515625" style="152" customWidth="1"/>
    <col min="522" max="522" width="13.140625" style="152" customWidth="1"/>
    <col min="523" max="523" width="12" style="152" customWidth="1"/>
    <col min="524" max="532" width="9.140625" style="152" customWidth="1"/>
    <col min="533" max="540" width="8" style="152" customWidth="1"/>
    <col min="541" max="770" width="17.28515625" style="152"/>
    <col min="771" max="771" width="5.5703125" style="152" customWidth="1"/>
    <col min="772" max="773" width="4.28515625" style="152" customWidth="1"/>
    <col min="774" max="774" width="4.85546875" style="152" customWidth="1"/>
    <col min="775" max="775" width="2.85546875" style="152" customWidth="1"/>
    <col min="776" max="776" width="43.5703125" style="152" customWidth="1"/>
    <col min="777" max="777" width="10.28515625" style="152" customWidth="1"/>
    <col min="778" max="778" width="13.140625" style="152" customWidth="1"/>
    <col min="779" max="779" width="12" style="152" customWidth="1"/>
    <col min="780" max="788" width="9.140625" style="152" customWidth="1"/>
    <col min="789" max="796" width="8" style="152" customWidth="1"/>
    <col min="797" max="1026" width="17.28515625" style="152"/>
    <col min="1027" max="1027" width="5.5703125" style="152" customWidth="1"/>
    <col min="1028" max="1029" width="4.28515625" style="152" customWidth="1"/>
    <col min="1030" max="1030" width="4.85546875" style="152" customWidth="1"/>
    <col min="1031" max="1031" width="2.85546875" style="152" customWidth="1"/>
    <col min="1032" max="1032" width="43.5703125" style="152" customWidth="1"/>
    <col min="1033" max="1033" width="10.28515625" style="152" customWidth="1"/>
    <col min="1034" max="1034" width="13.140625" style="152" customWidth="1"/>
    <col min="1035" max="1035" width="12" style="152" customWidth="1"/>
    <col min="1036" max="1044" width="9.140625" style="152" customWidth="1"/>
    <col min="1045" max="1052" width="8" style="152" customWidth="1"/>
    <col min="1053" max="1282" width="17.28515625" style="152"/>
    <col min="1283" max="1283" width="5.5703125" style="152" customWidth="1"/>
    <col min="1284" max="1285" width="4.28515625" style="152" customWidth="1"/>
    <col min="1286" max="1286" width="4.85546875" style="152" customWidth="1"/>
    <col min="1287" max="1287" width="2.85546875" style="152" customWidth="1"/>
    <col min="1288" max="1288" width="43.5703125" style="152" customWidth="1"/>
    <col min="1289" max="1289" width="10.28515625" style="152" customWidth="1"/>
    <col min="1290" max="1290" width="13.140625" style="152" customWidth="1"/>
    <col min="1291" max="1291" width="12" style="152" customWidth="1"/>
    <col min="1292" max="1300" width="9.140625" style="152" customWidth="1"/>
    <col min="1301" max="1308" width="8" style="152" customWidth="1"/>
    <col min="1309" max="1538" width="17.28515625" style="152"/>
    <col min="1539" max="1539" width="5.5703125" style="152" customWidth="1"/>
    <col min="1540" max="1541" width="4.28515625" style="152" customWidth="1"/>
    <col min="1542" max="1542" width="4.85546875" style="152" customWidth="1"/>
    <col min="1543" max="1543" width="2.85546875" style="152" customWidth="1"/>
    <col min="1544" max="1544" width="43.5703125" style="152" customWidth="1"/>
    <col min="1545" max="1545" width="10.28515625" style="152" customWidth="1"/>
    <col min="1546" max="1546" width="13.140625" style="152" customWidth="1"/>
    <col min="1547" max="1547" width="12" style="152" customWidth="1"/>
    <col min="1548" max="1556" width="9.140625" style="152" customWidth="1"/>
    <col min="1557" max="1564" width="8" style="152" customWidth="1"/>
    <col min="1565" max="1794" width="17.28515625" style="152"/>
    <col min="1795" max="1795" width="5.5703125" style="152" customWidth="1"/>
    <col min="1796" max="1797" width="4.28515625" style="152" customWidth="1"/>
    <col min="1798" max="1798" width="4.85546875" style="152" customWidth="1"/>
    <col min="1799" max="1799" width="2.85546875" style="152" customWidth="1"/>
    <col min="1800" max="1800" width="43.5703125" style="152" customWidth="1"/>
    <col min="1801" max="1801" width="10.28515625" style="152" customWidth="1"/>
    <col min="1802" max="1802" width="13.140625" style="152" customWidth="1"/>
    <col min="1803" max="1803" width="12" style="152" customWidth="1"/>
    <col min="1804" max="1812" width="9.140625" style="152" customWidth="1"/>
    <col min="1813" max="1820" width="8" style="152" customWidth="1"/>
    <col min="1821" max="2050" width="17.28515625" style="152"/>
    <col min="2051" max="2051" width="5.5703125" style="152" customWidth="1"/>
    <col min="2052" max="2053" width="4.28515625" style="152" customWidth="1"/>
    <col min="2054" max="2054" width="4.85546875" style="152" customWidth="1"/>
    <col min="2055" max="2055" width="2.85546875" style="152" customWidth="1"/>
    <col min="2056" max="2056" width="43.5703125" style="152" customWidth="1"/>
    <col min="2057" max="2057" width="10.28515625" style="152" customWidth="1"/>
    <col min="2058" max="2058" width="13.140625" style="152" customWidth="1"/>
    <col min="2059" max="2059" width="12" style="152" customWidth="1"/>
    <col min="2060" max="2068" width="9.140625" style="152" customWidth="1"/>
    <col min="2069" max="2076" width="8" style="152" customWidth="1"/>
    <col min="2077" max="2306" width="17.28515625" style="152"/>
    <col min="2307" max="2307" width="5.5703125" style="152" customWidth="1"/>
    <col min="2308" max="2309" width="4.28515625" style="152" customWidth="1"/>
    <col min="2310" max="2310" width="4.85546875" style="152" customWidth="1"/>
    <col min="2311" max="2311" width="2.85546875" style="152" customWidth="1"/>
    <col min="2312" max="2312" width="43.5703125" style="152" customWidth="1"/>
    <col min="2313" max="2313" width="10.28515625" style="152" customWidth="1"/>
    <col min="2314" max="2314" width="13.140625" style="152" customWidth="1"/>
    <col min="2315" max="2315" width="12" style="152" customWidth="1"/>
    <col min="2316" max="2324" width="9.140625" style="152" customWidth="1"/>
    <col min="2325" max="2332" width="8" style="152" customWidth="1"/>
    <col min="2333" max="2562" width="17.28515625" style="152"/>
    <col min="2563" max="2563" width="5.5703125" style="152" customWidth="1"/>
    <col min="2564" max="2565" width="4.28515625" style="152" customWidth="1"/>
    <col min="2566" max="2566" width="4.85546875" style="152" customWidth="1"/>
    <col min="2567" max="2567" width="2.85546875" style="152" customWidth="1"/>
    <col min="2568" max="2568" width="43.5703125" style="152" customWidth="1"/>
    <col min="2569" max="2569" width="10.28515625" style="152" customWidth="1"/>
    <col min="2570" max="2570" width="13.140625" style="152" customWidth="1"/>
    <col min="2571" max="2571" width="12" style="152" customWidth="1"/>
    <col min="2572" max="2580" width="9.140625" style="152" customWidth="1"/>
    <col min="2581" max="2588" width="8" style="152" customWidth="1"/>
    <col min="2589" max="2818" width="17.28515625" style="152"/>
    <col min="2819" max="2819" width="5.5703125" style="152" customWidth="1"/>
    <col min="2820" max="2821" width="4.28515625" style="152" customWidth="1"/>
    <col min="2822" max="2822" width="4.85546875" style="152" customWidth="1"/>
    <col min="2823" max="2823" width="2.85546875" style="152" customWidth="1"/>
    <col min="2824" max="2824" width="43.5703125" style="152" customWidth="1"/>
    <col min="2825" max="2825" width="10.28515625" style="152" customWidth="1"/>
    <col min="2826" max="2826" width="13.140625" style="152" customWidth="1"/>
    <col min="2827" max="2827" width="12" style="152" customWidth="1"/>
    <col min="2828" max="2836" width="9.140625" style="152" customWidth="1"/>
    <col min="2837" max="2844" width="8" style="152" customWidth="1"/>
    <col min="2845" max="3074" width="17.28515625" style="152"/>
    <col min="3075" max="3075" width="5.5703125" style="152" customWidth="1"/>
    <col min="3076" max="3077" width="4.28515625" style="152" customWidth="1"/>
    <col min="3078" max="3078" width="4.85546875" style="152" customWidth="1"/>
    <col min="3079" max="3079" width="2.85546875" style="152" customWidth="1"/>
    <col min="3080" max="3080" width="43.5703125" style="152" customWidth="1"/>
    <col min="3081" max="3081" width="10.28515625" style="152" customWidth="1"/>
    <col min="3082" max="3082" width="13.140625" style="152" customWidth="1"/>
    <col min="3083" max="3083" width="12" style="152" customWidth="1"/>
    <col min="3084" max="3092" width="9.140625" style="152" customWidth="1"/>
    <col min="3093" max="3100" width="8" style="152" customWidth="1"/>
    <col min="3101" max="3330" width="17.28515625" style="152"/>
    <col min="3331" max="3331" width="5.5703125" style="152" customWidth="1"/>
    <col min="3332" max="3333" width="4.28515625" style="152" customWidth="1"/>
    <col min="3334" max="3334" width="4.85546875" style="152" customWidth="1"/>
    <col min="3335" max="3335" width="2.85546875" style="152" customWidth="1"/>
    <col min="3336" max="3336" width="43.5703125" style="152" customWidth="1"/>
    <col min="3337" max="3337" width="10.28515625" style="152" customWidth="1"/>
    <col min="3338" max="3338" width="13.140625" style="152" customWidth="1"/>
    <col min="3339" max="3339" width="12" style="152" customWidth="1"/>
    <col min="3340" max="3348" width="9.140625" style="152" customWidth="1"/>
    <col min="3349" max="3356" width="8" style="152" customWidth="1"/>
    <col min="3357" max="3586" width="17.28515625" style="152"/>
    <col min="3587" max="3587" width="5.5703125" style="152" customWidth="1"/>
    <col min="3588" max="3589" width="4.28515625" style="152" customWidth="1"/>
    <col min="3590" max="3590" width="4.85546875" style="152" customWidth="1"/>
    <col min="3591" max="3591" width="2.85546875" style="152" customWidth="1"/>
    <col min="3592" max="3592" width="43.5703125" style="152" customWidth="1"/>
    <col min="3593" max="3593" width="10.28515625" style="152" customWidth="1"/>
    <col min="3594" max="3594" width="13.140625" style="152" customWidth="1"/>
    <col min="3595" max="3595" width="12" style="152" customWidth="1"/>
    <col min="3596" max="3604" width="9.140625" style="152" customWidth="1"/>
    <col min="3605" max="3612" width="8" style="152" customWidth="1"/>
    <col min="3613" max="3842" width="17.28515625" style="152"/>
    <col min="3843" max="3843" width="5.5703125" style="152" customWidth="1"/>
    <col min="3844" max="3845" width="4.28515625" style="152" customWidth="1"/>
    <col min="3846" max="3846" width="4.85546875" style="152" customWidth="1"/>
    <col min="3847" max="3847" width="2.85546875" style="152" customWidth="1"/>
    <col min="3848" max="3848" width="43.5703125" style="152" customWidth="1"/>
    <col min="3849" max="3849" width="10.28515625" style="152" customWidth="1"/>
    <col min="3850" max="3850" width="13.140625" style="152" customWidth="1"/>
    <col min="3851" max="3851" width="12" style="152" customWidth="1"/>
    <col min="3852" max="3860" width="9.140625" style="152" customWidth="1"/>
    <col min="3861" max="3868" width="8" style="152" customWidth="1"/>
    <col min="3869" max="4098" width="17.28515625" style="152"/>
    <col min="4099" max="4099" width="5.5703125" style="152" customWidth="1"/>
    <col min="4100" max="4101" width="4.28515625" style="152" customWidth="1"/>
    <col min="4102" max="4102" width="4.85546875" style="152" customWidth="1"/>
    <col min="4103" max="4103" width="2.85546875" style="152" customWidth="1"/>
    <col min="4104" max="4104" width="43.5703125" style="152" customWidth="1"/>
    <col min="4105" max="4105" width="10.28515625" style="152" customWidth="1"/>
    <col min="4106" max="4106" width="13.140625" style="152" customWidth="1"/>
    <col min="4107" max="4107" width="12" style="152" customWidth="1"/>
    <col min="4108" max="4116" width="9.140625" style="152" customWidth="1"/>
    <col min="4117" max="4124" width="8" style="152" customWidth="1"/>
    <col min="4125" max="4354" width="17.28515625" style="152"/>
    <col min="4355" max="4355" width="5.5703125" style="152" customWidth="1"/>
    <col min="4356" max="4357" width="4.28515625" style="152" customWidth="1"/>
    <col min="4358" max="4358" width="4.85546875" style="152" customWidth="1"/>
    <col min="4359" max="4359" width="2.85546875" style="152" customWidth="1"/>
    <col min="4360" max="4360" width="43.5703125" style="152" customWidth="1"/>
    <col min="4361" max="4361" width="10.28515625" style="152" customWidth="1"/>
    <col min="4362" max="4362" width="13.140625" style="152" customWidth="1"/>
    <col min="4363" max="4363" width="12" style="152" customWidth="1"/>
    <col min="4364" max="4372" width="9.140625" style="152" customWidth="1"/>
    <col min="4373" max="4380" width="8" style="152" customWidth="1"/>
    <col min="4381" max="4610" width="17.28515625" style="152"/>
    <col min="4611" max="4611" width="5.5703125" style="152" customWidth="1"/>
    <col min="4612" max="4613" width="4.28515625" style="152" customWidth="1"/>
    <col min="4614" max="4614" width="4.85546875" style="152" customWidth="1"/>
    <col min="4615" max="4615" width="2.85546875" style="152" customWidth="1"/>
    <col min="4616" max="4616" width="43.5703125" style="152" customWidth="1"/>
    <col min="4617" max="4617" width="10.28515625" style="152" customWidth="1"/>
    <col min="4618" max="4618" width="13.140625" style="152" customWidth="1"/>
    <col min="4619" max="4619" width="12" style="152" customWidth="1"/>
    <col min="4620" max="4628" width="9.140625" style="152" customWidth="1"/>
    <col min="4629" max="4636" width="8" style="152" customWidth="1"/>
    <col min="4637" max="4866" width="17.28515625" style="152"/>
    <col min="4867" max="4867" width="5.5703125" style="152" customWidth="1"/>
    <col min="4868" max="4869" width="4.28515625" style="152" customWidth="1"/>
    <col min="4870" max="4870" width="4.85546875" style="152" customWidth="1"/>
    <col min="4871" max="4871" width="2.85546875" style="152" customWidth="1"/>
    <col min="4872" max="4872" width="43.5703125" style="152" customWidth="1"/>
    <col min="4873" max="4873" width="10.28515625" style="152" customWidth="1"/>
    <col min="4874" max="4874" width="13.140625" style="152" customWidth="1"/>
    <col min="4875" max="4875" width="12" style="152" customWidth="1"/>
    <col min="4876" max="4884" width="9.140625" style="152" customWidth="1"/>
    <col min="4885" max="4892" width="8" style="152" customWidth="1"/>
    <col min="4893" max="5122" width="17.28515625" style="152"/>
    <col min="5123" max="5123" width="5.5703125" style="152" customWidth="1"/>
    <col min="5124" max="5125" width="4.28515625" style="152" customWidth="1"/>
    <col min="5126" max="5126" width="4.85546875" style="152" customWidth="1"/>
    <col min="5127" max="5127" width="2.85546875" style="152" customWidth="1"/>
    <col min="5128" max="5128" width="43.5703125" style="152" customWidth="1"/>
    <col min="5129" max="5129" width="10.28515625" style="152" customWidth="1"/>
    <col min="5130" max="5130" width="13.140625" style="152" customWidth="1"/>
    <col min="5131" max="5131" width="12" style="152" customWidth="1"/>
    <col min="5132" max="5140" width="9.140625" style="152" customWidth="1"/>
    <col min="5141" max="5148" width="8" style="152" customWidth="1"/>
    <col min="5149" max="5378" width="17.28515625" style="152"/>
    <col min="5379" max="5379" width="5.5703125" style="152" customWidth="1"/>
    <col min="5380" max="5381" width="4.28515625" style="152" customWidth="1"/>
    <col min="5382" max="5382" width="4.85546875" style="152" customWidth="1"/>
    <col min="5383" max="5383" width="2.85546875" style="152" customWidth="1"/>
    <col min="5384" max="5384" width="43.5703125" style="152" customWidth="1"/>
    <col min="5385" max="5385" width="10.28515625" style="152" customWidth="1"/>
    <col min="5386" max="5386" width="13.140625" style="152" customWidth="1"/>
    <col min="5387" max="5387" width="12" style="152" customWidth="1"/>
    <col min="5388" max="5396" width="9.140625" style="152" customWidth="1"/>
    <col min="5397" max="5404" width="8" style="152" customWidth="1"/>
    <col min="5405" max="5634" width="17.28515625" style="152"/>
    <col min="5635" max="5635" width="5.5703125" style="152" customWidth="1"/>
    <col min="5636" max="5637" width="4.28515625" style="152" customWidth="1"/>
    <col min="5638" max="5638" width="4.85546875" style="152" customWidth="1"/>
    <col min="5639" max="5639" width="2.85546875" style="152" customWidth="1"/>
    <col min="5640" max="5640" width="43.5703125" style="152" customWidth="1"/>
    <col min="5641" max="5641" width="10.28515625" style="152" customWidth="1"/>
    <col min="5642" max="5642" width="13.140625" style="152" customWidth="1"/>
    <col min="5643" max="5643" width="12" style="152" customWidth="1"/>
    <col min="5644" max="5652" width="9.140625" style="152" customWidth="1"/>
    <col min="5653" max="5660" width="8" style="152" customWidth="1"/>
    <col min="5661" max="5890" width="17.28515625" style="152"/>
    <col min="5891" max="5891" width="5.5703125" style="152" customWidth="1"/>
    <col min="5892" max="5893" width="4.28515625" style="152" customWidth="1"/>
    <col min="5894" max="5894" width="4.85546875" style="152" customWidth="1"/>
    <col min="5895" max="5895" width="2.85546875" style="152" customWidth="1"/>
    <col min="5896" max="5896" width="43.5703125" style="152" customWidth="1"/>
    <col min="5897" max="5897" width="10.28515625" style="152" customWidth="1"/>
    <col min="5898" max="5898" width="13.140625" style="152" customWidth="1"/>
    <col min="5899" max="5899" width="12" style="152" customWidth="1"/>
    <col min="5900" max="5908" width="9.140625" style="152" customWidth="1"/>
    <col min="5909" max="5916" width="8" style="152" customWidth="1"/>
    <col min="5917" max="6146" width="17.28515625" style="152"/>
    <col min="6147" max="6147" width="5.5703125" style="152" customWidth="1"/>
    <col min="6148" max="6149" width="4.28515625" style="152" customWidth="1"/>
    <col min="6150" max="6150" width="4.85546875" style="152" customWidth="1"/>
    <col min="6151" max="6151" width="2.85546875" style="152" customWidth="1"/>
    <col min="6152" max="6152" width="43.5703125" style="152" customWidth="1"/>
    <col min="6153" max="6153" width="10.28515625" style="152" customWidth="1"/>
    <col min="6154" max="6154" width="13.140625" style="152" customWidth="1"/>
    <col min="6155" max="6155" width="12" style="152" customWidth="1"/>
    <col min="6156" max="6164" width="9.140625" style="152" customWidth="1"/>
    <col min="6165" max="6172" width="8" style="152" customWidth="1"/>
    <col min="6173" max="6402" width="17.28515625" style="152"/>
    <col min="6403" max="6403" width="5.5703125" style="152" customWidth="1"/>
    <col min="6404" max="6405" width="4.28515625" style="152" customWidth="1"/>
    <col min="6406" max="6406" width="4.85546875" style="152" customWidth="1"/>
    <col min="6407" max="6407" width="2.85546875" style="152" customWidth="1"/>
    <col min="6408" max="6408" width="43.5703125" style="152" customWidth="1"/>
    <col min="6409" max="6409" width="10.28515625" style="152" customWidth="1"/>
    <col min="6410" max="6410" width="13.140625" style="152" customWidth="1"/>
    <col min="6411" max="6411" width="12" style="152" customWidth="1"/>
    <col min="6412" max="6420" width="9.140625" style="152" customWidth="1"/>
    <col min="6421" max="6428" width="8" style="152" customWidth="1"/>
    <col min="6429" max="6658" width="17.28515625" style="152"/>
    <col min="6659" max="6659" width="5.5703125" style="152" customWidth="1"/>
    <col min="6660" max="6661" width="4.28515625" style="152" customWidth="1"/>
    <col min="6662" max="6662" width="4.85546875" style="152" customWidth="1"/>
    <col min="6663" max="6663" width="2.85546875" style="152" customWidth="1"/>
    <col min="6664" max="6664" width="43.5703125" style="152" customWidth="1"/>
    <col min="6665" max="6665" width="10.28515625" style="152" customWidth="1"/>
    <col min="6666" max="6666" width="13.140625" style="152" customWidth="1"/>
    <col min="6667" max="6667" width="12" style="152" customWidth="1"/>
    <col min="6668" max="6676" width="9.140625" style="152" customWidth="1"/>
    <col min="6677" max="6684" width="8" style="152" customWidth="1"/>
    <col min="6685" max="6914" width="17.28515625" style="152"/>
    <col min="6915" max="6915" width="5.5703125" style="152" customWidth="1"/>
    <col min="6916" max="6917" width="4.28515625" style="152" customWidth="1"/>
    <col min="6918" max="6918" width="4.85546875" style="152" customWidth="1"/>
    <col min="6919" max="6919" width="2.85546875" style="152" customWidth="1"/>
    <col min="6920" max="6920" width="43.5703125" style="152" customWidth="1"/>
    <col min="6921" max="6921" width="10.28515625" style="152" customWidth="1"/>
    <col min="6922" max="6922" width="13.140625" style="152" customWidth="1"/>
    <col min="6923" max="6923" width="12" style="152" customWidth="1"/>
    <col min="6924" max="6932" width="9.140625" style="152" customWidth="1"/>
    <col min="6933" max="6940" width="8" style="152" customWidth="1"/>
    <col min="6941" max="7170" width="17.28515625" style="152"/>
    <col min="7171" max="7171" width="5.5703125" style="152" customWidth="1"/>
    <col min="7172" max="7173" width="4.28515625" style="152" customWidth="1"/>
    <col min="7174" max="7174" width="4.85546875" style="152" customWidth="1"/>
    <col min="7175" max="7175" width="2.85546875" style="152" customWidth="1"/>
    <col min="7176" max="7176" width="43.5703125" style="152" customWidth="1"/>
    <col min="7177" max="7177" width="10.28515625" style="152" customWidth="1"/>
    <col min="7178" max="7178" width="13.140625" style="152" customWidth="1"/>
    <col min="7179" max="7179" width="12" style="152" customWidth="1"/>
    <col min="7180" max="7188" width="9.140625" style="152" customWidth="1"/>
    <col min="7189" max="7196" width="8" style="152" customWidth="1"/>
    <col min="7197" max="7426" width="17.28515625" style="152"/>
    <col min="7427" max="7427" width="5.5703125" style="152" customWidth="1"/>
    <col min="7428" max="7429" width="4.28515625" style="152" customWidth="1"/>
    <col min="7430" max="7430" width="4.85546875" style="152" customWidth="1"/>
    <col min="7431" max="7431" width="2.85546875" style="152" customWidth="1"/>
    <col min="7432" max="7432" width="43.5703125" style="152" customWidth="1"/>
    <col min="7433" max="7433" width="10.28515625" style="152" customWidth="1"/>
    <col min="7434" max="7434" width="13.140625" style="152" customWidth="1"/>
    <col min="7435" max="7435" width="12" style="152" customWidth="1"/>
    <col min="7436" max="7444" width="9.140625" style="152" customWidth="1"/>
    <col min="7445" max="7452" width="8" style="152" customWidth="1"/>
    <col min="7453" max="7682" width="17.28515625" style="152"/>
    <col min="7683" max="7683" width="5.5703125" style="152" customWidth="1"/>
    <col min="7684" max="7685" width="4.28515625" style="152" customWidth="1"/>
    <col min="7686" max="7686" width="4.85546875" style="152" customWidth="1"/>
    <col min="7687" max="7687" width="2.85546875" style="152" customWidth="1"/>
    <col min="7688" max="7688" width="43.5703125" style="152" customWidth="1"/>
    <col min="7689" max="7689" width="10.28515625" style="152" customWidth="1"/>
    <col min="7690" max="7690" width="13.140625" style="152" customWidth="1"/>
    <col min="7691" max="7691" width="12" style="152" customWidth="1"/>
    <col min="7692" max="7700" width="9.140625" style="152" customWidth="1"/>
    <col min="7701" max="7708" width="8" style="152" customWidth="1"/>
    <col min="7709" max="7938" width="17.28515625" style="152"/>
    <col min="7939" max="7939" width="5.5703125" style="152" customWidth="1"/>
    <col min="7940" max="7941" width="4.28515625" style="152" customWidth="1"/>
    <col min="7942" max="7942" width="4.85546875" style="152" customWidth="1"/>
    <col min="7943" max="7943" width="2.85546875" style="152" customWidth="1"/>
    <col min="7944" max="7944" width="43.5703125" style="152" customWidth="1"/>
    <col min="7945" max="7945" width="10.28515625" style="152" customWidth="1"/>
    <col min="7946" max="7946" width="13.140625" style="152" customWidth="1"/>
    <col min="7947" max="7947" width="12" style="152" customWidth="1"/>
    <col min="7948" max="7956" width="9.140625" style="152" customWidth="1"/>
    <col min="7957" max="7964" width="8" style="152" customWidth="1"/>
    <col min="7965" max="8194" width="17.28515625" style="152"/>
    <col min="8195" max="8195" width="5.5703125" style="152" customWidth="1"/>
    <col min="8196" max="8197" width="4.28515625" style="152" customWidth="1"/>
    <col min="8198" max="8198" width="4.85546875" style="152" customWidth="1"/>
    <col min="8199" max="8199" width="2.85546875" style="152" customWidth="1"/>
    <col min="8200" max="8200" width="43.5703125" style="152" customWidth="1"/>
    <col min="8201" max="8201" width="10.28515625" style="152" customWidth="1"/>
    <col min="8202" max="8202" width="13.140625" style="152" customWidth="1"/>
    <col min="8203" max="8203" width="12" style="152" customWidth="1"/>
    <col min="8204" max="8212" width="9.140625" style="152" customWidth="1"/>
    <col min="8213" max="8220" width="8" style="152" customWidth="1"/>
    <col min="8221" max="8450" width="17.28515625" style="152"/>
    <col min="8451" max="8451" width="5.5703125" style="152" customWidth="1"/>
    <col min="8452" max="8453" width="4.28515625" style="152" customWidth="1"/>
    <col min="8454" max="8454" width="4.85546875" style="152" customWidth="1"/>
    <col min="8455" max="8455" width="2.85546875" style="152" customWidth="1"/>
    <col min="8456" max="8456" width="43.5703125" style="152" customWidth="1"/>
    <col min="8457" max="8457" width="10.28515625" style="152" customWidth="1"/>
    <col min="8458" max="8458" width="13.140625" style="152" customWidth="1"/>
    <col min="8459" max="8459" width="12" style="152" customWidth="1"/>
    <col min="8460" max="8468" width="9.140625" style="152" customWidth="1"/>
    <col min="8469" max="8476" width="8" style="152" customWidth="1"/>
    <col min="8477" max="8706" width="17.28515625" style="152"/>
    <col min="8707" max="8707" width="5.5703125" style="152" customWidth="1"/>
    <col min="8708" max="8709" width="4.28515625" style="152" customWidth="1"/>
    <col min="8710" max="8710" width="4.85546875" style="152" customWidth="1"/>
    <col min="8711" max="8711" width="2.85546875" style="152" customWidth="1"/>
    <col min="8712" max="8712" width="43.5703125" style="152" customWidth="1"/>
    <col min="8713" max="8713" width="10.28515625" style="152" customWidth="1"/>
    <col min="8714" max="8714" width="13.140625" style="152" customWidth="1"/>
    <col min="8715" max="8715" width="12" style="152" customWidth="1"/>
    <col min="8716" max="8724" width="9.140625" style="152" customWidth="1"/>
    <col min="8725" max="8732" width="8" style="152" customWidth="1"/>
    <col min="8733" max="8962" width="17.28515625" style="152"/>
    <col min="8963" max="8963" width="5.5703125" style="152" customWidth="1"/>
    <col min="8964" max="8965" width="4.28515625" style="152" customWidth="1"/>
    <col min="8966" max="8966" width="4.85546875" style="152" customWidth="1"/>
    <col min="8967" max="8967" width="2.85546875" style="152" customWidth="1"/>
    <col min="8968" max="8968" width="43.5703125" style="152" customWidth="1"/>
    <col min="8969" max="8969" width="10.28515625" style="152" customWidth="1"/>
    <col min="8970" max="8970" width="13.140625" style="152" customWidth="1"/>
    <col min="8971" max="8971" width="12" style="152" customWidth="1"/>
    <col min="8972" max="8980" width="9.140625" style="152" customWidth="1"/>
    <col min="8981" max="8988" width="8" style="152" customWidth="1"/>
    <col min="8989" max="9218" width="17.28515625" style="152"/>
    <col min="9219" max="9219" width="5.5703125" style="152" customWidth="1"/>
    <col min="9220" max="9221" width="4.28515625" style="152" customWidth="1"/>
    <col min="9222" max="9222" width="4.85546875" style="152" customWidth="1"/>
    <col min="9223" max="9223" width="2.85546875" style="152" customWidth="1"/>
    <col min="9224" max="9224" width="43.5703125" style="152" customWidth="1"/>
    <col min="9225" max="9225" width="10.28515625" style="152" customWidth="1"/>
    <col min="9226" max="9226" width="13.140625" style="152" customWidth="1"/>
    <col min="9227" max="9227" width="12" style="152" customWidth="1"/>
    <col min="9228" max="9236" width="9.140625" style="152" customWidth="1"/>
    <col min="9237" max="9244" width="8" style="152" customWidth="1"/>
    <col min="9245" max="9474" width="17.28515625" style="152"/>
    <col min="9475" max="9475" width="5.5703125" style="152" customWidth="1"/>
    <col min="9476" max="9477" width="4.28515625" style="152" customWidth="1"/>
    <col min="9478" max="9478" width="4.85546875" style="152" customWidth="1"/>
    <col min="9479" max="9479" width="2.85546875" style="152" customWidth="1"/>
    <col min="9480" max="9480" width="43.5703125" style="152" customWidth="1"/>
    <col min="9481" max="9481" width="10.28515625" style="152" customWidth="1"/>
    <col min="9482" max="9482" width="13.140625" style="152" customWidth="1"/>
    <col min="9483" max="9483" width="12" style="152" customWidth="1"/>
    <col min="9484" max="9492" width="9.140625" style="152" customWidth="1"/>
    <col min="9493" max="9500" width="8" style="152" customWidth="1"/>
    <col min="9501" max="9730" width="17.28515625" style="152"/>
    <col min="9731" max="9731" width="5.5703125" style="152" customWidth="1"/>
    <col min="9732" max="9733" width="4.28515625" style="152" customWidth="1"/>
    <col min="9734" max="9734" width="4.85546875" style="152" customWidth="1"/>
    <col min="9735" max="9735" width="2.85546875" style="152" customWidth="1"/>
    <col min="9736" max="9736" width="43.5703125" style="152" customWidth="1"/>
    <col min="9737" max="9737" width="10.28515625" style="152" customWidth="1"/>
    <col min="9738" max="9738" width="13.140625" style="152" customWidth="1"/>
    <col min="9739" max="9739" width="12" style="152" customWidth="1"/>
    <col min="9740" max="9748" width="9.140625" style="152" customWidth="1"/>
    <col min="9749" max="9756" width="8" style="152" customWidth="1"/>
    <col min="9757" max="9986" width="17.28515625" style="152"/>
    <col min="9987" max="9987" width="5.5703125" style="152" customWidth="1"/>
    <col min="9988" max="9989" width="4.28515625" style="152" customWidth="1"/>
    <col min="9990" max="9990" width="4.85546875" style="152" customWidth="1"/>
    <col min="9991" max="9991" width="2.85546875" style="152" customWidth="1"/>
    <col min="9992" max="9992" width="43.5703125" style="152" customWidth="1"/>
    <col min="9993" max="9993" width="10.28515625" style="152" customWidth="1"/>
    <col min="9994" max="9994" width="13.140625" style="152" customWidth="1"/>
    <col min="9995" max="9995" width="12" style="152" customWidth="1"/>
    <col min="9996" max="10004" width="9.140625" style="152" customWidth="1"/>
    <col min="10005" max="10012" width="8" style="152" customWidth="1"/>
    <col min="10013" max="10242" width="17.28515625" style="152"/>
    <col min="10243" max="10243" width="5.5703125" style="152" customWidth="1"/>
    <col min="10244" max="10245" width="4.28515625" style="152" customWidth="1"/>
    <col min="10246" max="10246" width="4.85546875" style="152" customWidth="1"/>
    <col min="10247" max="10247" width="2.85546875" style="152" customWidth="1"/>
    <col min="10248" max="10248" width="43.5703125" style="152" customWidth="1"/>
    <col min="10249" max="10249" width="10.28515625" style="152" customWidth="1"/>
    <col min="10250" max="10250" width="13.140625" style="152" customWidth="1"/>
    <col min="10251" max="10251" width="12" style="152" customWidth="1"/>
    <col min="10252" max="10260" width="9.140625" style="152" customWidth="1"/>
    <col min="10261" max="10268" width="8" style="152" customWidth="1"/>
    <col min="10269" max="10498" width="17.28515625" style="152"/>
    <col min="10499" max="10499" width="5.5703125" style="152" customWidth="1"/>
    <col min="10500" max="10501" width="4.28515625" style="152" customWidth="1"/>
    <col min="10502" max="10502" width="4.85546875" style="152" customWidth="1"/>
    <col min="10503" max="10503" width="2.85546875" style="152" customWidth="1"/>
    <col min="10504" max="10504" width="43.5703125" style="152" customWidth="1"/>
    <col min="10505" max="10505" width="10.28515625" style="152" customWidth="1"/>
    <col min="10506" max="10506" width="13.140625" style="152" customWidth="1"/>
    <col min="10507" max="10507" width="12" style="152" customWidth="1"/>
    <col min="10508" max="10516" width="9.140625" style="152" customWidth="1"/>
    <col min="10517" max="10524" width="8" style="152" customWidth="1"/>
    <col min="10525" max="10754" width="17.28515625" style="152"/>
    <col min="10755" max="10755" width="5.5703125" style="152" customWidth="1"/>
    <col min="10756" max="10757" width="4.28515625" style="152" customWidth="1"/>
    <col min="10758" max="10758" width="4.85546875" style="152" customWidth="1"/>
    <col min="10759" max="10759" width="2.85546875" style="152" customWidth="1"/>
    <col min="10760" max="10760" width="43.5703125" style="152" customWidth="1"/>
    <col min="10761" max="10761" width="10.28515625" style="152" customWidth="1"/>
    <col min="10762" max="10762" width="13.140625" style="152" customWidth="1"/>
    <col min="10763" max="10763" width="12" style="152" customWidth="1"/>
    <col min="10764" max="10772" width="9.140625" style="152" customWidth="1"/>
    <col min="10773" max="10780" width="8" style="152" customWidth="1"/>
    <col min="10781" max="11010" width="17.28515625" style="152"/>
    <col min="11011" max="11011" width="5.5703125" style="152" customWidth="1"/>
    <col min="11012" max="11013" width="4.28515625" style="152" customWidth="1"/>
    <col min="11014" max="11014" width="4.85546875" style="152" customWidth="1"/>
    <col min="11015" max="11015" width="2.85546875" style="152" customWidth="1"/>
    <col min="11016" max="11016" width="43.5703125" style="152" customWidth="1"/>
    <col min="11017" max="11017" width="10.28515625" style="152" customWidth="1"/>
    <col min="11018" max="11018" width="13.140625" style="152" customWidth="1"/>
    <col min="11019" max="11019" width="12" style="152" customWidth="1"/>
    <col min="11020" max="11028" width="9.140625" style="152" customWidth="1"/>
    <col min="11029" max="11036" width="8" style="152" customWidth="1"/>
    <col min="11037" max="11266" width="17.28515625" style="152"/>
    <col min="11267" max="11267" width="5.5703125" style="152" customWidth="1"/>
    <col min="11268" max="11269" width="4.28515625" style="152" customWidth="1"/>
    <col min="11270" max="11270" width="4.85546875" style="152" customWidth="1"/>
    <col min="11271" max="11271" width="2.85546875" style="152" customWidth="1"/>
    <col min="11272" max="11272" width="43.5703125" style="152" customWidth="1"/>
    <col min="11273" max="11273" width="10.28515625" style="152" customWidth="1"/>
    <col min="11274" max="11274" width="13.140625" style="152" customWidth="1"/>
    <col min="11275" max="11275" width="12" style="152" customWidth="1"/>
    <col min="11276" max="11284" width="9.140625" style="152" customWidth="1"/>
    <col min="11285" max="11292" width="8" style="152" customWidth="1"/>
    <col min="11293" max="11522" width="17.28515625" style="152"/>
    <col min="11523" max="11523" width="5.5703125" style="152" customWidth="1"/>
    <col min="11524" max="11525" width="4.28515625" style="152" customWidth="1"/>
    <col min="11526" max="11526" width="4.85546875" style="152" customWidth="1"/>
    <col min="11527" max="11527" width="2.85546875" style="152" customWidth="1"/>
    <col min="11528" max="11528" width="43.5703125" style="152" customWidth="1"/>
    <col min="11529" max="11529" width="10.28515625" style="152" customWidth="1"/>
    <col min="11530" max="11530" width="13.140625" style="152" customWidth="1"/>
    <col min="11531" max="11531" width="12" style="152" customWidth="1"/>
    <col min="11532" max="11540" width="9.140625" style="152" customWidth="1"/>
    <col min="11541" max="11548" width="8" style="152" customWidth="1"/>
    <col min="11549" max="11778" width="17.28515625" style="152"/>
    <col min="11779" max="11779" width="5.5703125" style="152" customWidth="1"/>
    <col min="11780" max="11781" width="4.28515625" style="152" customWidth="1"/>
    <col min="11782" max="11782" width="4.85546875" style="152" customWidth="1"/>
    <col min="11783" max="11783" width="2.85546875" style="152" customWidth="1"/>
    <col min="11784" max="11784" width="43.5703125" style="152" customWidth="1"/>
    <col min="11785" max="11785" width="10.28515625" style="152" customWidth="1"/>
    <col min="11786" max="11786" width="13.140625" style="152" customWidth="1"/>
    <col min="11787" max="11787" width="12" style="152" customWidth="1"/>
    <col min="11788" max="11796" width="9.140625" style="152" customWidth="1"/>
    <col min="11797" max="11804" width="8" style="152" customWidth="1"/>
    <col min="11805" max="12034" width="17.28515625" style="152"/>
    <col min="12035" max="12035" width="5.5703125" style="152" customWidth="1"/>
    <col min="12036" max="12037" width="4.28515625" style="152" customWidth="1"/>
    <col min="12038" max="12038" width="4.85546875" style="152" customWidth="1"/>
    <col min="12039" max="12039" width="2.85546875" style="152" customWidth="1"/>
    <col min="12040" max="12040" width="43.5703125" style="152" customWidth="1"/>
    <col min="12041" max="12041" width="10.28515625" style="152" customWidth="1"/>
    <col min="12042" max="12042" width="13.140625" style="152" customWidth="1"/>
    <col min="12043" max="12043" width="12" style="152" customWidth="1"/>
    <col min="12044" max="12052" width="9.140625" style="152" customWidth="1"/>
    <col min="12053" max="12060" width="8" style="152" customWidth="1"/>
    <col min="12061" max="12290" width="17.28515625" style="152"/>
    <col min="12291" max="12291" width="5.5703125" style="152" customWidth="1"/>
    <col min="12292" max="12293" width="4.28515625" style="152" customWidth="1"/>
    <col min="12294" max="12294" width="4.85546875" style="152" customWidth="1"/>
    <col min="12295" max="12295" width="2.85546875" style="152" customWidth="1"/>
    <col min="12296" max="12296" width="43.5703125" style="152" customWidth="1"/>
    <col min="12297" max="12297" width="10.28515625" style="152" customWidth="1"/>
    <col min="12298" max="12298" width="13.140625" style="152" customWidth="1"/>
    <col min="12299" max="12299" width="12" style="152" customWidth="1"/>
    <col min="12300" max="12308" width="9.140625" style="152" customWidth="1"/>
    <col min="12309" max="12316" width="8" style="152" customWidth="1"/>
    <col min="12317" max="12546" width="17.28515625" style="152"/>
    <col min="12547" max="12547" width="5.5703125" style="152" customWidth="1"/>
    <col min="12548" max="12549" width="4.28515625" style="152" customWidth="1"/>
    <col min="12550" max="12550" width="4.85546875" style="152" customWidth="1"/>
    <col min="12551" max="12551" width="2.85546875" style="152" customWidth="1"/>
    <col min="12552" max="12552" width="43.5703125" style="152" customWidth="1"/>
    <col min="12553" max="12553" width="10.28515625" style="152" customWidth="1"/>
    <col min="12554" max="12554" width="13.140625" style="152" customWidth="1"/>
    <col min="12555" max="12555" width="12" style="152" customWidth="1"/>
    <col min="12556" max="12564" width="9.140625" style="152" customWidth="1"/>
    <col min="12565" max="12572" width="8" style="152" customWidth="1"/>
    <col min="12573" max="12802" width="17.28515625" style="152"/>
    <col min="12803" max="12803" width="5.5703125" style="152" customWidth="1"/>
    <col min="12804" max="12805" width="4.28515625" style="152" customWidth="1"/>
    <col min="12806" max="12806" width="4.85546875" style="152" customWidth="1"/>
    <col min="12807" max="12807" width="2.85546875" style="152" customWidth="1"/>
    <col min="12808" max="12808" width="43.5703125" style="152" customWidth="1"/>
    <col min="12809" max="12809" width="10.28515625" style="152" customWidth="1"/>
    <col min="12810" max="12810" width="13.140625" style="152" customWidth="1"/>
    <col min="12811" max="12811" width="12" style="152" customWidth="1"/>
    <col min="12812" max="12820" width="9.140625" style="152" customWidth="1"/>
    <col min="12821" max="12828" width="8" style="152" customWidth="1"/>
    <col min="12829" max="13058" width="17.28515625" style="152"/>
    <col min="13059" max="13059" width="5.5703125" style="152" customWidth="1"/>
    <col min="13060" max="13061" width="4.28515625" style="152" customWidth="1"/>
    <col min="13062" max="13062" width="4.85546875" style="152" customWidth="1"/>
    <col min="13063" max="13063" width="2.85546875" style="152" customWidth="1"/>
    <col min="13064" max="13064" width="43.5703125" style="152" customWidth="1"/>
    <col min="13065" max="13065" width="10.28515625" style="152" customWidth="1"/>
    <col min="13066" max="13066" width="13.140625" style="152" customWidth="1"/>
    <col min="13067" max="13067" width="12" style="152" customWidth="1"/>
    <col min="13068" max="13076" width="9.140625" style="152" customWidth="1"/>
    <col min="13077" max="13084" width="8" style="152" customWidth="1"/>
    <col min="13085" max="13314" width="17.28515625" style="152"/>
    <col min="13315" max="13315" width="5.5703125" style="152" customWidth="1"/>
    <col min="13316" max="13317" width="4.28515625" style="152" customWidth="1"/>
    <col min="13318" max="13318" width="4.85546875" style="152" customWidth="1"/>
    <col min="13319" max="13319" width="2.85546875" style="152" customWidth="1"/>
    <col min="13320" max="13320" width="43.5703125" style="152" customWidth="1"/>
    <col min="13321" max="13321" width="10.28515625" style="152" customWidth="1"/>
    <col min="13322" max="13322" width="13.140625" style="152" customWidth="1"/>
    <col min="13323" max="13323" width="12" style="152" customWidth="1"/>
    <col min="13324" max="13332" width="9.140625" style="152" customWidth="1"/>
    <col min="13333" max="13340" width="8" style="152" customWidth="1"/>
    <col min="13341" max="13570" width="17.28515625" style="152"/>
    <col min="13571" max="13571" width="5.5703125" style="152" customWidth="1"/>
    <col min="13572" max="13573" width="4.28515625" style="152" customWidth="1"/>
    <col min="13574" max="13574" width="4.85546875" style="152" customWidth="1"/>
    <col min="13575" max="13575" width="2.85546875" style="152" customWidth="1"/>
    <col min="13576" max="13576" width="43.5703125" style="152" customWidth="1"/>
    <col min="13577" max="13577" width="10.28515625" style="152" customWidth="1"/>
    <col min="13578" max="13578" width="13.140625" style="152" customWidth="1"/>
    <col min="13579" max="13579" width="12" style="152" customWidth="1"/>
    <col min="13580" max="13588" width="9.140625" style="152" customWidth="1"/>
    <col min="13589" max="13596" width="8" style="152" customWidth="1"/>
    <col min="13597" max="13826" width="17.28515625" style="152"/>
    <col min="13827" max="13827" width="5.5703125" style="152" customWidth="1"/>
    <col min="13828" max="13829" width="4.28515625" style="152" customWidth="1"/>
    <col min="13830" max="13830" width="4.85546875" style="152" customWidth="1"/>
    <col min="13831" max="13831" width="2.85546875" style="152" customWidth="1"/>
    <col min="13832" max="13832" width="43.5703125" style="152" customWidth="1"/>
    <col min="13833" max="13833" width="10.28515625" style="152" customWidth="1"/>
    <col min="13834" max="13834" width="13.140625" style="152" customWidth="1"/>
    <col min="13835" max="13835" width="12" style="152" customWidth="1"/>
    <col min="13836" max="13844" width="9.140625" style="152" customWidth="1"/>
    <col min="13845" max="13852" width="8" style="152" customWidth="1"/>
    <col min="13853" max="14082" width="17.28515625" style="152"/>
    <col min="14083" max="14083" width="5.5703125" style="152" customWidth="1"/>
    <col min="14084" max="14085" width="4.28515625" style="152" customWidth="1"/>
    <col min="14086" max="14086" width="4.85546875" style="152" customWidth="1"/>
    <col min="14087" max="14087" width="2.85546875" style="152" customWidth="1"/>
    <col min="14088" max="14088" width="43.5703125" style="152" customWidth="1"/>
    <col min="14089" max="14089" width="10.28515625" style="152" customWidth="1"/>
    <col min="14090" max="14090" width="13.140625" style="152" customWidth="1"/>
    <col min="14091" max="14091" width="12" style="152" customWidth="1"/>
    <col min="14092" max="14100" width="9.140625" style="152" customWidth="1"/>
    <col min="14101" max="14108" width="8" style="152" customWidth="1"/>
    <col min="14109" max="14338" width="17.28515625" style="152"/>
    <col min="14339" max="14339" width="5.5703125" style="152" customWidth="1"/>
    <col min="14340" max="14341" width="4.28515625" style="152" customWidth="1"/>
    <col min="14342" max="14342" width="4.85546875" style="152" customWidth="1"/>
    <col min="14343" max="14343" width="2.85546875" style="152" customWidth="1"/>
    <col min="14344" max="14344" width="43.5703125" style="152" customWidth="1"/>
    <col min="14345" max="14345" width="10.28515625" style="152" customWidth="1"/>
    <col min="14346" max="14346" width="13.140625" style="152" customWidth="1"/>
    <col min="14347" max="14347" width="12" style="152" customWidth="1"/>
    <col min="14348" max="14356" width="9.140625" style="152" customWidth="1"/>
    <col min="14357" max="14364" width="8" style="152" customWidth="1"/>
    <col min="14365" max="14594" width="17.28515625" style="152"/>
    <col min="14595" max="14595" width="5.5703125" style="152" customWidth="1"/>
    <col min="14596" max="14597" width="4.28515625" style="152" customWidth="1"/>
    <col min="14598" max="14598" width="4.85546875" style="152" customWidth="1"/>
    <col min="14599" max="14599" width="2.85546875" style="152" customWidth="1"/>
    <col min="14600" max="14600" width="43.5703125" style="152" customWidth="1"/>
    <col min="14601" max="14601" width="10.28515625" style="152" customWidth="1"/>
    <col min="14602" max="14602" width="13.140625" style="152" customWidth="1"/>
    <col min="14603" max="14603" width="12" style="152" customWidth="1"/>
    <col min="14604" max="14612" width="9.140625" style="152" customWidth="1"/>
    <col min="14613" max="14620" width="8" style="152" customWidth="1"/>
    <col min="14621" max="14850" width="17.28515625" style="152"/>
    <col min="14851" max="14851" width="5.5703125" style="152" customWidth="1"/>
    <col min="14852" max="14853" width="4.28515625" style="152" customWidth="1"/>
    <col min="14854" max="14854" width="4.85546875" style="152" customWidth="1"/>
    <col min="14855" max="14855" width="2.85546875" style="152" customWidth="1"/>
    <col min="14856" max="14856" width="43.5703125" style="152" customWidth="1"/>
    <col min="14857" max="14857" width="10.28515625" style="152" customWidth="1"/>
    <col min="14858" max="14858" width="13.140625" style="152" customWidth="1"/>
    <col min="14859" max="14859" width="12" style="152" customWidth="1"/>
    <col min="14860" max="14868" width="9.140625" style="152" customWidth="1"/>
    <col min="14869" max="14876" width="8" style="152" customWidth="1"/>
    <col min="14877" max="15106" width="17.28515625" style="152"/>
    <col min="15107" max="15107" width="5.5703125" style="152" customWidth="1"/>
    <col min="15108" max="15109" width="4.28515625" style="152" customWidth="1"/>
    <col min="15110" max="15110" width="4.85546875" style="152" customWidth="1"/>
    <col min="15111" max="15111" width="2.85546875" style="152" customWidth="1"/>
    <col min="15112" max="15112" width="43.5703125" style="152" customWidth="1"/>
    <col min="15113" max="15113" width="10.28515625" style="152" customWidth="1"/>
    <col min="15114" max="15114" width="13.140625" style="152" customWidth="1"/>
    <col min="15115" max="15115" width="12" style="152" customWidth="1"/>
    <col min="15116" max="15124" width="9.140625" style="152" customWidth="1"/>
    <col min="15125" max="15132" width="8" style="152" customWidth="1"/>
    <col min="15133" max="15362" width="17.28515625" style="152"/>
    <col min="15363" max="15363" width="5.5703125" style="152" customWidth="1"/>
    <col min="15364" max="15365" width="4.28515625" style="152" customWidth="1"/>
    <col min="15366" max="15366" width="4.85546875" style="152" customWidth="1"/>
    <col min="15367" max="15367" width="2.85546875" style="152" customWidth="1"/>
    <col min="15368" max="15368" width="43.5703125" style="152" customWidth="1"/>
    <col min="15369" max="15369" width="10.28515625" style="152" customWidth="1"/>
    <col min="15370" max="15370" width="13.140625" style="152" customWidth="1"/>
    <col min="15371" max="15371" width="12" style="152" customWidth="1"/>
    <col min="15372" max="15380" width="9.140625" style="152" customWidth="1"/>
    <col min="15381" max="15388" width="8" style="152" customWidth="1"/>
    <col min="15389" max="15618" width="17.28515625" style="152"/>
    <col min="15619" max="15619" width="5.5703125" style="152" customWidth="1"/>
    <col min="15620" max="15621" width="4.28515625" style="152" customWidth="1"/>
    <col min="15622" max="15622" width="4.85546875" style="152" customWidth="1"/>
    <col min="15623" max="15623" width="2.85546875" style="152" customWidth="1"/>
    <col min="15624" max="15624" width="43.5703125" style="152" customWidth="1"/>
    <col min="15625" max="15625" width="10.28515625" style="152" customWidth="1"/>
    <col min="15626" max="15626" width="13.140625" style="152" customWidth="1"/>
    <col min="15627" max="15627" width="12" style="152" customWidth="1"/>
    <col min="15628" max="15636" width="9.140625" style="152" customWidth="1"/>
    <col min="15637" max="15644" width="8" style="152" customWidth="1"/>
    <col min="15645" max="15874" width="17.28515625" style="152"/>
    <col min="15875" max="15875" width="5.5703125" style="152" customWidth="1"/>
    <col min="15876" max="15877" width="4.28515625" style="152" customWidth="1"/>
    <col min="15878" max="15878" width="4.85546875" style="152" customWidth="1"/>
    <col min="15879" max="15879" width="2.85546875" style="152" customWidth="1"/>
    <col min="15880" max="15880" width="43.5703125" style="152" customWidth="1"/>
    <col min="15881" max="15881" width="10.28515625" style="152" customWidth="1"/>
    <col min="15882" max="15882" width="13.140625" style="152" customWidth="1"/>
    <col min="15883" max="15883" width="12" style="152" customWidth="1"/>
    <col min="15884" max="15892" width="9.140625" style="152" customWidth="1"/>
    <col min="15893" max="15900" width="8" style="152" customWidth="1"/>
    <col min="15901" max="16130" width="17.28515625" style="152"/>
    <col min="16131" max="16131" width="5.5703125" style="152" customWidth="1"/>
    <col min="16132" max="16133" width="4.28515625" style="152" customWidth="1"/>
    <col min="16134" max="16134" width="4.85546875" style="152" customWidth="1"/>
    <col min="16135" max="16135" width="2.85546875" style="152" customWidth="1"/>
    <col min="16136" max="16136" width="43.5703125" style="152" customWidth="1"/>
    <col min="16137" max="16137" width="10.28515625" style="152" customWidth="1"/>
    <col min="16138" max="16138" width="13.140625" style="152" customWidth="1"/>
    <col min="16139" max="16139" width="12" style="152" customWidth="1"/>
    <col min="16140" max="16148" width="9.140625" style="152" customWidth="1"/>
    <col min="16149" max="16156" width="8" style="152" customWidth="1"/>
    <col min="16157" max="16384" width="17.28515625" style="152"/>
  </cols>
  <sheetData>
    <row r="1" spans="1:28" ht="12.75" hidden="1" customHeight="1" x14ac:dyDescent="0.2">
      <c r="B1" s="567"/>
      <c r="C1" s="568"/>
      <c r="D1" s="568"/>
      <c r="E1" s="568"/>
      <c r="F1" s="568"/>
      <c r="G1" s="568"/>
      <c r="H1" s="568"/>
      <c r="K1" s="132" t="s">
        <v>254</v>
      </c>
      <c r="L1" s="132" t="s">
        <v>255</v>
      </c>
      <c r="M1" s="132" t="s">
        <v>256</v>
      </c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ht="24.75" customHeight="1" x14ac:dyDescent="0.2">
      <c r="B2" s="132"/>
      <c r="C2" s="132"/>
      <c r="D2" s="132"/>
      <c r="E2" s="132"/>
      <c r="F2" s="645" t="s">
        <v>1102</v>
      </c>
      <c r="G2" s="537"/>
      <c r="H2" s="537"/>
      <c r="I2" s="537"/>
      <c r="J2" s="537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</row>
    <row r="3" spans="1:28" ht="12.95" customHeight="1" x14ac:dyDescent="0.2">
      <c r="B3" s="559" t="s">
        <v>0</v>
      </c>
      <c r="C3" s="559"/>
      <c r="D3" s="559"/>
      <c r="E3" s="559"/>
      <c r="F3" s="559"/>
      <c r="G3" s="559"/>
      <c r="H3" s="559"/>
      <c r="I3" s="559"/>
      <c r="J3" s="559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</row>
    <row r="4" spans="1:28" ht="12.95" customHeight="1" x14ac:dyDescent="0.2">
      <c r="B4" s="559" t="s">
        <v>78</v>
      </c>
      <c r="C4" s="559"/>
      <c r="D4" s="559"/>
      <c r="E4" s="559"/>
      <c r="F4" s="559"/>
      <c r="G4" s="559"/>
      <c r="H4" s="559"/>
      <c r="I4" s="559"/>
      <c r="J4" s="559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</row>
    <row r="5" spans="1:28" ht="12.95" customHeight="1" x14ac:dyDescent="0.2">
      <c r="B5" s="559" t="s">
        <v>257</v>
      </c>
      <c r="C5" s="559"/>
      <c r="D5" s="559"/>
      <c r="E5" s="559"/>
      <c r="F5" s="559"/>
      <c r="G5" s="559"/>
      <c r="H5" s="559"/>
      <c r="I5" s="559"/>
      <c r="J5" s="559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</row>
    <row r="6" spans="1:28" ht="12.95" customHeight="1" x14ac:dyDescent="0.2">
      <c r="B6" s="132"/>
      <c r="C6" s="132"/>
      <c r="D6" s="132"/>
      <c r="E6" s="132"/>
      <c r="F6" s="151"/>
      <c r="G6" s="151"/>
      <c r="H6" s="537" t="s">
        <v>2</v>
      </c>
      <c r="I6" s="537"/>
      <c r="J6" s="537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</row>
    <row r="7" spans="1:28" ht="6" customHeight="1" x14ac:dyDescent="0.2">
      <c r="A7" s="569"/>
      <c r="B7" s="540" t="s">
        <v>258</v>
      </c>
      <c r="C7" s="552"/>
      <c r="D7" s="552"/>
      <c r="E7" s="552"/>
      <c r="F7" s="552"/>
      <c r="G7" s="553"/>
      <c r="H7" s="571" t="s">
        <v>5</v>
      </c>
      <c r="I7" s="573" t="s">
        <v>1048</v>
      </c>
      <c r="J7" s="573" t="s">
        <v>1049</v>
      </c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</row>
    <row r="8" spans="1:28" ht="18.75" customHeight="1" x14ac:dyDescent="0.2">
      <c r="A8" s="570"/>
      <c r="B8" s="554"/>
      <c r="C8" s="568"/>
      <c r="D8" s="568"/>
      <c r="E8" s="568"/>
      <c r="F8" s="568"/>
      <c r="G8" s="555"/>
      <c r="H8" s="572"/>
      <c r="I8" s="574"/>
      <c r="J8" s="574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</row>
    <row r="9" spans="1:28" ht="8.25" customHeight="1" x14ac:dyDescent="0.2">
      <c r="A9" s="570"/>
      <c r="B9" s="554"/>
      <c r="C9" s="554"/>
      <c r="D9" s="554"/>
      <c r="E9" s="554"/>
      <c r="F9" s="554"/>
      <c r="G9" s="555"/>
      <c r="H9" s="572"/>
      <c r="I9" s="235"/>
      <c r="J9" s="235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</row>
    <row r="10" spans="1:28" ht="12.95" customHeight="1" x14ac:dyDescent="0.2">
      <c r="A10" s="466">
        <v>1</v>
      </c>
      <c r="B10" s="154">
        <v>2</v>
      </c>
      <c r="C10" s="154">
        <v>3</v>
      </c>
      <c r="D10" s="154">
        <v>4</v>
      </c>
      <c r="E10" s="154">
        <v>5</v>
      </c>
      <c r="F10" s="154">
        <v>6</v>
      </c>
      <c r="G10" s="154">
        <v>7</v>
      </c>
      <c r="H10" s="207">
        <v>8</v>
      </c>
      <c r="I10" s="154">
        <v>9</v>
      </c>
      <c r="J10" s="154">
        <v>10</v>
      </c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</row>
    <row r="11" spans="1:28" ht="12.95" customHeight="1" x14ac:dyDescent="0.2">
      <c r="A11" s="455" t="s">
        <v>6</v>
      </c>
      <c r="B11" s="157" t="s">
        <v>9</v>
      </c>
      <c r="C11" s="158"/>
      <c r="D11" s="158" t="s">
        <v>10</v>
      </c>
      <c r="E11" s="158"/>
      <c r="F11" s="158"/>
      <c r="G11" s="227"/>
      <c r="H11" s="209">
        <f>H12+H28</f>
        <v>146337000</v>
      </c>
      <c r="I11" s="239">
        <f>I12+I28</f>
        <v>15816299</v>
      </c>
      <c r="J11" s="239">
        <f>J12+J28</f>
        <v>162153299</v>
      </c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</row>
    <row r="12" spans="1:28" ht="12.95" customHeight="1" x14ac:dyDescent="0.2">
      <c r="A12" s="455" t="s">
        <v>8</v>
      </c>
      <c r="B12" s="160"/>
      <c r="C12" s="163" t="s">
        <v>117</v>
      </c>
      <c r="D12" s="163"/>
      <c r="E12" s="163" t="s">
        <v>118</v>
      </c>
      <c r="F12" s="163"/>
      <c r="G12" s="161"/>
      <c r="H12" s="214">
        <f>G13+G14+G15+G16+G17+G18+G19+G20+H22+H23+H24</f>
        <v>110941561</v>
      </c>
      <c r="I12" s="214">
        <f>I13+I21+I22+I23+I25+I27</f>
        <v>15181153</v>
      </c>
      <c r="J12" s="240">
        <f>SUM(H12:I12)</f>
        <v>126122714</v>
      </c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</row>
    <row r="13" spans="1:28" ht="12.95" customHeight="1" x14ac:dyDescent="0.2">
      <c r="A13" s="456" t="s">
        <v>11</v>
      </c>
      <c r="B13" s="162"/>
      <c r="C13" s="163"/>
      <c r="D13" s="161" t="s">
        <v>120</v>
      </c>
      <c r="E13" s="161" t="s">
        <v>121</v>
      </c>
      <c r="F13" s="161"/>
      <c r="G13" s="168">
        <v>57433200</v>
      </c>
      <c r="H13" s="215"/>
      <c r="I13" s="186">
        <v>1000000</v>
      </c>
      <c r="J13" s="186">
        <f t="shared" ref="J13:J21" si="0">SUM(G13:I13)</f>
        <v>58433200</v>
      </c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</row>
    <row r="14" spans="1:28" ht="12.95" customHeight="1" x14ac:dyDescent="0.2">
      <c r="A14" s="456" t="s">
        <v>14</v>
      </c>
      <c r="B14" s="162"/>
      <c r="C14" s="163"/>
      <c r="D14" s="161"/>
      <c r="E14" s="161"/>
      <c r="F14" s="161" t="s">
        <v>259</v>
      </c>
      <c r="G14" s="168">
        <v>3902500</v>
      </c>
      <c r="H14" s="215"/>
      <c r="I14" s="186"/>
      <c r="J14" s="186">
        <f t="shared" si="0"/>
        <v>3902500</v>
      </c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</row>
    <row r="15" spans="1:28" ht="12.95" customHeight="1" x14ac:dyDescent="0.2">
      <c r="A15" s="455" t="s">
        <v>17</v>
      </c>
      <c r="B15" s="162"/>
      <c r="C15" s="163"/>
      <c r="D15" s="161"/>
      <c r="E15" s="161"/>
      <c r="F15" s="161" t="s">
        <v>260</v>
      </c>
      <c r="G15" s="168">
        <v>9536000</v>
      </c>
      <c r="H15" s="215"/>
      <c r="I15" s="186"/>
      <c r="J15" s="186">
        <f t="shared" si="0"/>
        <v>9536000</v>
      </c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</row>
    <row r="16" spans="1:28" ht="12.95" customHeight="1" x14ac:dyDescent="0.2">
      <c r="A16" s="456" t="s">
        <v>20</v>
      </c>
      <c r="B16" s="162"/>
      <c r="C16" s="163"/>
      <c r="D16" s="161"/>
      <c r="E16" s="161"/>
      <c r="F16" s="161" t="s">
        <v>261</v>
      </c>
      <c r="G16" s="168">
        <v>716220</v>
      </c>
      <c r="H16" s="215"/>
      <c r="I16" s="186"/>
      <c r="J16" s="186">
        <f t="shared" si="0"/>
        <v>716220</v>
      </c>
      <c r="K16" s="132"/>
      <c r="L16" s="132"/>
      <c r="M16" s="198"/>
      <c r="N16" s="198"/>
      <c r="O16" s="198"/>
      <c r="P16" s="198"/>
      <c r="Q16" s="198"/>
      <c r="R16" s="276"/>
      <c r="S16" s="234"/>
      <c r="T16" s="281"/>
      <c r="U16" s="281"/>
      <c r="V16" s="464"/>
      <c r="W16" s="464"/>
      <c r="X16" s="464"/>
      <c r="Y16" s="464"/>
      <c r="Z16" s="464"/>
      <c r="AA16" s="464"/>
      <c r="AB16" s="464"/>
    </row>
    <row r="17" spans="1:28" ht="12.95" customHeight="1" x14ac:dyDescent="0.2">
      <c r="A17" s="456" t="s">
        <v>21</v>
      </c>
      <c r="B17" s="162"/>
      <c r="C17" s="163"/>
      <c r="D17" s="161"/>
      <c r="E17" s="161"/>
      <c r="F17" s="161" t="s">
        <v>262</v>
      </c>
      <c r="G17" s="168">
        <v>3691020</v>
      </c>
      <c r="H17" s="215"/>
      <c r="I17" s="186"/>
      <c r="J17" s="186">
        <f t="shared" si="0"/>
        <v>3691020</v>
      </c>
      <c r="K17" s="132"/>
      <c r="L17" s="132"/>
      <c r="M17" s="464"/>
      <c r="N17" s="464"/>
      <c r="O17" s="464"/>
      <c r="P17" s="464"/>
      <c r="Q17" s="464"/>
      <c r="R17" s="464"/>
      <c r="S17" s="418"/>
      <c r="T17" s="418"/>
      <c r="U17" s="418"/>
      <c r="V17" s="464"/>
      <c r="W17" s="464"/>
      <c r="X17" s="464"/>
      <c r="Y17" s="464"/>
      <c r="Z17" s="464"/>
      <c r="AA17" s="464"/>
      <c r="AB17" s="464"/>
    </row>
    <row r="18" spans="1:28" ht="12.95" customHeight="1" x14ac:dyDescent="0.2">
      <c r="A18" s="456" t="s">
        <v>23</v>
      </c>
      <c r="B18" s="162"/>
      <c r="C18" s="163"/>
      <c r="D18" s="161"/>
      <c r="E18" s="161"/>
      <c r="F18" s="161" t="s">
        <v>263</v>
      </c>
      <c r="G18" s="168">
        <v>5000000</v>
      </c>
      <c r="H18" s="215"/>
      <c r="I18" s="186"/>
      <c r="J18" s="186">
        <f t="shared" si="0"/>
        <v>5000000</v>
      </c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</row>
    <row r="19" spans="1:28" ht="12.95" customHeight="1" x14ac:dyDescent="0.2">
      <c r="A19" s="456" t="s">
        <v>26</v>
      </c>
      <c r="B19" s="162"/>
      <c r="C19" s="163"/>
      <c r="D19" s="161"/>
      <c r="E19" s="161"/>
      <c r="F19" s="161" t="s">
        <v>264</v>
      </c>
      <c r="G19" s="168">
        <v>147900</v>
      </c>
      <c r="H19" s="215"/>
      <c r="I19" s="186"/>
      <c r="J19" s="186">
        <f t="shared" si="0"/>
        <v>147900</v>
      </c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</row>
    <row r="20" spans="1:28" ht="12.95" customHeight="1" x14ac:dyDescent="0.2">
      <c r="A20" s="456" t="s">
        <v>29</v>
      </c>
      <c r="B20" s="162"/>
      <c r="C20" s="163"/>
      <c r="D20" s="161"/>
      <c r="E20" s="161"/>
      <c r="F20" s="161" t="s">
        <v>265</v>
      </c>
      <c r="G20" s="168">
        <v>4357000</v>
      </c>
      <c r="H20" s="215"/>
      <c r="I20" s="186"/>
      <c r="J20" s="186">
        <f t="shared" si="0"/>
        <v>4357000</v>
      </c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</row>
    <row r="21" spans="1:28" ht="12.95" customHeight="1" x14ac:dyDescent="0.2">
      <c r="A21" s="456" t="s">
        <v>32</v>
      </c>
      <c r="B21" s="162"/>
      <c r="C21" s="163"/>
      <c r="D21" s="161"/>
      <c r="E21" s="161"/>
      <c r="F21" s="161" t="s">
        <v>266</v>
      </c>
      <c r="G21" s="168"/>
      <c r="H21" s="215"/>
      <c r="I21" s="186">
        <v>113538</v>
      </c>
      <c r="J21" s="186">
        <f t="shared" si="0"/>
        <v>113538</v>
      </c>
      <c r="K21" s="228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</row>
    <row r="22" spans="1:28" ht="12.95" customHeight="1" x14ac:dyDescent="0.2">
      <c r="A22" s="456" t="s">
        <v>33</v>
      </c>
      <c r="B22" s="160"/>
      <c r="C22" s="161"/>
      <c r="D22" s="161" t="s">
        <v>123</v>
      </c>
      <c r="E22" s="161" t="s">
        <v>267</v>
      </c>
      <c r="F22" s="161"/>
      <c r="G22" s="161"/>
      <c r="H22" s="215">
        <v>11739030</v>
      </c>
      <c r="I22" s="186">
        <v>313492</v>
      </c>
      <c r="J22" s="186">
        <f t="shared" ref="J22:J25" si="1">SUM(H22:I22)</f>
        <v>12052522</v>
      </c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</row>
    <row r="23" spans="1:28" ht="12.95" customHeight="1" x14ac:dyDescent="0.2">
      <c r="A23" s="456" t="s">
        <v>35</v>
      </c>
      <c r="B23" s="160"/>
      <c r="C23" s="161"/>
      <c r="D23" s="161" t="s">
        <v>126</v>
      </c>
      <c r="E23" s="161" t="s">
        <v>268</v>
      </c>
      <c r="F23" s="161"/>
      <c r="G23" s="161"/>
      <c r="H23" s="215">
        <v>13218691</v>
      </c>
      <c r="I23" s="186">
        <v>-1710</v>
      </c>
      <c r="J23" s="186">
        <f t="shared" si="1"/>
        <v>13216981</v>
      </c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</row>
    <row r="24" spans="1:28" ht="12.95" customHeight="1" x14ac:dyDescent="0.2">
      <c r="A24" s="456" t="s">
        <v>37</v>
      </c>
      <c r="B24" s="160"/>
      <c r="C24" s="161"/>
      <c r="D24" s="161" t="s">
        <v>129</v>
      </c>
      <c r="E24" s="161" t="s">
        <v>130</v>
      </c>
      <c r="F24" s="161"/>
      <c r="G24" s="161"/>
      <c r="H24" s="215">
        <v>1200000</v>
      </c>
      <c r="I24" s="186"/>
      <c r="J24" s="186">
        <f t="shared" si="1"/>
        <v>1200000</v>
      </c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</row>
    <row r="25" spans="1:28" s="369" customFormat="1" ht="12.95" customHeight="1" x14ac:dyDescent="0.2">
      <c r="A25" s="456" t="s">
        <v>38</v>
      </c>
      <c r="B25" s="368"/>
      <c r="C25" s="161"/>
      <c r="D25" s="161" t="s">
        <v>132</v>
      </c>
      <c r="E25" s="161" t="s">
        <v>1051</v>
      </c>
      <c r="F25" s="161"/>
      <c r="G25" s="161"/>
      <c r="H25" s="215"/>
      <c r="I25" s="186">
        <v>13239293</v>
      </c>
      <c r="J25" s="186">
        <f t="shared" si="1"/>
        <v>13239293</v>
      </c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</row>
    <row r="26" spans="1:28" ht="12.95" customHeight="1" x14ac:dyDescent="0.2">
      <c r="A26" s="455" t="s">
        <v>40</v>
      </c>
      <c r="B26" s="160"/>
      <c r="C26" s="163" t="s">
        <v>269</v>
      </c>
      <c r="D26" s="163"/>
      <c r="E26" s="163" t="s">
        <v>270</v>
      </c>
      <c r="F26" s="163"/>
      <c r="G26" s="161"/>
      <c r="H26" s="214"/>
      <c r="I26" s="240"/>
      <c r="J26" s="240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</row>
    <row r="27" spans="1:28" ht="12.95" customHeight="1" x14ac:dyDescent="0.2">
      <c r="A27" s="456" t="s">
        <v>41</v>
      </c>
      <c r="B27" s="160"/>
      <c r="C27" s="161"/>
      <c r="D27" s="161"/>
      <c r="E27" s="161"/>
      <c r="F27" s="161" t="s">
        <v>271</v>
      </c>
      <c r="G27" s="161"/>
      <c r="H27" s="215"/>
      <c r="I27" s="186">
        <v>516540</v>
      </c>
      <c r="J27" s="186">
        <f t="shared" ref="J27:J33" si="2">SUM(H27:I27)</f>
        <v>516540</v>
      </c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</row>
    <row r="28" spans="1:28" ht="12.95" customHeight="1" x14ac:dyDescent="0.2">
      <c r="A28" s="455" t="s">
        <v>43</v>
      </c>
      <c r="B28" s="160"/>
      <c r="C28" s="163" t="s">
        <v>82</v>
      </c>
      <c r="D28" s="163"/>
      <c r="E28" s="163" t="s">
        <v>83</v>
      </c>
      <c r="F28" s="163"/>
      <c r="G28" s="161"/>
      <c r="H28" s="214">
        <f>H29+H30+H31</f>
        <v>35395439</v>
      </c>
      <c r="I28" s="240">
        <v>635146</v>
      </c>
      <c r="J28" s="240">
        <f t="shared" si="2"/>
        <v>36030585</v>
      </c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</row>
    <row r="29" spans="1:28" ht="12.95" customHeight="1" x14ac:dyDescent="0.2">
      <c r="A29" s="456" t="s">
        <v>46</v>
      </c>
      <c r="B29" s="160"/>
      <c r="C29" s="229"/>
      <c r="D29" s="229"/>
      <c r="E29" s="229"/>
      <c r="F29" s="230" t="s">
        <v>272</v>
      </c>
      <c r="G29" s="161"/>
      <c r="H29" s="215">
        <v>3611000</v>
      </c>
      <c r="I29" s="186"/>
      <c r="J29" s="186">
        <f t="shared" si="2"/>
        <v>3611000</v>
      </c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</row>
    <row r="30" spans="1:28" ht="12.95" customHeight="1" x14ac:dyDescent="0.2">
      <c r="A30" s="456" t="s">
        <v>49</v>
      </c>
      <c r="B30" s="160"/>
      <c r="C30" s="161"/>
      <c r="D30" s="161"/>
      <c r="E30" s="161" t="s">
        <v>273</v>
      </c>
      <c r="F30" s="161"/>
      <c r="G30" s="161"/>
      <c r="H30" s="215">
        <v>28408000</v>
      </c>
      <c r="I30" s="186"/>
      <c r="J30" s="186">
        <f t="shared" si="2"/>
        <v>28408000</v>
      </c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</row>
    <row r="31" spans="1:28" ht="12.95" customHeight="1" x14ac:dyDescent="0.2">
      <c r="A31" s="456" t="s">
        <v>52</v>
      </c>
      <c r="B31" s="160"/>
      <c r="C31" s="161"/>
      <c r="D31" s="161"/>
      <c r="E31" s="161" t="s">
        <v>274</v>
      </c>
      <c r="F31" s="161"/>
      <c r="G31" s="161"/>
      <c r="H31" s="215">
        <v>3376439</v>
      </c>
      <c r="I31" s="186"/>
      <c r="J31" s="186">
        <f t="shared" si="2"/>
        <v>3376439</v>
      </c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</row>
    <row r="32" spans="1:28" s="465" customFormat="1" ht="12.95" customHeight="1" x14ac:dyDescent="0.2">
      <c r="A32" s="455" t="s">
        <v>55</v>
      </c>
      <c r="B32" s="277" t="s">
        <v>24</v>
      </c>
      <c r="C32" s="164"/>
      <c r="D32" s="164" t="s">
        <v>25</v>
      </c>
      <c r="E32" s="164"/>
      <c r="F32" s="164"/>
      <c r="G32" s="165"/>
      <c r="H32" s="238"/>
      <c r="I32" s="191">
        <v>37249680</v>
      </c>
      <c r="J32" s="191">
        <f t="shared" si="2"/>
        <v>37249680</v>
      </c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</row>
    <row r="33" spans="1:28" s="465" customFormat="1" ht="12.95" customHeight="1" x14ac:dyDescent="0.2">
      <c r="A33" s="456" t="s">
        <v>58</v>
      </c>
      <c r="B33" s="463"/>
      <c r="C33" s="161" t="s">
        <v>137</v>
      </c>
      <c r="D33" s="161"/>
      <c r="E33" s="161" t="s">
        <v>138</v>
      </c>
      <c r="F33" s="161"/>
      <c r="G33" s="161"/>
      <c r="H33" s="215"/>
      <c r="I33" s="186">
        <v>37249680</v>
      </c>
      <c r="J33" s="186">
        <f t="shared" si="2"/>
        <v>37249680</v>
      </c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</row>
    <row r="34" spans="1:28" ht="12.95" customHeight="1" x14ac:dyDescent="0.2">
      <c r="A34" s="455" t="s">
        <v>59</v>
      </c>
      <c r="B34" s="162" t="s">
        <v>12</v>
      </c>
      <c r="C34" s="163"/>
      <c r="D34" s="163" t="s">
        <v>13</v>
      </c>
      <c r="E34" s="163"/>
      <c r="F34" s="163"/>
      <c r="G34" s="163"/>
      <c r="H34" s="214">
        <f>H35+H38</f>
        <v>62000000</v>
      </c>
      <c r="I34" s="240"/>
      <c r="J34" s="240">
        <f>J35+J38</f>
        <v>62000000</v>
      </c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</row>
    <row r="35" spans="1:28" ht="12.95" customHeight="1" x14ac:dyDescent="0.2">
      <c r="A35" s="455" t="s">
        <v>61</v>
      </c>
      <c r="B35" s="160"/>
      <c r="C35" s="163" t="s">
        <v>90</v>
      </c>
      <c r="D35" s="163"/>
      <c r="E35" s="163" t="s">
        <v>91</v>
      </c>
      <c r="F35" s="163"/>
      <c r="G35" s="161"/>
      <c r="H35" s="214">
        <f>SUM(H36:H37)</f>
        <v>44000000</v>
      </c>
      <c r="I35" s="240"/>
      <c r="J35" s="240">
        <f>SUM(J36:J37)</f>
        <v>44000000</v>
      </c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</row>
    <row r="36" spans="1:28" ht="12.95" customHeight="1" x14ac:dyDescent="0.2">
      <c r="A36" s="456" t="s">
        <v>64</v>
      </c>
      <c r="B36" s="160"/>
      <c r="C36" s="161"/>
      <c r="D36" s="161"/>
      <c r="E36" s="161"/>
      <c r="F36" s="161" t="s">
        <v>92</v>
      </c>
      <c r="G36" s="161"/>
      <c r="H36" s="215">
        <v>40000000</v>
      </c>
      <c r="I36" s="186"/>
      <c r="J36" s="186">
        <f>SUM(H36:I36)</f>
        <v>40000000</v>
      </c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</row>
    <row r="37" spans="1:28" ht="12.95" customHeight="1" x14ac:dyDescent="0.2">
      <c r="A37" s="456" t="s">
        <v>67</v>
      </c>
      <c r="B37" s="162"/>
      <c r="C37" s="163"/>
      <c r="D37" s="163"/>
      <c r="E37" s="163"/>
      <c r="F37" s="161" t="s">
        <v>93</v>
      </c>
      <c r="G37" s="161"/>
      <c r="H37" s="215">
        <v>4000000</v>
      </c>
      <c r="I37" s="186"/>
      <c r="J37" s="186">
        <f>SUM(H37:I37)</f>
        <v>4000000</v>
      </c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</row>
    <row r="38" spans="1:28" ht="12.95" customHeight="1" x14ac:dyDescent="0.2">
      <c r="A38" s="455" t="s">
        <v>70</v>
      </c>
      <c r="B38" s="162"/>
      <c r="C38" s="163" t="s">
        <v>94</v>
      </c>
      <c r="D38" s="163"/>
      <c r="E38" s="163" t="s">
        <v>95</v>
      </c>
      <c r="F38" s="163"/>
      <c r="G38" s="161"/>
      <c r="H38" s="214">
        <f>H39+H41+H43</f>
        <v>18000000</v>
      </c>
      <c r="I38" s="240"/>
      <c r="J38" s="240">
        <f>J39+J41+J43</f>
        <v>18000000</v>
      </c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</row>
    <row r="39" spans="1:28" ht="12.95" customHeight="1" x14ac:dyDescent="0.2">
      <c r="A39" s="456" t="s">
        <v>71</v>
      </c>
      <c r="B39" s="162"/>
      <c r="C39" s="161"/>
      <c r="D39" s="161" t="s">
        <v>96</v>
      </c>
      <c r="E39" s="161" t="s">
        <v>97</v>
      </c>
      <c r="F39" s="161"/>
      <c r="G39" s="161"/>
      <c r="H39" s="215">
        <v>11500000</v>
      </c>
      <c r="I39" s="186"/>
      <c r="J39" s="186">
        <f t="shared" ref="J39:J44" si="3">SUM(H39:I39)</f>
        <v>11500000</v>
      </c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</row>
    <row r="40" spans="1:28" ht="12.95" customHeight="1" x14ac:dyDescent="0.2">
      <c r="A40" s="456" t="s">
        <v>73</v>
      </c>
      <c r="B40" s="162"/>
      <c r="C40" s="161"/>
      <c r="D40" s="161"/>
      <c r="E40" s="161"/>
      <c r="F40" s="161" t="s">
        <v>98</v>
      </c>
      <c r="G40" s="161"/>
      <c r="H40" s="215">
        <v>11500000</v>
      </c>
      <c r="I40" s="186"/>
      <c r="J40" s="186">
        <f t="shared" si="3"/>
        <v>11500000</v>
      </c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</row>
    <row r="41" spans="1:28" ht="12.95" customHeight="1" x14ac:dyDescent="0.2">
      <c r="A41" s="456" t="s">
        <v>75</v>
      </c>
      <c r="B41" s="162"/>
      <c r="C41" s="161"/>
      <c r="D41" s="161" t="s">
        <v>99</v>
      </c>
      <c r="E41" s="161" t="s">
        <v>100</v>
      </c>
      <c r="F41" s="161"/>
      <c r="G41" s="161"/>
      <c r="H41" s="215">
        <v>2500000</v>
      </c>
      <c r="I41" s="186"/>
      <c r="J41" s="186">
        <f t="shared" si="3"/>
        <v>2500000</v>
      </c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</row>
    <row r="42" spans="1:28" ht="12.95" customHeight="1" x14ac:dyDescent="0.2">
      <c r="A42" s="456" t="s">
        <v>76</v>
      </c>
      <c r="B42" s="162"/>
      <c r="C42" s="161"/>
      <c r="D42" s="161"/>
      <c r="E42" s="161"/>
      <c r="F42" s="161" t="s">
        <v>101</v>
      </c>
      <c r="G42" s="161"/>
      <c r="H42" s="215">
        <v>2500000</v>
      </c>
      <c r="I42" s="186"/>
      <c r="J42" s="186">
        <f t="shared" si="3"/>
        <v>2500000</v>
      </c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</row>
    <row r="43" spans="1:28" ht="12.95" customHeight="1" x14ac:dyDescent="0.2">
      <c r="A43" s="456" t="s">
        <v>115</v>
      </c>
      <c r="B43" s="162"/>
      <c r="C43" s="161"/>
      <c r="D43" s="161" t="s">
        <v>102</v>
      </c>
      <c r="E43" s="161" t="s">
        <v>103</v>
      </c>
      <c r="F43" s="161"/>
      <c r="G43" s="161"/>
      <c r="H43" s="215">
        <v>4000000</v>
      </c>
      <c r="I43" s="186"/>
      <c r="J43" s="186">
        <f t="shared" si="3"/>
        <v>4000000</v>
      </c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</row>
    <row r="44" spans="1:28" ht="12.95" customHeight="1" x14ac:dyDescent="0.2">
      <c r="A44" s="456" t="s">
        <v>116</v>
      </c>
      <c r="B44" s="162"/>
      <c r="C44" s="161"/>
      <c r="D44" s="161"/>
      <c r="E44" s="161"/>
      <c r="F44" s="161" t="s">
        <v>104</v>
      </c>
      <c r="G44" s="161"/>
      <c r="H44" s="215">
        <v>4000000</v>
      </c>
      <c r="I44" s="186"/>
      <c r="J44" s="186">
        <f t="shared" si="3"/>
        <v>4000000</v>
      </c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</row>
    <row r="45" spans="1:28" ht="12.95" customHeight="1" x14ac:dyDescent="0.2">
      <c r="A45" s="455" t="s">
        <v>119</v>
      </c>
      <c r="B45" s="162" t="s">
        <v>15</v>
      </c>
      <c r="C45" s="163"/>
      <c r="D45" s="163" t="s">
        <v>16</v>
      </c>
      <c r="E45" s="163"/>
      <c r="F45" s="163"/>
      <c r="G45" s="229"/>
      <c r="H45" s="236">
        <f>SUM(H46:H52)</f>
        <v>174031000</v>
      </c>
      <c r="I45" s="241">
        <v>19699575</v>
      </c>
      <c r="J45" s="241">
        <f t="shared" ref="J45:J51" si="4">SUM(H45:I45)</f>
        <v>193730575</v>
      </c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</row>
    <row r="46" spans="1:28" ht="12.95" customHeight="1" x14ac:dyDescent="0.2">
      <c r="A46" s="456" t="s">
        <v>122</v>
      </c>
      <c r="B46" s="160"/>
      <c r="C46" s="161"/>
      <c r="D46" s="161" t="s">
        <v>187</v>
      </c>
      <c r="E46" s="161" t="s">
        <v>275</v>
      </c>
      <c r="F46" s="161"/>
      <c r="G46" s="229"/>
      <c r="H46" s="237">
        <v>1000000</v>
      </c>
      <c r="I46" s="242"/>
      <c r="J46" s="242">
        <f t="shared" si="4"/>
        <v>1000000</v>
      </c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</row>
    <row r="47" spans="1:28" ht="12.95" customHeight="1" x14ac:dyDescent="0.2">
      <c r="A47" s="456" t="s">
        <v>125</v>
      </c>
      <c r="B47" s="160"/>
      <c r="C47" s="161"/>
      <c r="D47" s="161" t="s">
        <v>106</v>
      </c>
      <c r="E47" s="161" t="s">
        <v>196</v>
      </c>
      <c r="F47" s="161"/>
      <c r="G47" s="161"/>
      <c r="H47" s="238">
        <v>134522000</v>
      </c>
      <c r="I47" s="197">
        <v>10638625</v>
      </c>
      <c r="J47" s="197">
        <f t="shared" si="4"/>
        <v>145160625</v>
      </c>
      <c r="K47" s="132"/>
      <c r="L47" s="234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</row>
    <row r="48" spans="1:28" ht="12.95" customHeight="1" x14ac:dyDescent="0.2">
      <c r="A48" s="456" t="s">
        <v>128</v>
      </c>
      <c r="B48" s="160"/>
      <c r="C48" s="161"/>
      <c r="D48" s="161"/>
      <c r="E48" s="161" t="s">
        <v>109</v>
      </c>
      <c r="F48" s="161"/>
      <c r="G48" s="161"/>
      <c r="H48" s="238">
        <v>822000</v>
      </c>
      <c r="I48" s="197"/>
      <c r="J48" s="197">
        <f t="shared" si="4"/>
        <v>822000</v>
      </c>
      <c r="K48" s="132"/>
      <c r="L48" s="234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</row>
    <row r="49" spans="1:28" ht="12.95" customHeight="1" x14ac:dyDescent="0.2">
      <c r="A49" s="456" t="s">
        <v>131</v>
      </c>
      <c r="B49" s="160"/>
      <c r="C49" s="161"/>
      <c r="D49" s="161" t="s">
        <v>110</v>
      </c>
      <c r="E49" s="161" t="s">
        <v>276</v>
      </c>
      <c r="F49" s="161"/>
      <c r="G49" s="161"/>
      <c r="H49" s="238">
        <v>2420000</v>
      </c>
      <c r="I49" s="197">
        <v>1558000</v>
      </c>
      <c r="J49" s="197">
        <f t="shared" si="4"/>
        <v>3978000</v>
      </c>
      <c r="K49" s="132"/>
      <c r="L49" s="234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</row>
    <row r="50" spans="1:28" ht="12.95" customHeight="1" x14ac:dyDescent="0.2">
      <c r="A50" s="456" t="s">
        <v>133</v>
      </c>
      <c r="B50" s="160"/>
      <c r="C50" s="161"/>
      <c r="D50" s="161" t="s">
        <v>218</v>
      </c>
      <c r="E50" s="161" t="s">
        <v>277</v>
      </c>
      <c r="F50" s="161"/>
      <c r="G50" s="161"/>
      <c r="H50" s="238">
        <v>2500000</v>
      </c>
      <c r="I50" s="197">
        <v>502950</v>
      </c>
      <c r="J50" s="197">
        <f t="shared" si="4"/>
        <v>3002950</v>
      </c>
      <c r="K50" s="132"/>
      <c r="L50" s="234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</row>
    <row r="51" spans="1:28" ht="12.95" customHeight="1" x14ac:dyDescent="0.2">
      <c r="A51" s="456" t="s">
        <v>135</v>
      </c>
      <c r="B51" s="160"/>
      <c r="C51" s="161"/>
      <c r="D51" s="161" t="s">
        <v>112</v>
      </c>
      <c r="E51" s="161" t="s">
        <v>113</v>
      </c>
      <c r="F51" s="161"/>
      <c r="G51" s="161"/>
      <c r="H51" s="238">
        <v>32467000</v>
      </c>
      <c r="I51" s="197">
        <v>7000000</v>
      </c>
      <c r="J51" s="197">
        <f t="shared" si="4"/>
        <v>39467000</v>
      </c>
      <c r="K51" s="132"/>
      <c r="L51" s="234"/>
      <c r="M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</row>
    <row r="52" spans="1:28" ht="12.95" customHeight="1" x14ac:dyDescent="0.2">
      <c r="A52" s="456" t="s">
        <v>136</v>
      </c>
      <c r="B52" s="160"/>
      <c r="C52" s="161"/>
      <c r="D52" s="161" t="s">
        <v>84</v>
      </c>
      <c r="E52" s="161" t="s">
        <v>85</v>
      </c>
      <c r="F52" s="161"/>
      <c r="G52" s="161"/>
      <c r="H52" s="215">
        <v>300000</v>
      </c>
      <c r="I52" s="186"/>
      <c r="J52" s="186">
        <v>300000</v>
      </c>
      <c r="K52" s="132"/>
      <c r="L52" s="418"/>
      <c r="M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</row>
    <row r="53" spans="1:28" ht="12.95" customHeight="1" x14ac:dyDescent="0.2">
      <c r="A53" s="455" t="s">
        <v>139</v>
      </c>
      <c r="B53" s="162" t="s">
        <v>18</v>
      </c>
      <c r="C53" s="163"/>
      <c r="D53" s="163" t="s">
        <v>19</v>
      </c>
      <c r="E53" s="163"/>
      <c r="F53" s="163"/>
      <c r="G53" s="231"/>
      <c r="H53" s="211">
        <f>SUM(H54)</f>
        <v>260000</v>
      </c>
      <c r="I53" s="239"/>
      <c r="J53" s="239">
        <f>SUM(H53:I53)</f>
        <v>260000</v>
      </c>
      <c r="K53" s="132"/>
      <c r="L53" s="449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</row>
    <row r="54" spans="1:28" ht="12.95" customHeight="1" x14ac:dyDescent="0.2">
      <c r="A54" s="456" t="s">
        <v>140</v>
      </c>
      <c r="B54" s="160"/>
      <c r="C54" s="161" t="s">
        <v>86</v>
      </c>
      <c r="D54" s="161"/>
      <c r="E54" s="161" t="s">
        <v>278</v>
      </c>
      <c r="F54" s="161"/>
      <c r="G54" s="231"/>
      <c r="H54" s="210">
        <v>260000</v>
      </c>
      <c r="I54" s="243"/>
      <c r="J54" s="243">
        <f>SUM(H54:I54)</f>
        <v>260000</v>
      </c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</row>
    <row r="55" spans="1:28" ht="12.95" customHeight="1" x14ac:dyDescent="0.2">
      <c r="A55" s="455" t="s">
        <v>142</v>
      </c>
      <c r="B55" s="162" t="s">
        <v>30</v>
      </c>
      <c r="C55" s="163"/>
      <c r="D55" s="163" t="s">
        <v>31</v>
      </c>
      <c r="E55" s="163"/>
      <c r="F55" s="163"/>
      <c r="G55" s="163"/>
      <c r="H55" s="214">
        <f>H56</f>
        <v>96000</v>
      </c>
      <c r="I55" s="240"/>
      <c r="J55" s="240">
        <f>SUM(H55:I55)</f>
        <v>96000</v>
      </c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</row>
    <row r="56" spans="1:28" ht="12.95" customHeight="1" x14ac:dyDescent="0.2">
      <c r="A56" s="456" t="s">
        <v>143</v>
      </c>
      <c r="B56" s="160"/>
      <c r="C56" s="161"/>
      <c r="D56" s="161" t="s">
        <v>279</v>
      </c>
      <c r="E56" s="161" t="s">
        <v>280</v>
      </c>
      <c r="F56" s="161"/>
      <c r="G56" s="161"/>
      <c r="H56" s="215">
        <v>96000</v>
      </c>
      <c r="I56" s="186"/>
      <c r="J56" s="186">
        <f>SUM(H56:I56)</f>
        <v>96000</v>
      </c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</row>
    <row r="57" spans="1:28" ht="12.95" customHeight="1" x14ac:dyDescent="0.2">
      <c r="A57" s="455" t="s">
        <v>146</v>
      </c>
      <c r="B57" s="162" t="s">
        <v>36</v>
      </c>
      <c r="C57" s="163"/>
      <c r="D57" s="163" t="s">
        <v>34</v>
      </c>
      <c r="E57" s="163"/>
      <c r="F57" s="163"/>
      <c r="G57" s="231"/>
      <c r="H57" s="211">
        <f t="shared" ref="H57:J58" si="5">H58</f>
        <v>181189420</v>
      </c>
      <c r="I57" s="211">
        <f t="shared" si="5"/>
        <v>20518705</v>
      </c>
      <c r="J57" s="239">
        <f t="shared" si="5"/>
        <v>201708125</v>
      </c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</row>
    <row r="58" spans="1:28" ht="12.95" customHeight="1" x14ac:dyDescent="0.2">
      <c r="A58" s="455" t="s">
        <v>149</v>
      </c>
      <c r="B58" s="160"/>
      <c r="C58" s="163" t="s">
        <v>144</v>
      </c>
      <c r="D58" s="163"/>
      <c r="E58" s="163" t="s">
        <v>145</v>
      </c>
      <c r="F58" s="163"/>
      <c r="G58" s="231"/>
      <c r="H58" s="211">
        <f t="shared" si="5"/>
        <v>181189420</v>
      </c>
      <c r="I58" s="211">
        <f t="shared" si="5"/>
        <v>20518705</v>
      </c>
      <c r="J58" s="239">
        <f t="shared" si="5"/>
        <v>201708125</v>
      </c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</row>
    <row r="59" spans="1:28" ht="12.95" customHeight="1" x14ac:dyDescent="0.2">
      <c r="A59" s="456" t="s">
        <v>152</v>
      </c>
      <c r="B59" s="160"/>
      <c r="C59" s="161"/>
      <c r="D59" s="161" t="s">
        <v>147</v>
      </c>
      <c r="E59" s="161"/>
      <c r="F59" s="161" t="s">
        <v>148</v>
      </c>
      <c r="G59" s="231"/>
      <c r="H59" s="210">
        <v>181189420</v>
      </c>
      <c r="I59" s="462">
        <v>20518705</v>
      </c>
      <c r="J59" s="243">
        <f>SUM(H59:I59)</f>
        <v>201708125</v>
      </c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</row>
    <row r="60" spans="1:28" ht="12.95" customHeight="1" x14ac:dyDescent="0.2">
      <c r="A60" s="455" t="s">
        <v>154</v>
      </c>
      <c r="B60" s="162"/>
      <c r="C60" s="163"/>
      <c r="D60" s="163" t="s">
        <v>210</v>
      </c>
      <c r="E60" s="163"/>
      <c r="F60" s="163"/>
      <c r="G60" s="163"/>
      <c r="H60" s="214">
        <f>H11+H34+H45+H53+H57+H55+H32</f>
        <v>563913420</v>
      </c>
      <c r="I60" s="214">
        <f>I11+I32+I45+I57</f>
        <v>93284259</v>
      </c>
      <c r="J60" s="240">
        <f>J11+J34+J45+J53+J57+J55+J32</f>
        <v>657197679</v>
      </c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</row>
    <row r="61" spans="1:28" ht="12.95" customHeight="1" x14ac:dyDescent="0.2"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</row>
    <row r="62" spans="1:28" ht="12.95" customHeight="1" x14ac:dyDescent="0.2">
      <c r="B62" s="132"/>
      <c r="C62" s="132"/>
      <c r="D62" s="132"/>
      <c r="E62" s="132"/>
      <c r="F62" s="232"/>
      <c r="G62" s="132"/>
      <c r="H62" s="233"/>
      <c r="I62" s="233"/>
      <c r="J62" s="233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</row>
    <row r="63" spans="1:28" ht="12.95" customHeight="1" x14ac:dyDescent="0.2"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</row>
    <row r="64" spans="1:28" ht="12.95" customHeight="1" x14ac:dyDescent="0.2"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</row>
    <row r="65" spans="2:28" ht="12.95" customHeight="1" x14ac:dyDescent="0.2"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</row>
    <row r="66" spans="2:28" ht="12.95" customHeight="1" x14ac:dyDescent="0.2"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</row>
    <row r="67" spans="2:28" ht="12.95" customHeight="1" x14ac:dyDescent="0.2"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</row>
    <row r="68" spans="2:28" ht="12.95" customHeight="1" x14ac:dyDescent="0.2"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</row>
    <row r="69" spans="2:28" ht="12.95" customHeight="1" x14ac:dyDescent="0.2"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</row>
    <row r="70" spans="2:28" ht="12.95" customHeight="1" x14ac:dyDescent="0.2"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</row>
    <row r="71" spans="2:28" ht="12.95" customHeight="1" x14ac:dyDescent="0.2"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</row>
    <row r="72" spans="2:28" ht="12.95" customHeight="1" x14ac:dyDescent="0.2"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</row>
    <row r="73" spans="2:28" ht="12.95" customHeight="1" x14ac:dyDescent="0.2"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</row>
    <row r="74" spans="2:28" ht="12.95" customHeight="1" x14ac:dyDescent="0.2"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</row>
    <row r="75" spans="2:28" ht="12.95" customHeight="1" x14ac:dyDescent="0.2"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</row>
    <row r="76" spans="2:28" ht="12.95" customHeight="1" x14ac:dyDescent="0.2"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</row>
    <row r="77" spans="2:28" ht="12.95" customHeight="1" x14ac:dyDescent="0.2"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</row>
    <row r="78" spans="2:28" ht="12.95" customHeight="1" x14ac:dyDescent="0.2"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</row>
    <row r="79" spans="2:28" ht="12.95" customHeight="1" x14ac:dyDescent="0.2"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</row>
    <row r="80" spans="2:28" ht="12.95" customHeight="1" x14ac:dyDescent="0.2"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</row>
    <row r="81" spans="2:28" ht="12.95" customHeight="1" x14ac:dyDescent="0.2"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</row>
    <row r="82" spans="2:28" ht="12.95" customHeight="1" x14ac:dyDescent="0.2"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</row>
    <row r="83" spans="2:28" ht="12.95" customHeight="1" x14ac:dyDescent="0.2"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</row>
    <row r="84" spans="2:28" ht="12.95" customHeight="1" x14ac:dyDescent="0.2"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</row>
    <row r="85" spans="2:28" ht="12.95" customHeight="1" x14ac:dyDescent="0.2"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</row>
    <row r="86" spans="2:28" ht="12.95" customHeight="1" x14ac:dyDescent="0.2"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</row>
    <row r="87" spans="2:28" ht="12.95" customHeight="1" x14ac:dyDescent="0.2"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</row>
    <row r="88" spans="2:28" ht="12.95" customHeight="1" x14ac:dyDescent="0.2"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</row>
    <row r="89" spans="2:28" ht="12.95" customHeight="1" x14ac:dyDescent="0.2"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</row>
    <row r="90" spans="2:28" ht="12.95" customHeight="1" x14ac:dyDescent="0.2"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</row>
    <row r="91" spans="2:28" ht="12.95" customHeight="1" x14ac:dyDescent="0.2"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</row>
    <row r="92" spans="2:28" ht="12.95" customHeight="1" x14ac:dyDescent="0.2"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</row>
    <row r="93" spans="2:28" ht="12.95" customHeight="1" x14ac:dyDescent="0.2"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</row>
    <row r="94" spans="2:28" ht="12.95" customHeight="1" x14ac:dyDescent="0.2"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</row>
    <row r="95" spans="2:28" ht="12.95" customHeight="1" x14ac:dyDescent="0.2"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</row>
    <row r="96" spans="2:28" ht="12.95" customHeight="1" x14ac:dyDescent="0.2"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</row>
    <row r="97" spans="2:28" ht="12.95" customHeight="1" x14ac:dyDescent="0.2"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</row>
    <row r="98" spans="2:28" ht="12.95" customHeight="1" x14ac:dyDescent="0.2"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</row>
    <row r="99" spans="2:28" ht="12.95" customHeight="1" x14ac:dyDescent="0.2"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</row>
    <row r="100" spans="2:28" ht="12.95" customHeight="1" x14ac:dyDescent="0.2"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</row>
    <row r="101" spans="2:28" ht="12.95" customHeight="1" x14ac:dyDescent="0.2"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</row>
    <row r="102" spans="2:28" ht="12.95" customHeight="1" x14ac:dyDescent="0.2"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</row>
    <row r="103" spans="2:28" ht="12.95" customHeight="1" x14ac:dyDescent="0.2"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</row>
    <row r="104" spans="2:28" ht="12.95" customHeight="1" x14ac:dyDescent="0.2"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</row>
    <row r="105" spans="2:28" ht="12.95" customHeight="1" x14ac:dyDescent="0.2"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</row>
    <row r="106" spans="2:28" ht="12.95" customHeight="1" x14ac:dyDescent="0.2"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</row>
    <row r="107" spans="2:28" ht="12.95" customHeight="1" x14ac:dyDescent="0.2"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</row>
    <row r="108" spans="2:28" ht="12.95" customHeight="1" x14ac:dyDescent="0.2"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</row>
    <row r="109" spans="2:28" ht="12.95" customHeight="1" x14ac:dyDescent="0.2"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</row>
    <row r="110" spans="2:28" ht="12.95" customHeight="1" x14ac:dyDescent="0.2"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</row>
    <row r="111" spans="2:28" ht="12.95" customHeight="1" x14ac:dyDescent="0.2"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</row>
    <row r="112" spans="2:28" ht="12.95" customHeight="1" x14ac:dyDescent="0.2"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</row>
    <row r="113" spans="2:28" ht="12.95" customHeight="1" x14ac:dyDescent="0.2"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</row>
    <row r="114" spans="2:28" ht="12.95" customHeight="1" x14ac:dyDescent="0.2"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</row>
    <row r="115" spans="2:28" ht="12.95" customHeight="1" x14ac:dyDescent="0.2"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</row>
    <row r="116" spans="2:28" ht="12.95" customHeight="1" x14ac:dyDescent="0.2"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</row>
    <row r="117" spans="2:28" ht="12.95" customHeight="1" x14ac:dyDescent="0.2"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</row>
    <row r="118" spans="2:28" ht="12.95" customHeight="1" x14ac:dyDescent="0.2"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</row>
    <row r="119" spans="2:28" ht="12.95" customHeight="1" x14ac:dyDescent="0.2"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</row>
    <row r="120" spans="2:28" ht="12.95" customHeight="1" x14ac:dyDescent="0.2"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</row>
    <row r="121" spans="2:28" ht="12.95" customHeight="1" x14ac:dyDescent="0.2"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</row>
    <row r="122" spans="2:28" ht="12.95" customHeight="1" x14ac:dyDescent="0.2"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</row>
    <row r="123" spans="2:28" ht="12.95" customHeight="1" x14ac:dyDescent="0.2"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</row>
    <row r="124" spans="2:28" ht="12.95" customHeight="1" x14ac:dyDescent="0.2"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</row>
    <row r="125" spans="2:28" ht="12.95" customHeight="1" x14ac:dyDescent="0.2"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</row>
    <row r="126" spans="2:28" ht="12.95" customHeight="1" x14ac:dyDescent="0.2"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</row>
    <row r="127" spans="2:28" ht="12.95" customHeight="1" x14ac:dyDescent="0.2"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</row>
    <row r="128" spans="2:28" ht="12.95" customHeight="1" x14ac:dyDescent="0.2"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</row>
    <row r="129" spans="2:28" ht="12.95" customHeight="1" x14ac:dyDescent="0.2"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</row>
    <row r="130" spans="2:28" ht="12.95" customHeight="1" x14ac:dyDescent="0.2"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</row>
    <row r="131" spans="2:28" ht="12.95" customHeight="1" x14ac:dyDescent="0.2"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</row>
    <row r="132" spans="2:28" ht="12.95" customHeight="1" x14ac:dyDescent="0.2"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</row>
    <row r="133" spans="2:28" ht="12.95" customHeight="1" x14ac:dyDescent="0.2"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</row>
    <row r="134" spans="2:28" ht="12.95" customHeight="1" x14ac:dyDescent="0.2"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</row>
    <row r="135" spans="2:28" ht="12.95" customHeight="1" x14ac:dyDescent="0.2"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</row>
    <row r="136" spans="2:28" ht="12.95" customHeight="1" x14ac:dyDescent="0.2"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</row>
    <row r="137" spans="2:28" ht="12.95" customHeight="1" x14ac:dyDescent="0.2"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</row>
    <row r="138" spans="2:28" ht="12.95" customHeight="1" x14ac:dyDescent="0.2"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</row>
    <row r="139" spans="2:28" ht="12.95" customHeight="1" x14ac:dyDescent="0.2"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</row>
    <row r="140" spans="2:28" ht="12.95" customHeight="1" x14ac:dyDescent="0.2"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</row>
    <row r="141" spans="2:28" ht="12.95" customHeight="1" x14ac:dyDescent="0.2"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</row>
    <row r="142" spans="2:28" ht="12.95" customHeight="1" x14ac:dyDescent="0.2"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</row>
    <row r="143" spans="2:28" ht="12.95" customHeight="1" x14ac:dyDescent="0.2"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</row>
    <row r="144" spans="2:28" ht="12.95" customHeight="1" x14ac:dyDescent="0.2"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</row>
    <row r="145" spans="2:28" ht="12.95" customHeight="1" x14ac:dyDescent="0.2"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</row>
    <row r="146" spans="2:28" ht="12.95" customHeight="1" x14ac:dyDescent="0.2"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</row>
    <row r="147" spans="2:28" ht="12.95" customHeight="1" x14ac:dyDescent="0.2"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</row>
    <row r="148" spans="2:28" ht="12.95" customHeight="1" x14ac:dyDescent="0.2"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</row>
    <row r="149" spans="2:28" ht="12.95" customHeight="1" x14ac:dyDescent="0.2"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</row>
    <row r="150" spans="2:28" ht="12.95" customHeight="1" x14ac:dyDescent="0.2"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</row>
    <row r="151" spans="2:28" ht="12.95" customHeight="1" x14ac:dyDescent="0.2"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</row>
    <row r="152" spans="2:28" ht="12.95" customHeight="1" x14ac:dyDescent="0.2"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</row>
    <row r="153" spans="2:28" ht="12.95" customHeight="1" x14ac:dyDescent="0.2"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</row>
    <row r="154" spans="2:28" ht="12.95" customHeight="1" x14ac:dyDescent="0.2"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</row>
    <row r="155" spans="2:28" ht="12.95" customHeight="1" x14ac:dyDescent="0.2"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</row>
    <row r="156" spans="2:28" ht="12.95" customHeight="1" x14ac:dyDescent="0.2"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</row>
    <row r="157" spans="2:28" ht="12.95" customHeight="1" x14ac:dyDescent="0.2"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</row>
    <row r="158" spans="2:28" ht="12.95" customHeight="1" x14ac:dyDescent="0.2"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</row>
    <row r="159" spans="2:28" ht="12.95" customHeight="1" x14ac:dyDescent="0.2"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</row>
    <row r="160" spans="2:28" ht="12.95" customHeight="1" x14ac:dyDescent="0.2"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</row>
    <row r="161" spans="2:28" ht="12.95" customHeight="1" x14ac:dyDescent="0.2"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</row>
    <row r="162" spans="2:28" ht="12.95" customHeight="1" x14ac:dyDescent="0.2"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</row>
    <row r="163" spans="2:28" ht="12.95" customHeight="1" x14ac:dyDescent="0.2"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</row>
    <row r="164" spans="2:28" ht="12.95" customHeight="1" x14ac:dyDescent="0.2"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</row>
    <row r="165" spans="2:28" ht="12.95" customHeight="1" x14ac:dyDescent="0.2"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</row>
    <row r="166" spans="2:28" ht="12.95" customHeight="1" x14ac:dyDescent="0.2"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</row>
    <row r="167" spans="2:28" ht="12.95" customHeight="1" x14ac:dyDescent="0.2"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</row>
    <row r="168" spans="2:28" ht="12.95" customHeight="1" x14ac:dyDescent="0.2"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2"/>
    </row>
    <row r="169" spans="2:28" ht="12.95" customHeight="1" x14ac:dyDescent="0.2"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</row>
    <row r="170" spans="2:28" ht="12.95" customHeight="1" x14ac:dyDescent="0.2"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</row>
    <row r="171" spans="2:28" ht="12.95" customHeight="1" x14ac:dyDescent="0.2"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</row>
    <row r="172" spans="2:28" ht="12.95" customHeight="1" x14ac:dyDescent="0.2"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</row>
    <row r="173" spans="2:28" ht="12.95" customHeight="1" x14ac:dyDescent="0.2"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</row>
    <row r="174" spans="2:28" ht="12.95" customHeight="1" x14ac:dyDescent="0.2"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2"/>
    </row>
    <row r="175" spans="2:28" ht="12.95" customHeight="1" x14ac:dyDescent="0.2"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</row>
    <row r="176" spans="2:28" ht="12.95" customHeight="1" x14ac:dyDescent="0.2"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2"/>
    </row>
    <row r="177" spans="2:28" ht="12.95" customHeight="1" x14ac:dyDescent="0.2"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</row>
    <row r="178" spans="2:28" ht="12.95" customHeight="1" x14ac:dyDescent="0.2"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</row>
    <row r="179" spans="2:28" ht="12.95" customHeight="1" x14ac:dyDescent="0.2"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2"/>
    </row>
    <row r="180" spans="2:28" ht="12.95" customHeight="1" x14ac:dyDescent="0.2"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</row>
    <row r="181" spans="2:28" ht="12.95" customHeight="1" x14ac:dyDescent="0.2"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2"/>
    </row>
    <row r="182" spans="2:28" ht="12.95" customHeight="1" x14ac:dyDescent="0.2"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</row>
    <row r="183" spans="2:28" ht="12.95" customHeight="1" x14ac:dyDescent="0.2"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</row>
    <row r="184" spans="2:28" ht="12.95" customHeight="1" x14ac:dyDescent="0.2"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2"/>
    </row>
    <row r="185" spans="2:28" ht="12.95" customHeight="1" x14ac:dyDescent="0.2"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</row>
    <row r="186" spans="2:28" ht="12.95" customHeight="1" x14ac:dyDescent="0.2"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</row>
    <row r="187" spans="2:28" ht="12.95" customHeight="1" x14ac:dyDescent="0.2"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</row>
    <row r="188" spans="2:28" ht="12.95" customHeight="1" x14ac:dyDescent="0.2"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</row>
    <row r="189" spans="2:28" ht="12.95" customHeight="1" x14ac:dyDescent="0.2"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</row>
    <row r="190" spans="2:28" ht="12.95" customHeight="1" x14ac:dyDescent="0.2"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</row>
    <row r="191" spans="2:28" ht="12.95" customHeight="1" x14ac:dyDescent="0.2"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</row>
    <row r="192" spans="2:28" ht="12.95" customHeight="1" x14ac:dyDescent="0.2"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</row>
    <row r="193" spans="2:28" ht="12.95" customHeight="1" x14ac:dyDescent="0.2"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</row>
    <row r="194" spans="2:28" ht="12.95" customHeight="1" x14ac:dyDescent="0.2"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</row>
    <row r="195" spans="2:28" ht="12.95" customHeight="1" x14ac:dyDescent="0.2"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</row>
    <row r="196" spans="2:28" ht="12.95" customHeight="1" x14ac:dyDescent="0.2"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</row>
    <row r="197" spans="2:28" ht="12.95" customHeight="1" x14ac:dyDescent="0.2"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</row>
    <row r="198" spans="2:28" ht="12.95" customHeight="1" x14ac:dyDescent="0.2"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</row>
    <row r="199" spans="2:28" ht="12.95" customHeight="1" x14ac:dyDescent="0.2"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</row>
    <row r="200" spans="2:28" ht="12.95" customHeight="1" x14ac:dyDescent="0.2"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</row>
    <row r="201" spans="2:28" ht="12.95" customHeight="1" x14ac:dyDescent="0.2"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</row>
    <row r="202" spans="2:28" ht="12.95" customHeight="1" x14ac:dyDescent="0.2"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2"/>
    </row>
    <row r="203" spans="2:28" ht="12.95" customHeight="1" x14ac:dyDescent="0.2"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2"/>
    </row>
    <row r="204" spans="2:28" ht="12.95" customHeight="1" x14ac:dyDescent="0.2"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</row>
    <row r="205" spans="2:28" ht="12.95" customHeight="1" x14ac:dyDescent="0.2"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2"/>
    </row>
    <row r="206" spans="2:28" ht="12.95" customHeight="1" x14ac:dyDescent="0.2"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</row>
    <row r="207" spans="2:28" ht="12.95" customHeight="1" x14ac:dyDescent="0.2"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</row>
    <row r="208" spans="2:28" ht="12.95" customHeight="1" x14ac:dyDescent="0.2"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</row>
    <row r="209" spans="2:28" ht="12.95" customHeight="1" x14ac:dyDescent="0.2"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2"/>
    </row>
    <row r="210" spans="2:28" ht="12.95" customHeight="1" x14ac:dyDescent="0.2"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</row>
    <row r="211" spans="2:28" ht="12.95" customHeight="1" x14ac:dyDescent="0.2"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2"/>
    </row>
    <row r="212" spans="2:28" ht="12.95" customHeight="1" x14ac:dyDescent="0.2"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</row>
    <row r="213" spans="2:28" ht="12.95" customHeight="1" x14ac:dyDescent="0.2"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2"/>
    </row>
    <row r="214" spans="2:28" ht="12.95" customHeight="1" x14ac:dyDescent="0.2"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2"/>
    </row>
    <row r="215" spans="2:28" ht="12.95" customHeight="1" x14ac:dyDescent="0.2"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</row>
    <row r="216" spans="2:28" ht="12.95" customHeight="1" x14ac:dyDescent="0.2"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</row>
    <row r="217" spans="2:28" ht="12.95" customHeight="1" x14ac:dyDescent="0.2"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</row>
    <row r="218" spans="2:28" ht="12.95" customHeight="1" x14ac:dyDescent="0.2"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</row>
    <row r="219" spans="2:28" ht="12.95" customHeight="1" x14ac:dyDescent="0.2"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2"/>
    </row>
    <row r="220" spans="2:28" ht="12.95" customHeight="1" x14ac:dyDescent="0.2"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2"/>
    </row>
    <row r="221" spans="2:28" ht="12.95" customHeight="1" x14ac:dyDescent="0.2"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2"/>
    </row>
    <row r="222" spans="2:28" ht="12.95" customHeight="1" x14ac:dyDescent="0.2"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2"/>
    </row>
    <row r="223" spans="2:28" ht="12.95" customHeight="1" x14ac:dyDescent="0.2"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2"/>
    </row>
    <row r="224" spans="2:28" ht="12.95" customHeight="1" x14ac:dyDescent="0.2"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</row>
    <row r="225" spans="2:28" ht="12.95" customHeight="1" x14ac:dyDescent="0.2"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2"/>
    </row>
    <row r="226" spans="2:28" ht="12.95" customHeight="1" x14ac:dyDescent="0.2"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</row>
    <row r="227" spans="2:28" ht="12.95" customHeight="1" x14ac:dyDescent="0.2"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2"/>
    </row>
    <row r="228" spans="2:28" ht="12.95" customHeight="1" x14ac:dyDescent="0.2"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</row>
    <row r="229" spans="2:28" ht="12.95" customHeight="1" x14ac:dyDescent="0.2"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2"/>
    </row>
    <row r="230" spans="2:28" ht="12.95" customHeight="1" x14ac:dyDescent="0.2"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2"/>
    </row>
    <row r="231" spans="2:28" ht="12.95" customHeight="1" x14ac:dyDescent="0.2"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</row>
    <row r="232" spans="2:28" ht="12.95" customHeight="1" x14ac:dyDescent="0.2"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</row>
    <row r="233" spans="2:28" ht="12.95" customHeight="1" x14ac:dyDescent="0.2"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</row>
    <row r="234" spans="2:28" ht="12.95" customHeight="1" x14ac:dyDescent="0.2"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</row>
    <row r="235" spans="2:28" ht="12.95" customHeight="1" x14ac:dyDescent="0.2"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</row>
    <row r="236" spans="2:28" ht="12.95" customHeight="1" x14ac:dyDescent="0.2"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</row>
    <row r="237" spans="2:28" ht="12.95" customHeight="1" x14ac:dyDescent="0.2"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2"/>
    </row>
    <row r="238" spans="2:28" ht="12.95" customHeight="1" x14ac:dyDescent="0.2"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2"/>
    </row>
    <row r="239" spans="2:28" ht="12.95" customHeight="1" x14ac:dyDescent="0.2"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2"/>
    </row>
    <row r="240" spans="2:28" ht="12.95" customHeight="1" x14ac:dyDescent="0.2"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</row>
    <row r="241" spans="2:28" ht="12.95" customHeight="1" x14ac:dyDescent="0.2"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</row>
    <row r="242" spans="2:28" ht="12.95" customHeight="1" x14ac:dyDescent="0.2"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</row>
    <row r="243" spans="2:28" ht="12.95" customHeight="1" x14ac:dyDescent="0.2"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</row>
    <row r="244" spans="2:28" ht="12.95" customHeight="1" x14ac:dyDescent="0.2"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2"/>
    </row>
    <row r="245" spans="2:28" ht="12.95" customHeight="1" x14ac:dyDescent="0.2"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</row>
    <row r="246" spans="2:28" ht="12.95" customHeight="1" x14ac:dyDescent="0.2"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2"/>
    </row>
    <row r="247" spans="2:28" ht="12.95" customHeight="1" x14ac:dyDescent="0.2"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2"/>
    </row>
    <row r="248" spans="2:28" ht="12.95" customHeight="1" x14ac:dyDescent="0.2"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2"/>
    </row>
    <row r="249" spans="2:28" ht="12.95" customHeight="1" x14ac:dyDescent="0.2"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2"/>
    </row>
    <row r="250" spans="2:28" ht="12.95" customHeight="1" x14ac:dyDescent="0.2"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</row>
    <row r="251" spans="2:28" ht="12.95" customHeight="1" x14ac:dyDescent="0.2"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</row>
    <row r="252" spans="2:28" ht="12.95" customHeight="1" x14ac:dyDescent="0.2"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</row>
    <row r="253" spans="2:28" ht="12.95" customHeight="1" x14ac:dyDescent="0.2"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2"/>
    </row>
    <row r="254" spans="2:28" ht="12.95" customHeight="1" x14ac:dyDescent="0.2"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2"/>
    </row>
    <row r="255" spans="2:28" ht="12.95" customHeight="1" x14ac:dyDescent="0.2"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2"/>
    </row>
    <row r="256" spans="2:28" ht="12.95" customHeight="1" x14ac:dyDescent="0.2"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2"/>
    </row>
    <row r="257" spans="2:28" ht="12.95" customHeight="1" x14ac:dyDescent="0.2"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2"/>
    </row>
    <row r="258" spans="2:28" ht="12.95" customHeight="1" x14ac:dyDescent="0.2"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2"/>
    </row>
    <row r="259" spans="2:28" ht="12.95" customHeight="1" x14ac:dyDescent="0.2"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</row>
    <row r="260" spans="2:28" ht="12.95" customHeight="1" x14ac:dyDescent="0.2"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2"/>
    </row>
    <row r="261" spans="2:28" ht="12.95" customHeight="1" x14ac:dyDescent="0.2"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</row>
    <row r="262" spans="2:28" ht="12.95" customHeight="1" x14ac:dyDescent="0.2"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2"/>
    </row>
    <row r="263" spans="2:28" ht="12.95" customHeight="1" x14ac:dyDescent="0.2"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</row>
    <row r="264" spans="2:28" ht="12.95" customHeight="1" x14ac:dyDescent="0.2"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</row>
    <row r="265" spans="2:28" ht="12.95" customHeight="1" x14ac:dyDescent="0.2"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</row>
    <row r="266" spans="2:28" ht="12.95" customHeight="1" x14ac:dyDescent="0.2"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2"/>
    </row>
    <row r="267" spans="2:28" ht="12.95" customHeight="1" x14ac:dyDescent="0.2"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2"/>
    </row>
    <row r="268" spans="2:28" ht="12.95" customHeight="1" x14ac:dyDescent="0.2"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</row>
    <row r="269" spans="2:28" ht="12.95" customHeight="1" x14ac:dyDescent="0.2"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2"/>
    </row>
    <row r="270" spans="2:28" ht="12.95" customHeight="1" x14ac:dyDescent="0.2"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2"/>
    </row>
    <row r="271" spans="2:28" ht="12.95" customHeight="1" x14ac:dyDescent="0.2"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2"/>
    </row>
    <row r="272" spans="2:28" ht="12.95" customHeight="1" x14ac:dyDescent="0.2"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2"/>
    </row>
    <row r="273" spans="2:28" ht="12.95" customHeight="1" x14ac:dyDescent="0.2"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2"/>
    </row>
    <row r="274" spans="2:28" ht="12.95" customHeight="1" x14ac:dyDescent="0.2"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</row>
    <row r="275" spans="2:28" ht="12.95" customHeight="1" x14ac:dyDescent="0.2"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</row>
    <row r="276" spans="2:28" ht="12.95" customHeight="1" x14ac:dyDescent="0.2"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</row>
    <row r="277" spans="2:28" ht="12.95" customHeight="1" x14ac:dyDescent="0.2"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2"/>
    </row>
    <row r="278" spans="2:28" ht="12.95" customHeight="1" x14ac:dyDescent="0.2"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</row>
    <row r="279" spans="2:28" ht="12.95" customHeight="1" x14ac:dyDescent="0.2"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2"/>
    </row>
    <row r="280" spans="2:28" ht="12.95" customHeight="1" x14ac:dyDescent="0.2"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2"/>
    </row>
    <row r="281" spans="2:28" ht="12.95" customHeight="1" x14ac:dyDescent="0.2"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2"/>
    </row>
    <row r="282" spans="2:28" ht="12.95" customHeight="1" x14ac:dyDescent="0.2"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2"/>
    </row>
    <row r="283" spans="2:28" ht="12.95" customHeight="1" x14ac:dyDescent="0.2"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2"/>
    </row>
    <row r="284" spans="2:28" ht="12.95" customHeight="1" x14ac:dyDescent="0.2"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2"/>
    </row>
    <row r="285" spans="2:28" ht="12.95" customHeight="1" x14ac:dyDescent="0.2"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</row>
    <row r="286" spans="2:28" ht="12.95" customHeight="1" x14ac:dyDescent="0.2"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2"/>
    </row>
    <row r="287" spans="2:28" ht="12.95" customHeight="1" x14ac:dyDescent="0.2"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</row>
    <row r="288" spans="2:28" ht="12.95" customHeight="1" x14ac:dyDescent="0.2"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2"/>
    </row>
    <row r="289" spans="2:28" ht="12.95" customHeight="1" x14ac:dyDescent="0.2"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</row>
    <row r="290" spans="2:28" ht="12.95" customHeight="1" x14ac:dyDescent="0.2"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2"/>
    </row>
    <row r="291" spans="2:28" ht="12.95" customHeight="1" x14ac:dyDescent="0.2"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</row>
    <row r="292" spans="2:28" ht="12.95" customHeight="1" x14ac:dyDescent="0.2"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2"/>
    </row>
    <row r="293" spans="2:28" ht="12.95" customHeight="1" x14ac:dyDescent="0.2"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2"/>
    </row>
    <row r="294" spans="2:28" ht="12.95" customHeight="1" x14ac:dyDescent="0.2"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2"/>
    </row>
    <row r="295" spans="2:28" ht="12.95" customHeight="1" x14ac:dyDescent="0.2"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2"/>
    </row>
    <row r="296" spans="2:28" ht="12.95" customHeight="1" x14ac:dyDescent="0.2"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2"/>
    </row>
    <row r="297" spans="2:28" ht="12.95" customHeight="1" x14ac:dyDescent="0.2"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2"/>
    </row>
    <row r="298" spans="2:28" ht="12.95" customHeight="1" x14ac:dyDescent="0.2"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2"/>
    </row>
    <row r="299" spans="2:28" ht="12.95" customHeight="1" x14ac:dyDescent="0.2"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</row>
    <row r="300" spans="2:28" ht="12.95" customHeight="1" x14ac:dyDescent="0.2"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2"/>
    </row>
    <row r="301" spans="2:28" ht="12.95" customHeight="1" x14ac:dyDescent="0.2"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</row>
    <row r="302" spans="2:28" ht="12.95" customHeight="1" x14ac:dyDescent="0.2"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</row>
    <row r="303" spans="2:28" ht="12.95" customHeight="1" x14ac:dyDescent="0.2"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2"/>
    </row>
    <row r="304" spans="2:28" ht="12.95" customHeight="1" x14ac:dyDescent="0.2"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</row>
    <row r="305" spans="2:28" ht="12.95" customHeight="1" x14ac:dyDescent="0.2"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2"/>
    </row>
    <row r="306" spans="2:28" ht="12.95" customHeight="1" x14ac:dyDescent="0.2"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2"/>
    </row>
    <row r="307" spans="2:28" ht="12.95" customHeight="1" x14ac:dyDescent="0.2"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2"/>
    </row>
    <row r="308" spans="2:28" ht="12.95" customHeight="1" x14ac:dyDescent="0.2"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2"/>
    </row>
    <row r="309" spans="2:28" ht="12.95" customHeight="1" x14ac:dyDescent="0.2"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2"/>
    </row>
    <row r="310" spans="2:28" ht="12.95" customHeight="1" x14ac:dyDescent="0.2"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2"/>
    </row>
    <row r="311" spans="2:28" ht="12.95" customHeight="1" x14ac:dyDescent="0.2"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2"/>
    </row>
    <row r="312" spans="2:28" ht="12.95" customHeight="1" x14ac:dyDescent="0.2"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2"/>
    </row>
    <row r="313" spans="2:28" ht="12.95" customHeight="1" x14ac:dyDescent="0.2"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</row>
    <row r="314" spans="2:28" ht="12.95" customHeight="1" x14ac:dyDescent="0.2"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2"/>
    </row>
    <row r="315" spans="2:28" ht="12.95" customHeight="1" x14ac:dyDescent="0.2"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2"/>
    </row>
    <row r="316" spans="2:28" ht="12.95" customHeight="1" x14ac:dyDescent="0.2"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2"/>
    </row>
    <row r="317" spans="2:28" ht="12.95" customHeight="1" x14ac:dyDescent="0.2"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2"/>
    </row>
    <row r="318" spans="2:28" ht="12.95" customHeight="1" x14ac:dyDescent="0.2"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</row>
    <row r="319" spans="2:28" ht="12.95" customHeight="1" x14ac:dyDescent="0.2"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</row>
    <row r="320" spans="2:28" ht="12.95" customHeight="1" x14ac:dyDescent="0.2"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2"/>
    </row>
    <row r="321" spans="2:28" ht="12.95" customHeight="1" x14ac:dyDescent="0.2"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2"/>
    </row>
    <row r="322" spans="2:28" ht="12.95" customHeight="1" x14ac:dyDescent="0.2"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</row>
    <row r="323" spans="2:28" ht="12.95" customHeight="1" x14ac:dyDescent="0.2"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2"/>
    </row>
    <row r="324" spans="2:28" ht="12.95" customHeight="1" x14ac:dyDescent="0.2"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2"/>
    </row>
    <row r="325" spans="2:28" ht="12.95" customHeight="1" x14ac:dyDescent="0.2"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2"/>
    </row>
    <row r="326" spans="2:28" ht="12.95" customHeight="1" x14ac:dyDescent="0.2"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2"/>
    </row>
    <row r="327" spans="2:28" ht="12.95" customHeight="1" x14ac:dyDescent="0.2"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</row>
    <row r="328" spans="2:28" ht="12.95" customHeight="1" x14ac:dyDescent="0.2"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2"/>
    </row>
    <row r="329" spans="2:28" ht="12.95" customHeight="1" x14ac:dyDescent="0.2"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</row>
    <row r="330" spans="2:28" ht="12.95" customHeight="1" x14ac:dyDescent="0.2"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</row>
    <row r="331" spans="2:28" ht="12.95" customHeight="1" x14ac:dyDescent="0.2"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</row>
    <row r="332" spans="2:28" ht="12.95" customHeight="1" x14ac:dyDescent="0.2"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2"/>
    </row>
    <row r="333" spans="2:28" ht="12.95" customHeight="1" x14ac:dyDescent="0.2"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2"/>
    </row>
    <row r="334" spans="2:28" ht="12.95" customHeight="1" x14ac:dyDescent="0.2"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2"/>
    </row>
    <row r="335" spans="2:28" ht="12.95" customHeight="1" x14ac:dyDescent="0.2"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2"/>
    </row>
    <row r="336" spans="2:28" ht="12.95" customHeight="1" x14ac:dyDescent="0.2"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2"/>
    </row>
    <row r="337" spans="2:28" ht="12.95" customHeight="1" x14ac:dyDescent="0.2"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</row>
    <row r="338" spans="2:28" ht="12.95" customHeight="1" x14ac:dyDescent="0.2"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2"/>
    </row>
    <row r="339" spans="2:28" ht="12.95" customHeight="1" x14ac:dyDescent="0.2"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</row>
    <row r="340" spans="2:28" ht="12.95" customHeight="1" x14ac:dyDescent="0.2"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2"/>
    </row>
    <row r="341" spans="2:28" ht="12.95" customHeight="1" x14ac:dyDescent="0.2"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2"/>
    </row>
    <row r="342" spans="2:28" ht="12.95" customHeight="1" x14ac:dyDescent="0.2"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2"/>
    </row>
    <row r="343" spans="2:28" ht="12.95" customHeight="1" x14ac:dyDescent="0.2"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2"/>
    </row>
    <row r="344" spans="2:28" ht="12.95" customHeight="1" x14ac:dyDescent="0.2"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2"/>
    </row>
    <row r="345" spans="2:28" ht="12.95" customHeight="1" x14ac:dyDescent="0.2"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2"/>
    </row>
    <row r="346" spans="2:28" ht="12.95" customHeight="1" x14ac:dyDescent="0.2"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2"/>
    </row>
    <row r="347" spans="2:28" ht="12.95" customHeight="1" x14ac:dyDescent="0.2"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2"/>
    </row>
    <row r="348" spans="2:28" ht="12.95" customHeight="1" x14ac:dyDescent="0.2"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2"/>
    </row>
    <row r="349" spans="2:28" ht="12.95" customHeight="1" x14ac:dyDescent="0.2"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2"/>
    </row>
    <row r="350" spans="2:28" ht="12.95" customHeight="1" x14ac:dyDescent="0.2"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2"/>
    </row>
    <row r="351" spans="2:28" ht="12.95" customHeight="1" x14ac:dyDescent="0.2"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</row>
    <row r="352" spans="2:28" ht="12.95" customHeight="1" x14ac:dyDescent="0.2"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</row>
    <row r="353" spans="2:28" ht="12.95" customHeight="1" x14ac:dyDescent="0.2"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</row>
    <row r="354" spans="2:28" ht="12.95" customHeight="1" x14ac:dyDescent="0.2"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2"/>
    </row>
    <row r="355" spans="2:28" ht="12.95" customHeight="1" x14ac:dyDescent="0.2"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2"/>
    </row>
    <row r="356" spans="2:28" ht="12.95" customHeight="1" x14ac:dyDescent="0.2"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</row>
    <row r="357" spans="2:28" ht="12.95" customHeight="1" x14ac:dyDescent="0.2"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</row>
    <row r="358" spans="2:28" ht="12.95" customHeight="1" x14ac:dyDescent="0.2"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</row>
    <row r="359" spans="2:28" ht="12.95" customHeight="1" x14ac:dyDescent="0.2"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</row>
    <row r="360" spans="2:28" ht="12.95" customHeight="1" x14ac:dyDescent="0.2"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</row>
    <row r="361" spans="2:28" ht="12.95" customHeight="1" x14ac:dyDescent="0.2"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</row>
    <row r="362" spans="2:28" ht="12.95" customHeight="1" x14ac:dyDescent="0.2"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2"/>
    </row>
    <row r="363" spans="2:28" ht="12.95" customHeight="1" x14ac:dyDescent="0.2"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</row>
    <row r="364" spans="2:28" ht="12.95" customHeight="1" x14ac:dyDescent="0.2"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2"/>
    </row>
    <row r="365" spans="2:28" ht="12.95" customHeight="1" x14ac:dyDescent="0.2"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2"/>
    </row>
    <row r="366" spans="2:28" ht="12.95" customHeight="1" x14ac:dyDescent="0.2"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2"/>
    </row>
    <row r="367" spans="2:28" ht="12.95" customHeight="1" x14ac:dyDescent="0.2"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2"/>
    </row>
    <row r="368" spans="2:28" ht="12.95" customHeight="1" x14ac:dyDescent="0.2"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2"/>
    </row>
    <row r="369" spans="2:28" ht="12.95" customHeight="1" x14ac:dyDescent="0.2"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2"/>
    </row>
    <row r="370" spans="2:28" ht="12.95" customHeight="1" x14ac:dyDescent="0.2"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2"/>
    </row>
    <row r="371" spans="2:28" ht="12.95" customHeight="1" x14ac:dyDescent="0.2"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2"/>
    </row>
    <row r="372" spans="2:28" ht="12.95" customHeight="1" x14ac:dyDescent="0.2"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2"/>
    </row>
    <row r="373" spans="2:28" ht="12.95" customHeight="1" x14ac:dyDescent="0.2"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2"/>
    </row>
    <row r="374" spans="2:28" ht="12.95" customHeight="1" x14ac:dyDescent="0.2"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2"/>
    </row>
    <row r="375" spans="2:28" ht="12.95" customHeight="1" x14ac:dyDescent="0.2"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2"/>
    </row>
    <row r="376" spans="2:28" ht="12.95" customHeight="1" x14ac:dyDescent="0.2"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2"/>
    </row>
    <row r="377" spans="2:28" ht="12.95" customHeight="1" x14ac:dyDescent="0.2"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2"/>
    </row>
    <row r="378" spans="2:28" ht="12.95" customHeight="1" x14ac:dyDescent="0.2"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2"/>
    </row>
    <row r="379" spans="2:28" ht="12.95" customHeight="1" x14ac:dyDescent="0.2"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2"/>
    </row>
    <row r="380" spans="2:28" ht="12.95" customHeight="1" x14ac:dyDescent="0.2"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2"/>
    </row>
    <row r="381" spans="2:28" ht="12.95" customHeight="1" x14ac:dyDescent="0.2"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</row>
    <row r="382" spans="2:28" ht="12.95" customHeight="1" x14ac:dyDescent="0.2"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2"/>
    </row>
    <row r="383" spans="2:28" ht="12.95" customHeight="1" x14ac:dyDescent="0.2"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2"/>
    </row>
    <row r="384" spans="2:28" ht="12.95" customHeight="1" x14ac:dyDescent="0.2"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2"/>
    </row>
    <row r="385" spans="2:28" ht="12.95" customHeight="1" x14ac:dyDescent="0.2"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2"/>
    </row>
    <row r="386" spans="2:28" ht="12.95" customHeight="1" x14ac:dyDescent="0.2"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2"/>
    </row>
    <row r="387" spans="2:28" ht="12.95" customHeight="1" x14ac:dyDescent="0.2"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2"/>
    </row>
    <row r="388" spans="2:28" ht="12.95" customHeight="1" x14ac:dyDescent="0.2"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2"/>
    </row>
    <row r="389" spans="2:28" ht="12.95" customHeight="1" x14ac:dyDescent="0.2"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2"/>
    </row>
    <row r="390" spans="2:28" ht="12.95" customHeight="1" x14ac:dyDescent="0.2"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2"/>
    </row>
    <row r="391" spans="2:28" ht="12.95" customHeight="1" x14ac:dyDescent="0.2"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2"/>
    </row>
    <row r="392" spans="2:28" ht="12.95" customHeight="1" x14ac:dyDescent="0.2"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2"/>
    </row>
    <row r="393" spans="2:28" ht="12.95" customHeight="1" x14ac:dyDescent="0.2"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2"/>
    </row>
    <row r="394" spans="2:28" ht="12.95" customHeight="1" x14ac:dyDescent="0.2"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2"/>
    </row>
    <row r="395" spans="2:28" ht="12.95" customHeight="1" x14ac:dyDescent="0.2"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2"/>
    </row>
    <row r="396" spans="2:28" ht="12.95" customHeight="1" x14ac:dyDescent="0.2"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2"/>
    </row>
    <row r="397" spans="2:28" ht="12.95" customHeight="1" x14ac:dyDescent="0.2"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2"/>
    </row>
    <row r="398" spans="2:28" ht="12.95" customHeight="1" x14ac:dyDescent="0.2"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2"/>
    </row>
    <row r="399" spans="2:28" ht="12.95" customHeight="1" x14ac:dyDescent="0.2"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2"/>
    </row>
    <row r="400" spans="2:28" ht="12.95" customHeight="1" x14ac:dyDescent="0.2"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2"/>
    </row>
    <row r="401" spans="2:28" ht="12.95" customHeight="1" x14ac:dyDescent="0.2"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2"/>
    </row>
    <row r="402" spans="2:28" ht="12.95" customHeight="1" x14ac:dyDescent="0.2"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2"/>
    </row>
    <row r="403" spans="2:28" ht="12.95" customHeight="1" x14ac:dyDescent="0.2"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2"/>
    </row>
    <row r="404" spans="2:28" ht="12.95" customHeight="1" x14ac:dyDescent="0.2"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2"/>
    </row>
    <row r="405" spans="2:28" ht="12.95" customHeight="1" x14ac:dyDescent="0.2"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2"/>
    </row>
    <row r="406" spans="2:28" ht="12.95" customHeight="1" x14ac:dyDescent="0.2"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2"/>
    </row>
    <row r="407" spans="2:28" ht="12.95" customHeight="1" x14ac:dyDescent="0.2"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2"/>
    </row>
    <row r="408" spans="2:28" ht="12.95" customHeight="1" x14ac:dyDescent="0.2"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2"/>
    </row>
    <row r="409" spans="2:28" ht="12.95" customHeight="1" x14ac:dyDescent="0.2"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2"/>
    </row>
    <row r="410" spans="2:28" ht="12.95" customHeight="1" x14ac:dyDescent="0.2"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2"/>
    </row>
    <row r="411" spans="2:28" ht="12.95" customHeight="1" x14ac:dyDescent="0.2"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2"/>
    </row>
    <row r="412" spans="2:28" ht="12.95" customHeight="1" x14ac:dyDescent="0.2"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2"/>
    </row>
    <row r="413" spans="2:28" ht="12.95" customHeight="1" x14ac:dyDescent="0.2"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2"/>
    </row>
    <row r="414" spans="2:28" ht="12.95" customHeight="1" x14ac:dyDescent="0.2"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2"/>
    </row>
    <row r="415" spans="2:28" ht="12.95" customHeight="1" x14ac:dyDescent="0.2"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2"/>
    </row>
    <row r="416" spans="2:28" ht="12.95" customHeight="1" x14ac:dyDescent="0.2"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2"/>
    </row>
    <row r="417" spans="2:28" ht="12.95" customHeight="1" x14ac:dyDescent="0.2"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2"/>
    </row>
    <row r="418" spans="2:28" ht="12.95" customHeight="1" x14ac:dyDescent="0.2"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2"/>
    </row>
    <row r="419" spans="2:28" ht="12.95" customHeight="1" x14ac:dyDescent="0.2"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2"/>
    </row>
    <row r="420" spans="2:28" ht="12.95" customHeight="1" x14ac:dyDescent="0.2"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2"/>
    </row>
    <row r="421" spans="2:28" ht="12.95" customHeight="1" x14ac:dyDescent="0.2"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2"/>
    </row>
    <row r="422" spans="2:28" ht="12.95" customHeight="1" x14ac:dyDescent="0.2"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2"/>
    </row>
    <row r="423" spans="2:28" ht="12.95" customHeight="1" x14ac:dyDescent="0.2"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2"/>
    </row>
    <row r="424" spans="2:28" ht="12.95" customHeight="1" x14ac:dyDescent="0.2"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2"/>
    </row>
    <row r="425" spans="2:28" ht="12.95" customHeight="1" x14ac:dyDescent="0.2"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2"/>
    </row>
    <row r="426" spans="2:28" ht="12.95" customHeight="1" x14ac:dyDescent="0.2"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2"/>
    </row>
    <row r="427" spans="2:28" ht="12.95" customHeight="1" x14ac:dyDescent="0.2"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2"/>
    </row>
    <row r="428" spans="2:28" ht="12.95" customHeight="1" x14ac:dyDescent="0.2"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2"/>
    </row>
    <row r="429" spans="2:28" ht="12.95" customHeight="1" x14ac:dyDescent="0.2"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2"/>
    </row>
    <row r="430" spans="2:28" ht="12.95" customHeight="1" x14ac:dyDescent="0.2"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</row>
    <row r="431" spans="2:28" ht="12.95" customHeight="1" x14ac:dyDescent="0.2"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2"/>
    </row>
    <row r="432" spans="2:28" ht="12.95" customHeight="1" x14ac:dyDescent="0.2"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2"/>
    </row>
    <row r="433" spans="2:28" ht="12.95" customHeight="1" x14ac:dyDescent="0.2"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</row>
    <row r="434" spans="2:28" ht="12.95" customHeight="1" x14ac:dyDescent="0.2"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2"/>
    </row>
    <row r="435" spans="2:28" ht="12.95" customHeight="1" x14ac:dyDescent="0.2"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2"/>
    </row>
    <row r="436" spans="2:28" ht="12.95" customHeight="1" x14ac:dyDescent="0.2"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2"/>
    </row>
    <row r="437" spans="2:28" ht="12.95" customHeight="1" x14ac:dyDescent="0.2"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2"/>
    </row>
    <row r="438" spans="2:28" ht="12.95" customHeight="1" x14ac:dyDescent="0.2"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2"/>
    </row>
    <row r="439" spans="2:28" ht="12.95" customHeight="1" x14ac:dyDescent="0.2"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2"/>
    </row>
    <row r="440" spans="2:28" ht="12.95" customHeight="1" x14ac:dyDescent="0.2"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2"/>
    </row>
    <row r="441" spans="2:28" ht="12.95" customHeight="1" x14ac:dyDescent="0.2"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2"/>
    </row>
    <row r="442" spans="2:28" ht="12.95" customHeight="1" x14ac:dyDescent="0.2"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2"/>
    </row>
    <row r="443" spans="2:28" ht="12.95" customHeight="1" x14ac:dyDescent="0.2"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2"/>
    </row>
    <row r="444" spans="2:28" ht="12.95" customHeight="1" x14ac:dyDescent="0.2"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2"/>
    </row>
    <row r="445" spans="2:28" ht="12.95" customHeight="1" x14ac:dyDescent="0.2"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2"/>
    </row>
    <row r="446" spans="2:28" ht="12.95" customHeight="1" x14ac:dyDescent="0.2"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2"/>
    </row>
    <row r="447" spans="2:28" ht="12.95" customHeight="1" x14ac:dyDescent="0.2"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2"/>
    </row>
    <row r="448" spans="2:28" ht="12.95" customHeight="1" x14ac:dyDescent="0.2"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2"/>
    </row>
    <row r="449" spans="2:28" ht="12.95" customHeight="1" x14ac:dyDescent="0.2"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  <c r="AA449" s="132"/>
      <c r="AB449" s="132"/>
    </row>
    <row r="450" spans="2:28" ht="12.95" customHeight="1" x14ac:dyDescent="0.2"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2"/>
    </row>
    <row r="451" spans="2:28" ht="12.95" customHeight="1" x14ac:dyDescent="0.2"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2"/>
    </row>
    <row r="452" spans="2:28" ht="12.95" customHeight="1" x14ac:dyDescent="0.2"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2"/>
    </row>
    <row r="453" spans="2:28" ht="12.95" customHeight="1" x14ac:dyDescent="0.2"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2"/>
    </row>
    <row r="454" spans="2:28" ht="12.95" customHeight="1" x14ac:dyDescent="0.2"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2"/>
    </row>
    <row r="455" spans="2:28" ht="12.95" customHeight="1" x14ac:dyDescent="0.2"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2"/>
    </row>
    <row r="456" spans="2:28" ht="12.95" customHeight="1" x14ac:dyDescent="0.2"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2"/>
    </row>
    <row r="457" spans="2:28" ht="12.95" customHeight="1" x14ac:dyDescent="0.2"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2"/>
    </row>
    <row r="458" spans="2:28" ht="12.95" customHeight="1" x14ac:dyDescent="0.2"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2"/>
    </row>
    <row r="459" spans="2:28" ht="12.95" customHeight="1" x14ac:dyDescent="0.2"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2"/>
    </row>
    <row r="460" spans="2:28" ht="12.95" customHeight="1" x14ac:dyDescent="0.2"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2"/>
    </row>
    <row r="461" spans="2:28" ht="12.95" customHeight="1" x14ac:dyDescent="0.2"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2"/>
    </row>
    <row r="462" spans="2:28" ht="12.95" customHeight="1" x14ac:dyDescent="0.2"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2"/>
    </row>
    <row r="463" spans="2:28" ht="12.95" customHeight="1" x14ac:dyDescent="0.2"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2"/>
    </row>
    <row r="464" spans="2:28" ht="12.95" customHeight="1" x14ac:dyDescent="0.2"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2"/>
    </row>
    <row r="465" spans="2:28" ht="12.95" customHeight="1" x14ac:dyDescent="0.2"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2"/>
    </row>
    <row r="466" spans="2:28" ht="12.95" customHeight="1" x14ac:dyDescent="0.2"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2"/>
    </row>
    <row r="467" spans="2:28" ht="12.95" customHeight="1" x14ac:dyDescent="0.2"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</row>
    <row r="468" spans="2:28" ht="12.95" customHeight="1" x14ac:dyDescent="0.2"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2"/>
    </row>
    <row r="469" spans="2:28" ht="12.95" customHeight="1" x14ac:dyDescent="0.2"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2"/>
    </row>
    <row r="470" spans="2:28" ht="12.95" customHeight="1" x14ac:dyDescent="0.2"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2"/>
    </row>
    <row r="471" spans="2:28" ht="12.95" customHeight="1" x14ac:dyDescent="0.2"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2"/>
    </row>
    <row r="472" spans="2:28" ht="12.95" customHeight="1" x14ac:dyDescent="0.2"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2"/>
    </row>
    <row r="473" spans="2:28" ht="12.95" customHeight="1" x14ac:dyDescent="0.2"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2"/>
    </row>
    <row r="474" spans="2:28" ht="12.95" customHeight="1" x14ac:dyDescent="0.2"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2"/>
    </row>
    <row r="475" spans="2:28" ht="12.95" customHeight="1" x14ac:dyDescent="0.2"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2"/>
    </row>
    <row r="476" spans="2:28" ht="12.95" customHeight="1" x14ac:dyDescent="0.2"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2"/>
    </row>
    <row r="477" spans="2:28" ht="12.95" customHeight="1" x14ac:dyDescent="0.2"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2"/>
    </row>
    <row r="478" spans="2:28" ht="12.95" customHeight="1" x14ac:dyDescent="0.2"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  <c r="AA478" s="132"/>
      <c r="AB478" s="132"/>
    </row>
    <row r="479" spans="2:28" ht="12.95" customHeight="1" x14ac:dyDescent="0.2"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2"/>
    </row>
    <row r="480" spans="2:28" ht="12.95" customHeight="1" x14ac:dyDescent="0.2"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  <c r="AA480" s="132"/>
      <c r="AB480" s="132"/>
    </row>
    <row r="481" spans="2:28" ht="12.95" customHeight="1" x14ac:dyDescent="0.2"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2"/>
    </row>
    <row r="482" spans="2:28" ht="12.95" customHeight="1" x14ac:dyDescent="0.2"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2"/>
    </row>
    <row r="483" spans="2:28" ht="12.95" customHeight="1" x14ac:dyDescent="0.2"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2"/>
    </row>
    <row r="484" spans="2:28" ht="12.95" customHeight="1" x14ac:dyDescent="0.2"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2"/>
    </row>
    <row r="485" spans="2:28" ht="12.95" customHeight="1" x14ac:dyDescent="0.2"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2"/>
    </row>
    <row r="486" spans="2:28" ht="12.95" customHeight="1" x14ac:dyDescent="0.2"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2"/>
    </row>
    <row r="487" spans="2:28" ht="12.95" customHeight="1" x14ac:dyDescent="0.2"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2"/>
    </row>
    <row r="488" spans="2:28" ht="12.95" customHeight="1" x14ac:dyDescent="0.2"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2"/>
    </row>
    <row r="489" spans="2:28" ht="12.95" customHeight="1" x14ac:dyDescent="0.2"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2"/>
    </row>
    <row r="490" spans="2:28" ht="12.95" customHeight="1" x14ac:dyDescent="0.2"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2"/>
    </row>
    <row r="491" spans="2:28" ht="12.95" customHeight="1" x14ac:dyDescent="0.2"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2"/>
    </row>
    <row r="492" spans="2:28" ht="12.95" customHeight="1" x14ac:dyDescent="0.2"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  <c r="AA492" s="132"/>
      <c r="AB492" s="132"/>
    </row>
    <row r="493" spans="2:28" ht="12.95" customHeight="1" x14ac:dyDescent="0.2"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2"/>
    </row>
    <row r="494" spans="2:28" ht="12.95" customHeight="1" x14ac:dyDescent="0.2"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2"/>
    </row>
    <row r="495" spans="2:28" ht="12.95" customHeight="1" x14ac:dyDescent="0.2"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2"/>
    </row>
    <row r="496" spans="2:28" ht="12.95" customHeight="1" x14ac:dyDescent="0.2"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2"/>
    </row>
    <row r="497" spans="2:28" ht="12.95" customHeight="1" x14ac:dyDescent="0.2"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2"/>
    </row>
    <row r="498" spans="2:28" ht="12.95" customHeight="1" x14ac:dyDescent="0.2"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2"/>
    </row>
    <row r="499" spans="2:28" ht="12.95" customHeight="1" x14ac:dyDescent="0.2"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2"/>
    </row>
    <row r="500" spans="2:28" ht="12.95" customHeight="1" x14ac:dyDescent="0.2"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2"/>
    </row>
    <row r="501" spans="2:28" ht="12.95" customHeight="1" x14ac:dyDescent="0.2"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2"/>
    </row>
    <row r="502" spans="2:28" ht="12.95" customHeight="1" x14ac:dyDescent="0.2"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2"/>
    </row>
    <row r="503" spans="2:28" ht="12.95" customHeight="1" x14ac:dyDescent="0.2"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  <c r="AA503" s="132"/>
      <c r="AB503" s="132"/>
    </row>
    <row r="504" spans="2:28" ht="12.95" customHeight="1" x14ac:dyDescent="0.2"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2"/>
    </row>
    <row r="505" spans="2:28" ht="12.95" customHeight="1" x14ac:dyDescent="0.2"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2"/>
    </row>
    <row r="506" spans="2:28" ht="12.95" customHeight="1" x14ac:dyDescent="0.2"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2"/>
    </row>
    <row r="507" spans="2:28" ht="12.95" customHeight="1" x14ac:dyDescent="0.2"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2"/>
    </row>
    <row r="508" spans="2:28" ht="12.95" customHeight="1" x14ac:dyDescent="0.2"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2"/>
    </row>
    <row r="509" spans="2:28" ht="12.95" customHeight="1" x14ac:dyDescent="0.2"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2"/>
    </row>
    <row r="510" spans="2:28" ht="12.95" customHeight="1" x14ac:dyDescent="0.2"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2"/>
    </row>
    <row r="511" spans="2:28" ht="12.95" customHeight="1" x14ac:dyDescent="0.2"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2"/>
    </row>
    <row r="512" spans="2:28" ht="12.95" customHeight="1" x14ac:dyDescent="0.2"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2"/>
    </row>
    <row r="513" spans="2:28" ht="12.95" customHeight="1" x14ac:dyDescent="0.2"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2"/>
    </row>
    <row r="514" spans="2:28" ht="12.95" customHeight="1" x14ac:dyDescent="0.2"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2"/>
    </row>
    <row r="515" spans="2:28" ht="12.95" customHeight="1" x14ac:dyDescent="0.2"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2"/>
    </row>
    <row r="516" spans="2:28" ht="12.95" customHeight="1" x14ac:dyDescent="0.2"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2"/>
    </row>
    <row r="517" spans="2:28" ht="12.95" customHeight="1" x14ac:dyDescent="0.2"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2"/>
    </row>
    <row r="518" spans="2:28" ht="12.95" customHeight="1" x14ac:dyDescent="0.2"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2"/>
    </row>
    <row r="519" spans="2:28" ht="12.95" customHeight="1" x14ac:dyDescent="0.2"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2"/>
    </row>
    <row r="520" spans="2:28" ht="12.95" customHeight="1" x14ac:dyDescent="0.2"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2"/>
    </row>
    <row r="521" spans="2:28" ht="12.95" customHeight="1" x14ac:dyDescent="0.2"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2"/>
    </row>
    <row r="522" spans="2:28" ht="12.95" customHeight="1" x14ac:dyDescent="0.2"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2"/>
    </row>
    <row r="523" spans="2:28" ht="12.95" customHeight="1" x14ac:dyDescent="0.2"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2"/>
    </row>
    <row r="524" spans="2:28" ht="12.95" customHeight="1" x14ac:dyDescent="0.2"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2"/>
    </row>
    <row r="525" spans="2:28" ht="12.95" customHeight="1" x14ac:dyDescent="0.2"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2"/>
    </row>
    <row r="526" spans="2:28" ht="12.95" customHeight="1" x14ac:dyDescent="0.2"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2"/>
    </row>
    <row r="527" spans="2:28" ht="12.95" customHeight="1" x14ac:dyDescent="0.2"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2"/>
    </row>
    <row r="528" spans="2:28" ht="12.95" customHeight="1" x14ac:dyDescent="0.2"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2"/>
    </row>
    <row r="529" spans="2:28" ht="12.95" customHeight="1" x14ac:dyDescent="0.2"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2"/>
    </row>
    <row r="530" spans="2:28" ht="12.95" customHeight="1" x14ac:dyDescent="0.2"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2"/>
    </row>
    <row r="531" spans="2:28" ht="12.95" customHeight="1" x14ac:dyDescent="0.2"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2"/>
    </row>
    <row r="532" spans="2:28" ht="12.95" customHeight="1" x14ac:dyDescent="0.2"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2"/>
    </row>
    <row r="533" spans="2:28" ht="12.95" customHeight="1" x14ac:dyDescent="0.2"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2"/>
    </row>
    <row r="534" spans="2:28" ht="12.95" customHeight="1" x14ac:dyDescent="0.2"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2"/>
    </row>
    <row r="535" spans="2:28" ht="12.95" customHeight="1" x14ac:dyDescent="0.2"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2"/>
    </row>
    <row r="536" spans="2:28" ht="12.95" customHeight="1" x14ac:dyDescent="0.2"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2"/>
    </row>
    <row r="537" spans="2:28" ht="12.95" customHeight="1" x14ac:dyDescent="0.2"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2"/>
    </row>
    <row r="538" spans="2:28" ht="12.95" customHeight="1" x14ac:dyDescent="0.2"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2"/>
    </row>
    <row r="539" spans="2:28" ht="12.95" customHeight="1" x14ac:dyDescent="0.2"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2"/>
    </row>
    <row r="540" spans="2:28" ht="12.95" customHeight="1" x14ac:dyDescent="0.2"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2"/>
    </row>
    <row r="541" spans="2:28" ht="12.95" customHeight="1" x14ac:dyDescent="0.2"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2"/>
    </row>
    <row r="542" spans="2:28" ht="12.95" customHeight="1" x14ac:dyDescent="0.2"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2"/>
    </row>
    <row r="543" spans="2:28" ht="12.95" customHeight="1" x14ac:dyDescent="0.2"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2"/>
    </row>
    <row r="544" spans="2:28" ht="12.95" customHeight="1" x14ac:dyDescent="0.2"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2"/>
    </row>
    <row r="545" spans="2:28" ht="12.95" customHeight="1" x14ac:dyDescent="0.2"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2"/>
    </row>
    <row r="546" spans="2:28" ht="12.95" customHeight="1" x14ac:dyDescent="0.2"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2"/>
    </row>
    <row r="547" spans="2:28" ht="12.95" customHeight="1" x14ac:dyDescent="0.2"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2"/>
    </row>
    <row r="548" spans="2:28" ht="12.95" customHeight="1" x14ac:dyDescent="0.2"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2"/>
    </row>
    <row r="549" spans="2:28" ht="12.95" customHeight="1" x14ac:dyDescent="0.2"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2"/>
    </row>
    <row r="550" spans="2:28" ht="12.95" customHeight="1" x14ac:dyDescent="0.2"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  <c r="AA550" s="132"/>
      <c r="AB550" s="132"/>
    </row>
    <row r="551" spans="2:28" ht="12.95" customHeight="1" x14ac:dyDescent="0.2"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2"/>
    </row>
    <row r="552" spans="2:28" ht="12.95" customHeight="1" x14ac:dyDescent="0.2"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2"/>
    </row>
    <row r="553" spans="2:28" ht="12.95" customHeight="1" x14ac:dyDescent="0.2"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2"/>
    </row>
    <row r="554" spans="2:28" ht="12.95" customHeight="1" x14ac:dyDescent="0.2"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2"/>
    </row>
    <row r="555" spans="2:28" ht="12.95" customHeight="1" x14ac:dyDescent="0.2"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2"/>
    </row>
    <row r="556" spans="2:28" ht="12.95" customHeight="1" x14ac:dyDescent="0.2"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2"/>
    </row>
    <row r="557" spans="2:28" ht="12.95" customHeight="1" x14ac:dyDescent="0.2"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2"/>
    </row>
    <row r="558" spans="2:28" ht="12.95" customHeight="1" x14ac:dyDescent="0.2"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2"/>
    </row>
    <row r="559" spans="2:28" ht="12.95" customHeight="1" x14ac:dyDescent="0.2"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2"/>
    </row>
    <row r="560" spans="2:28" ht="12.95" customHeight="1" x14ac:dyDescent="0.2"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  <c r="AA560" s="132"/>
      <c r="AB560" s="132"/>
    </row>
    <row r="561" spans="2:28" ht="12.95" customHeight="1" x14ac:dyDescent="0.2"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2"/>
    </row>
    <row r="562" spans="2:28" ht="12.95" customHeight="1" x14ac:dyDescent="0.2"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  <c r="AA562" s="132"/>
      <c r="AB562" s="132"/>
    </row>
    <row r="563" spans="2:28" ht="12.95" customHeight="1" x14ac:dyDescent="0.2"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2"/>
    </row>
    <row r="564" spans="2:28" ht="12.95" customHeight="1" x14ac:dyDescent="0.2"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2"/>
    </row>
    <row r="565" spans="2:28" ht="12.95" customHeight="1" x14ac:dyDescent="0.2"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  <c r="AA565" s="132"/>
      <c r="AB565" s="132"/>
    </row>
    <row r="566" spans="2:28" ht="12.95" customHeight="1" x14ac:dyDescent="0.2"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2"/>
    </row>
    <row r="567" spans="2:28" ht="12.95" customHeight="1" x14ac:dyDescent="0.2"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2"/>
    </row>
    <row r="568" spans="2:28" ht="12.95" customHeight="1" x14ac:dyDescent="0.2"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2"/>
    </row>
    <row r="569" spans="2:28" ht="12.95" customHeight="1" x14ac:dyDescent="0.2"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2"/>
    </row>
    <row r="570" spans="2:28" ht="12.95" customHeight="1" x14ac:dyDescent="0.2"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  <c r="AA570" s="132"/>
      <c r="AB570" s="132"/>
    </row>
    <row r="571" spans="2:28" ht="12.95" customHeight="1" x14ac:dyDescent="0.2"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2"/>
    </row>
    <row r="572" spans="2:28" ht="12.95" customHeight="1" x14ac:dyDescent="0.2"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2"/>
    </row>
    <row r="573" spans="2:28" ht="12.95" customHeight="1" x14ac:dyDescent="0.2"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2"/>
    </row>
    <row r="574" spans="2:28" ht="12.95" customHeight="1" x14ac:dyDescent="0.2"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  <c r="AA574" s="132"/>
      <c r="AB574" s="132"/>
    </row>
    <row r="575" spans="2:28" ht="12.95" customHeight="1" x14ac:dyDescent="0.2"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2"/>
    </row>
    <row r="576" spans="2:28" ht="12.95" customHeight="1" x14ac:dyDescent="0.2"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2"/>
    </row>
    <row r="577" spans="2:28" ht="12.95" customHeight="1" x14ac:dyDescent="0.2"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2"/>
    </row>
    <row r="578" spans="2:28" ht="12.95" customHeight="1" x14ac:dyDescent="0.2"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2"/>
    </row>
    <row r="579" spans="2:28" ht="12.95" customHeight="1" x14ac:dyDescent="0.2"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2"/>
    </row>
    <row r="580" spans="2:28" ht="12.95" customHeight="1" x14ac:dyDescent="0.2"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2"/>
    </row>
    <row r="581" spans="2:28" ht="12.95" customHeight="1" x14ac:dyDescent="0.2"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2"/>
    </row>
    <row r="582" spans="2:28" ht="12.95" customHeight="1" x14ac:dyDescent="0.2"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2"/>
    </row>
    <row r="583" spans="2:28" ht="12.95" customHeight="1" x14ac:dyDescent="0.2"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2"/>
    </row>
    <row r="584" spans="2:28" ht="12.95" customHeight="1" x14ac:dyDescent="0.2"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  <c r="AA584" s="132"/>
      <c r="AB584" s="132"/>
    </row>
    <row r="585" spans="2:28" ht="12.95" customHeight="1" x14ac:dyDescent="0.2"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2"/>
    </row>
    <row r="586" spans="2:28" ht="12.95" customHeight="1" x14ac:dyDescent="0.2"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2"/>
    </row>
    <row r="587" spans="2:28" ht="12.95" customHeight="1" x14ac:dyDescent="0.2"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2"/>
    </row>
    <row r="588" spans="2:28" ht="12.95" customHeight="1" x14ac:dyDescent="0.2"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  <c r="AA588" s="132"/>
      <c r="AB588" s="132"/>
    </row>
    <row r="589" spans="2:28" ht="12.95" customHeight="1" x14ac:dyDescent="0.2"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2"/>
    </row>
    <row r="590" spans="2:28" ht="12.95" customHeight="1" x14ac:dyDescent="0.2"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2"/>
    </row>
    <row r="591" spans="2:28" ht="12.95" customHeight="1" x14ac:dyDescent="0.2"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2"/>
    </row>
    <row r="592" spans="2:28" ht="12.95" customHeight="1" x14ac:dyDescent="0.2"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2"/>
    </row>
    <row r="593" spans="2:28" ht="12.95" customHeight="1" x14ac:dyDescent="0.2"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2"/>
    </row>
    <row r="594" spans="2:28" ht="12.95" customHeight="1" x14ac:dyDescent="0.2"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2"/>
    </row>
    <row r="595" spans="2:28" ht="12.95" customHeight="1" x14ac:dyDescent="0.2"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2"/>
    </row>
    <row r="596" spans="2:28" ht="12.95" customHeight="1" x14ac:dyDescent="0.2"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2"/>
    </row>
    <row r="597" spans="2:28" ht="12.95" customHeight="1" x14ac:dyDescent="0.2"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2"/>
    </row>
    <row r="598" spans="2:28" ht="12.95" customHeight="1" x14ac:dyDescent="0.2"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2"/>
    </row>
    <row r="599" spans="2:28" ht="12.95" customHeight="1" x14ac:dyDescent="0.2"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2"/>
    </row>
    <row r="600" spans="2:28" ht="12.95" customHeight="1" x14ac:dyDescent="0.2"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2"/>
    </row>
    <row r="601" spans="2:28" ht="12.95" customHeight="1" x14ac:dyDescent="0.2"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2"/>
    </row>
    <row r="602" spans="2:28" ht="12.95" customHeight="1" x14ac:dyDescent="0.2"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2"/>
    </row>
    <row r="603" spans="2:28" ht="12.95" customHeight="1" x14ac:dyDescent="0.2"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2"/>
    </row>
    <row r="604" spans="2:28" ht="12.95" customHeight="1" x14ac:dyDescent="0.2"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2"/>
    </row>
    <row r="605" spans="2:28" ht="12.95" customHeight="1" x14ac:dyDescent="0.2"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2"/>
    </row>
    <row r="606" spans="2:28" ht="12.95" customHeight="1" x14ac:dyDescent="0.2"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2"/>
    </row>
    <row r="607" spans="2:28" ht="12.95" customHeight="1" x14ac:dyDescent="0.2"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  <c r="AA607" s="132"/>
      <c r="AB607" s="132"/>
    </row>
    <row r="608" spans="2:28" ht="12.95" customHeight="1" x14ac:dyDescent="0.2"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2"/>
    </row>
    <row r="609" spans="2:28" ht="12.95" customHeight="1" x14ac:dyDescent="0.2"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  <c r="AA609" s="132"/>
      <c r="AB609" s="132"/>
    </row>
    <row r="610" spans="2:28" ht="12.95" customHeight="1" x14ac:dyDescent="0.2"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2"/>
    </row>
    <row r="611" spans="2:28" ht="12.95" customHeight="1" x14ac:dyDescent="0.2"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2"/>
    </row>
    <row r="612" spans="2:28" ht="12.95" customHeight="1" x14ac:dyDescent="0.2"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2"/>
    </row>
    <row r="613" spans="2:28" ht="12.95" customHeight="1" x14ac:dyDescent="0.2"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2"/>
    </row>
    <row r="614" spans="2:28" ht="12.95" customHeight="1" x14ac:dyDescent="0.2"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2"/>
    </row>
    <row r="615" spans="2:28" ht="12.95" customHeight="1" x14ac:dyDescent="0.2"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2"/>
    </row>
    <row r="616" spans="2:28" ht="12.95" customHeight="1" x14ac:dyDescent="0.2"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2"/>
    </row>
    <row r="617" spans="2:28" ht="12.95" customHeight="1" x14ac:dyDescent="0.2"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2"/>
    </row>
    <row r="618" spans="2:28" ht="12.95" customHeight="1" x14ac:dyDescent="0.2"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2"/>
    </row>
    <row r="619" spans="2:28" ht="12.95" customHeight="1" x14ac:dyDescent="0.2"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2"/>
    </row>
    <row r="620" spans="2:28" ht="12.95" customHeight="1" x14ac:dyDescent="0.2"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2"/>
    </row>
    <row r="621" spans="2:28" ht="12.95" customHeight="1" x14ac:dyDescent="0.2"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  <c r="AA621" s="132"/>
      <c r="AB621" s="132"/>
    </row>
    <row r="622" spans="2:28" ht="12.95" customHeight="1" x14ac:dyDescent="0.2"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2"/>
    </row>
    <row r="623" spans="2:28" ht="12.95" customHeight="1" x14ac:dyDescent="0.2"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2"/>
    </row>
    <row r="624" spans="2:28" ht="12.95" customHeight="1" x14ac:dyDescent="0.2"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2"/>
    </row>
    <row r="625" spans="2:28" ht="12.95" customHeight="1" x14ac:dyDescent="0.2"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2"/>
    </row>
    <row r="626" spans="2:28" ht="12.95" customHeight="1" x14ac:dyDescent="0.2"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2"/>
    </row>
    <row r="627" spans="2:28" ht="12.95" customHeight="1" x14ac:dyDescent="0.2"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2"/>
    </row>
    <row r="628" spans="2:28" ht="12.95" customHeight="1" x14ac:dyDescent="0.2"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2"/>
    </row>
    <row r="629" spans="2:28" ht="12.95" customHeight="1" x14ac:dyDescent="0.2"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2"/>
    </row>
    <row r="630" spans="2:28" ht="12.95" customHeight="1" x14ac:dyDescent="0.2"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2"/>
    </row>
    <row r="631" spans="2:28" ht="12.95" customHeight="1" x14ac:dyDescent="0.2"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2"/>
    </row>
    <row r="632" spans="2:28" ht="12.95" customHeight="1" x14ac:dyDescent="0.2"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  <c r="AA632" s="132"/>
      <c r="AB632" s="132"/>
    </row>
    <row r="633" spans="2:28" ht="12.95" customHeight="1" x14ac:dyDescent="0.2"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2"/>
    </row>
    <row r="634" spans="2:28" ht="12.95" customHeight="1" x14ac:dyDescent="0.2"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2"/>
    </row>
    <row r="635" spans="2:28" ht="12.95" customHeight="1" x14ac:dyDescent="0.2"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  <c r="AA635" s="132"/>
      <c r="AB635" s="132"/>
    </row>
    <row r="636" spans="2:28" ht="12.95" customHeight="1" x14ac:dyDescent="0.2"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2"/>
    </row>
    <row r="637" spans="2:28" ht="12.95" customHeight="1" x14ac:dyDescent="0.2"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2"/>
    </row>
    <row r="638" spans="2:28" ht="12.95" customHeight="1" x14ac:dyDescent="0.2"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2"/>
    </row>
    <row r="639" spans="2:28" ht="12.95" customHeight="1" x14ac:dyDescent="0.2"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2"/>
    </row>
    <row r="640" spans="2:28" ht="12.95" customHeight="1" x14ac:dyDescent="0.2"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2"/>
    </row>
    <row r="641" spans="2:28" ht="12.95" customHeight="1" x14ac:dyDescent="0.2"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  <c r="AA641" s="132"/>
      <c r="AB641" s="132"/>
    </row>
    <row r="642" spans="2:28" ht="12.95" customHeight="1" x14ac:dyDescent="0.2"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2"/>
    </row>
    <row r="643" spans="2:28" ht="12.95" customHeight="1" x14ac:dyDescent="0.2"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2"/>
    </row>
    <row r="644" spans="2:28" ht="12.95" customHeight="1" x14ac:dyDescent="0.2"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2"/>
    </row>
    <row r="645" spans="2:28" ht="12.95" customHeight="1" x14ac:dyDescent="0.2"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2"/>
    </row>
    <row r="646" spans="2:28" ht="12.95" customHeight="1" x14ac:dyDescent="0.2"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2"/>
    </row>
    <row r="647" spans="2:28" ht="12.95" customHeight="1" x14ac:dyDescent="0.2"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2"/>
    </row>
    <row r="648" spans="2:28" ht="12.95" customHeight="1" x14ac:dyDescent="0.2"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2"/>
    </row>
    <row r="649" spans="2:28" ht="12.95" customHeight="1" x14ac:dyDescent="0.2"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2"/>
    </row>
    <row r="650" spans="2:28" ht="12.95" customHeight="1" x14ac:dyDescent="0.2"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2"/>
    </row>
    <row r="651" spans="2:28" ht="12.95" customHeight="1" x14ac:dyDescent="0.2"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  <c r="AA651" s="132"/>
      <c r="AB651" s="132"/>
    </row>
    <row r="652" spans="2:28" ht="12.95" customHeight="1" x14ac:dyDescent="0.2"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  <c r="AA652" s="132"/>
      <c r="AB652" s="132"/>
    </row>
    <row r="653" spans="2:28" ht="12.95" customHeight="1" x14ac:dyDescent="0.2"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2"/>
    </row>
    <row r="654" spans="2:28" ht="12.95" customHeight="1" x14ac:dyDescent="0.2"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2"/>
    </row>
    <row r="655" spans="2:28" ht="12.95" customHeight="1" x14ac:dyDescent="0.2"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2"/>
    </row>
    <row r="656" spans="2:28" ht="12.95" customHeight="1" x14ac:dyDescent="0.2"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2"/>
    </row>
    <row r="657" spans="2:28" ht="12.95" customHeight="1" x14ac:dyDescent="0.2"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2"/>
    </row>
    <row r="658" spans="2:28" ht="12.95" customHeight="1" x14ac:dyDescent="0.2"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2"/>
    </row>
    <row r="659" spans="2:28" ht="12.95" customHeight="1" x14ac:dyDescent="0.2"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  <c r="AA659" s="132"/>
      <c r="AB659" s="132"/>
    </row>
    <row r="660" spans="2:28" ht="12.95" customHeight="1" x14ac:dyDescent="0.2"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2"/>
    </row>
    <row r="661" spans="2:28" ht="12.95" customHeight="1" x14ac:dyDescent="0.2"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2"/>
    </row>
    <row r="662" spans="2:28" ht="12.95" customHeight="1" x14ac:dyDescent="0.2"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2"/>
    </row>
    <row r="663" spans="2:28" ht="12.95" customHeight="1" x14ac:dyDescent="0.2"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2"/>
    </row>
    <row r="664" spans="2:28" ht="12.95" customHeight="1" x14ac:dyDescent="0.2"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2"/>
    </row>
    <row r="665" spans="2:28" ht="12.95" customHeight="1" x14ac:dyDescent="0.2"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2"/>
    </row>
    <row r="666" spans="2:28" ht="12.95" customHeight="1" x14ac:dyDescent="0.2"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2"/>
    </row>
    <row r="667" spans="2:28" ht="12.95" customHeight="1" x14ac:dyDescent="0.2"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2"/>
    </row>
    <row r="668" spans="2:28" ht="12.95" customHeight="1" x14ac:dyDescent="0.2"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2"/>
    </row>
    <row r="669" spans="2:28" ht="12.95" customHeight="1" x14ac:dyDescent="0.2"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2"/>
    </row>
    <row r="670" spans="2:28" ht="12.95" customHeight="1" x14ac:dyDescent="0.2"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2"/>
    </row>
    <row r="671" spans="2:28" ht="12.95" customHeight="1" x14ac:dyDescent="0.2"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  <c r="AA671" s="132"/>
      <c r="AB671" s="132"/>
    </row>
    <row r="672" spans="2:28" ht="12.95" customHeight="1" x14ac:dyDescent="0.2"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2"/>
    </row>
    <row r="673" spans="2:28" ht="12.95" customHeight="1" x14ac:dyDescent="0.2"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2"/>
    </row>
    <row r="674" spans="2:28" ht="12.95" customHeight="1" x14ac:dyDescent="0.2"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2"/>
    </row>
    <row r="675" spans="2:28" ht="12.95" customHeight="1" x14ac:dyDescent="0.2"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2"/>
    </row>
    <row r="676" spans="2:28" ht="12.95" customHeight="1" x14ac:dyDescent="0.2"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2"/>
    </row>
    <row r="677" spans="2:28" ht="12.95" customHeight="1" x14ac:dyDescent="0.2"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2"/>
    </row>
    <row r="678" spans="2:28" ht="12.95" customHeight="1" x14ac:dyDescent="0.2"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2"/>
    </row>
    <row r="679" spans="2:28" ht="12.95" customHeight="1" x14ac:dyDescent="0.2"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2"/>
    </row>
    <row r="680" spans="2:28" ht="12.95" customHeight="1" x14ac:dyDescent="0.2"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2"/>
    </row>
    <row r="681" spans="2:28" ht="12.95" customHeight="1" x14ac:dyDescent="0.2"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2"/>
    </row>
    <row r="682" spans="2:28" ht="12.95" customHeight="1" x14ac:dyDescent="0.2"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2"/>
    </row>
    <row r="683" spans="2:28" ht="12.95" customHeight="1" x14ac:dyDescent="0.2"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2"/>
    </row>
    <row r="684" spans="2:28" ht="12.95" customHeight="1" x14ac:dyDescent="0.2"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2"/>
    </row>
    <row r="685" spans="2:28" ht="12.95" customHeight="1" x14ac:dyDescent="0.2"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2"/>
    </row>
    <row r="686" spans="2:28" ht="12.95" customHeight="1" x14ac:dyDescent="0.2"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2"/>
    </row>
    <row r="687" spans="2:28" ht="12.95" customHeight="1" x14ac:dyDescent="0.2"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2"/>
    </row>
    <row r="688" spans="2:28" ht="12.95" customHeight="1" x14ac:dyDescent="0.2"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2"/>
    </row>
    <row r="689" spans="2:28" ht="12.95" customHeight="1" x14ac:dyDescent="0.2"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2"/>
    </row>
    <row r="690" spans="2:28" ht="12.95" customHeight="1" x14ac:dyDescent="0.2"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2"/>
    </row>
    <row r="691" spans="2:28" ht="12.95" customHeight="1" x14ac:dyDescent="0.2"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2"/>
    </row>
    <row r="692" spans="2:28" ht="12.95" customHeight="1" x14ac:dyDescent="0.2"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2"/>
    </row>
    <row r="693" spans="2:28" ht="12.95" customHeight="1" x14ac:dyDescent="0.2"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2"/>
    </row>
    <row r="694" spans="2:28" ht="12.95" customHeight="1" x14ac:dyDescent="0.2"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2"/>
    </row>
    <row r="695" spans="2:28" ht="12.95" customHeight="1" x14ac:dyDescent="0.2"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2"/>
    </row>
    <row r="696" spans="2:28" ht="12.95" customHeight="1" x14ac:dyDescent="0.2"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2"/>
    </row>
    <row r="697" spans="2:28" ht="12.95" customHeight="1" x14ac:dyDescent="0.2"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2"/>
    </row>
    <row r="698" spans="2:28" ht="12.95" customHeight="1" x14ac:dyDescent="0.2"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2"/>
    </row>
    <row r="699" spans="2:28" ht="12.95" customHeight="1" x14ac:dyDescent="0.2"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  <c r="AA699" s="132"/>
      <c r="AB699" s="132"/>
    </row>
    <row r="700" spans="2:28" ht="12.95" customHeight="1" x14ac:dyDescent="0.2"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2"/>
    </row>
    <row r="701" spans="2:28" ht="12.95" customHeight="1" x14ac:dyDescent="0.2"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2"/>
    </row>
    <row r="702" spans="2:28" ht="12.95" customHeight="1" x14ac:dyDescent="0.2"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2"/>
    </row>
    <row r="703" spans="2:28" ht="12.95" customHeight="1" x14ac:dyDescent="0.2"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2"/>
    </row>
    <row r="704" spans="2:28" ht="12.95" customHeight="1" x14ac:dyDescent="0.2"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2"/>
    </row>
    <row r="705" spans="2:28" ht="12.95" customHeight="1" x14ac:dyDescent="0.2"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2"/>
    </row>
    <row r="706" spans="2:28" ht="12.95" customHeight="1" x14ac:dyDescent="0.2"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2"/>
    </row>
    <row r="707" spans="2:28" ht="12.95" customHeight="1" x14ac:dyDescent="0.2"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2"/>
    </row>
    <row r="708" spans="2:28" ht="12.95" customHeight="1" x14ac:dyDescent="0.2"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2"/>
    </row>
    <row r="709" spans="2:28" ht="12.95" customHeight="1" x14ac:dyDescent="0.2"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2"/>
    </row>
    <row r="710" spans="2:28" ht="12.95" customHeight="1" x14ac:dyDescent="0.2"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2"/>
    </row>
    <row r="711" spans="2:28" ht="12.95" customHeight="1" x14ac:dyDescent="0.2"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2"/>
    </row>
    <row r="712" spans="2:28" ht="12.95" customHeight="1" x14ac:dyDescent="0.2"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2"/>
    </row>
    <row r="713" spans="2:28" ht="12.95" customHeight="1" x14ac:dyDescent="0.2"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2"/>
    </row>
    <row r="714" spans="2:28" ht="12.95" customHeight="1" x14ac:dyDescent="0.2"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2"/>
    </row>
    <row r="715" spans="2:28" ht="12.95" customHeight="1" x14ac:dyDescent="0.2"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2"/>
    </row>
    <row r="716" spans="2:28" ht="12.95" customHeight="1" x14ac:dyDescent="0.2"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2"/>
    </row>
    <row r="717" spans="2:28" ht="12.95" customHeight="1" x14ac:dyDescent="0.2"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2"/>
    </row>
    <row r="718" spans="2:28" ht="12.95" customHeight="1" x14ac:dyDescent="0.2"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2"/>
    </row>
    <row r="719" spans="2:28" ht="12.95" customHeight="1" x14ac:dyDescent="0.2"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2"/>
    </row>
    <row r="720" spans="2:28" ht="12.95" customHeight="1" x14ac:dyDescent="0.2"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2"/>
    </row>
    <row r="721" spans="2:28" ht="12.95" customHeight="1" x14ac:dyDescent="0.2"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2"/>
    </row>
    <row r="722" spans="2:28" ht="12.95" customHeight="1" x14ac:dyDescent="0.2"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2"/>
    </row>
    <row r="723" spans="2:28" ht="12.95" customHeight="1" x14ac:dyDescent="0.2"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2"/>
    </row>
    <row r="724" spans="2:28" ht="12.95" customHeight="1" x14ac:dyDescent="0.2"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2"/>
    </row>
    <row r="725" spans="2:28" ht="12.95" customHeight="1" x14ac:dyDescent="0.2"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2"/>
    </row>
    <row r="726" spans="2:28" ht="12.95" customHeight="1" x14ac:dyDescent="0.2"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2"/>
    </row>
    <row r="727" spans="2:28" ht="12.95" customHeight="1" x14ac:dyDescent="0.2"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2"/>
    </row>
    <row r="728" spans="2:28" ht="12.95" customHeight="1" x14ac:dyDescent="0.2"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  <c r="AA728" s="132"/>
      <c r="AB728" s="132"/>
    </row>
    <row r="729" spans="2:28" ht="12.95" customHeight="1" x14ac:dyDescent="0.2"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2"/>
    </row>
    <row r="730" spans="2:28" ht="12.95" customHeight="1" x14ac:dyDescent="0.2"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2"/>
    </row>
    <row r="731" spans="2:28" ht="12.95" customHeight="1" x14ac:dyDescent="0.2"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2"/>
    </row>
    <row r="732" spans="2:28" ht="12.95" customHeight="1" x14ac:dyDescent="0.2"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2"/>
    </row>
    <row r="733" spans="2:28" ht="12.95" customHeight="1" x14ac:dyDescent="0.2"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2"/>
    </row>
    <row r="734" spans="2:28" ht="12.95" customHeight="1" x14ac:dyDescent="0.2"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2"/>
    </row>
    <row r="735" spans="2:28" ht="12.95" customHeight="1" x14ac:dyDescent="0.2"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2"/>
    </row>
    <row r="736" spans="2:28" ht="12.95" customHeight="1" x14ac:dyDescent="0.2"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2"/>
    </row>
    <row r="737" spans="2:28" ht="12.95" customHeight="1" x14ac:dyDescent="0.2"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2"/>
    </row>
    <row r="738" spans="2:28" ht="12.95" customHeight="1" x14ac:dyDescent="0.2"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2"/>
    </row>
    <row r="739" spans="2:28" ht="12.95" customHeight="1" x14ac:dyDescent="0.2"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  <c r="AA739" s="132"/>
      <c r="AB739" s="132"/>
    </row>
    <row r="740" spans="2:28" ht="12.95" customHeight="1" x14ac:dyDescent="0.2"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2"/>
    </row>
    <row r="741" spans="2:28" ht="12.95" customHeight="1" x14ac:dyDescent="0.2"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2"/>
    </row>
    <row r="742" spans="2:28" ht="12.95" customHeight="1" x14ac:dyDescent="0.2"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2"/>
    </row>
    <row r="743" spans="2:28" ht="12.95" customHeight="1" x14ac:dyDescent="0.2"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2"/>
    </row>
    <row r="744" spans="2:28" ht="12.95" customHeight="1" x14ac:dyDescent="0.2"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2"/>
    </row>
    <row r="745" spans="2:28" ht="12.95" customHeight="1" x14ac:dyDescent="0.2"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2"/>
    </row>
    <row r="746" spans="2:28" ht="12.95" customHeight="1" x14ac:dyDescent="0.2"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2"/>
    </row>
    <row r="747" spans="2:28" ht="12.95" customHeight="1" x14ac:dyDescent="0.2"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2"/>
    </row>
    <row r="748" spans="2:28" ht="12.95" customHeight="1" x14ac:dyDescent="0.2"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2"/>
    </row>
    <row r="749" spans="2:28" ht="12.95" customHeight="1" x14ac:dyDescent="0.2"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2"/>
    </row>
    <row r="750" spans="2:28" ht="12.95" customHeight="1" x14ac:dyDescent="0.2"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2"/>
    </row>
    <row r="751" spans="2:28" ht="12.95" customHeight="1" x14ac:dyDescent="0.2"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2"/>
    </row>
    <row r="752" spans="2:28" ht="12.95" customHeight="1" x14ac:dyDescent="0.2"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2"/>
    </row>
    <row r="753" spans="2:28" ht="12.95" customHeight="1" x14ac:dyDescent="0.2"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2"/>
    </row>
    <row r="754" spans="2:28" ht="12.95" customHeight="1" x14ac:dyDescent="0.2"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2"/>
    </row>
    <row r="755" spans="2:28" ht="12.95" customHeight="1" x14ac:dyDescent="0.2"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2"/>
    </row>
    <row r="756" spans="2:28" ht="12.95" customHeight="1" x14ac:dyDescent="0.2"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2"/>
    </row>
    <row r="757" spans="2:28" ht="12.95" customHeight="1" x14ac:dyDescent="0.2"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2"/>
    </row>
    <row r="758" spans="2:28" ht="12.95" customHeight="1" x14ac:dyDescent="0.2"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2"/>
    </row>
    <row r="759" spans="2:28" ht="12.95" customHeight="1" x14ac:dyDescent="0.2"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  <c r="AA759" s="132"/>
      <c r="AB759" s="132"/>
    </row>
    <row r="760" spans="2:28" ht="12.95" customHeight="1" x14ac:dyDescent="0.2"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  <c r="AA760" s="132"/>
      <c r="AB760" s="132"/>
    </row>
    <row r="761" spans="2:28" ht="12.95" customHeight="1" x14ac:dyDescent="0.2"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  <c r="AA761" s="132"/>
      <c r="AB761" s="132"/>
    </row>
    <row r="762" spans="2:28" ht="12.95" customHeight="1" x14ac:dyDescent="0.2"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  <c r="AA762" s="132"/>
      <c r="AB762" s="132"/>
    </row>
    <row r="763" spans="2:28" ht="12.95" customHeight="1" x14ac:dyDescent="0.2"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  <c r="AA763" s="132"/>
      <c r="AB763" s="132"/>
    </row>
    <row r="764" spans="2:28" ht="12.95" customHeight="1" x14ac:dyDescent="0.2"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  <c r="AA764" s="132"/>
      <c r="AB764" s="132"/>
    </row>
    <row r="765" spans="2:28" ht="12.95" customHeight="1" x14ac:dyDescent="0.2"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  <c r="AA765" s="132"/>
      <c r="AB765" s="132"/>
    </row>
    <row r="766" spans="2:28" ht="12.95" customHeight="1" x14ac:dyDescent="0.2"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  <c r="AA766" s="132"/>
      <c r="AB766" s="132"/>
    </row>
    <row r="767" spans="2:28" ht="12.95" customHeight="1" x14ac:dyDescent="0.2"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  <c r="AA767" s="132"/>
      <c r="AB767" s="132"/>
    </row>
    <row r="768" spans="2:28" ht="12.95" customHeight="1" x14ac:dyDescent="0.2"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  <c r="AA768" s="132"/>
      <c r="AB768" s="132"/>
    </row>
    <row r="769" spans="2:28" ht="12.95" customHeight="1" x14ac:dyDescent="0.2"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  <c r="AA769" s="132"/>
      <c r="AB769" s="132"/>
    </row>
    <row r="770" spans="2:28" ht="12.95" customHeight="1" x14ac:dyDescent="0.2"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  <c r="AA770" s="132"/>
      <c r="AB770" s="132"/>
    </row>
    <row r="771" spans="2:28" ht="12.95" customHeight="1" x14ac:dyDescent="0.2"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  <c r="AA771" s="132"/>
      <c r="AB771" s="132"/>
    </row>
    <row r="772" spans="2:28" ht="12.95" customHeight="1" x14ac:dyDescent="0.2"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  <c r="AA772" s="132"/>
      <c r="AB772" s="132"/>
    </row>
    <row r="773" spans="2:28" ht="12.95" customHeight="1" x14ac:dyDescent="0.2"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  <c r="AA773" s="132"/>
      <c r="AB773" s="132"/>
    </row>
    <row r="774" spans="2:28" ht="12.95" customHeight="1" x14ac:dyDescent="0.2"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  <c r="AA774" s="132"/>
      <c r="AB774" s="132"/>
    </row>
    <row r="775" spans="2:28" ht="12.95" customHeight="1" x14ac:dyDescent="0.2"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  <c r="AB775" s="132"/>
    </row>
    <row r="776" spans="2:28" ht="12.95" customHeight="1" x14ac:dyDescent="0.2"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  <c r="AA776" s="132"/>
      <c r="AB776" s="132"/>
    </row>
    <row r="777" spans="2:28" ht="12.95" customHeight="1" x14ac:dyDescent="0.2"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  <c r="AA777" s="132"/>
      <c r="AB777" s="132"/>
    </row>
    <row r="778" spans="2:28" ht="12.95" customHeight="1" x14ac:dyDescent="0.2"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  <c r="AA778" s="132"/>
      <c r="AB778" s="132"/>
    </row>
    <row r="779" spans="2:28" ht="12.95" customHeight="1" x14ac:dyDescent="0.2"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  <c r="AA779" s="132"/>
      <c r="AB779" s="132"/>
    </row>
    <row r="780" spans="2:28" ht="12.95" customHeight="1" x14ac:dyDescent="0.2"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  <c r="AA780" s="132"/>
      <c r="AB780" s="132"/>
    </row>
    <row r="781" spans="2:28" ht="12.95" customHeight="1" x14ac:dyDescent="0.2"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  <c r="AA781" s="132"/>
      <c r="AB781" s="132"/>
    </row>
    <row r="782" spans="2:28" ht="12.95" customHeight="1" x14ac:dyDescent="0.2"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  <c r="AA782" s="132"/>
      <c r="AB782" s="132"/>
    </row>
    <row r="783" spans="2:28" ht="12.95" customHeight="1" x14ac:dyDescent="0.2"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  <c r="AA783" s="132"/>
      <c r="AB783" s="132"/>
    </row>
    <row r="784" spans="2:28" ht="12.95" customHeight="1" x14ac:dyDescent="0.2"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  <c r="AA784" s="132"/>
      <c r="AB784" s="132"/>
    </row>
    <row r="785" spans="2:28" ht="12.95" customHeight="1" x14ac:dyDescent="0.2"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  <c r="AA785" s="132"/>
      <c r="AB785" s="132"/>
    </row>
    <row r="786" spans="2:28" ht="12.95" customHeight="1" x14ac:dyDescent="0.2"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  <c r="AA786" s="132"/>
      <c r="AB786" s="132"/>
    </row>
    <row r="787" spans="2:28" ht="12.95" customHeight="1" x14ac:dyDescent="0.2"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  <c r="AA787" s="132"/>
      <c r="AB787" s="132"/>
    </row>
    <row r="788" spans="2:28" ht="12.95" customHeight="1" x14ac:dyDescent="0.2"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  <c r="AA788" s="132"/>
      <c r="AB788" s="132"/>
    </row>
    <row r="789" spans="2:28" ht="12.95" customHeight="1" x14ac:dyDescent="0.2"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  <c r="AA789" s="132"/>
      <c r="AB789" s="132"/>
    </row>
    <row r="790" spans="2:28" ht="12.95" customHeight="1" x14ac:dyDescent="0.2"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  <c r="AA790" s="132"/>
      <c r="AB790" s="132"/>
    </row>
    <row r="791" spans="2:28" ht="12.95" customHeight="1" x14ac:dyDescent="0.2"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  <c r="AA791" s="132"/>
      <c r="AB791" s="132"/>
    </row>
    <row r="792" spans="2:28" ht="12.95" customHeight="1" x14ac:dyDescent="0.2"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  <c r="AA792" s="132"/>
      <c r="AB792" s="132"/>
    </row>
    <row r="793" spans="2:28" ht="12.95" customHeight="1" x14ac:dyDescent="0.2"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  <c r="AA793" s="132"/>
      <c r="AB793" s="132"/>
    </row>
    <row r="794" spans="2:28" ht="12.95" customHeight="1" x14ac:dyDescent="0.2"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  <c r="AA794" s="132"/>
      <c r="AB794" s="132"/>
    </row>
    <row r="795" spans="2:28" ht="12.95" customHeight="1" x14ac:dyDescent="0.2"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  <c r="AA795" s="132"/>
      <c r="AB795" s="132"/>
    </row>
    <row r="796" spans="2:28" ht="12.95" customHeight="1" x14ac:dyDescent="0.2"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  <c r="AA796" s="132"/>
      <c r="AB796" s="132"/>
    </row>
    <row r="797" spans="2:28" ht="12.95" customHeight="1" x14ac:dyDescent="0.2"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  <c r="AA797" s="132"/>
      <c r="AB797" s="132"/>
    </row>
    <row r="798" spans="2:28" ht="12.95" customHeight="1" x14ac:dyDescent="0.2"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  <c r="AA798" s="132"/>
      <c r="AB798" s="132"/>
    </row>
    <row r="799" spans="2:28" ht="12.95" customHeight="1" x14ac:dyDescent="0.2"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  <c r="AA799" s="132"/>
      <c r="AB799" s="132"/>
    </row>
    <row r="800" spans="2:28" ht="12.95" customHeight="1" x14ac:dyDescent="0.2"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  <c r="AA800" s="132"/>
      <c r="AB800" s="132"/>
    </row>
    <row r="801" spans="2:28" ht="12.95" customHeight="1" x14ac:dyDescent="0.2"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  <c r="AA801" s="132"/>
      <c r="AB801" s="132"/>
    </row>
    <row r="802" spans="2:28" ht="12.95" customHeight="1" x14ac:dyDescent="0.2"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  <c r="AA802" s="132"/>
      <c r="AB802" s="132"/>
    </row>
    <row r="803" spans="2:28" ht="12.95" customHeight="1" x14ac:dyDescent="0.2"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  <c r="AA803" s="132"/>
      <c r="AB803" s="132"/>
    </row>
    <row r="804" spans="2:28" ht="12.95" customHeight="1" x14ac:dyDescent="0.2"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  <c r="AA804" s="132"/>
      <c r="AB804" s="132"/>
    </row>
    <row r="805" spans="2:28" ht="12.95" customHeight="1" x14ac:dyDescent="0.2"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  <c r="AA805" s="132"/>
      <c r="AB805" s="132"/>
    </row>
    <row r="806" spans="2:28" ht="12.95" customHeight="1" x14ac:dyDescent="0.2"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  <c r="AA806" s="132"/>
      <c r="AB806" s="132"/>
    </row>
    <row r="807" spans="2:28" ht="12.95" customHeight="1" x14ac:dyDescent="0.2"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  <c r="AA807" s="132"/>
      <c r="AB807" s="132"/>
    </row>
    <row r="808" spans="2:28" ht="12.95" customHeight="1" x14ac:dyDescent="0.2"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  <c r="AA808" s="132"/>
      <c r="AB808" s="132"/>
    </row>
    <row r="809" spans="2:28" ht="12.95" customHeight="1" x14ac:dyDescent="0.2"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  <c r="AA809" s="132"/>
      <c r="AB809" s="132"/>
    </row>
    <row r="810" spans="2:28" ht="12.95" customHeight="1" x14ac:dyDescent="0.2"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  <c r="AA810" s="132"/>
      <c r="AB810" s="132"/>
    </row>
    <row r="811" spans="2:28" ht="12.95" customHeight="1" x14ac:dyDescent="0.2"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  <c r="AA811" s="132"/>
      <c r="AB811" s="132"/>
    </row>
    <row r="812" spans="2:28" ht="12.95" customHeight="1" x14ac:dyDescent="0.2"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  <c r="AA812" s="132"/>
      <c r="AB812" s="132"/>
    </row>
    <row r="813" spans="2:28" ht="12.95" customHeight="1" x14ac:dyDescent="0.2"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  <c r="AA813" s="132"/>
      <c r="AB813" s="132"/>
    </row>
    <row r="814" spans="2:28" ht="12.95" customHeight="1" x14ac:dyDescent="0.2"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  <c r="AA814" s="132"/>
      <c r="AB814" s="132"/>
    </row>
    <row r="815" spans="2:28" ht="12.95" customHeight="1" x14ac:dyDescent="0.2"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  <c r="AA815" s="132"/>
      <c r="AB815" s="132"/>
    </row>
    <row r="816" spans="2:28" ht="12.95" customHeight="1" x14ac:dyDescent="0.2"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  <c r="AA816" s="132"/>
      <c r="AB816" s="132"/>
    </row>
    <row r="817" spans="2:28" ht="12.95" customHeight="1" x14ac:dyDescent="0.2"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  <c r="AA817" s="132"/>
      <c r="AB817" s="132"/>
    </row>
    <row r="818" spans="2:28" ht="12.95" customHeight="1" x14ac:dyDescent="0.2"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  <c r="AA818" s="132"/>
      <c r="AB818" s="132"/>
    </row>
    <row r="819" spans="2:28" ht="12.95" customHeight="1" x14ac:dyDescent="0.2"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  <c r="AA819" s="132"/>
      <c r="AB819" s="132"/>
    </row>
    <row r="820" spans="2:28" ht="12.95" customHeight="1" x14ac:dyDescent="0.2"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  <c r="AA820" s="132"/>
      <c r="AB820" s="132"/>
    </row>
    <row r="821" spans="2:28" ht="12.95" customHeight="1" x14ac:dyDescent="0.2"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  <c r="AA821" s="132"/>
      <c r="AB821" s="132"/>
    </row>
    <row r="822" spans="2:28" ht="12.95" customHeight="1" x14ac:dyDescent="0.2"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  <c r="AA822" s="132"/>
      <c r="AB822" s="132"/>
    </row>
    <row r="823" spans="2:28" ht="12.95" customHeight="1" x14ac:dyDescent="0.2"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  <c r="AA823" s="132"/>
      <c r="AB823" s="132"/>
    </row>
    <row r="824" spans="2:28" ht="12.95" customHeight="1" x14ac:dyDescent="0.2"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  <c r="AA824" s="132"/>
      <c r="AB824" s="132"/>
    </row>
    <row r="825" spans="2:28" ht="12.95" customHeight="1" x14ac:dyDescent="0.2"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  <c r="AA825" s="132"/>
      <c r="AB825" s="132"/>
    </row>
    <row r="826" spans="2:28" ht="12.95" customHeight="1" x14ac:dyDescent="0.2"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  <c r="AA826" s="132"/>
      <c r="AB826" s="132"/>
    </row>
    <row r="827" spans="2:28" ht="12.95" customHeight="1" x14ac:dyDescent="0.2"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  <c r="AA827" s="132"/>
      <c r="AB827" s="132"/>
    </row>
    <row r="828" spans="2:28" ht="12.95" customHeight="1" x14ac:dyDescent="0.2"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  <c r="AA828" s="132"/>
      <c r="AB828" s="132"/>
    </row>
    <row r="829" spans="2:28" ht="12.95" customHeight="1" x14ac:dyDescent="0.2"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  <c r="AA829" s="132"/>
      <c r="AB829" s="132"/>
    </row>
    <row r="830" spans="2:28" ht="12.95" customHeight="1" x14ac:dyDescent="0.2"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  <c r="AA830" s="132"/>
      <c r="AB830" s="132"/>
    </row>
    <row r="831" spans="2:28" ht="12.95" customHeight="1" x14ac:dyDescent="0.2"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  <c r="AA831" s="132"/>
      <c r="AB831" s="132"/>
    </row>
    <row r="832" spans="2:28" ht="12.95" customHeight="1" x14ac:dyDescent="0.2"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  <c r="AA832" s="132"/>
      <c r="AB832" s="132"/>
    </row>
    <row r="833" spans="2:28" ht="12.95" customHeight="1" x14ac:dyDescent="0.2"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  <c r="AA833" s="132"/>
      <c r="AB833" s="132"/>
    </row>
    <row r="834" spans="2:28" ht="12.95" customHeight="1" x14ac:dyDescent="0.2"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  <c r="AA834" s="132"/>
      <c r="AB834" s="132"/>
    </row>
    <row r="835" spans="2:28" ht="12.95" customHeight="1" x14ac:dyDescent="0.2"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  <c r="AA835" s="132"/>
      <c r="AB835" s="132"/>
    </row>
    <row r="836" spans="2:28" ht="12.95" customHeight="1" x14ac:dyDescent="0.2"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  <c r="AA836" s="132"/>
      <c r="AB836" s="132"/>
    </row>
    <row r="837" spans="2:28" ht="12.95" customHeight="1" x14ac:dyDescent="0.2"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  <c r="AA837" s="132"/>
      <c r="AB837" s="132"/>
    </row>
    <row r="838" spans="2:28" ht="12.95" customHeight="1" x14ac:dyDescent="0.2"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  <c r="AA838" s="132"/>
      <c r="AB838" s="132"/>
    </row>
    <row r="839" spans="2:28" ht="12.95" customHeight="1" x14ac:dyDescent="0.2"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  <c r="AA839" s="132"/>
      <c r="AB839" s="132"/>
    </row>
    <row r="840" spans="2:28" ht="12.95" customHeight="1" x14ac:dyDescent="0.2"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  <c r="AA840" s="132"/>
      <c r="AB840" s="132"/>
    </row>
    <row r="841" spans="2:28" ht="12.95" customHeight="1" x14ac:dyDescent="0.2"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  <c r="AA841" s="132"/>
      <c r="AB841" s="132"/>
    </row>
    <row r="842" spans="2:28" ht="12.95" customHeight="1" x14ac:dyDescent="0.2"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  <c r="AA842" s="132"/>
      <c r="AB842" s="132"/>
    </row>
    <row r="843" spans="2:28" ht="12.95" customHeight="1" x14ac:dyDescent="0.2"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  <c r="AA843" s="132"/>
      <c r="AB843" s="132"/>
    </row>
    <row r="844" spans="2:28" ht="12.95" customHeight="1" x14ac:dyDescent="0.2"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  <c r="AA844" s="132"/>
      <c r="AB844" s="132"/>
    </row>
    <row r="845" spans="2:28" ht="12.95" customHeight="1" x14ac:dyDescent="0.2"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  <c r="AA845" s="132"/>
      <c r="AB845" s="132"/>
    </row>
    <row r="846" spans="2:28" ht="12.95" customHeight="1" x14ac:dyDescent="0.2"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  <c r="AA846" s="132"/>
      <c r="AB846" s="132"/>
    </row>
    <row r="847" spans="2:28" ht="12.95" customHeight="1" x14ac:dyDescent="0.2"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  <c r="AA847" s="132"/>
      <c r="AB847" s="132"/>
    </row>
    <row r="848" spans="2:28" ht="12.95" customHeight="1" x14ac:dyDescent="0.2"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  <c r="AA848" s="132"/>
      <c r="AB848" s="132"/>
    </row>
    <row r="849" spans="2:28" ht="12.95" customHeight="1" x14ac:dyDescent="0.2"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  <c r="AA849" s="132"/>
      <c r="AB849" s="132"/>
    </row>
    <row r="850" spans="2:28" ht="12.95" customHeight="1" x14ac:dyDescent="0.2"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  <c r="AA850" s="132"/>
      <c r="AB850" s="132"/>
    </row>
    <row r="851" spans="2:28" ht="12.95" customHeight="1" x14ac:dyDescent="0.2"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  <c r="AA851" s="132"/>
      <c r="AB851" s="132"/>
    </row>
    <row r="852" spans="2:28" ht="12.95" customHeight="1" x14ac:dyDescent="0.2"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  <c r="AA852" s="132"/>
      <c r="AB852" s="132"/>
    </row>
    <row r="853" spans="2:28" ht="12.95" customHeight="1" x14ac:dyDescent="0.2"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  <c r="AA853" s="132"/>
      <c r="AB853" s="132"/>
    </row>
    <row r="854" spans="2:28" ht="12.95" customHeight="1" x14ac:dyDescent="0.2"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  <c r="AA854" s="132"/>
      <c r="AB854" s="132"/>
    </row>
    <row r="855" spans="2:28" ht="12.95" customHeight="1" x14ac:dyDescent="0.2"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  <c r="AA855" s="132"/>
      <c r="AB855" s="132"/>
    </row>
    <row r="856" spans="2:28" ht="12.95" customHeight="1" x14ac:dyDescent="0.2"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  <c r="AA856" s="132"/>
      <c r="AB856" s="132"/>
    </row>
    <row r="857" spans="2:28" ht="12.95" customHeight="1" x14ac:dyDescent="0.2"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  <c r="AA857" s="132"/>
      <c r="AB857" s="132"/>
    </row>
    <row r="858" spans="2:28" ht="12.95" customHeight="1" x14ac:dyDescent="0.2"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  <c r="AA858" s="132"/>
      <c r="AB858" s="132"/>
    </row>
    <row r="859" spans="2:28" ht="12.95" customHeight="1" x14ac:dyDescent="0.2"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  <c r="AA859" s="132"/>
      <c r="AB859" s="132"/>
    </row>
    <row r="860" spans="2:28" ht="12.95" customHeight="1" x14ac:dyDescent="0.2"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  <c r="AA860" s="132"/>
      <c r="AB860" s="132"/>
    </row>
    <row r="861" spans="2:28" ht="12.95" customHeight="1" x14ac:dyDescent="0.2"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  <c r="AA861" s="132"/>
      <c r="AB861" s="132"/>
    </row>
    <row r="862" spans="2:28" ht="12.95" customHeight="1" x14ac:dyDescent="0.2"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  <c r="AA862" s="132"/>
      <c r="AB862" s="132"/>
    </row>
    <row r="863" spans="2:28" ht="12.95" customHeight="1" x14ac:dyDescent="0.2"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  <c r="AA863" s="132"/>
      <c r="AB863" s="132"/>
    </row>
    <row r="864" spans="2:28" ht="12.95" customHeight="1" x14ac:dyDescent="0.2"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  <c r="AA864" s="132"/>
      <c r="AB864" s="132"/>
    </row>
    <row r="865" spans="2:28" ht="12.95" customHeight="1" x14ac:dyDescent="0.2"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  <c r="AA865" s="132"/>
      <c r="AB865" s="132"/>
    </row>
    <row r="866" spans="2:28" ht="12.95" customHeight="1" x14ac:dyDescent="0.2"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  <c r="AA866" s="132"/>
      <c r="AB866" s="132"/>
    </row>
    <row r="867" spans="2:28" ht="12.95" customHeight="1" x14ac:dyDescent="0.2"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  <c r="AA867" s="132"/>
      <c r="AB867" s="132"/>
    </row>
    <row r="868" spans="2:28" ht="12.95" customHeight="1" x14ac:dyDescent="0.2"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  <c r="AA868" s="132"/>
      <c r="AB868" s="132"/>
    </row>
    <row r="869" spans="2:28" ht="12.95" customHeight="1" x14ac:dyDescent="0.2"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  <c r="AA869" s="132"/>
      <c r="AB869" s="132"/>
    </row>
    <row r="870" spans="2:28" ht="12.95" customHeight="1" x14ac:dyDescent="0.2"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  <c r="AA870" s="132"/>
      <c r="AB870" s="132"/>
    </row>
    <row r="871" spans="2:28" ht="12.95" customHeight="1" x14ac:dyDescent="0.2"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  <c r="AA871" s="132"/>
      <c r="AB871" s="132"/>
    </row>
    <row r="872" spans="2:28" ht="12.95" customHeight="1" x14ac:dyDescent="0.2"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  <c r="AA872" s="132"/>
      <c r="AB872" s="132"/>
    </row>
    <row r="873" spans="2:28" ht="12.95" customHeight="1" x14ac:dyDescent="0.2"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  <c r="AB873" s="132"/>
    </row>
    <row r="874" spans="2:28" ht="12.95" customHeight="1" x14ac:dyDescent="0.2"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  <c r="AA874" s="132"/>
      <c r="AB874" s="132"/>
    </row>
    <row r="875" spans="2:28" ht="12.95" customHeight="1" x14ac:dyDescent="0.2"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  <c r="AA875" s="132"/>
      <c r="AB875" s="132"/>
    </row>
    <row r="876" spans="2:28" ht="12.95" customHeight="1" x14ac:dyDescent="0.2"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  <c r="AA876" s="132"/>
      <c r="AB876" s="132"/>
    </row>
    <row r="877" spans="2:28" ht="12.95" customHeight="1" x14ac:dyDescent="0.2"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  <c r="AA877" s="132"/>
      <c r="AB877" s="132"/>
    </row>
    <row r="878" spans="2:28" ht="12.95" customHeight="1" x14ac:dyDescent="0.2"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  <c r="AA878" s="132"/>
      <c r="AB878" s="132"/>
    </row>
    <row r="879" spans="2:28" ht="12.95" customHeight="1" x14ac:dyDescent="0.2"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  <c r="AA879" s="132"/>
      <c r="AB879" s="132"/>
    </row>
    <row r="880" spans="2:28" ht="12.95" customHeight="1" x14ac:dyDescent="0.2"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  <c r="AA880" s="132"/>
      <c r="AB880" s="132"/>
    </row>
    <row r="881" spans="2:28" ht="12.95" customHeight="1" x14ac:dyDescent="0.2"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  <c r="AA881" s="132"/>
      <c r="AB881" s="132"/>
    </row>
    <row r="882" spans="2:28" ht="12.95" customHeight="1" x14ac:dyDescent="0.2"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  <c r="AA882" s="132"/>
      <c r="AB882" s="132"/>
    </row>
    <row r="883" spans="2:28" ht="12.95" customHeight="1" x14ac:dyDescent="0.2"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  <c r="AA883" s="132"/>
      <c r="AB883" s="132"/>
    </row>
    <row r="884" spans="2:28" ht="12.95" customHeight="1" x14ac:dyDescent="0.2"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  <c r="AA884" s="132"/>
      <c r="AB884" s="132"/>
    </row>
    <row r="885" spans="2:28" ht="12.95" customHeight="1" x14ac:dyDescent="0.2"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  <c r="AA885" s="132"/>
      <c r="AB885" s="132"/>
    </row>
    <row r="886" spans="2:28" ht="12.95" customHeight="1" x14ac:dyDescent="0.2"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  <c r="AA886" s="132"/>
      <c r="AB886" s="132"/>
    </row>
    <row r="887" spans="2:28" ht="12.95" customHeight="1" x14ac:dyDescent="0.2"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  <c r="AA887" s="132"/>
      <c r="AB887" s="132"/>
    </row>
    <row r="888" spans="2:28" ht="12.95" customHeight="1" x14ac:dyDescent="0.2"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  <c r="AA888" s="132"/>
      <c r="AB888" s="132"/>
    </row>
    <row r="889" spans="2:28" ht="12.95" customHeight="1" x14ac:dyDescent="0.2"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  <c r="AA889" s="132"/>
      <c r="AB889" s="132"/>
    </row>
    <row r="890" spans="2:28" ht="12.95" customHeight="1" x14ac:dyDescent="0.2"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  <c r="AA890" s="132"/>
      <c r="AB890" s="132"/>
    </row>
    <row r="891" spans="2:28" ht="12.95" customHeight="1" x14ac:dyDescent="0.2"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  <c r="AA891" s="132"/>
      <c r="AB891" s="132"/>
    </row>
    <row r="892" spans="2:28" ht="12.95" customHeight="1" x14ac:dyDescent="0.2"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  <c r="AA892" s="132"/>
      <c r="AB892" s="132"/>
    </row>
    <row r="893" spans="2:28" ht="12.95" customHeight="1" x14ac:dyDescent="0.2"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  <c r="AA893" s="132"/>
      <c r="AB893" s="132"/>
    </row>
    <row r="894" spans="2:28" ht="12.95" customHeight="1" x14ac:dyDescent="0.2"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  <c r="AA894" s="132"/>
      <c r="AB894" s="132"/>
    </row>
    <row r="895" spans="2:28" ht="12.95" customHeight="1" x14ac:dyDescent="0.2"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  <c r="AA895" s="132"/>
      <c r="AB895" s="132"/>
    </row>
    <row r="896" spans="2:28" ht="12.95" customHeight="1" x14ac:dyDescent="0.2"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  <c r="AA896" s="132"/>
      <c r="AB896" s="132"/>
    </row>
    <row r="897" spans="2:28" ht="12.95" customHeight="1" x14ac:dyDescent="0.2"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  <c r="AA897" s="132"/>
      <c r="AB897" s="132"/>
    </row>
    <row r="898" spans="2:28" ht="12.95" customHeight="1" x14ac:dyDescent="0.2"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  <c r="AA898" s="132"/>
      <c r="AB898" s="132"/>
    </row>
    <row r="899" spans="2:28" ht="12.95" customHeight="1" x14ac:dyDescent="0.2"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  <c r="AA899" s="132"/>
      <c r="AB899" s="132"/>
    </row>
    <row r="900" spans="2:28" ht="12.95" customHeight="1" x14ac:dyDescent="0.2"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  <c r="AA900" s="132"/>
      <c r="AB900" s="132"/>
    </row>
    <row r="901" spans="2:28" ht="12.95" customHeight="1" x14ac:dyDescent="0.2"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  <c r="AA901" s="132"/>
      <c r="AB901" s="132"/>
    </row>
    <row r="902" spans="2:28" ht="12.95" customHeight="1" x14ac:dyDescent="0.2"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  <c r="AA902" s="132"/>
      <c r="AB902" s="132"/>
    </row>
    <row r="903" spans="2:28" ht="12.95" customHeight="1" x14ac:dyDescent="0.2"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  <c r="AA903" s="132"/>
      <c r="AB903" s="132"/>
    </row>
    <row r="904" spans="2:28" ht="12.95" customHeight="1" x14ac:dyDescent="0.2"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  <c r="AA904" s="132"/>
      <c r="AB904" s="132"/>
    </row>
    <row r="905" spans="2:28" ht="12.95" customHeight="1" x14ac:dyDescent="0.2"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  <c r="AA905" s="132"/>
      <c r="AB905" s="132"/>
    </row>
    <row r="906" spans="2:28" ht="12.95" customHeight="1" x14ac:dyDescent="0.2"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  <c r="AA906" s="132"/>
      <c r="AB906" s="132"/>
    </row>
    <row r="907" spans="2:28" ht="12.95" customHeight="1" x14ac:dyDescent="0.2"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  <c r="AA907" s="132"/>
      <c r="AB907" s="132"/>
    </row>
    <row r="908" spans="2:28" ht="12.95" customHeight="1" x14ac:dyDescent="0.2"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  <c r="AA908" s="132"/>
      <c r="AB908" s="132"/>
    </row>
    <row r="909" spans="2:28" ht="12.95" customHeight="1" x14ac:dyDescent="0.2"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  <c r="AA909" s="132"/>
      <c r="AB909" s="132"/>
    </row>
    <row r="910" spans="2:28" ht="12.95" customHeight="1" x14ac:dyDescent="0.2"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  <c r="AA910" s="132"/>
      <c r="AB910" s="132"/>
    </row>
    <row r="911" spans="2:28" ht="12.95" customHeight="1" x14ac:dyDescent="0.2"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  <c r="AA911" s="132"/>
      <c r="AB911" s="132"/>
    </row>
    <row r="912" spans="2:28" ht="12.95" customHeight="1" x14ac:dyDescent="0.2"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  <c r="AA912" s="132"/>
      <c r="AB912" s="132"/>
    </row>
    <row r="913" spans="2:28" ht="12.95" customHeight="1" x14ac:dyDescent="0.2"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  <c r="AA913" s="132"/>
      <c r="AB913" s="132"/>
    </row>
    <row r="914" spans="2:28" ht="12.95" customHeight="1" x14ac:dyDescent="0.2"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  <c r="AA914" s="132"/>
      <c r="AB914" s="132"/>
    </row>
    <row r="915" spans="2:28" ht="12.95" customHeight="1" x14ac:dyDescent="0.2"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  <c r="AA915" s="132"/>
      <c r="AB915" s="132"/>
    </row>
    <row r="916" spans="2:28" ht="12.95" customHeight="1" x14ac:dyDescent="0.2"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  <c r="AA916" s="132"/>
      <c r="AB916" s="132"/>
    </row>
    <row r="917" spans="2:28" ht="12.95" customHeight="1" x14ac:dyDescent="0.2"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  <c r="AA917" s="132"/>
      <c r="AB917" s="132"/>
    </row>
    <row r="918" spans="2:28" ht="12.95" customHeight="1" x14ac:dyDescent="0.2"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  <c r="AA918" s="132"/>
      <c r="AB918" s="132"/>
    </row>
    <row r="919" spans="2:28" ht="12.95" customHeight="1" x14ac:dyDescent="0.2"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  <c r="AA919" s="132"/>
      <c r="AB919" s="132"/>
    </row>
    <row r="920" spans="2:28" ht="12.95" customHeight="1" x14ac:dyDescent="0.2"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  <c r="AA920" s="132"/>
      <c r="AB920" s="132"/>
    </row>
    <row r="921" spans="2:28" ht="12.95" customHeight="1" x14ac:dyDescent="0.2"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  <c r="AA921" s="132"/>
      <c r="AB921" s="132"/>
    </row>
    <row r="922" spans="2:28" ht="12.95" customHeight="1" x14ac:dyDescent="0.2"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  <c r="AA922" s="132"/>
      <c r="AB922" s="132"/>
    </row>
    <row r="923" spans="2:28" ht="12.95" customHeight="1" x14ac:dyDescent="0.2"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  <c r="AA923" s="132"/>
      <c r="AB923" s="132"/>
    </row>
    <row r="924" spans="2:28" ht="12.95" customHeight="1" x14ac:dyDescent="0.2"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  <c r="AA924" s="132"/>
      <c r="AB924" s="132"/>
    </row>
    <row r="925" spans="2:28" ht="12.95" customHeight="1" x14ac:dyDescent="0.2"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  <c r="AA925" s="132"/>
      <c r="AB925" s="132"/>
    </row>
    <row r="926" spans="2:28" ht="12.95" customHeight="1" x14ac:dyDescent="0.2"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  <c r="AA926" s="132"/>
      <c r="AB926" s="132"/>
    </row>
    <row r="927" spans="2:28" ht="12.95" customHeight="1" x14ac:dyDescent="0.2"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  <c r="AA927" s="132"/>
      <c r="AB927" s="132"/>
    </row>
    <row r="928" spans="2:28" ht="12.95" customHeight="1" x14ac:dyDescent="0.2"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  <c r="AA928" s="132"/>
      <c r="AB928" s="132"/>
    </row>
    <row r="929" spans="2:28" ht="12.95" customHeight="1" x14ac:dyDescent="0.2"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  <c r="AA929" s="132"/>
      <c r="AB929" s="132"/>
    </row>
    <row r="930" spans="2:28" ht="12.95" customHeight="1" x14ac:dyDescent="0.2"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  <c r="AA930" s="132"/>
      <c r="AB930" s="132"/>
    </row>
    <row r="931" spans="2:28" ht="12.95" customHeight="1" x14ac:dyDescent="0.2"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  <c r="AA931" s="132"/>
      <c r="AB931" s="132"/>
    </row>
    <row r="932" spans="2:28" ht="12.95" customHeight="1" x14ac:dyDescent="0.2"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  <c r="AA932" s="132"/>
      <c r="AB932" s="132"/>
    </row>
    <row r="933" spans="2:28" ht="12.95" customHeight="1" x14ac:dyDescent="0.2"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  <c r="AA933" s="132"/>
      <c r="AB933" s="132"/>
    </row>
    <row r="934" spans="2:28" ht="12.95" customHeight="1" x14ac:dyDescent="0.2"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  <c r="AA934" s="132"/>
      <c r="AB934" s="132"/>
    </row>
    <row r="935" spans="2:28" ht="12.95" customHeight="1" x14ac:dyDescent="0.2"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  <c r="AA935" s="132"/>
      <c r="AB935" s="132"/>
    </row>
    <row r="936" spans="2:28" ht="12.95" customHeight="1" x14ac:dyDescent="0.2"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  <c r="AA936" s="132"/>
      <c r="AB936" s="132"/>
    </row>
    <row r="937" spans="2:28" ht="12.95" customHeight="1" x14ac:dyDescent="0.2"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  <c r="AA937" s="132"/>
      <c r="AB937" s="132"/>
    </row>
    <row r="938" spans="2:28" ht="12.95" customHeight="1" x14ac:dyDescent="0.2"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  <c r="AA938" s="132"/>
      <c r="AB938" s="132"/>
    </row>
    <row r="939" spans="2:28" ht="12.95" customHeight="1" x14ac:dyDescent="0.2"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  <c r="AA939" s="132"/>
      <c r="AB939" s="132"/>
    </row>
    <row r="940" spans="2:28" ht="12.95" customHeight="1" x14ac:dyDescent="0.2"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  <c r="AA940" s="132"/>
      <c r="AB940" s="132"/>
    </row>
    <row r="941" spans="2:28" ht="12.95" customHeight="1" x14ac:dyDescent="0.2"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  <c r="AA941" s="132"/>
      <c r="AB941" s="132"/>
    </row>
    <row r="942" spans="2:28" ht="12.95" customHeight="1" x14ac:dyDescent="0.2"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  <c r="AA942" s="132"/>
      <c r="AB942" s="132"/>
    </row>
    <row r="943" spans="2:28" ht="12.95" customHeight="1" x14ac:dyDescent="0.2"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  <c r="AA943" s="132"/>
      <c r="AB943" s="132"/>
    </row>
    <row r="944" spans="2:28" ht="12.95" customHeight="1" x14ac:dyDescent="0.2"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  <c r="AA944" s="132"/>
      <c r="AB944" s="132"/>
    </row>
    <row r="945" spans="2:28" ht="12.95" customHeight="1" x14ac:dyDescent="0.2"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  <c r="AA945" s="132"/>
      <c r="AB945" s="132"/>
    </row>
    <row r="946" spans="2:28" ht="12.95" customHeight="1" x14ac:dyDescent="0.2"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  <c r="AA946" s="132"/>
      <c r="AB946" s="132"/>
    </row>
    <row r="947" spans="2:28" ht="12.95" customHeight="1" x14ac:dyDescent="0.2"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  <c r="AA947" s="132"/>
      <c r="AB947" s="132"/>
    </row>
    <row r="948" spans="2:28" ht="12.95" customHeight="1" x14ac:dyDescent="0.2"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  <c r="AA948" s="132"/>
      <c r="AB948" s="132"/>
    </row>
    <row r="949" spans="2:28" ht="12.95" customHeight="1" x14ac:dyDescent="0.2"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  <c r="AA949" s="132"/>
      <c r="AB949" s="132"/>
    </row>
    <row r="950" spans="2:28" ht="12.95" customHeight="1" x14ac:dyDescent="0.2"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  <c r="AA950" s="132"/>
      <c r="AB950" s="132"/>
    </row>
    <row r="951" spans="2:28" ht="12.95" customHeight="1" x14ac:dyDescent="0.2"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  <c r="AA951" s="132"/>
      <c r="AB951" s="132"/>
    </row>
    <row r="952" spans="2:28" ht="12.95" customHeight="1" x14ac:dyDescent="0.2"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  <c r="AA952" s="132"/>
      <c r="AB952" s="132"/>
    </row>
    <row r="953" spans="2:28" ht="12.95" customHeight="1" x14ac:dyDescent="0.2"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  <c r="AA953" s="132"/>
      <c r="AB953" s="132"/>
    </row>
    <row r="954" spans="2:28" ht="12.95" customHeight="1" x14ac:dyDescent="0.2"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  <c r="AA954" s="132"/>
      <c r="AB954" s="132"/>
    </row>
    <row r="955" spans="2:28" ht="12.95" customHeight="1" x14ac:dyDescent="0.2"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  <c r="AA955" s="132"/>
      <c r="AB955" s="132"/>
    </row>
    <row r="956" spans="2:28" ht="12.95" customHeight="1" x14ac:dyDescent="0.2"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  <c r="AA956" s="132"/>
      <c r="AB956" s="132"/>
    </row>
    <row r="957" spans="2:28" ht="12.95" customHeight="1" x14ac:dyDescent="0.2"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  <c r="AA957" s="132"/>
      <c r="AB957" s="132"/>
    </row>
    <row r="958" spans="2:28" ht="12.95" customHeight="1" x14ac:dyDescent="0.2"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  <c r="AA958" s="132"/>
      <c r="AB958" s="132"/>
    </row>
    <row r="959" spans="2:28" ht="12.95" customHeight="1" x14ac:dyDescent="0.2"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  <c r="AA959" s="132"/>
      <c r="AB959" s="132"/>
    </row>
    <row r="960" spans="2:28" ht="12.95" customHeight="1" x14ac:dyDescent="0.2"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  <c r="AA960" s="132"/>
      <c r="AB960" s="132"/>
    </row>
    <row r="961" spans="2:28" ht="12.95" customHeight="1" x14ac:dyDescent="0.2"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  <c r="AA961" s="132"/>
      <c r="AB961" s="132"/>
    </row>
    <row r="962" spans="2:28" ht="12.95" customHeight="1" x14ac:dyDescent="0.2"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  <c r="AA962" s="132"/>
      <c r="AB962" s="132"/>
    </row>
    <row r="963" spans="2:28" ht="12.95" customHeight="1" x14ac:dyDescent="0.2"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  <c r="AA963" s="132"/>
      <c r="AB963" s="132"/>
    </row>
    <row r="964" spans="2:28" ht="12.95" customHeight="1" x14ac:dyDescent="0.2"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  <c r="AA964" s="132"/>
      <c r="AB964" s="132"/>
    </row>
  </sheetData>
  <mergeCells count="11">
    <mergeCell ref="A7:A9"/>
    <mergeCell ref="B7:G9"/>
    <mergeCell ref="H7:H9"/>
    <mergeCell ref="I7:I8"/>
    <mergeCell ref="J7:J8"/>
    <mergeCell ref="B1:H1"/>
    <mergeCell ref="B3:J3"/>
    <mergeCell ref="B4:J4"/>
    <mergeCell ref="B5:J5"/>
    <mergeCell ref="H6:J6"/>
    <mergeCell ref="F2:J2"/>
  </mergeCells>
  <pageMargins left="0" right="0" top="0.19685039370078741" bottom="0" header="0.11811023622047245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999"/>
  <sheetViews>
    <sheetView workbookViewId="0">
      <selection activeCell="C6" sqref="C6:C8"/>
    </sheetView>
  </sheetViews>
  <sheetFormatPr defaultColWidth="17.28515625" defaultRowHeight="15" x14ac:dyDescent="0.25"/>
  <cols>
    <col min="1" max="1" width="6.7109375" style="12" customWidth="1"/>
    <col min="2" max="2" width="11" style="12" customWidth="1"/>
    <col min="3" max="3" width="57.140625" style="12" customWidth="1"/>
    <col min="4" max="4" width="13" style="55" customWidth="1"/>
    <col min="5" max="5" width="12.42578125" style="12" customWidth="1"/>
    <col min="6" max="6" width="11.7109375" style="12" customWidth="1"/>
    <col min="7" max="7" width="14.42578125" style="12" customWidth="1"/>
    <col min="8" max="10" width="9.140625" style="12" customWidth="1"/>
    <col min="11" max="18" width="8" style="12" customWidth="1"/>
    <col min="19" max="256" width="17.28515625" style="12"/>
    <col min="257" max="257" width="6.7109375" style="12" customWidth="1"/>
    <col min="258" max="258" width="11" style="12" customWidth="1"/>
    <col min="259" max="259" width="57.140625" style="12" customWidth="1"/>
    <col min="260" max="260" width="13" style="12" customWidth="1"/>
    <col min="261" max="261" width="12.42578125" style="12" customWidth="1"/>
    <col min="262" max="262" width="11.7109375" style="12" customWidth="1"/>
    <col min="263" max="263" width="14.42578125" style="12" customWidth="1"/>
    <col min="264" max="266" width="9.140625" style="12" customWidth="1"/>
    <col min="267" max="274" width="8" style="12" customWidth="1"/>
    <col min="275" max="512" width="17.28515625" style="12"/>
    <col min="513" max="513" width="6.7109375" style="12" customWidth="1"/>
    <col min="514" max="514" width="11" style="12" customWidth="1"/>
    <col min="515" max="515" width="57.140625" style="12" customWidth="1"/>
    <col min="516" max="516" width="13" style="12" customWidth="1"/>
    <col min="517" max="517" width="12.42578125" style="12" customWidth="1"/>
    <col min="518" max="518" width="11.7109375" style="12" customWidth="1"/>
    <col min="519" max="519" width="14.42578125" style="12" customWidth="1"/>
    <col min="520" max="522" width="9.140625" style="12" customWidth="1"/>
    <col min="523" max="530" width="8" style="12" customWidth="1"/>
    <col min="531" max="768" width="17.28515625" style="12"/>
    <col min="769" max="769" width="6.7109375" style="12" customWidth="1"/>
    <col min="770" max="770" width="11" style="12" customWidth="1"/>
    <col min="771" max="771" width="57.140625" style="12" customWidth="1"/>
    <col min="772" max="772" width="13" style="12" customWidth="1"/>
    <col min="773" max="773" width="12.42578125" style="12" customWidth="1"/>
    <col min="774" max="774" width="11.7109375" style="12" customWidth="1"/>
    <col min="775" max="775" width="14.42578125" style="12" customWidth="1"/>
    <col min="776" max="778" width="9.140625" style="12" customWidth="1"/>
    <col min="779" max="786" width="8" style="12" customWidth="1"/>
    <col min="787" max="1024" width="17.28515625" style="12"/>
    <col min="1025" max="1025" width="6.7109375" style="12" customWidth="1"/>
    <col min="1026" max="1026" width="11" style="12" customWidth="1"/>
    <col min="1027" max="1027" width="57.140625" style="12" customWidth="1"/>
    <col min="1028" max="1028" width="13" style="12" customWidth="1"/>
    <col min="1029" max="1029" width="12.42578125" style="12" customWidth="1"/>
    <col min="1030" max="1030" width="11.7109375" style="12" customWidth="1"/>
    <col min="1031" max="1031" width="14.42578125" style="12" customWidth="1"/>
    <col min="1032" max="1034" width="9.140625" style="12" customWidth="1"/>
    <col min="1035" max="1042" width="8" style="12" customWidth="1"/>
    <col min="1043" max="1280" width="17.28515625" style="12"/>
    <col min="1281" max="1281" width="6.7109375" style="12" customWidth="1"/>
    <col min="1282" max="1282" width="11" style="12" customWidth="1"/>
    <col min="1283" max="1283" width="57.140625" style="12" customWidth="1"/>
    <col min="1284" max="1284" width="13" style="12" customWidth="1"/>
    <col min="1285" max="1285" width="12.42578125" style="12" customWidth="1"/>
    <col min="1286" max="1286" width="11.7109375" style="12" customWidth="1"/>
    <col min="1287" max="1287" width="14.42578125" style="12" customWidth="1"/>
    <col min="1288" max="1290" width="9.140625" style="12" customWidth="1"/>
    <col min="1291" max="1298" width="8" style="12" customWidth="1"/>
    <col min="1299" max="1536" width="17.28515625" style="12"/>
    <col min="1537" max="1537" width="6.7109375" style="12" customWidth="1"/>
    <col min="1538" max="1538" width="11" style="12" customWidth="1"/>
    <col min="1539" max="1539" width="57.140625" style="12" customWidth="1"/>
    <col min="1540" max="1540" width="13" style="12" customWidth="1"/>
    <col min="1541" max="1541" width="12.42578125" style="12" customWidth="1"/>
    <col min="1542" max="1542" width="11.7109375" style="12" customWidth="1"/>
    <col min="1543" max="1543" width="14.42578125" style="12" customWidth="1"/>
    <col min="1544" max="1546" width="9.140625" style="12" customWidth="1"/>
    <col min="1547" max="1554" width="8" style="12" customWidth="1"/>
    <col min="1555" max="1792" width="17.28515625" style="12"/>
    <col min="1793" max="1793" width="6.7109375" style="12" customWidth="1"/>
    <col min="1794" max="1794" width="11" style="12" customWidth="1"/>
    <col min="1795" max="1795" width="57.140625" style="12" customWidth="1"/>
    <col min="1796" max="1796" width="13" style="12" customWidth="1"/>
    <col min="1797" max="1797" width="12.42578125" style="12" customWidth="1"/>
    <col min="1798" max="1798" width="11.7109375" style="12" customWidth="1"/>
    <col min="1799" max="1799" width="14.42578125" style="12" customWidth="1"/>
    <col min="1800" max="1802" width="9.140625" style="12" customWidth="1"/>
    <col min="1803" max="1810" width="8" style="12" customWidth="1"/>
    <col min="1811" max="2048" width="17.28515625" style="12"/>
    <col min="2049" max="2049" width="6.7109375" style="12" customWidth="1"/>
    <col min="2050" max="2050" width="11" style="12" customWidth="1"/>
    <col min="2051" max="2051" width="57.140625" style="12" customWidth="1"/>
    <col min="2052" max="2052" width="13" style="12" customWidth="1"/>
    <col min="2053" max="2053" width="12.42578125" style="12" customWidth="1"/>
    <col min="2054" max="2054" width="11.7109375" style="12" customWidth="1"/>
    <col min="2055" max="2055" width="14.42578125" style="12" customWidth="1"/>
    <col min="2056" max="2058" width="9.140625" style="12" customWidth="1"/>
    <col min="2059" max="2066" width="8" style="12" customWidth="1"/>
    <col min="2067" max="2304" width="17.28515625" style="12"/>
    <col min="2305" max="2305" width="6.7109375" style="12" customWidth="1"/>
    <col min="2306" max="2306" width="11" style="12" customWidth="1"/>
    <col min="2307" max="2307" width="57.140625" style="12" customWidth="1"/>
    <col min="2308" max="2308" width="13" style="12" customWidth="1"/>
    <col min="2309" max="2309" width="12.42578125" style="12" customWidth="1"/>
    <col min="2310" max="2310" width="11.7109375" style="12" customWidth="1"/>
    <col min="2311" max="2311" width="14.42578125" style="12" customWidth="1"/>
    <col min="2312" max="2314" width="9.140625" style="12" customWidth="1"/>
    <col min="2315" max="2322" width="8" style="12" customWidth="1"/>
    <col min="2323" max="2560" width="17.28515625" style="12"/>
    <col min="2561" max="2561" width="6.7109375" style="12" customWidth="1"/>
    <col min="2562" max="2562" width="11" style="12" customWidth="1"/>
    <col min="2563" max="2563" width="57.140625" style="12" customWidth="1"/>
    <col min="2564" max="2564" width="13" style="12" customWidth="1"/>
    <col min="2565" max="2565" width="12.42578125" style="12" customWidth="1"/>
    <col min="2566" max="2566" width="11.7109375" style="12" customWidth="1"/>
    <col min="2567" max="2567" width="14.42578125" style="12" customWidth="1"/>
    <col min="2568" max="2570" width="9.140625" style="12" customWidth="1"/>
    <col min="2571" max="2578" width="8" style="12" customWidth="1"/>
    <col min="2579" max="2816" width="17.28515625" style="12"/>
    <col min="2817" max="2817" width="6.7109375" style="12" customWidth="1"/>
    <col min="2818" max="2818" width="11" style="12" customWidth="1"/>
    <col min="2819" max="2819" width="57.140625" style="12" customWidth="1"/>
    <col min="2820" max="2820" width="13" style="12" customWidth="1"/>
    <col min="2821" max="2821" width="12.42578125" style="12" customWidth="1"/>
    <col min="2822" max="2822" width="11.7109375" style="12" customWidth="1"/>
    <col min="2823" max="2823" width="14.42578125" style="12" customWidth="1"/>
    <col min="2824" max="2826" width="9.140625" style="12" customWidth="1"/>
    <col min="2827" max="2834" width="8" style="12" customWidth="1"/>
    <col min="2835" max="3072" width="17.28515625" style="12"/>
    <col min="3073" max="3073" width="6.7109375" style="12" customWidth="1"/>
    <col min="3074" max="3074" width="11" style="12" customWidth="1"/>
    <col min="3075" max="3075" width="57.140625" style="12" customWidth="1"/>
    <col min="3076" max="3076" width="13" style="12" customWidth="1"/>
    <col min="3077" max="3077" width="12.42578125" style="12" customWidth="1"/>
    <col min="3078" max="3078" width="11.7109375" style="12" customWidth="1"/>
    <col min="3079" max="3079" width="14.42578125" style="12" customWidth="1"/>
    <col min="3080" max="3082" width="9.140625" style="12" customWidth="1"/>
    <col min="3083" max="3090" width="8" style="12" customWidth="1"/>
    <col min="3091" max="3328" width="17.28515625" style="12"/>
    <col min="3329" max="3329" width="6.7109375" style="12" customWidth="1"/>
    <col min="3330" max="3330" width="11" style="12" customWidth="1"/>
    <col min="3331" max="3331" width="57.140625" style="12" customWidth="1"/>
    <col min="3332" max="3332" width="13" style="12" customWidth="1"/>
    <col min="3333" max="3333" width="12.42578125" style="12" customWidth="1"/>
    <col min="3334" max="3334" width="11.7109375" style="12" customWidth="1"/>
    <col min="3335" max="3335" width="14.42578125" style="12" customWidth="1"/>
    <col min="3336" max="3338" width="9.140625" style="12" customWidth="1"/>
    <col min="3339" max="3346" width="8" style="12" customWidth="1"/>
    <col min="3347" max="3584" width="17.28515625" style="12"/>
    <col min="3585" max="3585" width="6.7109375" style="12" customWidth="1"/>
    <col min="3586" max="3586" width="11" style="12" customWidth="1"/>
    <col min="3587" max="3587" width="57.140625" style="12" customWidth="1"/>
    <col min="3588" max="3588" width="13" style="12" customWidth="1"/>
    <col min="3589" max="3589" width="12.42578125" style="12" customWidth="1"/>
    <col min="3590" max="3590" width="11.7109375" style="12" customWidth="1"/>
    <col min="3591" max="3591" width="14.42578125" style="12" customWidth="1"/>
    <col min="3592" max="3594" width="9.140625" style="12" customWidth="1"/>
    <col min="3595" max="3602" width="8" style="12" customWidth="1"/>
    <col min="3603" max="3840" width="17.28515625" style="12"/>
    <col min="3841" max="3841" width="6.7109375" style="12" customWidth="1"/>
    <col min="3842" max="3842" width="11" style="12" customWidth="1"/>
    <col min="3843" max="3843" width="57.140625" style="12" customWidth="1"/>
    <col min="3844" max="3844" width="13" style="12" customWidth="1"/>
    <col min="3845" max="3845" width="12.42578125" style="12" customWidth="1"/>
    <col min="3846" max="3846" width="11.7109375" style="12" customWidth="1"/>
    <col min="3847" max="3847" width="14.42578125" style="12" customWidth="1"/>
    <col min="3848" max="3850" width="9.140625" style="12" customWidth="1"/>
    <col min="3851" max="3858" width="8" style="12" customWidth="1"/>
    <col min="3859" max="4096" width="17.28515625" style="12"/>
    <col min="4097" max="4097" width="6.7109375" style="12" customWidth="1"/>
    <col min="4098" max="4098" width="11" style="12" customWidth="1"/>
    <col min="4099" max="4099" width="57.140625" style="12" customWidth="1"/>
    <col min="4100" max="4100" width="13" style="12" customWidth="1"/>
    <col min="4101" max="4101" width="12.42578125" style="12" customWidth="1"/>
    <col min="4102" max="4102" width="11.7109375" style="12" customWidth="1"/>
    <col min="4103" max="4103" width="14.42578125" style="12" customWidth="1"/>
    <col min="4104" max="4106" width="9.140625" style="12" customWidth="1"/>
    <col min="4107" max="4114" width="8" style="12" customWidth="1"/>
    <col min="4115" max="4352" width="17.28515625" style="12"/>
    <col min="4353" max="4353" width="6.7109375" style="12" customWidth="1"/>
    <col min="4354" max="4354" width="11" style="12" customWidth="1"/>
    <col min="4355" max="4355" width="57.140625" style="12" customWidth="1"/>
    <col min="4356" max="4356" width="13" style="12" customWidth="1"/>
    <col min="4357" max="4357" width="12.42578125" style="12" customWidth="1"/>
    <col min="4358" max="4358" width="11.7109375" style="12" customWidth="1"/>
    <col min="4359" max="4359" width="14.42578125" style="12" customWidth="1"/>
    <col min="4360" max="4362" width="9.140625" style="12" customWidth="1"/>
    <col min="4363" max="4370" width="8" style="12" customWidth="1"/>
    <col min="4371" max="4608" width="17.28515625" style="12"/>
    <col min="4609" max="4609" width="6.7109375" style="12" customWidth="1"/>
    <col min="4610" max="4610" width="11" style="12" customWidth="1"/>
    <col min="4611" max="4611" width="57.140625" style="12" customWidth="1"/>
    <col min="4612" max="4612" width="13" style="12" customWidth="1"/>
    <col min="4613" max="4613" width="12.42578125" style="12" customWidth="1"/>
    <col min="4614" max="4614" width="11.7109375" style="12" customWidth="1"/>
    <col min="4615" max="4615" width="14.42578125" style="12" customWidth="1"/>
    <col min="4616" max="4618" width="9.140625" style="12" customWidth="1"/>
    <col min="4619" max="4626" width="8" style="12" customWidth="1"/>
    <col min="4627" max="4864" width="17.28515625" style="12"/>
    <col min="4865" max="4865" width="6.7109375" style="12" customWidth="1"/>
    <col min="4866" max="4866" width="11" style="12" customWidth="1"/>
    <col min="4867" max="4867" width="57.140625" style="12" customWidth="1"/>
    <col min="4868" max="4868" width="13" style="12" customWidth="1"/>
    <col min="4869" max="4869" width="12.42578125" style="12" customWidth="1"/>
    <col min="4870" max="4870" width="11.7109375" style="12" customWidth="1"/>
    <col min="4871" max="4871" width="14.42578125" style="12" customWidth="1"/>
    <col min="4872" max="4874" width="9.140625" style="12" customWidth="1"/>
    <col min="4875" max="4882" width="8" style="12" customWidth="1"/>
    <col min="4883" max="5120" width="17.28515625" style="12"/>
    <col min="5121" max="5121" width="6.7109375" style="12" customWidth="1"/>
    <col min="5122" max="5122" width="11" style="12" customWidth="1"/>
    <col min="5123" max="5123" width="57.140625" style="12" customWidth="1"/>
    <col min="5124" max="5124" width="13" style="12" customWidth="1"/>
    <col min="5125" max="5125" width="12.42578125" style="12" customWidth="1"/>
    <col min="5126" max="5126" width="11.7109375" style="12" customWidth="1"/>
    <col min="5127" max="5127" width="14.42578125" style="12" customWidth="1"/>
    <col min="5128" max="5130" width="9.140625" style="12" customWidth="1"/>
    <col min="5131" max="5138" width="8" style="12" customWidth="1"/>
    <col min="5139" max="5376" width="17.28515625" style="12"/>
    <col min="5377" max="5377" width="6.7109375" style="12" customWidth="1"/>
    <col min="5378" max="5378" width="11" style="12" customWidth="1"/>
    <col min="5379" max="5379" width="57.140625" style="12" customWidth="1"/>
    <col min="5380" max="5380" width="13" style="12" customWidth="1"/>
    <col min="5381" max="5381" width="12.42578125" style="12" customWidth="1"/>
    <col min="5382" max="5382" width="11.7109375" style="12" customWidth="1"/>
    <col min="5383" max="5383" width="14.42578125" style="12" customWidth="1"/>
    <col min="5384" max="5386" width="9.140625" style="12" customWidth="1"/>
    <col min="5387" max="5394" width="8" style="12" customWidth="1"/>
    <col min="5395" max="5632" width="17.28515625" style="12"/>
    <col min="5633" max="5633" width="6.7109375" style="12" customWidth="1"/>
    <col min="5634" max="5634" width="11" style="12" customWidth="1"/>
    <col min="5635" max="5635" width="57.140625" style="12" customWidth="1"/>
    <col min="5636" max="5636" width="13" style="12" customWidth="1"/>
    <col min="5637" max="5637" width="12.42578125" style="12" customWidth="1"/>
    <col min="5638" max="5638" width="11.7109375" style="12" customWidth="1"/>
    <col min="5639" max="5639" width="14.42578125" style="12" customWidth="1"/>
    <col min="5640" max="5642" width="9.140625" style="12" customWidth="1"/>
    <col min="5643" max="5650" width="8" style="12" customWidth="1"/>
    <col min="5651" max="5888" width="17.28515625" style="12"/>
    <col min="5889" max="5889" width="6.7109375" style="12" customWidth="1"/>
    <col min="5890" max="5890" width="11" style="12" customWidth="1"/>
    <col min="5891" max="5891" width="57.140625" style="12" customWidth="1"/>
    <col min="5892" max="5892" width="13" style="12" customWidth="1"/>
    <col min="5893" max="5893" width="12.42578125" style="12" customWidth="1"/>
    <col min="5894" max="5894" width="11.7109375" style="12" customWidth="1"/>
    <col min="5895" max="5895" width="14.42578125" style="12" customWidth="1"/>
    <col min="5896" max="5898" width="9.140625" style="12" customWidth="1"/>
    <col min="5899" max="5906" width="8" style="12" customWidth="1"/>
    <col min="5907" max="6144" width="17.28515625" style="12"/>
    <col min="6145" max="6145" width="6.7109375" style="12" customWidth="1"/>
    <col min="6146" max="6146" width="11" style="12" customWidth="1"/>
    <col min="6147" max="6147" width="57.140625" style="12" customWidth="1"/>
    <col min="6148" max="6148" width="13" style="12" customWidth="1"/>
    <col min="6149" max="6149" width="12.42578125" style="12" customWidth="1"/>
    <col min="6150" max="6150" width="11.7109375" style="12" customWidth="1"/>
    <col min="6151" max="6151" width="14.42578125" style="12" customWidth="1"/>
    <col min="6152" max="6154" width="9.140625" style="12" customWidth="1"/>
    <col min="6155" max="6162" width="8" style="12" customWidth="1"/>
    <col min="6163" max="6400" width="17.28515625" style="12"/>
    <col min="6401" max="6401" width="6.7109375" style="12" customWidth="1"/>
    <col min="6402" max="6402" width="11" style="12" customWidth="1"/>
    <col min="6403" max="6403" width="57.140625" style="12" customWidth="1"/>
    <col min="6404" max="6404" width="13" style="12" customWidth="1"/>
    <col min="6405" max="6405" width="12.42578125" style="12" customWidth="1"/>
    <col min="6406" max="6406" width="11.7109375" style="12" customWidth="1"/>
    <col min="6407" max="6407" width="14.42578125" style="12" customWidth="1"/>
    <col min="6408" max="6410" width="9.140625" style="12" customWidth="1"/>
    <col min="6411" max="6418" width="8" style="12" customWidth="1"/>
    <col min="6419" max="6656" width="17.28515625" style="12"/>
    <col min="6657" max="6657" width="6.7109375" style="12" customWidth="1"/>
    <col min="6658" max="6658" width="11" style="12" customWidth="1"/>
    <col min="6659" max="6659" width="57.140625" style="12" customWidth="1"/>
    <col min="6660" max="6660" width="13" style="12" customWidth="1"/>
    <col min="6661" max="6661" width="12.42578125" style="12" customWidth="1"/>
    <col min="6662" max="6662" width="11.7109375" style="12" customWidth="1"/>
    <col min="6663" max="6663" width="14.42578125" style="12" customWidth="1"/>
    <col min="6664" max="6666" width="9.140625" style="12" customWidth="1"/>
    <col min="6667" max="6674" width="8" style="12" customWidth="1"/>
    <col min="6675" max="6912" width="17.28515625" style="12"/>
    <col min="6913" max="6913" width="6.7109375" style="12" customWidth="1"/>
    <col min="6914" max="6914" width="11" style="12" customWidth="1"/>
    <col min="6915" max="6915" width="57.140625" style="12" customWidth="1"/>
    <col min="6916" max="6916" width="13" style="12" customWidth="1"/>
    <col min="6917" max="6917" width="12.42578125" style="12" customWidth="1"/>
    <col min="6918" max="6918" width="11.7109375" style="12" customWidth="1"/>
    <col min="6919" max="6919" width="14.42578125" style="12" customWidth="1"/>
    <col min="6920" max="6922" width="9.140625" style="12" customWidth="1"/>
    <col min="6923" max="6930" width="8" style="12" customWidth="1"/>
    <col min="6931" max="7168" width="17.28515625" style="12"/>
    <col min="7169" max="7169" width="6.7109375" style="12" customWidth="1"/>
    <col min="7170" max="7170" width="11" style="12" customWidth="1"/>
    <col min="7171" max="7171" width="57.140625" style="12" customWidth="1"/>
    <col min="7172" max="7172" width="13" style="12" customWidth="1"/>
    <col min="7173" max="7173" width="12.42578125" style="12" customWidth="1"/>
    <col min="7174" max="7174" width="11.7109375" style="12" customWidth="1"/>
    <col min="7175" max="7175" width="14.42578125" style="12" customWidth="1"/>
    <col min="7176" max="7178" width="9.140625" style="12" customWidth="1"/>
    <col min="7179" max="7186" width="8" style="12" customWidth="1"/>
    <col min="7187" max="7424" width="17.28515625" style="12"/>
    <col min="7425" max="7425" width="6.7109375" style="12" customWidth="1"/>
    <col min="7426" max="7426" width="11" style="12" customWidth="1"/>
    <col min="7427" max="7427" width="57.140625" style="12" customWidth="1"/>
    <col min="7428" max="7428" width="13" style="12" customWidth="1"/>
    <col min="7429" max="7429" width="12.42578125" style="12" customWidth="1"/>
    <col min="7430" max="7430" width="11.7109375" style="12" customWidth="1"/>
    <col min="7431" max="7431" width="14.42578125" style="12" customWidth="1"/>
    <col min="7432" max="7434" width="9.140625" style="12" customWidth="1"/>
    <col min="7435" max="7442" width="8" style="12" customWidth="1"/>
    <col min="7443" max="7680" width="17.28515625" style="12"/>
    <col min="7681" max="7681" width="6.7109375" style="12" customWidth="1"/>
    <col min="7682" max="7682" width="11" style="12" customWidth="1"/>
    <col min="7683" max="7683" width="57.140625" style="12" customWidth="1"/>
    <col min="7684" max="7684" width="13" style="12" customWidth="1"/>
    <col min="7685" max="7685" width="12.42578125" style="12" customWidth="1"/>
    <col min="7686" max="7686" width="11.7109375" style="12" customWidth="1"/>
    <col min="7687" max="7687" width="14.42578125" style="12" customWidth="1"/>
    <col min="7688" max="7690" width="9.140625" style="12" customWidth="1"/>
    <col min="7691" max="7698" width="8" style="12" customWidth="1"/>
    <col min="7699" max="7936" width="17.28515625" style="12"/>
    <col min="7937" max="7937" width="6.7109375" style="12" customWidth="1"/>
    <col min="7938" max="7938" width="11" style="12" customWidth="1"/>
    <col min="7939" max="7939" width="57.140625" style="12" customWidth="1"/>
    <col min="7940" max="7940" width="13" style="12" customWidth="1"/>
    <col min="7941" max="7941" width="12.42578125" style="12" customWidth="1"/>
    <col min="7942" max="7942" width="11.7109375" style="12" customWidth="1"/>
    <col min="7943" max="7943" width="14.42578125" style="12" customWidth="1"/>
    <col min="7944" max="7946" width="9.140625" style="12" customWidth="1"/>
    <col min="7947" max="7954" width="8" style="12" customWidth="1"/>
    <col min="7955" max="8192" width="17.28515625" style="12"/>
    <col min="8193" max="8193" width="6.7109375" style="12" customWidth="1"/>
    <col min="8194" max="8194" width="11" style="12" customWidth="1"/>
    <col min="8195" max="8195" width="57.140625" style="12" customWidth="1"/>
    <col min="8196" max="8196" width="13" style="12" customWidth="1"/>
    <col min="8197" max="8197" width="12.42578125" style="12" customWidth="1"/>
    <col min="8198" max="8198" width="11.7109375" style="12" customWidth="1"/>
    <col min="8199" max="8199" width="14.42578125" style="12" customWidth="1"/>
    <col min="8200" max="8202" width="9.140625" style="12" customWidth="1"/>
    <col min="8203" max="8210" width="8" style="12" customWidth="1"/>
    <col min="8211" max="8448" width="17.28515625" style="12"/>
    <col min="8449" max="8449" width="6.7109375" style="12" customWidth="1"/>
    <col min="8450" max="8450" width="11" style="12" customWidth="1"/>
    <col min="8451" max="8451" width="57.140625" style="12" customWidth="1"/>
    <col min="8452" max="8452" width="13" style="12" customWidth="1"/>
    <col min="8453" max="8453" width="12.42578125" style="12" customWidth="1"/>
    <col min="8454" max="8454" width="11.7109375" style="12" customWidth="1"/>
    <col min="8455" max="8455" width="14.42578125" style="12" customWidth="1"/>
    <col min="8456" max="8458" width="9.140625" style="12" customWidth="1"/>
    <col min="8459" max="8466" width="8" style="12" customWidth="1"/>
    <col min="8467" max="8704" width="17.28515625" style="12"/>
    <col min="8705" max="8705" width="6.7109375" style="12" customWidth="1"/>
    <col min="8706" max="8706" width="11" style="12" customWidth="1"/>
    <col min="8707" max="8707" width="57.140625" style="12" customWidth="1"/>
    <col min="8708" max="8708" width="13" style="12" customWidth="1"/>
    <col min="8709" max="8709" width="12.42578125" style="12" customWidth="1"/>
    <col min="8710" max="8710" width="11.7109375" style="12" customWidth="1"/>
    <col min="8711" max="8711" width="14.42578125" style="12" customWidth="1"/>
    <col min="8712" max="8714" width="9.140625" style="12" customWidth="1"/>
    <col min="8715" max="8722" width="8" style="12" customWidth="1"/>
    <col min="8723" max="8960" width="17.28515625" style="12"/>
    <col min="8961" max="8961" width="6.7109375" style="12" customWidth="1"/>
    <col min="8962" max="8962" width="11" style="12" customWidth="1"/>
    <col min="8963" max="8963" width="57.140625" style="12" customWidth="1"/>
    <col min="8964" max="8964" width="13" style="12" customWidth="1"/>
    <col min="8965" max="8965" width="12.42578125" style="12" customWidth="1"/>
    <col min="8966" max="8966" width="11.7109375" style="12" customWidth="1"/>
    <col min="8967" max="8967" width="14.42578125" style="12" customWidth="1"/>
    <col min="8968" max="8970" width="9.140625" style="12" customWidth="1"/>
    <col min="8971" max="8978" width="8" style="12" customWidth="1"/>
    <col min="8979" max="9216" width="17.28515625" style="12"/>
    <col min="9217" max="9217" width="6.7109375" style="12" customWidth="1"/>
    <col min="9218" max="9218" width="11" style="12" customWidth="1"/>
    <col min="9219" max="9219" width="57.140625" style="12" customWidth="1"/>
    <col min="9220" max="9220" width="13" style="12" customWidth="1"/>
    <col min="9221" max="9221" width="12.42578125" style="12" customWidth="1"/>
    <col min="9222" max="9222" width="11.7109375" style="12" customWidth="1"/>
    <col min="9223" max="9223" width="14.42578125" style="12" customWidth="1"/>
    <col min="9224" max="9226" width="9.140625" style="12" customWidth="1"/>
    <col min="9227" max="9234" width="8" style="12" customWidth="1"/>
    <col min="9235" max="9472" width="17.28515625" style="12"/>
    <col min="9473" max="9473" width="6.7109375" style="12" customWidth="1"/>
    <col min="9474" max="9474" width="11" style="12" customWidth="1"/>
    <col min="9475" max="9475" width="57.140625" style="12" customWidth="1"/>
    <col min="9476" max="9476" width="13" style="12" customWidth="1"/>
    <col min="9477" max="9477" width="12.42578125" style="12" customWidth="1"/>
    <col min="9478" max="9478" width="11.7109375" style="12" customWidth="1"/>
    <col min="9479" max="9479" width="14.42578125" style="12" customWidth="1"/>
    <col min="9480" max="9482" width="9.140625" style="12" customWidth="1"/>
    <col min="9483" max="9490" width="8" style="12" customWidth="1"/>
    <col min="9491" max="9728" width="17.28515625" style="12"/>
    <col min="9729" max="9729" width="6.7109375" style="12" customWidth="1"/>
    <col min="9730" max="9730" width="11" style="12" customWidth="1"/>
    <col min="9731" max="9731" width="57.140625" style="12" customWidth="1"/>
    <col min="9732" max="9732" width="13" style="12" customWidth="1"/>
    <col min="9733" max="9733" width="12.42578125" style="12" customWidth="1"/>
    <col min="9734" max="9734" width="11.7109375" style="12" customWidth="1"/>
    <col min="9735" max="9735" width="14.42578125" style="12" customWidth="1"/>
    <col min="9736" max="9738" width="9.140625" style="12" customWidth="1"/>
    <col min="9739" max="9746" width="8" style="12" customWidth="1"/>
    <col min="9747" max="9984" width="17.28515625" style="12"/>
    <col min="9985" max="9985" width="6.7109375" style="12" customWidth="1"/>
    <col min="9986" max="9986" width="11" style="12" customWidth="1"/>
    <col min="9987" max="9987" width="57.140625" style="12" customWidth="1"/>
    <col min="9988" max="9988" width="13" style="12" customWidth="1"/>
    <col min="9989" max="9989" width="12.42578125" style="12" customWidth="1"/>
    <col min="9990" max="9990" width="11.7109375" style="12" customWidth="1"/>
    <col min="9991" max="9991" width="14.42578125" style="12" customWidth="1"/>
    <col min="9992" max="9994" width="9.140625" style="12" customWidth="1"/>
    <col min="9995" max="10002" width="8" style="12" customWidth="1"/>
    <col min="10003" max="10240" width="17.28515625" style="12"/>
    <col min="10241" max="10241" width="6.7109375" style="12" customWidth="1"/>
    <col min="10242" max="10242" width="11" style="12" customWidth="1"/>
    <col min="10243" max="10243" width="57.140625" style="12" customWidth="1"/>
    <col min="10244" max="10244" width="13" style="12" customWidth="1"/>
    <col min="10245" max="10245" width="12.42578125" style="12" customWidth="1"/>
    <col min="10246" max="10246" width="11.7109375" style="12" customWidth="1"/>
    <col min="10247" max="10247" width="14.42578125" style="12" customWidth="1"/>
    <col min="10248" max="10250" width="9.140625" style="12" customWidth="1"/>
    <col min="10251" max="10258" width="8" style="12" customWidth="1"/>
    <col min="10259" max="10496" width="17.28515625" style="12"/>
    <col min="10497" max="10497" width="6.7109375" style="12" customWidth="1"/>
    <col min="10498" max="10498" width="11" style="12" customWidth="1"/>
    <col min="10499" max="10499" width="57.140625" style="12" customWidth="1"/>
    <col min="10500" max="10500" width="13" style="12" customWidth="1"/>
    <col min="10501" max="10501" width="12.42578125" style="12" customWidth="1"/>
    <col min="10502" max="10502" width="11.7109375" style="12" customWidth="1"/>
    <col min="10503" max="10503" width="14.42578125" style="12" customWidth="1"/>
    <col min="10504" max="10506" width="9.140625" style="12" customWidth="1"/>
    <col min="10507" max="10514" width="8" style="12" customWidth="1"/>
    <col min="10515" max="10752" width="17.28515625" style="12"/>
    <col min="10753" max="10753" width="6.7109375" style="12" customWidth="1"/>
    <col min="10754" max="10754" width="11" style="12" customWidth="1"/>
    <col min="10755" max="10755" width="57.140625" style="12" customWidth="1"/>
    <col min="10756" max="10756" width="13" style="12" customWidth="1"/>
    <col min="10757" max="10757" width="12.42578125" style="12" customWidth="1"/>
    <col min="10758" max="10758" width="11.7109375" style="12" customWidth="1"/>
    <col min="10759" max="10759" width="14.42578125" style="12" customWidth="1"/>
    <col min="10760" max="10762" width="9.140625" style="12" customWidth="1"/>
    <col min="10763" max="10770" width="8" style="12" customWidth="1"/>
    <col min="10771" max="11008" width="17.28515625" style="12"/>
    <col min="11009" max="11009" width="6.7109375" style="12" customWidth="1"/>
    <col min="11010" max="11010" width="11" style="12" customWidth="1"/>
    <col min="11011" max="11011" width="57.140625" style="12" customWidth="1"/>
    <col min="11012" max="11012" width="13" style="12" customWidth="1"/>
    <col min="11013" max="11013" width="12.42578125" style="12" customWidth="1"/>
    <col min="11014" max="11014" width="11.7109375" style="12" customWidth="1"/>
    <col min="11015" max="11015" width="14.42578125" style="12" customWidth="1"/>
    <col min="11016" max="11018" width="9.140625" style="12" customWidth="1"/>
    <col min="11019" max="11026" width="8" style="12" customWidth="1"/>
    <col min="11027" max="11264" width="17.28515625" style="12"/>
    <col min="11265" max="11265" width="6.7109375" style="12" customWidth="1"/>
    <col min="11266" max="11266" width="11" style="12" customWidth="1"/>
    <col min="11267" max="11267" width="57.140625" style="12" customWidth="1"/>
    <col min="11268" max="11268" width="13" style="12" customWidth="1"/>
    <col min="11269" max="11269" width="12.42578125" style="12" customWidth="1"/>
    <col min="11270" max="11270" width="11.7109375" style="12" customWidth="1"/>
    <col min="11271" max="11271" width="14.42578125" style="12" customWidth="1"/>
    <col min="11272" max="11274" width="9.140625" style="12" customWidth="1"/>
    <col min="11275" max="11282" width="8" style="12" customWidth="1"/>
    <col min="11283" max="11520" width="17.28515625" style="12"/>
    <col min="11521" max="11521" width="6.7109375" style="12" customWidth="1"/>
    <col min="11522" max="11522" width="11" style="12" customWidth="1"/>
    <col min="11523" max="11523" width="57.140625" style="12" customWidth="1"/>
    <col min="11524" max="11524" width="13" style="12" customWidth="1"/>
    <col min="11525" max="11525" width="12.42578125" style="12" customWidth="1"/>
    <col min="11526" max="11526" width="11.7109375" style="12" customWidth="1"/>
    <col min="11527" max="11527" width="14.42578125" style="12" customWidth="1"/>
    <col min="11528" max="11530" width="9.140625" style="12" customWidth="1"/>
    <col min="11531" max="11538" width="8" style="12" customWidth="1"/>
    <col min="11539" max="11776" width="17.28515625" style="12"/>
    <col min="11777" max="11777" width="6.7109375" style="12" customWidth="1"/>
    <col min="11778" max="11778" width="11" style="12" customWidth="1"/>
    <col min="11779" max="11779" width="57.140625" style="12" customWidth="1"/>
    <col min="11780" max="11780" width="13" style="12" customWidth="1"/>
    <col min="11781" max="11781" width="12.42578125" style="12" customWidth="1"/>
    <col min="11782" max="11782" width="11.7109375" style="12" customWidth="1"/>
    <col min="11783" max="11783" width="14.42578125" style="12" customWidth="1"/>
    <col min="11784" max="11786" width="9.140625" style="12" customWidth="1"/>
    <col min="11787" max="11794" width="8" style="12" customWidth="1"/>
    <col min="11795" max="12032" width="17.28515625" style="12"/>
    <col min="12033" max="12033" width="6.7109375" style="12" customWidth="1"/>
    <col min="12034" max="12034" width="11" style="12" customWidth="1"/>
    <col min="12035" max="12035" width="57.140625" style="12" customWidth="1"/>
    <col min="12036" max="12036" width="13" style="12" customWidth="1"/>
    <col min="12037" max="12037" width="12.42578125" style="12" customWidth="1"/>
    <col min="12038" max="12038" width="11.7109375" style="12" customWidth="1"/>
    <col min="12039" max="12039" width="14.42578125" style="12" customWidth="1"/>
    <col min="12040" max="12042" width="9.140625" style="12" customWidth="1"/>
    <col min="12043" max="12050" width="8" style="12" customWidth="1"/>
    <col min="12051" max="12288" width="17.28515625" style="12"/>
    <col min="12289" max="12289" width="6.7109375" style="12" customWidth="1"/>
    <col min="12290" max="12290" width="11" style="12" customWidth="1"/>
    <col min="12291" max="12291" width="57.140625" style="12" customWidth="1"/>
    <col min="12292" max="12292" width="13" style="12" customWidth="1"/>
    <col min="12293" max="12293" width="12.42578125" style="12" customWidth="1"/>
    <col min="12294" max="12294" width="11.7109375" style="12" customWidth="1"/>
    <col min="12295" max="12295" width="14.42578125" style="12" customWidth="1"/>
    <col min="12296" max="12298" width="9.140625" style="12" customWidth="1"/>
    <col min="12299" max="12306" width="8" style="12" customWidth="1"/>
    <col min="12307" max="12544" width="17.28515625" style="12"/>
    <col min="12545" max="12545" width="6.7109375" style="12" customWidth="1"/>
    <col min="12546" max="12546" width="11" style="12" customWidth="1"/>
    <col min="12547" max="12547" width="57.140625" style="12" customWidth="1"/>
    <col min="12548" max="12548" width="13" style="12" customWidth="1"/>
    <col min="12549" max="12549" width="12.42578125" style="12" customWidth="1"/>
    <col min="12550" max="12550" width="11.7109375" style="12" customWidth="1"/>
    <col min="12551" max="12551" width="14.42578125" style="12" customWidth="1"/>
    <col min="12552" max="12554" width="9.140625" style="12" customWidth="1"/>
    <col min="12555" max="12562" width="8" style="12" customWidth="1"/>
    <col min="12563" max="12800" width="17.28515625" style="12"/>
    <col min="12801" max="12801" width="6.7109375" style="12" customWidth="1"/>
    <col min="12802" max="12802" width="11" style="12" customWidth="1"/>
    <col min="12803" max="12803" width="57.140625" style="12" customWidth="1"/>
    <col min="12804" max="12804" width="13" style="12" customWidth="1"/>
    <col min="12805" max="12805" width="12.42578125" style="12" customWidth="1"/>
    <col min="12806" max="12806" width="11.7109375" style="12" customWidth="1"/>
    <col min="12807" max="12807" width="14.42578125" style="12" customWidth="1"/>
    <col min="12808" max="12810" width="9.140625" style="12" customWidth="1"/>
    <col min="12811" max="12818" width="8" style="12" customWidth="1"/>
    <col min="12819" max="13056" width="17.28515625" style="12"/>
    <col min="13057" max="13057" width="6.7109375" style="12" customWidth="1"/>
    <col min="13058" max="13058" width="11" style="12" customWidth="1"/>
    <col min="13059" max="13059" width="57.140625" style="12" customWidth="1"/>
    <col min="13060" max="13060" width="13" style="12" customWidth="1"/>
    <col min="13061" max="13061" width="12.42578125" style="12" customWidth="1"/>
    <col min="13062" max="13062" width="11.7109375" style="12" customWidth="1"/>
    <col min="13063" max="13063" width="14.42578125" style="12" customWidth="1"/>
    <col min="13064" max="13066" width="9.140625" style="12" customWidth="1"/>
    <col min="13067" max="13074" width="8" style="12" customWidth="1"/>
    <col min="13075" max="13312" width="17.28515625" style="12"/>
    <col min="13313" max="13313" width="6.7109375" style="12" customWidth="1"/>
    <col min="13314" max="13314" width="11" style="12" customWidth="1"/>
    <col min="13315" max="13315" width="57.140625" style="12" customWidth="1"/>
    <col min="13316" max="13316" width="13" style="12" customWidth="1"/>
    <col min="13317" max="13317" width="12.42578125" style="12" customWidth="1"/>
    <col min="13318" max="13318" width="11.7109375" style="12" customWidth="1"/>
    <col min="13319" max="13319" width="14.42578125" style="12" customWidth="1"/>
    <col min="13320" max="13322" width="9.140625" style="12" customWidth="1"/>
    <col min="13323" max="13330" width="8" style="12" customWidth="1"/>
    <col min="13331" max="13568" width="17.28515625" style="12"/>
    <col min="13569" max="13569" width="6.7109375" style="12" customWidth="1"/>
    <col min="13570" max="13570" width="11" style="12" customWidth="1"/>
    <col min="13571" max="13571" width="57.140625" style="12" customWidth="1"/>
    <col min="13572" max="13572" width="13" style="12" customWidth="1"/>
    <col min="13573" max="13573" width="12.42578125" style="12" customWidth="1"/>
    <col min="13574" max="13574" width="11.7109375" style="12" customWidth="1"/>
    <col min="13575" max="13575" width="14.42578125" style="12" customWidth="1"/>
    <col min="13576" max="13578" width="9.140625" style="12" customWidth="1"/>
    <col min="13579" max="13586" width="8" style="12" customWidth="1"/>
    <col min="13587" max="13824" width="17.28515625" style="12"/>
    <col min="13825" max="13825" width="6.7109375" style="12" customWidth="1"/>
    <col min="13826" max="13826" width="11" style="12" customWidth="1"/>
    <col min="13827" max="13827" width="57.140625" style="12" customWidth="1"/>
    <col min="13828" max="13828" width="13" style="12" customWidth="1"/>
    <col min="13829" max="13829" width="12.42578125" style="12" customWidth="1"/>
    <col min="13830" max="13830" width="11.7109375" style="12" customWidth="1"/>
    <col min="13831" max="13831" width="14.42578125" style="12" customWidth="1"/>
    <col min="13832" max="13834" width="9.140625" style="12" customWidth="1"/>
    <col min="13835" max="13842" width="8" style="12" customWidth="1"/>
    <col min="13843" max="14080" width="17.28515625" style="12"/>
    <col min="14081" max="14081" width="6.7109375" style="12" customWidth="1"/>
    <col min="14082" max="14082" width="11" style="12" customWidth="1"/>
    <col min="14083" max="14083" width="57.140625" style="12" customWidth="1"/>
    <col min="14084" max="14084" width="13" style="12" customWidth="1"/>
    <col min="14085" max="14085" width="12.42578125" style="12" customWidth="1"/>
    <col min="14086" max="14086" width="11.7109375" style="12" customWidth="1"/>
    <col min="14087" max="14087" width="14.42578125" style="12" customWidth="1"/>
    <col min="14088" max="14090" width="9.140625" style="12" customWidth="1"/>
    <col min="14091" max="14098" width="8" style="12" customWidth="1"/>
    <col min="14099" max="14336" width="17.28515625" style="12"/>
    <col min="14337" max="14337" width="6.7109375" style="12" customWidth="1"/>
    <col min="14338" max="14338" width="11" style="12" customWidth="1"/>
    <col min="14339" max="14339" width="57.140625" style="12" customWidth="1"/>
    <col min="14340" max="14340" width="13" style="12" customWidth="1"/>
    <col min="14341" max="14341" width="12.42578125" style="12" customWidth="1"/>
    <col min="14342" max="14342" width="11.7109375" style="12" customWidth="1"/>
    <col min="14343" max="14343" width="14.42578125" style="12" customWidth="1"/>
    <col min="14344" max="14346" width="9.140625" style="12" customWidth="1"/>
    <col min="14347" max="14354" width="8" style="12" customWidth="1"/>
    <col min="14355" max="14592" width="17.28515625" style="12"/>
    <col min="14593" max="14593" width="6.7109375" style="12" customWidth="1"/>
    <col min="14594" max="14594" width="11" style="12" customWidth="1"/>
    <col min="14595" max="14595" width="57.140625" style="12" customWidth="1"/>
    <col min="14596" max="14596" width="13" style="12" customWidth="1"/>
    <col min="14597" max="14597" width="12.42578125" style="12" customWidth="1"/>
    <col min="14598" max="14598" width="11.7109375" style="12" customWidth="1"/>
    <col min="14599" max="14599" width="14.42578125" style="12" customWidth="1"/>
    <col min="14600" max="14602" width="9.140625" style="12" customWidth="1"/>
    <col min="14603" max="14610" width="8" style="12" customWidth="1"/>
    <col min="14611" max="14848" width="17.28515625" style="12"/>
    <col min="14849" max="14849" width="6.7109375" style="12" customWidth="1"/>
    <col min="14850" max="14850" width="11" style="12" customWidth="1"/>
    <col min="14851" max="14851" width="57.140625" style="12" customWidth="1"/>
    <col min="14852" max="14852" width="13" style="12" customWidth="1"/>
    <col min="14853" max="14853" width="12.42578125" style="12" customWidth="1"/>
    <col min="14854" max="14854" width="11.7109375" style="12" customWidth="1"/>
    <col min="14855" max="14855" width="14.42578125" style="12" customWidth="1"/>
    <col min="14856" max="14858" width="9.140625" style="12" customWidth="1"/>
    <col min="14859" max="14866" width="8" style="12" customWidth="1"/>
    <col min="14867" max="15104" width="17.28515625" style="12"/>
    <col min="15105" max="15105" width="6.7109375" style="12" customWidth="1"/>
    <col min="15106" max="15106" width="11" style="12" customWidth="1"/>
    <col min="15107" max="15107" width="57.140625" style="12" customWidth="1"/>
    <col min="15108" max="15108" width="13" style="12" customWidth="1"/>
    <col min="15109" max="15109" width="12.42578125" style="12" customWidth="1"/>
    <col min="15110" max="15110" width="11.7109375" style="12" customWidth="1"/>
    <col min="15111" max="15111" width="14.42578125" style="12" customWidth="1"/>
    <col min="15112" max="15114" width="9.140625" style="12" customWidth="1"/>
    <col min="15115" max="15122" width="8" style="12" customWidth="1"/>
    <col min="15123" max="15360" width="17.28515625" style="12"/>
    <col min="15361" max="15361" width="6.7109375" style="12" customWidth="1"/>
    <col min="15362" max="15362" width="11" style="12" customWidth="1"/>
    <col min="15363" max="15363" width="57.140625" style="12" customWidth="1"/>
    <col min="15364" max="15364" width="13" style="12" customWidth="1"/>
    <col min="15365" max="15365" width="12.42578125" style="12" customWidth="1"/>
    <col min="15366" max="15366" width="11.7109375" style="12" customWidth="1"/>
    <col min="15367" max="15367" width="14.42578125" style="12" customWidth="1"/>
    <col min="15368" max="15370" width="9.140625" style="12" customWidth="1"/>
    <col min="15371" max="15378" width="8" style="12" customWidth="1"/>
    <col min="15379" max="15616" width="17.28515625" style="12"/>
    <col min="15617" max="15617" width="6.7109375" style="12" customWidth="1"/>
    <col min="15618" max="15618" width="11" style="12" customWidth="1"/>
    <col min="15619" max="15619" width="57.140625" style="12" customWidth="1"/>
    <col min="15620" max="15620" width="13" style="12" customWidth="1"/>
    <col min="15621" max="15621" width="12.42578125" style="12" customWidth="1"/>
    <col min="15622" max="15622" width="11.7109375" style="12" customWidth="1"/>
    <col min="15623" max="15623" width="14.42578125" style="12" customWidth="1"/>
    <col min="15624" max="15626" width="9.140625" style="12" customWidth="1"/>
    <col min="15627" max="15634" width="8" style="12" customWidth="1"/>
    <col min="15635" max="15872" width="17.28515625" style="12"/>
    <col min="15873" max="15873" width="6.7109375" style="12" customWidth="1"/>
    <col min="15874" max="15874" width="11" style="12" customWidth="1"/>
    <col min="15875" max="15875" width="57.140625" style="12" customWidth="1"/>
    <col min="15876" max="15876" width="13" style="12" customWidth="1"/>
    <col min="15877" max="15877" width="12.42578125" style="12" customWidth="1"/>
    <col min="15878" max="15878" width="11.7109375" style="12" customWidth="1"/>
    <col min="15879" max="15879" width="14.42578125" style="12" customWidth="1"/>
    <col min="15880" max="15882" width="9.140625" style="12" customWidth="1"/>
    <col min="15883" max="15890" width="8" style="12" customWidth="1"/>
    <col min="15891" max="16128" width="17.28515625" style="12"/>
    <col min="16129" max="16129" width="6.7109375" style="12" customWidth="1"/>
    <col min="16130" max="16130" width="11" style="12" customWidth="1"/>
    <col min="16131" max="16131" width="57.140625" style="12" customWidth="1"/>
    <col min="16132" max="16132" width="13" style="12" customWidth="1"/>
    <col min="16133" max="16133" width="12.42578125" style="12" customWidth="1"/>
    <col min="16134" max="16134" width="11.7109375" style="12" customWidth="1"/>
    <col min="16135" max="16135" width="14.42578125" style="12" customWidth="1"/>
    <col min="16136" max="16138" width="9.140625" style="12" customWidth="1"/>
    <col min="16139" max="16146" width="8" style="12" customWidth="1"/>
    <col min="16147" max="16384" width="17.28515625" style="12"/>
  </cols>
  <sheetData>
    <row r="1" spans="1:18" ht="26.25" customHeight="1" x14ac:dyDescent="0.25">
      <c r="C1" s="646" t="s">
        <v>1103</v>
      </c>
      <c r="D1" s="649"/>
      <c r="E1" s="649"/>
      <c r="F1" s="649"/>
      <c r="G1" s="649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3.5" customHeight="1" x14ac:dyDescent="0.25">
      <c r="A2" s="650" t="s">
        <v>281</v>
      </c>
      <c r="B2" s="650"/>
      <c r="C2" s="650"/>
      <c r="D2" s="650"/>
      <c r="E2" s="650"/>
      <c r="F2" s="650"/>
      <c r="G2" s="650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2.75" customHeight="1" x14ac:dyDescent="0.25">
      <c r="A3" s="651" t="s">
        <v>78</v>
      </c>
      <c r="B3" s="580"/>
      <c r="C3" s="580"/>
      <c r="D3" s="580"/>
      <c r="E3" s="580"/>
      <c r="F3" s="580"/>
      <c r="G3" s="580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2.75" customHeight="1" x14ac:dyDescent="0.25">
      <c r="A4" s="651" t="s">
        <v>282</v>
      </c>
      <c r="B4" s="580"/>
      <c r="C4" s="580"/>
      <c r="D4" s="580"/>
      <c r="E4" s="580"/>
      <c r="F4" s="580"/>
      <c r="G4" s="580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2" customHeight="1" x14ac:dyDescent="0.25">
      <c r="C5" s="14"/>
      <c r="D5" s="652" t="s">
        <v>2</v>
      </c>
      <c r="E5" s="653"/>
      <c r="F5" s="653"/>
      <c r="G5" s="65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5.75" customHeight="1" x14ac:dyDescent="0.25">
      <c r="A6" s="581" t="s">
        <v>3</v>
      </c>
      <c r="B6" s="582" t="s">
        <v>283</v>
      </c>
      <c r="C6" s="584" t="s">
        <v>4</v>
      </c>
      <c r="D6" s="587" t="s">
        <v>284</v>
      </c>
      <c r="E6" s="576" t="s">
        <v>285</v>
      </c>
      <c r="F6" s="576" t="s">
        <v>286</v>
      </c>
      <c r="G6" s="576" t="s">
        <v>287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2.75" customHeight="1" x14ac:dyDescent="0.25">
      <c r="A7" s="581"/>
      <c r="B7" s="583"/>
      <c r="C7" s="585"/>
      <c r="D7" s="588"/>
      <c r="E7" s="577"/>
      <c r="F7" s="577"/>
      <c r="G7" s="57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5.75" customHeight="1" x14ac:dyDescent="0.25">
      <c r="A8" s="582"/>
      <c r="B8" s="583"/>
      <c r="C8" s="586"/>
      <c r="D8" s="588"/>
      <c r="E8" s="577"/>
      <c r="F8" s="577"/>
      <c r="G8" s="57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ht="15.75" customHeight="1" x14ac:dyDescent="0.25">
      <c r="A9" s="15">
        <v>1</v>
      </c>
      <c r="B9" s="15">
        <v>2</v>
      </c>
      <c r="C9" s="16">
        <v>3</v>
      </c>
      <c r="D9" s="17">
        <v>4</v>
      </c>
      <c r="E9" s="17">
        <v>5</v>
      </c>
      <c r="F9" s="16">
        <v>6</v>
      </c>
      <c r="G9" s="16">
        <v>7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ht="15.75" customHeight="1" x14ac:dyDescent="0.25">
      <c r="A10" s="18" t="s">
        <v>6</v>
      </c>
      <c r="B10" s="19" t="s">
        <v>288</v>
      </c>
      <c r="C10" s="20" t="s">
        <v>289</v>
      </c>
      <c r="D10" s="21">
        <v>29094000</v>
      </c>
      <c r="E10" s="22"/>
      <c r="F10" s="23"/>
      <c r="G10" s="24">
        <f>SUM(D10:F10)</f>
        <v>29094000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15.75" customHeight="1" x14ac:dyDescent="0.25">
      <c r="A11" s="18" t="s">
        <v>8</v>
      </c>
      <c r="B11" s="25" t="s">
        <v>290</v>
      </c>
      <c r="C11" s="28" t="s">
        <v>291</v>
      </c>
      <c r="D11" s="29"/>
      <c r="E11" s="29">
        <v>30880000</v>
      </c>
      <c r="F11" s="30"/>
      <c r="G11" s="29">
        <f>SUM(D11:F11)</f>
        <v>30880000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15.75" customHeight="1" x14ac:dyDescent="0.25">
      <c r="A12" s="18" t="s">
        <v>11</v>
      </c>
      <c r="B12" s="31" t="s">
        <v>292</v>
      </c>
      <c r="C12" s="32" t="s">
        <v>293</v>
      </c>
      <c r="D12" s="26">
        <v>127372394</v>
      </c>
      <c r="E12" s="26"/>
      <c r="F12" s="27"/>
      <c r="G12" s="26">
        <f>SUM(D12:F12)</f>
        <v>127372394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15.75" customHeight="1" x14ac:dyDescent="0.25">
      <c r="A13" s="18" t="s">
        <v>14</v>
      </c>
      <c r="B13" s="31" t="s">
        <v>294</v>
      </c>
      <c r="C13" s="32" t="s">
        <v>295</v>
      </c>
      <c r="D13" s="26">
        <v>196997518</v>
      </c>
      <c r="E13" s="26"/>
      <c r="F13" s="27"/>
      <c r="G13" s="26">
        <f>SUM(D13:F13)</f>
        <v>196997518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5.75" customHeight="1" x14ac:dyDescent="0.25">
      <c r="A14" s="18" t="s">
        <v>17</v>
      </c>
      <c r="B14" s="25" t="s">
        <v>296</v>
      </c>
      <c r="C14" s="32" t="s">
        <v>297</v>
      </c>
      <c r="D14" s="26">
        <v>3611000</v>
      </c>
      <c r="E14" s="26"/>
      <c r="F14" s="27"/>
      <c r="G14" s="26">
        <v>3611000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5.75" customHeight="1" x14ac:dyDescent="0.25">
      <c r="A15" s="18" t="s">
        <v>20</v>
      </c>
      <c r="B15" s="25" t="s">
        <v>298</v>
      </c>
      <c r="C15" s="28" t="s">
        <v>299</v>
      </c>
      <c r="D15" s="29"/>
      <c r="E15" s="29">
        <v>750000</v>
      </c>
      <c r="F15" s="30"/>
      <c r="G15" s="29">
        <v>750000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ht="15.75" customHeight="1" x14ac:dyDescent="0.25">
      <c r="A16" s="18" t="s">
        <v>21</v>
      </c>
      <c r="B16" s="25" t="s">
        <v>300</v>
      </c>
      <c r="C16" s="28" t="s">
        <v>301</v>
      </c>
      <c r="D16" s="29">
        <v>3376439</v>
      </c>
      <c r="E16" s="29"/>
      <c r="F16" s="30"/>
      <c r="G16" s="29">
        <v>3376439</v>
      </c>
      <c r="H16" s="13"/>
      <c r="I16" s="13"/>
      <c r="J16" s="575"/>
      <c r="K16" s="575"/>
      <c r="L16" s="575"/>
      <c r="M16" s="575"/>
      <c r="N16" s="575"/>
      <c r="O16" s="13"/>
      <c r="P16" s="13"/>
      <c r="Q16" s="13"/>
      <c r="R16" s="13"/>
    </row>
    <row r="17" spans="1:18" ht="15.75" customHeight="1" x14ac:dyDescent="0.25">
      <c r="A17" s="18" t="s">
        <v>23</v>
      </c>
      <c r="B17" s="25" t="s">
        <v>302</v>
      </c>
      <c r="C17" s="28" t="s">
        <v>303</v>
      </c>
      <c r="D17" s="29"/>
      <c r="E17" s="29">
        <v>91086169</v>
      </c>
      <c r="F17" s="30"/>
      <c r="G17" s="29">
        <f>SUM(E17:F17)</f>
        <v>91086169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ht="15.75" customHeight="1" x14ac:dyDescent="0.25">
      <c r="A18" s="18" t="s">
        <v>26</v>
      </c>
      <c r="B18" s="25" t="s">
        <v>304</v>
      </c>
      <c r="C18" s="28" t="s">
        <v>305</v>
      </c>
      <c r="D18" s="29"/>
      <c r="E18" s="29">
        <v>50000</v>
      </c>
      <c r="F18" s="30"/>
      <c r="G18" s="29">
        <v>50000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ht="31.5" customHeight="1" x14ac:dyDescent="0.25">
      <c r="A19" s="18" t="s">
        <v>29</v>
      </c>
      <c r="B19" s="25" t="s">
        <v>306</v>
      </c>
      <c r="C19" s="33" t="s">
        <v>307</v>
      </c>
      <c r="D19" s="29"/>
      <c r="E19" s="29">
        <v>88100000</v>
      </c>
      <c r="F19" s="30"/>
      <c r="G19" s="29">
        <f>SUM(E19:F19)</f>
        <v>88100000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5.75" customHeight="1" x14ac:dyDescent="0.25">
      <c r="A20" s="18" t="s">
        <v>32</v>
      </c>
      <c r="B20" s="25" t="s">
        <v>308</v>
      </c>
      <c r="C20" s="28" t="s">
        <v>309</v>
      </c>
      <c r="D20" s="29"/>
      <c r="E20" s="29">
        <v>13659000</v>
      </c>
      <c r="F20" s="30"/>
      <c r="G20" s="29">
        <v>13659000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s="451" customFormat="1" ht="15.75" customHeight="1" x14ac:dyDescent="0.25">
      <c r="A21" s="18" t="s">
        <v>33</v>
      </c>
      <c r="B21" s="468" t="s">
        <v>1074</v>
      </c>
      <c r="C21" s="467" t="s">
        <v>1075</v>
      </c>
      <c r="D21" s="26">
        <v>62000000</v>
      </c>
      <c r="E21" s="26"/>
      <c r="F21" s="27"/>
      <c r="G21" s="26">
        <v>62000000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15.75" customHeight="1" x14ac:dyDescent="0.25">
      <c r="A22" s="470" t="s">
        <v>35</v>
      </c>
      <c r="B22" s="34" t="s">
        <v>310</v>
      </c>
      <c r="C22" s="35"/>
      <c r="D22" s="36">
        <f>SUM(D12:D14)</f>
        <v>327980912</v>
      </c>
      <c r="E22" s="36">
        <f>SUM(E11:E21)</f>
        <v>224525169</v>
      </c>
      <c r="F22" s="37"/>
      <c r="G22" s="36">
        <f>SUM(G10:G21)</f>
        <v>646976520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5.75" customHeight="1" x14ac:dyDescent="0.25">
      <c r="A23" s="469" t="s">
        <v>37</v>
      </c>
      <c r="B23" s="38" t="s">
        <v>311</v>
      </c>
      <c r="C23" s="39"/>
      <c r="D23" s="40"/>
      <c r="E23" s="39"/>
      <c r="F23" s="39"/>
      <c r="G23" s="3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5.75" customHeight="1" x14ac:dyDescent="0.25">
      <c r="A24" s="18" t="s">
        <v>38</v>
      </c>
      <c r="B24" s="41" t="s">
        <v>294</v>
      </c>
      <c r="C24" s="39" t="s">
        <v>312</v>
      </c>
      <c r="D24" s="40">
        <v>28021510</v>
      </c>
      <c r="E24" s="39"/>
      <c r="F24" s="39"/>
      <c r="G24" s="40">
        <f>SUM(D24:F24)</f>
        <v>28021510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ht="15.75" customHeight="1" x14ac:dyDescent="0.25">
      <c r="A25" s="18" t="s">
        <v>40</v>
      </c>
      <c r="B25" s="41" t="s">
        <v>313</v>
      </c>
      <c r="C25" s="42" t="s">
        <v>314</v>
      </c>
      <c r="D25" s="40">
        <v>3002950</v>
      </c>
      <c r="E25" s="40"/>
      <c r="F25" s="40"/>
      <c r="G25" s="40">
        <f>SUM(D25:F25)</f>
        <v>3002950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5.75" customHeight="1" x14ac:dyDescent="0.25">
      <c r="A26" s="18" t="s">
        <v>41</v>
      </c>
      <c r="B26" s="41" t="s">
        <v>315</v>
      </c>
      <c r="C26" s="39" t="s">
        <v>316</v>
      </c>
      <c r="D26" s="40"/>
      <c r="E26" s="40">
        <v>1452456</v>
      </c>
      <c r="F26" s="40"/>
      <c r="G26" s="40">
        <f>SUM(D26:F26)</f>
        <v>1452456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5.75" customHeight="1" x14ac:dyDescent="0.25">
      <c r="A27" s="470" t="s">
        <v>43</v>
      </c>
      <c r="B27" s="43" t="s">
        <v>317</v>
      </c>
      <c r="C27" s="471"/>
      <c r="D27" s="44">
        <f>SUM(D24:D26)</f>
        <v>31024460</v>
      </c>
      <c r="E27" s="44">
        <f>SUM(E24:E26)</f>
        <v>1452456</v>
      </c>
      <c r="F27" s="44"/>
      <c r="G27" s="44">
        <f>SUM(G24:G26)</f>
        <v>32476916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ht="15.75" customHeight="1" x14ac:dyDescent="0.25">
      <c r="A28" s="469" t="s">
        <v>46</v>
      </c>
      <c r="B28" s="473" t="s">
        <v>232</v>
      </c>
      <c r="C28" s="45"/>
      <c r="D28" s="46"/>
      <c r="E28" s="47"/>
      <c r="F28" s="47"/>
      <c r="G28" s="47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.75" customHeight="1" x14ac:dyDescent="0.25">
      <c r="A29" s="18" t="s">
        <v>49</v>
      </c>
      <c r="B29" s="25" t="s">
        <v>288</v>
      </c>
      <c r="C29" s="20" t="s">
        <v>289</v>
      </c>
      <c r="D29" s="46">
        <v>1055146</v>
      </c>
      <c r="E29" s="47"/>
      <c r="F29" s="47"/>
      <c r="G29" s="46">
        <f>SUM(D29:F29)</f>
        <v>1055146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.75" customHeight="1" x14ac:dyDescent="0.25">
      <c r="A30" s="18" t="s">
        <v>52</v>
      </c>
      <c r="B30" s="468" t="s">
        <v>294</v>
      </c>
      <c r="C30" s="472" t="s">
        <v>312</v>
      </c>
      <c r="D30" s="48">
        <v>103097923</v>
      </c>
      <c r="E30" s="49"/>
      <c r="F30" s="49"/>
      <c r="G30" s="48">
        <f>SUM(D30:F30)</f>
        <v>103097923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s="53" customFormat="1" ht="15.75" customHeight="1" x14ac:dyDescent="0.25">
      <c r="A31" s="470" t="s">
        <v>55</v>
      </c>
      <c r="B31" s="50" t="s">
        <v>318</v>
      </c>
      <c r="C31" s="50"/>
      <c r="D31" s="51">
        <f>SUM(D29:D30)</f>
        <v>104153069</v>
      </c>
      <c r="E31" s="50"/>
      <c r="F31" s="50"/>
      <c r="G31" s="51">
        <f>SUM(G29:G30)</f>
        <v>104153069</v>
      </c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18" ht="15.75" customHeight="1" x14ac:dyDescent="0.25">
      <c r="A32" s="13"/>
      <c r="B32" s="13"/>
      <c r="C32" s="13"/>
      <c r="D32" s="54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.75" customHeight="1" x14ac:dyDescent="0.25">
      <c r="A33" s="13"/>
      <c r="B33" s="13"/>
      <c r="C33" s="13"/>
      <c r="D33" s="54"/>
      <c r="E33" s="13"/>
      <c r="F33" s="13"/>
      <c r="G33" s="54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.75" customHeight="1" x14ac:dyDescent="0.25">
      <c r="A34" s="13"/>
      <c r="B34" s="13"/>
      <c r="C34" s="13"/>
      <c r="D34" s="54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5.75" customHeight="1" x14ac:dyDescent="0.25">
      <c r="A35" s="13"/>
      <c r="B35" s="13"/>
      <c r="C35" s="13"/>
      <c r="D35" s="54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5.75" customHeight="1" x14ac:dyDescent="0.25">
      <c r="A36" s="13"/>
      <c r="B36" s="13"/>
      <c r="C36" s="13"/>
      <c r="D36" s="54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5.75" customHeight="1" x14ac:dyDescent="0.25">
      <c r="A37" s="13"/>
      <c r="B37" s="13"/>
      <c r="C37" s="13"/>
      <c r="D37" s="54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5.75" customHeight="1" x14ac:dyDescent="0.25">
      <c r="A38" s="13"/>
      <c r="B38" s="13"/>
      <c r="C38" s="13"/>
      <c r="D38" s="54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5.75" customHeight="1" x14ac:dyDescent="0.25">
      <c r="A39" s="13"/>
      <c r="B39" s="13"/>
      <c r="C39" s="13"/>
      <c r="D39" s="54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5.75" customHeight="1" x14ac:dyDescent="0.25">
      <c r="A40" s="13"/>
      <c r="B40" s="13"/>
      <c r="C40" s="13"/>
      <c r="D40" s="54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5.75" customHeight="1" x14ac:dyDescent="0.25">
      <c r="A41" s="13"/>
      <c r="B41" s="13"/>
      <c r="C41" s="13"/>
      <c r="D41" s="54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5.75" customHeight="1" x14ac:dyDescent="0.25">
      <c r="A42" s="13"/>
      <c r="B42" s="13"/>
      <c r="C42" s="13"/>
      <c r="D42" s="54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5.75" customHeight="1" x14ac:dyDescent="0.25">
      <c r="A43" s="13"/>
      <c r="B43" s="13"/>
      <c r="C43" s="13"/>
      <c r="D43" s="54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5.75" customHeight="1" x14ac:dyDescent="0.25">
      <c r="A44" s="13"/>
      <c r="B44" s="13"/>
      <c r="C44" s="13"/>
      <c r="D44" s="54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5.75" customHeight="1" x14ac:dyDescent="0.25">
      <c r="A45" s="13"/>
      <c r="B45" s="13"/>
      <c r="C45" s="13"/>
      <c r="D45" s="54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5.75" customHeight="1" x14ac:dyDescent="0.25">
      <c r="A46" s="13"/>
      <c r="B46" s="13"/>
      <c r="C46" s="13"/>
      <c r="D46" s="54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5.75" customHeight="1" x14ac:dyDescent="0.25">
      <c r="A47" s="13"/>
      <c r="B47" s="13"/>
      <c r="C47" s="13"/>
      <c r="D47" s="54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5.75" customHeight="1" x14ac:dyDescent="0.25">
      <c r="A48" s="13"/>
      <c r="B48" s="13"/>
      <c r="C48" s="13"/>
      <c r="D48" s="54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5.75" customHeight="1" x14ac:dyDescent="0.25">
      <c r="A49" s="13"/>
      <c r="B49" s="13"/>
      <c r="C49" s="13"/>
      <c r="D49" s="54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5.75" customHeight="1" x14ac:dyDescent="0.25">
      <c r="A50" s="13"/>
      <c r="B50" s="13"/>
      <c r="C50" s="13"/>
      <c r="D50" s="54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5.75" customHeight="1" x14ac:dyDescent="0.25">
      <c r="A51" s="13"/>
      <c r="B51" s="13"/>
      <c r="C51" s="13"/>
      <c r="D51" s="54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5.75" customHeight="1" x14ac:dyDescent="0.25">
      <c r="A52" s="13"/>
      <c r="B52" s="13"/>
      <c r="C52" s="13"/>
      <c r="D52" s="54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5.75" customHeight="1" x14ac:dyDescent="0.25">
      <c r="A53" s="13"/>
      <c r="B53" s="13"/>
      <c r="C53" s="13"/>
      <c r="D53" s="54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5.75" customHeight="1" x14ac:dyDescent="0.25">
      <c r="A54" s="13"/>
      <c r="B54" s="13"/>
      <c r="C54" s="13"/>
      <c r="D54" s="54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5.75" customHeight="1" x14ac:dyDescent="0.25">
      <c r="A55" s="13"/>
      <c r="B55" s="13"/>
      <c r="C55" s="13"/>
      <c r="D55" s="54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5.75" customHeight="1" x14ac:dyDescent="0.25">
      <c r="A56" s="13"/>
      <c r="B56" s="13"/>
      <c r="C56" s="13"/>
      <c r="D56" s="54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5.75" customHeight="1" x14ac:dyDescent="0.25">
      <c r="A57" s="13"/>
      <c r="B57" s="13"/>
      <c r="C57" s="13"/>
      <c r="D57" s="54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5.75" customHeight="1" x14ac:dyDescent="0.25">
      <c r="A58" s="13"/>
      <c r="B58" s="13"/>
      <c r="C58" s="13"/>
      <c r="D58" s="54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5.75" customHeight="1" x14ac:dyDescent="0.25">
      <c r="A59" s="13"/>
      <c r="B59" s="13"/>
      <c r="C59" s="13"/>
      <c r="D59" s="54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5.75" customHeight="1" x14ac:dyDescent="0.25">
      <c r="A60" s="13"/>
      <c r="B60" s="13"/>
      <c r="C60" s="13"/>
      <c r="D60" s="54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5.75" customHeight="1" x14ac:dyDescent="0.25">
      <c r="A61" s="13"/>
      <c r="B61" s="13"/>
      <c r="C61" s="13"/>
      <c r="D61" s="54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5.75" customHeight="1" x14ac:dyDescent="0.25">
      <c r="A62" s="13"/>
      <c r="B62" s="13"/>
      <c r="C62" s="13"/>
      <c r="D62" s="54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5.75" customHeight="1" x14ac:dyDescent="0.25">
      <c r="A63" s="13"/>
      <c r="B63" s="13"/>
      <c r="C63" s="13"/>
      <c r="D63" s="54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5.75" customHeight="1" x14ac:dyDescent="0.25">
      <c r="A64" s="13"/>
      <c r="B64" s="13"/>
      <c r="C64" s="13"/>
      <c r="D64" s="54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5.75" customHeight="1" x14ac:dyDescent="0.25">
      <c r="A65" s="13"/>
      <c r="B65" s="13"/>
      <c r="C65" s="13"/>
      <c r="D65" s="54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5.75" customHeight="1" x14ac:dyDescent="0.25">
      <c r="A66" s="13"/>
      <c r="B66" s="13"/>
      <c r="C66" s="13"/>
      <c r="D66" s="54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5.75" customHeight="1" x14ac:dyDescent="0.25">
      <c r="A67" s="13"/>
      <c r="B67" s="13"/>
      <c r="C67" s="13"/>
      <c r="D67" s="54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5.75" customHeight="1" x14ac:dyDescent="0.25">
      <c r="A68" s="13"/>
      <c r="B68" s="13"/>
      <c r="C68" s="13"/>
      <c r="D68" s="54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5.75" customHeight="1" x14ac:dyDescent="0.25">
      <c r="A69" s="13"/>
      <c r="B69" s="13"/>
      <c r="C69" s="13"/>
      <c r="D69" s="54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5.75" customHeight="1" x14ac:dyDescent="0.25">
      <c r="A70" s="13"/>
      <c r="B70" s="13"/>
      <c r="C70" s="13"/>
      <c r="D70" s="54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5.75" customHeight="1" x14ac:dyDescent="0.25">
      <c r="A71" s="13"/>
      <c r="B71" s="13"/>
      <c r="C71" s="13"/>
      <c r="D71" s="54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5.75" customHeight="1" x14ac:dyDescent="0.25">
      <c r="A72" s="13"/>
      <c r="B72" s="13"/>
      <c r="C72" s="13"/>
      <c r="D72" s="54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5.75" customHeight="1" x14ac:dyDescent="0.25">
      <c r="A73" s="13"/>
      <c r="B73" s="13"/>
      <c r="C73" s="13"/>
      <c r="D73" s="54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5.75" customHeight="1" x14ac:dyDescent="0.25">
      <c r="A74" s="13"/>
      <c r="B74" s="13"/>
      <c r="C74" s="13"/>
      <c r="D74" s="54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5.75" customHeight="1" x14ac:dyDescent="0.25">
      <c r="A75" s="13"/>
      <c r="B75" s="13"/>
      <c r="C75" s="13"/>
      <c r="D75" s="54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5.75" customHeight="1" x14ac:dyDescent="0.25">
      <c r="A76" s="13"/>
      <c r="B76" s="13"/>
      <c r="C76" s="13"/>
      <c r="D76" s="54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5.75" customHeight="1" x14ac:dyDescent="0.25">
      <c r="A77" s="13"/>
      <c r="B77" s="13"/>
      <c r="C77" s="13"/>
      <c r="D77" s="54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5.75" customHeight="1" x14ac:dyDescent="0.25">
      <c r="A78" s="13"/>
      <c r="B78" s="13"/>
      <c r="C78" s="13"/>
      <c r="D78" s="54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5.75" customHeight="1" x14ac:dyDescent="0.25">
      <c r="A79" s="13"/>
      <c r="B79" s="13"/>
      <c r="C79" s="13"/>
      <c r="D79" s="54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5.75" customHeight="1" x14ac:dyDescent="0.25">
      <c r="A80" s="13"/>
      <c r="B80" s="13"/>
      <c r="C80" s="13"/>
      <c r="D80" s="54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5.75" customHeight="1" x14ac:dyDescent="0.25">
      <c r="A81" s="13"/>
      <c r="B81" s="13"/>
      <c r="C81" s="13"/>
      <c r="D81" s="54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5.75" customHeight="1" x14ac:dyDescent="0.25">
      <c r="A82" s="13"/>
      <c r="B82" s="13"/>
      <c r="C82" s="13"/>
      <c r="D82" s="54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5.75" customHeight="1" x14ac:dyDescent="0.25">
      <c r="A83" s="13"/>
      <c r="B83" s="13"/>
      <c r="C83" s="13"/>
      <c r="D83" s="54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5.75" customHeight="1" x14ac:dyDescent="0.25">
      <c r="A84" s="13"/>
      <c r="B84" s="13"/>
      <c r="C84" s="13"/>
      <c r="D84" s="54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5.75" customHeight="1" x14ac:dyDescent="0.25">
      <c r="A85" s="13"/>
      <c r="B85" s="13"/>
      <c r="C85" s="13"/>
      <c r="D85" s="54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5.75" customHeight="1" x14ac:dyDescent="0.25">
      <c r="A86" s="13"/>
      <c r="B86" s="13"/>
      <c r="C86" s="13"/>
      <c r="D86" s="54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5.75" customHeight="1" x14ac:dyDescent="0.25">
      <c r="A87" s="13"/>
      <c r="B87" s="13"/>
      <c r="C87" s="13"/>
      <c r="D87" s="54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  <row r="88" spans="1:18" ht="15.75" customHeight="1" x14ac:dyDescent="0.25">
      <c r="A88" s="13"/>
      <c r="B88" s="13"/>
      <c r="C88" s="13"/>
      <c r="D88" s="54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</row>
    <row r="89" spans="1:18" ht="15.75" customHeight="1" x14ac:dyDescent="0.25">
      <c r="A89" s="13"/>
      <c r="B89" s="13"/>
      <c r="C89" s="13"/>
      <c r="D89" s="54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</row>
    <row r="90" spans="1:18" ht="15.75" customHeight="1" x14ac:dyDescent="0.25">
      <c r="A90" s="13"/>
      <c r="B90" s="13"/>
      <c r="C90" s="13"/>
      <c r="D90" s="54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</row>
    <row r="91" spans="1:18" ht="15.75" customHeight="1" x14ac:dyDescent="0.25">
      <c r="A91" s="13"/>
      <c r="B91" s="13"/>
      <c r="C91" s="13"/>
      <c r="D91" s="54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ht="15.75" customHeight="1" x14ac:dyDescent="0.25">
      <c r="A92" s="13"/>
      <c r="B92" s="13"/>
      <c r="C92" s="13"/>
      <c r="D92" s="54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</row>
    <row r="93" spans="1:18" ht="15.75" customHeight="1" x14ac:dyDescent="0.25">
      <c r="A93" s="13"/>
      <c r="B93" s="13"/>
      <c r="C93" s="13"/>
      <c r="D93" s="54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</row>
    <row r="94" spans="1:18" ht="15.75" customHeight="1" x14ac:dyDescent="0.25">
      <c r="A94" s="13"/>
      <c r="B94" s="13"/>
      <c r="C94" s="13"/>
      <c r="D94" s="54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  <row r="95" spans="1:18" ht="15.75" customHeight="1" x14ac:dyDescent="0.25">
      <c r="A95" s="13"/>
      <c r="B95" s="13"/>
      <c r="C95" s="13"/>
      <c r="D95" s="54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</row>
    <row r="96" spans="1:18" ht="15.75" customHeight="1" x14ac:dyDescent="0.25">
      <c r="A96" s="13"/>
      <c r="B96" s="13"/>
      <c r="C96" s="13"/>
      <c r="D96" s="54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 ht="15.75" customHeight="1" x14ac:dyDescent="0.25">
      <c r="A97" s="13"/>
      <c r="B97" s="13"/>
      <c r="C97" s="13"/>
      <c r="D97" s="54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ht="15.75" customHeight="1" x14ac:dyDescent="0.25">
      <c r="A98" s="13"/>
      <c r="B98" s="13"/>
      <c r="C98" s="13"/>
      <c r="D98" s="54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 ht="15.75" customHeight="1" x14ac:dyDescent="0.25">
      <c r="A99" s="13"/>
      <c r="B99" s="13"/>
      <c r="C99" s="13"/>
      <c r="D99" s="54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</row>
    <row r="100" spans="1:18" ht="15.75" customHeight="1" x14ac:dyDescent="0.25">
      <c r="A100" s="13"/>
      <c r="B100" s="13"/>
      <c r="C100" s="13"/>
      <c r="D100" s="54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</row>
    <row r="101" spans="1:18" ht="15.75" customHeight="1" x14ac:dyDescent="0.25">
      <c r="A101" s="13"/>
      <c r="B101" s="13"/>
      <c r="C101" s="13"/>
      <c r="D101" s="54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</row>
    <row r="102" spans="1:18" ht="15.75" customHeight="1" x14ac:dyDescent="0.25">
      <c r="A102" s="13"/>
      <c r="B102" s="13"/>
      <c r="C102" s="13"/>
      <c r="D102" s="54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 ht="15.75" customHeight="1" x14ac:dyDescent="0.25">
      <c r="A103" s="13"/>
      <c r="B103" s="13"/>
      <c r="C103" s="13"/>
      <c r="D103" s="54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</row>
    <row r="104" spans="1:18" ht="15.75" customHeight="1" x14ac:dyDescent="0.25">
      <c r="A104" s="13"/>
      <c r="B104" s="13"/>
      <c r="C104" s="13"/>
      <c r="D104" s="54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</row>
    <row r="105" spans="1:18" ht="15.75" customHeight="1" x14ac:dyDescent="0.25">
      <c r="A105" s="13"/>
      <c r="B105" s="13"/>
      <c r="C105" s="13"/>
      <c r="D105" s="54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</row>
    <row r="106" spans="1:18" ht="15.75" customHeight="1" x14ac:dyDescent="0.25">
      <c r="A106" s="13"/>
      <c r="B106" s="13"/>
      <c r="C106" s="13"/>
      <c r="D106" s="54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</row>
    <row r="107" spans="1:18" ht="15.75" customHeight="1" x14ac:dyDescent="0.25">
      <c r="A107" s="13"/>
      <c r="B107" s="13"/>
      <c r="C107" s="13"/>
      <c r="D107" s="54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</row>
    <row r="108" spans="1:18" ht="15.75" customHeight="1" x14ac:dyDescent="0.25">
      <c r="A108" s="13"/>
      <c r="B108" s="13"/>
      <c r="C108" s="13"/>
      <c r="D108" s="54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</row>
    <row r="109" spans="1:18" ht="15.75" customHeight="1" x14ac:dyDescent="0.25">
      <c r="A109" s="13"/>
      <c r="B109" s="13"/>
      <c r="C109" s="13"/>
      <c r="D109" s="54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</row>
    <row r="110" spans="1:18" ht="15.75" customHeight="1" x14ac:dyDescent="0.25">
      <c r="A110" s="13"/>
      <c r="B110" s="13"/>
      <c r="C110" s="13"/>
      <c r="D110" s="54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</row>
    <row r="111" spans="1:18" ht="15.75" customHeight="1" x14ac:dyDescent="0.25">
      <c r="A111" s="13"/>
      <c r="B111" s="13"/>
      <c r="C111" s="13"/>
      <c r="D111" s="54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15.75" customHeight="1" x14ac:dyDescent="0.25">
      <c r="A112" s="13"/>
      <c r="B112" s="13"/>
      <c r="C112" s="13"/>
      <c r="D112" s="54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  <row r="113" spans="1:18" ht="15.75" customHeight="1" x14ac:dyDescent="0.25">
      <c r="A113" s="13"/>
      <c r="B113" s="13"/>
      <c r="C113" s="13"/>
      <c r="D113" s="54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</row>
    <row r="114" spans="1:18" ht="15.75" customHeight="1" x14ac:dyDescent="0.25">
      <c r="A114" s="13"/>
      <c r="B114" s="13"/>
      <c r="C114" s="13"/>
      <c r="D114" s="54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</row>
    <row r="115" spans="1:18" ht="15.75" customHeight="1" x14ac:dyDescent="0.25">
      <c r="A115" s="13"/>
      <c r="B115" s="13"/>
      <c r="C115" s="13"/>
      <c r="D115" s="54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</row>
    <row r="116" spans="1:18" ht="15.75" customHeight="1" x14ac:dyDescent="0.25">
      <c r="A116" s="13"/>
      <c r="B116" s="13"/>
      <c r="C116" s="13"/>
      <c r="D116" s="54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</row>
    <row r="117" spans="1:18" ht="15.75" customHeight="1" x14ac:dyDescent="0.25">
      <c r="A117" s="13"/>
      <c r="B117" s="13"/>
      <c r="C117" s="13"/>
      <c r="D117" s="54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ht="15.75" customHeight="1" x14ac:dyDescent="0.25">
      <c r="A118" s="13"/>
      <c r="B118" s="13"/>
      <c r="C118" s="13"/>
      <c r="D118" s="54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</row>
    <row r="119" spans="1:18" ht="15.75" customHeight="1" x14ac:dyDescent="0.25">
      <c r="A119" s="13"/>
      <c r="B119" s="13"/>
      <c r="C119" s="13"/>
      <c r="D119" s="54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</row>
    <row r="120" spans="1:18" ht="15.75" customHeight="1" x14ac:dyDescent="0.25">
      <c r="A120" s="13"/>
      <c r="B120" s="13"/>
      <c r="C120" s="13"/>
      <c r="D120" s="54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</row>
    <row r="121" spans="1:18" ht="15.75" customHeight="1" x14ac:dyDescent="0.25">
      <c r="A121" s="13"/>
      <c r="B121" s="13"/>
      <c r="C121" s="13"/>
      <c r="D121" s="54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1:18" ht="15.75" customHeight="1" x14ac:dyDescent="0.25">
      <c r="A122" s="13"/>
      <c r="B122" s="13"/>
      <c r="C122" s="13"/>
      <c r="D122" s="54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1:18" ht="15.75" customHeight="1" x14ac:dyDescent="0.25">
      <c r="A123" s="13"/>
      <c r="B123" s="13"/>
      <c r="C123" s="13"/>
      <c r="D123" s="54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</row>
    <row r="124" spans="1:18" ht="15.75" customHeight="1" x14ac:dyDescent="0.25">
      <c r="A124" s="13"/>
      <c r="B124" s="13"/>
      <c r="C124" s="13"/>
      <c r="D124" s="54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</row>
    <row r="125" spans="1:18" ht="15.75" customHeight="1" x14ac:dyDescent="0.25">
      <c r="A125" s="13"/>
      <c r="B125" s="13"/>
      <c r="C125" s="13"/>
      <c r="D125" s="54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</row>
    <row r="126" spans="1:18" ht="15.75" customHeight="1" x14ac:dyDescent="0.25">
      <c r="A126" s="13"/>
      <c r="B126" s="13"/>
      <c r="C126" s="13"/>
      <c r="D126" s="54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1:18" ht="15.75" customHeight="1" x14ac:dyDescent="0.25">
      <c r="A127" s="13"/>
      <c r="B127" s="13"/>
      <c r="C127" s="13"/>
      <c r="D127" s="54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18" ht="15.75" customHeight="1" x14ac:dyDescent="0.25">
      <c r="A128" s="13"/>
      <c r="B128" s="13"/>
      <c r="C128" s="13"/>
      <c r="D128" s="54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</row>
    <row r="129" spans="1:18" ht="15.75" customHeight="1" x14ac:dyDescent="0.25">
      <c r="A129" s="13"/>
      <c r="B129" s="13"/>
      <c r="C129" s="13"/>
      <c r="D129" s="54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</row>
    <row r="130" spans="1:18" ht="15.75" customHeight="1" x14ac:dyDescent="0.25">
      <c r="A130" s="13"/>
      <c r="B130" s="13"/>
      <c r="C130" s="13"/>
      <c r="D130" s="54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</row>
    <row r="131" spans="1:18" ht="15.75" customHeight="1" x14ac:dyDescent="0.25">
      <c r="A131" s="13"/>
      <c r="B131" s="13"/>
      <c r="C131" s="13"/>
      <c r="D131" s="54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1:18" ht="15.75" customHeight="1" x14ac:dyDescent="0.25">
      <c r="A132" s="13"/>
      <c r="B132" s="13"/>
      <c r="C132" s="13"/>
      <c r="D132" s="54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1:18" ht="15.75" customHeight="1" x14ac:dyDescent="0.25">
      <c r="A133" s="13"/>
      <c r="B133" s="13"/>
      <c r="C133" s="13"/>
      <c r="D133" s="54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</row>
    <row r="134" spans="1:18" ht="15.75" customHeight="1" x14ac:dyDescent="0.25">
      <c r="A134" s="13"/>
      <c r="B134" s="13"/>
      <c r="C134" s="13"/>
      <c r="D134" s="54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</row>
    <row r="135" spans="1:18" ht="15.75" customHeight="1" x14ac:dyDescent="0.25">
      <c r="A135" s="13"/>
      <c r="B135" s="13"/>
      <c r="C135" s="13"/>
      <c r="D135" s="54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</row>
    <row r="136" spans="1:18" ht="15.75" customHeight="1" x14ac:dyDescent="0.25">
      <c r="A136" s="13"/>
      <c r="B136" s="13"/>
      <c r="C136" s="13"/>
      <c r="D136" s="54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18" ht="15.75" customHeight="1" x14ac:dyDescent="0.25">
      <c r="A137" s="13"/>
      <c r="B137" s="13"/>
      <c r="C137" s="13"/>
      <c r="D137" s="54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</row>
    <row r="138" spans="1:18" ht="15.75" customHeight="1" x14ac:dyDescent="0.25">
      <c r="A138" s="13"/>
      <c r="B138" s="13"/>
      <c r="C138" s="13"/>
      <c r="D138" s="54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</row>
    <row r="139" spans="1:18" ht="15.75" customHeight="1" x14ac:dyDescent="0.25">
      <c r="A139" s="13"/>
      <c r="B139" s="13"/>
      <c r="C139" s="13"/>
      <c r="D139" s="54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</row>
    <row r="140" spans="1:18" ht="15.75" customHeight="1" x14ac:dyDescent="0.25">
      <c r="A140" s="13"/>
      <c r="B140" s="13"/>
      <c r="C140" s="13"/>
      <c r="D140" s="54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</row>
    <row r="141" spans="1:18" ht="15.75" customHeight="1" x14ac:dyDescent="0.25">
      <c r="A141" s="13"/>
      <c r="B141" s="13"/>
      <c r="C141" s="13"/>
      <c r="D141" s="54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</row>
    <row r="142" spans="1:18" ht="15.75" customHeight="1" x14ac:dyDescent="0.25">
      <c r="A142" s="13"/>
      <c r="B142" s="13"/>
      <c r="C142" s="13"/>
      <c r="D142" s="54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</row>
    <row r="143" spans="1:18" ht="15.75" customHeight="1" x14ac:dyDescent="0.25">
      <c r="A143" s="13"/>
      <c r="B143" s="13"/>
      <c r="C143" s="13"/>
      <c r="D143" s="54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</row>
    <row r="144" spans="1:18" ht="15.75" customHeight="1" x14ac:dyDescent="0.25">
      <c r="A144" s="13"/>
      <c r="B144" s="13"/>
      <c r="C144" s="13"/>
      <c r="D144" s="54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</row>
    <row r="145" spans="1:18" ht="15.75" customHeight="1" x14ac:dyDescent="0.25">
      <c r="A145" s="13"/>
      <c r="B145" s="13"/>
      <c r="C145" s="13"/>
      <c r="D145" s="54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</row>
    <row r="146" spans="1:18" ht="15.75" customHeight="1" x14ac:dyDescent="0.25">
      <c r="A146" s="13"/>
      <c r="B146" s="13"/>
      <c r="C146" s="13"/>
      <c r="D146" s="54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</row>
    <row r="147" spans="1:18" ht="15.75" customHeight="1" x14ac:dyDescent="0.25">
      <c r="A147" s="13"/>
      <c r="B147" s="13"/>
      <c r="C147" s="13"/>
      <c r="D147" s="54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</row>
    <row r="148" spans="1:18" ht="15.75" customHeight="1" x14ac:dyDescent="0.25">
      <c r="A148" s="13"/>
      <c r="B148" s="13"/>
      <c r="C148" s="13"/>
      <c r="D148" s="54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</row>
    <row r="149" spans="1:18" ht="15.75" customHeight="1" x14ac:dyDescent="0.25">
      <c r="A149" s="13"/>
      <c r="B149" s="13"/>
      <c r="C149" s="13"/>
      <c r="D149" s="54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</row>
    <row r="150" spans="1:18" ht="15.75" customHeight="1" x14ac:dyDescent="0.25">
      <c r="A150" s="13"/>
      <c r="B150" s="13"/>
      <c r="C150" s="13"/>
      <c r="D150" s="54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</row>
    <row r="151" spans="1:18" ht="15.75" customHeight="1" x14ac:dyDescent="0.25">
      <c r="A151" s="13"/>
      <c r="B151" s="13"/>
      <c r="C151" s="13"/>
      <c r="D151" s="54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</row>
    <row r="152" spans="1:18" ht="15.75" customHeight="1" x14ac:dyDescent="0.25">
      <c r="A152" s="13"/>
      <c r="B152" s="13"/>
      <c r="C152" s="13"/>
      <c r="D152" s="54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</row>
    <row r="153" spans="1:18" ht="15.75" customHeight="1" x14ac:dyDescent="0.25">
      <c r="A153" s="13"/>
      <c r="B153" s="13"/>
      <c r="C153" s="13"/>
      <c r="D153" s="54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</row>
    <row r="154" spans="1:18" ht="15.75" customHeight="1" x14ac:dyDescent="0.25">
      <c r="A154" s="13"/>
      <c r="B154" s="13"/>
      <c r="C154" s="13"/>
      <c r="D154" s="54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</row>
    <row r="155" spans="1:18" ht="15.75" customHeight="1" x14ac:dyDescent="0.25">
      <c r="A155" s="13"/>
      <c r="B155" s="13"/>
      <c r="C155" s="13"/>
      <c r="D155" s="54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</row>
    <row r="156" spans="1:18" ht="15.75" customHeight="1" x14ac:dyDescent="0.25">
      <c r="A156" s="13"/>
      <c r="B156" s="13"/>
      <c r="C156" s="13"/>
      <c r="D156" s="54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</row>
    <row r="157" spans="1:18" ht="15.75" customHeight="1" x14ac:dyDescent="0.25">
      <c r="A157" s="13"/>
      <c r="B157" s="13"/>
      <c r="C157" s="13"/>
      <c r="D157" s="54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</row>
    <row r="158" spans="1:18" ht="15.75" customHeight="1" x14ac:dyDescent="0.25">
      <c r="A158" s="13"/>
      <c r="B158" s="13"/>
      <c r="C158" s="13"/>
      <c r="D158" s="54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</row>
    <row r="159" spans="1:18" ht="15.75" customHeight="1" x14ac:dyDescent="0.25">
      <c r="A159" s="13"/>
      <c r="B159" s="13"/>
      <c r="C159" s="13"/>
      <c r="D159" s="54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</row>
    <row r="160" spans="1:18" ht="15.75" customHeight="1" x14ac:dyDescent="0.25">
      <c r="A160" s="13"/>
      <c r="B160" s="13"/>
      <c r="C160" s="13"/>
      <c r="D160" s="54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</row>
    <row r="161" spans="1:18" ht="15.75" customHeight="1" x14ac:dyDescent="0.25">
      <c r="A161" s="13"/>
      <c r="B161" s="13"/>
      <c r="C161" s="13"/>
      <c r="D161" s="54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</row>
    <row r="162" spans="1:18" ht="15.75" customHeight="1" x14ac:dyDescent="0.25">
      <c r="A162" s="13"/>
      <c r="B162" s="13"/>
      <c r="C162" s="13"/>
      <c r="D162" s="54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</row>
    <row r="163" spans="1:18" ht="15.75" customHeight="1" x14ac:dyDescent="0.25">
      <c r="A163" s="13"/>
      <c r="B163" s="13"/>
      <c r="C163" s="13"/>
      <c r="D163" s="54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</row>
    <row r="164" spans="1:18" ht="15.75" customHeight="1" x14ac:dyDescent="0.25">
      <c r="A164" s="13"/>
      <c r="B164" s="13"/>
      <c r="C164" s="13"/>
      <c r="D164" s="54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</row>
    <row r="165" spans="1:18" ht="15.75" customHeight="1" x14ac:dyDescent="0.25">
      <c r="A165" s="13"/>
      <c r="B165" s="13"/>
      <c r="C165" s="13"/>
      <c r="D165" s="54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</row>
    <row r="166" spans="1:18" ht="15.75" customHeight="1" x14ac:dyDescent="0.25">
      <c r="A166" s="13"/>
      <c r="B166" s="13"/>
      <c r="C166" s="13"/>
      <c r="D166" s="54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</row>
    <row r="167" spans="1:18" ht="15.75" customHeight="1" x14ac:dyDescent="0.25">
      <c r="A167" s="13"/>
      <c r="B167" s="13"/>
      <c r="C167" s="13"/>
      <c r="D167" s="54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</row>
    <row r="168" spans="1:18" ht="15.75" customHeight="1" x14ac:dyDescent="0.25">
      <c r="A168" s="13"/>
      <c r="B168" s="13"/>
      <c r="C168" s="13"/>
      <c r="D168" s="54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</row>
    <row r="169" spans="1:18" ht="15.75" customHeight="1" x14ac:dyDescent="0.25">
      <c r="A169" s="13"/>
      <c r="B169" s="13"/>
      <c r="C169" s="13"/>
      <c r="D169" s="54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</row>
    <row r="170" spans="1:18" ht="15.75" customHeight="1" x14ac:dyDescent="0.25">
      <c r="A170" s="13"/>
      <c r="B170" s="13"/>
      <c r="C170" s="13"/>
      <c r="D170" s="54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</row>
    <row r="171" spans="1:18" ht="15.75" customHeight="1" x14ac:dyDescent="0.25">
      <c r="A171" s="13"/>
      <c r="B171" s="13"/>
      <c r="C171" s="13"/>
      <c r="D171" s="54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</row>
    <row r="172" spans="1:18" ht="15.75" customHeight="1" x14ac:dyDescent="0.25">
      <c r="A172" s="13"/>
      <c r="B172" s="13"/>
      <c r="C172" s="13"/>
      <c r="D172" s="54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</row>
    <row r="173" spans="1:18" ht="15.75" customHeight="1" x14ac:dyDescent="0.25">
      <c r="A173" s="13"/>
      <c r="B173" s="13"/>
      <c r="C173" s="13"/>
      <c r="D173" s="54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</row>
    <row r="174" spans="1:18" ht="15.75" customHeight="1" x14ac:dyDescent="0.25">
      <c r="A174" s="13"/>
      <c r="B174" s="13"/>
      <c r="C174" s="13"/>
      <c r="D174" s="54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</row>
    <row r="175" spans="1:18" ht="15.75" customHeight="1" x14ac:dyDescent="0.25">
      <c r="A175" s="13"/>
      <c r="B175" s="13"/>
      <c r="C175" s="13"/>
      <c r="D175" s="54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</row>
    <row r="176" spans="1:18" ht="15.75" customHeight="1" x14ac:dyDescent="0.25">
      <c r="A176" s="13"/>
      <c r="B176" s="13"/>
      <c r="C176" s="13"/>
      <c r="D176" s="54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</row>
    <row r="177" spans="1:18" ht="15.75" customHeight="1" x14ac:dyDescent="0.25">
      <c r="A177" s="13"/>
      <c r="B177" s="13"/>
      <c r="C177" s="13"/>
      <c r="D177" s="54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</row>
    <row r="178" spans="1:18" ht="15.75" customHeight="1" x14ac:dyDescent="0.25">
      <c r="A178" s="13"/>
      <c r="B178" s="13"/>
      <c r="C178" s="13"/>
      <c r="D178" s="54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</row>
    <row r="179" spans="1:18" ht="15.75" customHeight="1" x14ac:dyDescent="0.25">
      <c r="A179" s="13"/>
      <c r="B179" s="13"/>
      <c r="C179" s="13"/>
      <c r="D179" s="54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</row>
    <row r="180" spans="1:18" ht="15.75" customHeight="1" x14ac:dyDescent="0.25">
      <c r="A180" s="13"/>
      <c r="B180" s="13"/>
      <c r="C180" s="13"/>
      <c r="D180" s="54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</row>
    <row r="181" spans="1:18" ht="15.75" customHeight="1" x14ac:dyDescent="0.25">
      <c r="A181" s="13"/>
      <c r="B181" s="13"/>
      <c r="C181" s="13"/>
      <c r="D181" s="54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</row>
    <row r="182" spans="1:18" ht="15.75" customHeight="1" x14ac:dyDescent="0.25">
      <c r="A182" s="13"/>
      <c r="B182" s="13"/>
      <c r="C182" s="13"/>
      <c r="D182" s="54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</row>
    <row r="183" spans="1:18" ht="15.75" customHeight="1" x14ac:dyDescent="0.25">
      <c r="A183" s="13"/>
      <c r="B183" s="13"/>
      <c r="C183" s="13"/>
      <c r="D183" s="54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</row>
    <row r="184" spans="1:18" ht="15.75" customHeight="1" x14ac:dyDescent="0.25">
      <c r="A184" s="13"/>
      <c r="B184" s="13"/>
      <c r="C184" s="13"/>
      <c r="D184" s="54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</row>
    <row r="185" spans="1:18" ht="15.75" customHeight="1" x14ac:dyDescent="0.25">
      <c r="A185" s="13"/>
      <c r="B185" s="13"/>
      <c r="C185" s="13"/>
      <c r="D185" s="54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</row>
    <row r="186" spans="1:18" ht="15.75" customHeight="1" x14ac:dyDescent="0.25">
      <c r="A186" s="13"/>
      <c r="B186" s="13"/>
      <c r="C186" s="13"/>
      <c r="D186" s="54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</row>
    <row r="187" spans="1:18" ht="15.75" customHeight="1" x14ac:dyDescent="0.25">
      <c r="A187" s="13"/>
      <c r="B187" s="13"/>
      <c r="C187" s="13"/>
      <c r="D187" s="54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</row>
    <row r="188" spans="1:18" ht="15.75" customHeight="1" x14ac:dyDescent="0.25">
      <c r="A188" s="13"/>
      <c r="B188" s="13"/>
      <c r="C188" s="13"/>
      <c r="D188" s="54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</row>
    <row r="189" spans="1:18" ht="15.75" customHeight="1" x14ac:dyDescent="0.25">
      <c r="A189" s="13"/>
      <c r="B189" s="13"/>
      <c r="C189" s="13"/>
      <c r="D189" s="54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</row>
    <row r="190" spans="1:18" ht="15.75" customHeight="1" x14ac:dyDescent="0.25">
      <c r="A190" s="13"/>
      <c r="B190" s="13"/>
      <c r="C190" s="13"/>
      <c r="D190" s="54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</row>
    <row r="191" spans="1:18" ht="15.75" customHeight="1" x14ac:dyDescent="0.25">
      <c r="A191" s="13"/>
      <c r="B191" s="13"/>
      <c r="C191" s="13"/>
      <c r="D191" s="54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</row>
    <row r="192" spans="1:18" ht="15.75" customHeight="1" x14ac:dyDescent="0.25">
      <c r="A192" s="13"/>
      <c r="B192" s="13"/>
      <c r="C192" s="13"/>
      <c r="D192" s="54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</row>
    <row r="193" spans="1:18" ht="15.75" customHeight="1" x14ac:dyDescent="0.25">
      <c r="A193" s="13"/>
      <c r="B193" s="13"/>
      <c r="C193" s="13"/>
      <c r="D193" s="54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</row>
    <row r="194" spans="1:18" ht="15.75" customHeight="1" x14ac:dyDescent="0.25">
      <c r="A194" s="13"/>
      <c r="B194" s="13"/>
      <c r="C194" s="13"/>
      <c r="D194" s="54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</row>
    <row r="195" spans="1:18" ht="15.75" customHeight="1" x14ac:dyDescent="0.25">
      <c r="A195" s="13"/>
      <c r="B195" s="13"/>
      <c r="C195" s="13"/>
      <c r="D195" s="54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</row>
    <row r="196" spans="1:18" ht="15.75" customHeight="1" x14ac:dyDescent="0.25">
      <c r="A196" s="13"/>
      <c r="B196" s="13"/>
      <c r="C196" s="13"/>
      <c r="D196" s="54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</row>
    <row r="197" spans="1:18" ht="15.75" customHeight="1" x14ac:dyDescent="0.25">
      <c r="A197" s="13"/>
      <c r="B197" s="13"/>
      <c r="C197" s="13"/>
      <c r="D197" s="54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</row>
    <row r="198" spans="1:18" ht="15.75" customHeight="1" x14ac:dyDescent="0.25">
      <c r="A198" s="13"/>
      <c r="B198" s="13"/>
      <c r="C198" s="13"/>
      <c r="D198" s="54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</row>
    <row r="199" spans="1:18" ht="15.75" customHeight="1" x14ac:dyDescent="0.25">
      <c r="A199" s="13"/>
      <c r="B199" s="13"/>
      <c r="C199" s="13"/>
      <c r="D199" s="54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</row>
    <row r="200" spans="1:18" ht="15.75" customHeight="1" x14ac:dyDescent="0.25">
      <c r="A200" s="13"/>
      <c r="B200" s="13"/>
      <c r="C200" s="13"/>
      <c r="D200" s="54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</row>
    <row r="201" spans="1:18" ht="15.75" customHeight="1" x14ac:dyDescent="0.25">
      <c r="A201" s="13"/>
      <c r="B201" s="13"/>
      <c r="C201" s="13"/>
      <c r="D201" s="54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</row>
    <row r="202" spans="1:18" ht="15.75" customHeight="1" x14ac:dyDescent="0.25">
      <c r="A202" s="13"/>
      <c r="B202" s="13"/>
      <c r="C202" s="13"/>
      <c r="D202" s="54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</row>
    <row r="203" spans="1:18" ht="15.75" customHeight="1" x14ac:dyDescent="0.25">
      <c r="A203" s="13"/>
      <c r="B203" s="13"/>
      <c r="C203" s="13"/>
      <c r="D203" s="54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</row>
    <row r="204" spans="1:18" ht="15.75" customHeight="1" x14ac:dyDescent="0.25">
      <c r="A204" s="13"/>
      <c r="B204" s="13"/>
      <c r="C204" s="13"/>
      <c r="D204" s="54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</row>
    <row r="205" spans="1:18" ht="15.75" customHeight="1" x14ac:dyDescent="0.25">
      <c r="A205" s="13"/>
      <c r="B205" s="13"/>
      <c r="C205" s="13"/>
      <c r="D205" s="54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</row>
    <row r="206" spans="1:18" ht="15.75" customHeight="1" x14ac:dyDescent="0.25">
      <c r="A206" s="13"/>
      <c r="B206" s="13"/>
      <c r="C206" s="13"/>
      <c r="D206" s="54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</row>
    <row r="207" spans="1:18" ht="15.75" customHeight="1" x14ac:dyDescent="0.25">
      <c r="A207" s="13"/>
      <c r="B207" s="13"/>
      <c r="C207" s="13"/>
      <c r="D207" s="54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</row>
    <row r="208" spans="1:18" ht="15.75" customHeight="1" x14ac:dyDescent="0.25">
      <c r="A208" s="13"/>
      <c r="B208" s="13"/>
      <c r="C208" s="13"/>
      <c r="D208" s="54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</row>
    <row r="209" spans="1:18" ht="15.75" customHeight="1" x14ac:dyDescent="0.25">
      <c r="A209" s="13"/>
      <c r="B209" s="13"/>
      <c r="C209" s="13"/>
      <c r="D209" s="54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</row>
    <row r="210" spans="1:18" ht="15.75" customHeight="1" x14ac:dyDescent="0.25">
      <c r="A210" s="13"/>
      <c r="B210" s="13"/>
      <c r="C210" s="13"/>
      <c r="D210" s="54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</row>
    <row r="211" spans="1:18" ht="15.75" customHeight="1" x14ac:dyDescent="0.25">
      <c r="A211" s="13"/>
      <c r="B211" s="13"/>
      <c r="C211" s="13"/>
      <c r="D211" s="54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</row>
    <row r="212" spans="1:18" ht="15.75" customHeight="1" x14ac:dyDescent="0.25">
      <c r="A212" s="13"/>
      <c r="B212" s="13"/>
      <c r="C212" s="13"/>
      <c r="D212" s="54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</row>
    <row r="213" spans="1:18" ht="15.75" customHeight="1" x14ac:dyDescent="0.25">
      <c r="A213" s="13"/>
      <c r="B213" s="13"/>
      <c r="C213" s="13"/>
      <c r="D213" s="54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</row>
    <row r="214" spans="1:18" ht="15.75" customHeight="1" x14ac:dyDescent="0.25">
      <c r="A214" s="13"/>
      <c r="B214" s="13"/>
      <c r="C214" s="13"/>
      <c r="D214" s="54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</row>
    <row r="215" spans="1:18" ht="15.75" customHeight="1" x14ac:dyDescent="0.25">
      <c r="A215" s="13"/>
      <c r="B215" s="13"/>
      <c r="C215" s="13"/>
      <c r="D215" s="54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</row>
    <row r="216" spans="1:18" ht="15.75" customHeight="1" x14ac:dyDescent="0.25">
      <c r="A216" s="13"/>
      <c r="B216" s="13"/>
      <c r="C216" s="13"/>
      <c r="D216" s="54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</row>
    <row r="217" spans="1:18" ht="15.75" customHeight="1" x14ac:dyDescent="0.25">
      <c r="A217" s="13"/>
      <c r="B217" s="13"/>
      <c r="C217" s="13"/>
      <c r="D217" s="54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</row>
    <row r="218" spans="1:18" ht="15.75" customHeight="1" x14ac:dyDescent="0.25">
      <c r="A218" s="13"/>
      <c r="B218" s="13"/>
      <c r="C218" s="13"/>
      <c r="D218" s="54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</row>
    <row r="219" spans="1:18" ht="15.75" customHeight="1" x14ac:dyDescent="0.25">
      <c r="A219" s="13"/>
      <c r="B219" s="13"/>
      <c r="C219" s="13"/>
      <c r="D219" s="54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</row>
    <row r="220" spans="1:18" ht="15.75" customHeight="1" x14ac:dyDescent="0.25">
      <c r="A220" s="13"/>
      <c r="B220" s="13"/>
      <c r="C220" s="13"/>
      <c r="D220" s="54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</row>
    <row r="221" spans="1:18" ht="15.75" customHeight="1" x14ac:dyDescent="0.25">
      <c r="A221" s="13"/>
      <c r="B221" s="13"/>
      <c r="C221" s="13"/>
      <c r="D221" s="54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</row>
    <row r="222" spans="1:18" ht="15.75" customHeight="1" x14ac:dyDescent="0.25">
      <c r="A222" s="13"/>
      <c r="B222" s="13"/>
      <c r="C222" s="13"/>
      <c r="D222" s="54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</row>
    <row r="223" spans="1:18" ht="15.75" customHeight="1" x14ac:dyDescent="0.25">
      <c r="A223" s="13"/>
      <c r="B223" s="13"/>
      <c r="C223" s="13"/>
      <c r="D223" s="54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</row>
    <row r="224" spans="1:18" ht="15.75" customHeight="1" x14ac:dyDescent="0.25">
      <c r="A224" s="13"/>
      <c r="B224" s="13"/>
      <c r="C224" s="13"/>
      <c r="D224" s="54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</row>
    <row r="225" spans="1:18" ht="15.75" customHeight="1" x14ac:dyDescent="0.25">
      <c r="A225" s="13"/>
      <c r="B225" s="13"/>
      <c r="C225" s="13"/>
      <c r="D225" s="54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</row>
    <row r="226" spans="1:18" ht="15.75" customHeight="1" x14ac:dyDescent="0.25">
      <c r="A226" s="13"/>
      <c r="B226" s="13"/>
      <c r="C226" s="13"/>
      <c r="D226" s="54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</row>
    <row r="227" spans="1:18" ht="15.75" customHeight="1" x14ac:dyDescent="0.25">
      <c r="A227" s="13"/>
      <c r="B227" s="13"/>
      <c r="C227" s="13"/>
      <c r="D227" s="54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</row>
    <row r="228" spans="1:18" ht="15.75" customHeight="1" x14ac:dyDescent="0.25">
      <c r="A228" s="13"/>
      <c r="B228" s="13"/>
      <c r="C228" s="13"/>
      <c r="D228" s="54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</row>
    <row r="229" spans="1:18" ht="15.75" customHeight="1" x14ac:dyDescent="0.25">
      <c r="A229" s="13"/>
      <c r="B229" s="13"/>
      <c r="C229" s="13"/>
      <c r="D229" s="54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</row>
    <row r="230" spans="1:18" ht="15.75" customHeight="1" x14ac:dyDescent="0.25">
      <c r="A230" s="13"/>
      <c r="B230" s="13"/>
      <c r="C230" s="13"/>
      <c r="D230" s="54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</row>
    <row r="231" spans="1:18" ht="15.75" customHeight="1" x14ac:dyDescent="0.25">
      <c r="A231" s="13"/>
      <c r="B231" s="13"/>
      <c r="C231" s="13"/>
      <c r="D231" s="54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</row>
    <row r="232" spans="1:18" ht="15.75" customHeight="1" x14ac:dyDescent="0.25">
      <c r="A232" s="13"/>
      <c r="B232" s="13"/>
      <c r="C232" s="13"/>
      <c r="D232" s="54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</row>
    <row r="233" spans="1:18" ht="15.75" customHeight="1" x14ac:dyDescent="0.25">
      <c r="A233" s="13"/>
      <c r="B233" s="13"/>
      <c r="C233" s="13"/>
      <c r="D233" s="54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</row>
    <row r="234" spans="1:18" ht="15.75" customHeight="1" x14ac:dyDescent="0.25">
      <c r="A234" s="13"/>
      <c r="B234" s="13"/>
      <c r="C234" s="13"/>
      <c r="D234" s="54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</row>
    <row r="235" spans="1:18" ht="15.75" customHeight="1" x14ac:dyDescent="0.25">
      <c r="A235" s="13"/>
      <c r="B235" s="13"/>
      <c r="C235" s="13"/>
      <c r="D235" s="54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</row>
    <row r="236" spans="1:18" ht="15.75" customHeight="1" x14ac:dyDescent="0.25">
      <c r="A236" s="13"/>
      <c r="B236" s="13"/>
      <c r="C236" s="13"/>
      <c r="D236" s="54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</row>
    <row r="237" spans="1:18" ht="15.75" customHeight="1" x14ac:dyDescent="0.25">
      <c r="A237" s="13"/>
      <c r="B237" s="13"/>
      <c r="C237" s="13"/>
      <c r="D237" s="54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</row>
    <row r="238" spans="1:18" ht="15.75" customHeight="1" x14ac:dyDescent="0.25">
      <c r="A238" s="13"/>
      <c r="B238" s="13"/>
      <c r="C238" s="13"/>
      <c r="D238" s="54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</row>
    <row r="239" spans="1:18" ht="15.75" customHeight="1" x14ac:dyDescent="0.25">
      <c r="A239" s="13"/>
      <c r="B239" s="13"/>
      <c r="C239" s="13"/>
      <c r="D239" s="54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</row>
    <row r="240" spans="1:18" ht="15.75" customHeight="1" x14ac:dyDescent="0.25">
      <c r="A240" s="13"/>
      <c r="B240" s="13"/>
      <c r="C240" s="13"/>
      <c r="D240" s="54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</row>
    <row r="241" spans="1:18" ht="15.75" customHeight="1" x14ac:dyDescent="0.25">
      <c r="A241" s="13"/>
      <c r="B241" s="13"/>
      <c r="C241" s="13"/>
      <c r="D241" s="54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</row>
    <row r="242" spans="1:18" ht="15.75" customHeight="1" x14ac:dyDescent="0.25">
      <c r="A242" s="13"/>
      <c r="B242" s="13"/>
      <c r="C242" s="13"/>
      <c r="D242" s="54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</row>
    <row r="243" spans="1:18" ht="15.75" customHeight="1" x14ac:dyDescent="0.25">
      <c r="A243" s="13"/>
      <c r="B243" s="13"/>
      <c r="C243" s="13"/>
      <c r="D243" s="54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</row>
    <row r="244" spans="1:18" ht="15.75" customHeight="1" x14ac:dyDescent="0.25">
      <c r="A244" s="13"/>
      <c r="B244" s="13"/>
      <c r="C244" s="13"/>
      <c r="D244" s="54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</row>
    <row r="245" spans="1:18" ht="15.75" customHeight="1" x14ac:dyDescent="0.25">
      <c r="A245" s="13"/>
      <c r="B245" s="13"/>
      <c r="C245" s="13"/>
      <c r="D245" s="54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</row>
    <row r="246" spans="1:18" ht="15.75" customHeight="1" x14ac:dyDescent="0.25">
      <c r="A246" s="13"/>
      <c r="B246" s="13"/>
      <c r="C246" s="13"/>
      <c r="D246" s="54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</row>
    <row r="247" spans="1:18" ht="15.75" customHeight="1" x14ac:dyDescent="0.25">
      <c r="A247" s="13"/>
      <c r="B247" s="13"/>
      <c r="C247" s="13"/>
      <c r="D247" s="54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</row>
    <row r="248" spans="1:18" ht="15.75" customHeight="1" x14ac:dyDescent="0.25">
      <c r="A248" s="13"/>
      <c r="B248" s="13"/>
      <c r="C248" s="13"/>
      <c r="D248" s="54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</row>
    <row r="249" spans="1:18" ht="15.75" customHeight="1" x14ac:dyDescent="0.25">
      <c r="A249" s="13"/>
      <c r="B249" s="13"/>
      <c r="C249" s="13"/>
      <c r="D249" s="54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</row>
    <row r="250" spans="1:18" ht="15.75" customHeight="1" x14ac:dyDescent="0.25">
      <c r="A250" s="13"/>
      <c r="B250" s="13"/>
      <c r="C250" s="13"/>
      <c r="D250" s="54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</row>
    <row r="251" spans="1:18" ht="15.75" customHeight="1" x14ac:dyDescent="0.25">
      <c r="A251" s="13"/>
      <c r="B251" s="13"/>
      <c r="C251" s="13"/>
      <c r="D251" s="54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</row>
    <row r="252" spans="1:18" ht="15.75" customHeight="1" x14ac:dyDescent="0.25">
      <c r="A252" s="13"/>
      <c r="B252" s="13"/>
      <c r="C252" s="13"/>
      <c r="D252" s="54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</row>
    <row r="253" spans="1:18" ht="15.75" customHeight="1" x14ac:dyDescent="0.25">
      <c r="A253" s="13"/>
      <c r="B253" s="13"/>
      <c r="C253" s="13"/>
      <c r="D253" s="54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</row>
    <row r="254" spans="1:18" ht="15.75" customHeight="1" x14ac:dyDescent="0.25">
      <c r="A254" s="13"/>
      <c r="B254" s="13"/>
      <c r="C254" s="13"/>
      <c r="D254" s="54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</row>
    <row r="255" spans="1:18" ht="15.75" customHeight="1" x14ac:dyDescent="0.25">
      <c r="A255" s="13"/>
      <c r="B255" s="13"/>
      <c r="C255" s="13"/>
      <c r="D255" s="54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</row>
    <row r="256" spans="1:18" ht="15.75" customHeight="1" x14ac:dyDescent="0.25">
      <c r="A256" s="13"/>
      <c r="B256" s="13"/>
      <c r="C256" s="13"/>
      <c r="D256" s="54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</row>
    <row r="257" spans="1:18" ht="15.75" customHeight="1" x14ac:dyDescent="0.25">
      <c r="A257" s="13"/>
      <c r="B257" s="13"/>
      <c r="C257" s="13"/>
      <c r="D257" s="54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</row>
    <row r="258" spans="1:18" ht="15.75" customHeight="1" x14ac:dyDescent="0.25">
      <c r="A258" s="13"/>
      <c r="B258" s="13"/>
      <c r="C258" s="13"/>
      <c r="D258" s="54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</row>
    <row r="259" spans="1:18" ht="15.75" customHeight="1" x14ac:dyDescent="0.25">
      <c r="A259" s="13"/>
      <c r="B259" s="13"/>
      <c r="C259" s="13"/>
      <c r="D259" s="54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</row>
    <row r="260" spans="1:18" ht="15.75" customHeight="1" x14ac:dyDescent="0.25">
      <c r="A260" s="13"/>
      <c r="B260" s="13"/>
      <c r="C260" s="13"/>
      <c r="D260" s="54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</row>
    <row r="261" spans="1:18" ht="15.75" customHeight="1" x14ac:dyDescent="0.25">
      <c r="A261" s="13"/>
      <c r="B261" s="13"/>
      <c r="C261" s="13"/>
      <c r="D261" s="54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</row>
    <row r="262" spans="1:18" ht="15.75" customHeight="1" x14ac:dyDescent="0.25">
      <c r="A262" s="13"/>
      <c r="B262" s="13"/>
      <c r="C262" s="13"/>
      <c r="D262" s="54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</row>
    <row r="263" spans="1:18" ht="15.75" customHeight="1" x14ac:dyDescent="0.25">
      <c r="A263" s="13"/>
      <c r="B263" s="13"/>
      <c r="C263" s="13"/>
      <c r="D263" s="54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</row>
    <row r="264" spans="1:18" ht="15.75" customHeight="1" x14ac:dyDescent="0.25">
      <c r="A264" s="13"/>
      <c r="B264" s="13"/>
      <c r="C264" s="13"/>
      <c r="D264" s="54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</row>
    <row r="265" spans="1:18" ht="15.75" customHeight="1" x14ac:dyDescent="0.25">
      <c r="A265" s="13"/>
      <c r="B265" s="13"/>
      <c r="C265" s="13"/>
      <c r="D265" s="54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</row>
    <row r="266" spans="1:18" ht="15.75" customHeight="1" x14ac:dyDescent="0.25">
      <c r="A266" s="13"/>
      <c r="B266" s="13"/>
      <c r="C266" s="13"/>
      <c r="D266" s="54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</row>
    <row r="267" spans="1:18" ht="15.75" customHeight="1" x14ac:dyDescent="0.25">
      <c r="A267" s="13"/>
      <c r="B267" s="13"/>
      <c r="C267" s="13"/>
      <c r="D267" s="54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</row>
    <row r="268" spans="1:18" ht="15.75" customHeight="1" x14ac:dyDescent="0.25">
      <c r="A268" s="13"/>
      <c r="B268" s="13"/>
      <c r="C268" s="13"/>
      <c r="D268" s="54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</row>
    <row r="269" spans="1:18" ht="15.75" customHeight="1" x14ac:dyDescent="0.25">
      <c r="A269" s="13"/>
      <c r="B269" s="13"/>
      <c r="C269" s="13"/>
      <c r="D269" s="54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</row>
    <row r="270" spans="1:18" ht="15.75" customHeight="1" x14ac:dyDescent="0.25">
      <c r="A270" s="13"/>
      <c r="B270" s="13"/>
      <c r="C270" s="13"/>
      <c r="D270" s="54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</row>
    <row r="271" spans="1:18" ht="15.75" customHeight="1" x14ac:dyDescent="0.25">
      <c r="A271" s="13"/>
      <c r="B271" s="13"/>
      <c r="C271" s="13"/>
      <c r="D271" s="54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</row>
    <row r="272" spans="1:18" ht="15.75" customHeight="1" x14ac:dyDescent="0.25">
      <c r="A272" s="13"/>
      <c r="B272" s="13"/>
      <c r="C272" s="13"/>
      <c r="D272" s="54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</row>
    <row r="273" spans="1:18" ht="15.75" customHeight="1" x14ac:dyDescent="0.25">
      <c r="A273" s="13"/>
      <c r="B273" s="13"/>
      <c r="C273" s="13"/>
      <c r="D273" s="54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</row>
    <row r="274" spans="1:18" ht="15.75" customHeight="1" x14ac:dyDescent="0.25">
      <c r="A274" s="13"/>
      <c r="B274" s="13"/>
      <c r="C274" s="13"/>
      <c r="D274" s="54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</row>
    <row r="275" spans="1:18" ht="15.75" customHeight="1" x14ac:dyDescent="0.25">
      <c r="A275" s="13"/>
      <c r="B275" s="13"/>
      <c r="C275" s="13"/>
      <c r="D275" s="54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</row>
    <row r="276" spans="1:18" ht="15.75" customHeight="1" x14ac:dyDescent="0.25">
      <c r="A276" s="13"/>
      <c r="B276" s="13"/>
      <c r="C276" s="13"/>
      <c r="D276" s="54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</row>
    <row r="277" spans="1:18" ht="15.75" customHeight="1" x14ac:dyDescent="0.25">
      <c r="A277" s="13"/>
      <c r="B277" s="13"/>
      <c r="C277" s="13"/>
      <c r="D277" s="54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</row>
    <row r="278" spans="1:18" ht="15.75" customHeight="1" x14ac:dyDescent="0.25">
      <c r="A278" s="13"/>
      <c r="B278" s="13"/>
      <c r="C278" s="13"/>
      <c r="D278" s="54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</row>
    <row r="279" spans="1:18" ht="15.75" customHeight="1" x14ac:dyDescent="0.25">
      <c r="A279" s="13"/>
      <c r="B279" s="13"/>
      <c r="C279" s="13"/>
      <c r="D279" s="54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</row>
    <row r="280" spans="1:18" ht="15.75" customHeight="1" x14ac:dyDescent="0.25">
      <c r="A280" s="13"/>
      <c r="B280" s="13"/>
      <c r="C280" s="13"/>
      <c r="D280" s="54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</row>
    <row r="281" spans="1:18" ht="15.75" customHeight="1" x14ac:dyDescent="0.25">
      <c r="A281" s="13"/>
      <c r="B281" s="13"/>
      <c r="C281" s="13"/>
      <c r="D281" s="54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</row>
    <row r="282" spans="1:18" ht="15.75" customHeight="1" x14ac:dyDescent="0.25">
      <c r="A282" s="13"/>
      <c r="B282" s="13"/>
      <c r="C282" s="13"/>
      <c r="D282" s="54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</row>
    <row r="283" spans="1:18" ht="15.75" customHeight="1" x14ac:dyDescent="0.25">
      <c r="A283" s="13"/>
      <c r="B283" s="13"/>
      <c r="C283" s="13"/>
      <c r="D283" s="54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</row>
    <row r="284" spans="1:18" ht="15.75" customHeight="1" x14ac:dyDescent="0.25">
      <c r="A284" s="13"/>
      <c r="B284" s="13"/>
      <c r="C284" s="13"/>
      <c r="D284" s="54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</row>
    <row r="285" spans="1:18" ht="15.75" customHeight="1" x14ac:dyDescent="0.25">
      <c r="A285" s="13"/>
      <c r="B285" s="13"/>
      <c r="C285" s="13"/>
      <c r="D285" s="54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</row>
    <row r="286" spans="1:18" ht="15.75" customHeight="1" x14ac:dyDescent="0.25">
      <c r="A286" s="13"/>
      <c r="B286" s="13"/>
      <c r="C286" s="13"/>
      <c r="D286" s="54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</row>
    <row r="287" spans="1:18" ht="15.75" customHeight="1" x14ac:dyDescent="0.25">
      <c r="A287" s="13"/>
      <c r="B287" s="13"/>
      <c r="C287" s="13"/>
      <c r="D287" s="54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</row>
    <row r="288" spans="1:18" ht="15.75" customHeight="1" x14ac:dyDescent="0.25">
      <c r="A288" s="13"/>
      <c r="B288" s="13"/>
      <c r="C288" s="13"/>
      <c r="D288" s="54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</row>
    <row r="289" spans="1:18" ht="15.75" customHeight="1" x14ac:dyDescent="0.25">
      <c r="A289" s="13"/>
      <c r="B289" s="13"/>
      <c r="C289" s="13"/>
      <c r="D289" s="54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</row>
    <row r="290" spans="1:18" ht="15.75" customHeight="1" x14ac:dyDescent="0.25">
      <c r="A290" s="13"/>
      <c r="B290" s="13"/>
      <c r="C290" s="13"/>
      <c r="D290" s="54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</row>
    <row r="291" spans="1:18" ht="15.75" customHeight="1" x14ac:dyDescent="0.25">
      <c r="A291" s="13"/>
      <c r="B291" s="13"/>
      <c r="C291" s="13"/>
      <c r="D291" s="54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</row>
    <row r="292" spans="1:18" ht="15.75" customHeight="1" x14ac:dyDescent="0.25">
      <c r="A292" s="13"/>
      <c r="B292" s="13"/>
      <c r="C292" s="13"/>
      <c r="D292" s="54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</row>
    <row r="293" spans="1:18" ht="15.75" customHeight="1" x14ac:dyDescent="0.25">
      <c r="A293" s="13"/>
      <c r="B293" s="13"/>
      <c r="C293" s="13"/>
      <c r="D293" s="54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</row>
    <row r="294" spans="1:18" ht="15.75" customHeight="1" x14ac:dyDescent="0.25">
      <c r="A294" s="13"/>
      <c r="B294" s="13"/>
      <c r="C294" s="13"/>
      <c r="D294" s="54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</row>
    <row r="295" spans="1:18" ht="15.75" customHeight="1" x14ac:dyDescent="0.25">
      <c r="A295" s="13"/>
      <c r="B295" s="13"/>
      <c r="C295" s="13"/>
      <c r="D295" s="54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</row>
    <row r="296" spans="1:18" ht="15.75" customHeight="1" x14ac:dyDescent="0.25">
      <c r="A296" s="13"/>
      <c r="B296" s="13"/>
      <c r="C296" s="13"/>
      <c r="D296" s="54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</row>
    <row r="297" spans="1:18" ht="15.75" customHeight="1" x14ac:dyDescent="0.25">
      <c r="A297" s="13"/>
      <c r="B297" s="13"/>
      <c r="C297" s="13"/>
      <c r="D297" s="54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</row>
    <row r="298" spans="1:18" ht="15.75" customHeight="1" x14ac:dyDescent="0.25">
      <c r="A298" s="13"/>
      <c r="B298" s="13"/>
      <c r="C298" s="13"/>
      <c r="D298" s="54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</row>
    <row r="299" spans="1:18" ht="15.75" customHeight="1" x14ac:dyDescent="0.25">
      <c r="A299" s="13"/>
      <c r="B299" s="13"/>
      <c r="C299" s="13"/>
      <c r="D299" s="54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</row>
    <row r="300" spans="1:18" ht="15.75" customHeight="1" x14ac:dyDescent="0.25">
      <c r="A300" s="13"/>
      <c r="B300" s="13"/>
      <c r="C300" s="13"/>
      <c r="D300" s="54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</row>
    <row r="301" spans="1:18" ht="15.75" customHeight="1" x14ac:dyDescent="0.25">
      <c r="A301" s="13"/>
      <c r="B301" s="13"/>
      <c r="C301" s="13"/>
      <c r="D301" s="54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</row>
    <row r="302" spans="1:18" ht="15.75" customHeight="1" x14ac:dyDescent="0.25">
      <c r="A302" s="13"/>
      <c r="B302" s="13"/>
      <c r="C302" s="13"/>
      <c r="D302" s="54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</row>
    <row r="303" spans="1:18" ht="15.75" customHeight="1" x14ac:dyDescent="0.25">
      <c r="A303" s="13"/>
      <c r="B303" s="13"/>
      <c r="C303" s="13"/>
      <c r="D303" s="54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</row>
    <row r="304" spans="1:18" ht="15.75" customHeight="1" x14ac:dyDescent="0.25">
      <c r="A304" s="13"/>
      <c r="B304" s="13"/>
      <c r="C304" s="13"/>
      <c r="D304" s="54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</row>
    <row r="305" spans="1:18" ht="15.75" customHeight="1" x14ac:dyDescent="0.25">
      <c r="A305" s="13"/>
      <c r="B305" s="13"/>
      <c r="C305" s="13"/>
      <c r="D305" s="54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</row>
    <row r="306" spans="1:18" ht="15.75" customHeight="1" x14ac:dyDescent="0.25">
      <c r="A306" s="13"/>
      <c r="B306" s="13"/>
      <c r="C306" s="13"/>
      <c r="D306" s="54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</row>
    <row r="307" spans="1:18" ht="15.75" customHeight="1" x14ac:dyDescent="0.25">
      <c r="A307" s="13"/>
      <c r="B307" s="13"/>
      <c r="C307" s="13"/>
      <c r="D307" s="54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</row>
    <row r="308" spans="1:18" ht="15.75" customHeight="1" x14ac:dyDescent="0.25">
      <c r="A308" s="13"/>
      <c r="B308" s="13"/>
      <c r="C308" s="13"/>
      <c r="D308" s="54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</row>
    <row r="309" spans="1:18" ht="15.75" customHeight="1" x14ac:dyDescent="0.25">
      <c r="A309" s="13"/>
      <c r="B309" s="13"/>
      <c r="C309" s="13"/>
      <c r="D309" s="54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</row>
    <row r="310" spans="1:18" ht="15.75" customHeight="1" x14ac:dyDescent="0.25">
      <c r="A310" s="13"/>
      <c r="B310" s="13"/>
      <c r="C310" s="13"/>
      <c r="D310" s="54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</row>
    <row r="311" spans="1:18" ht="15.75" customHeight="1" x14ac:dyDescent="0.25">
      <c r="A311" s="13"/>
      <c r="B311" s="13"/>
      <c r="C311" s="13"/>
      <c r="D311" s="54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</row>
    <row r="312" spans="1:18" ht="15.75" customHeight="1" x14ac:dyDescent="0.25">
      <c r="A312" s="13"/>
      <c r="B312" s="13"/>
      <c r="C312" s="13"/>
      <c r="D312" s="54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</row>
    <row r="313" spans="1:18" ht="15.75" customHeight="1" x14ac:dyDescent="0.25">
      <c r="A313" s="13"/>
      <c r="B313" s="13"/>
      <c r="C313" s="13"/>
      <c r="D313" s="54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</row>
    <row r="314" spans="1:18" ht="15.75" customHeight="1" x14ac:dyDescent="0.25">
      <c r="A314" s="13"/>
      <c r="B314" s="13"/>
      <c r="C314" s="13"/>
      <c r="D314" s="54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</row>
    <row r="315" spans="1:18" ht="15.75" customHeight="1" x14ac:dyDescent="0.25">
      <c r="A315" s="13"/>
      <c r="B315" s="13"/>
      <c r="C315" s="13"/>
      <c r="D315" s="54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</row>
    <row r="316" spans="1:18" ht="15.75" customHeight="1" x14ac:dyDescent="0.25">
      <c r="A316" s="13"/>
      <c r="B316" s="13"/>
      <c r="C316" s="13"/>
      <c r="D316" s="54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</row>
    <row r="317" spans="1:18" ht="15.75" customHeight="1" x14ac:dyDescent="0.25">
      <c r="A317" s="13"/>
      <c r="B317" s="13"/>
      <c r="C317" s="13"/>
      <c r="D317" s="54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</row>
    <row r="318" spans="1:18" ht="15.75" customHeight="1" x14ac:dyDescent="0.25">
      <c r="A318" s="13"/>
      <c r="B318" s="13"/>
      <c r="C318" s="13"/>
      <c r="D318" s="54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</row>
    <row r="319" spans="1:18" ht="15.75" customHeight="1" x14ac:dyDescent="0.25">
      <c r="A319" s="13"/>
      <c r="B319" s="13"/>
      <c r="C319" s="13"/>
      <c r="D319" s="54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</row>
    <row r="320" spans="1:18" ht="15.75" customHeight="1" x14ac:dyDescent="0.25">
      <c r="A320" s="13"/>
      <c r="B320" s="13"/>
      <c r="C320" s="13"/>
      <c r="D320" s="54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</row>
    <row r="321" spans="1:18" ht="15.75" customHeight="1" x14ac:dyDescent="0.25">
      <c r="A321" s="13"/>
      <c r="B321" s="13"/>
      <c r="C321" s="13"/>
      <c r="D321" s="54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</row>
    <row r="322" spans="1:18" ht="15.75" customHeight="1" x14ac:dyDescent="0.25">
      <c r="A322" s="13"/>
      <c r="B322" s="13"/>
      <c r="C322" s="13"/>
      <c r="D322" s="54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</row>
    <row r="323" spans="1:18" ht="15.75" customHeight="1" x14ac:dyDescent="0.25">
      <c r="A323" s="13"/>
      <c r="B323" s="13"/>
      <c r="C323" s="13"/>
      <c r="D323" s="54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</row>
    <row r="324" spans="1:18" ht="15.75" customHeight="1" x14ac:dyDescent="0.25">
      <c r="A324" s="13"/>
      <c r="B324" s="13"/>
      <c r="C324" s="13"/>
      <c r="D324" s="54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</row>
    <row r="325" spans="1:18" ht="15.75" customHeight="1" x14ac:dyDescent="0.25">
      <c r="A325" s="13"/>
      <c r="B325" s="13"/>
      <c r="C325" s="13"/>
      <c r="D325" s="54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</row>
    <row r="326" spans="1:18" ht="15.75" customHeight="1" x14ac:dyDescent="0.25">
      <c r="A326" s="13"/>
      <c r="B326" s="13"/>
      <c r="C326" s="13"/>
      <c r="D326" s="54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</row>
    <row r="327" spans="1:18" ht="15.75" customHeight="1" x14ac:dyDescent="0.25">
      <c r="A327" s="13"/>
      <c r="B327" s="13"/>
      <c r="C327" s="13"/>
      <c r="D327" s="54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</row>
    <row r="328" spans="1:18" ht="15.75" customHeight="1" x14ac:dyDescent="0.25">
      <c r="A328" s="13"/>
      <c r="B328" s="13"/>
      <c r="C328" s="13"/>
      <c r="D328" s="54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</row>
    <row r="329" spans="1:18" ht="15.75" customHeight="1" x14ac:dyDescent="0.25">
      <c r="A329" s="13"/>
      <c r="B329" s="13"/>
      <c r="C329" s="13"/>
      <c r="D329" s="54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</row>
    <row r="330" spans="1:18" ht="15.75" customHeight="1" x14ac:dyDescent="0.25">
      <c r="A330" s="13"/>
      <c r="B330" s="13"/>
      <c r="C330" s="13"/>
      <c r="D330" s="54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</row>
    <row r="331" spans="1:18" ht="15.75" customHeight="1" x14ac:dyDescent="0.25">
      <c r="A331" s="13"/>
      <c r="B331" s="13"/>
      <c r="C331" s="13"/>
      <c r="D331" s="54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</row>
    <row r="332" spans="1:18" ht="15.75" customHeight="1" x14ac:dyDescent="0.25">
      <c r="A332" s="13"/>
      <c r="B332" s="13"/>
      <c r="C332" s="13"/>
      <c r="D332" s="54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</row>
    <row r="333" spans="1:18" ht="15.75" customHeight="1" x14ac:dyDescent="0.25">
      <c r="A333" s="13"/>
      <c r="B333" s="13"/>
      <c r="C333" s="13"/>
      <c r="D333" s="54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</row>
    <row r="334" spans="1:18" ht="15.75" customHeight="1" x14ac:dyDescent="0.25">
      <c r="A334" s="13"/>
      <c r="B334" s="13"/>
      <c r="C334" s="13"/>
      <c r="D334" s="54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</row>
    <row r="335" spans="1:18" ht="15.75" customHeight="1" x14ac:dyDescent="0.25">
      <c r="A335" s="13"/>
      <c r="B335" s="13"/>
      <c r="C335" s="13"/>
      <c r="D335" s="54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</row>
    <row r="336" spans="1:18" ht="15.75" customHeight="1" x14ac:dyDescent="0.25">
      <c r="A336" s="13"/>
      <c r="B336" s="13"/>
      <c r="C336" s="13"/>
      <c r="D336" s="54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</row>
    <row r="337" spans="1:18" ht="15.75" customHeight="1" x14ac:dyDescent="0.25">
      <c r="A337" s="13"/>
      <c r="B337" s="13"/>
      <c r="C337" s="13"/>
      <c r="D337" s="54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</row>
    <row r="338" spans="1:18" ht="15.75" customHeight="1" x14ac:dyDescent="0.25">
      <c r="A338" s="13"/>
      <c r="B338" s="13"/>
      <c r="C338" s="13"/>
      <c r="D338" s="54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</row>
    <row r="339" spans="1:18" ht="15.75" customHeight="1" x14ac:dyDescent="0.25">
      <c r="A339" s="13"/>
      <c r="B339" s="13"/>
      <c r="C339" s="13"/>
      <c r="D339" s="54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</row>
    <row r="340" spans="1:18" ht="15.75" customHeight="1" x14ac:dyDescent="0.25">
      <c r="A340" s="13"/>
      <c r="B340" s="13"/>
      <c r="C340" s="13"/>
      <c r="D340" s="54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</row>
    <row r="341" spans="1:18" ht="15.75" customHeight="1" x14ac:dyDescent="0.25">
      <c r="A341" s="13"/>
      <c r="B341" s="13"/>
      <c r="C341" s="13"/>
      <c r="D341" s="54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</row>
    <row r="342" spans="1:18" ht="15.75" customHeight="1" x14ac:dyDescent="0.25">
      <c r="A342" s="13"/>
      <c r="B342" s="13"/>
      <c r="C342" s="13"/>
      <c r="D342" s="54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</row>
    <row r="343" spans="1:18" ht="15.75" customHeight="1" x14ac:dyDescent="0.25">
      <c r="A343" s="13"/>
      <c r="B343" s="13"/>
      <c r="C343" s="13"/>
      <c r="D343" s="54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</row>
    <row r="344" spans="1:18" ht="15.75" customHeight="1" x14ac:dyDescent="0.25">
      <c r="A344" s="13"/>
      <c r="B344" s="13"/>
      <c r="C344" s="13"/>
      <c r="D344" s="54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</row>
    <row r="345" spans="1:18" ht="15.75" customHeight="1" x14ac:dyDescent="0.25">
      <c r="A345" s="13"/>
      <c r="B345" s="13"/>
      <c r="C345" s="13"/>
      <c r="D345" s="54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</row>
    <row r="346" spans="1:18" ht="15.75" customHeight="1" x14ac:dyDescent="0.25">
      <c r="A346" s="13"/>
      <c r="B346" s="13"/>
      <c r="C346" s="13"/>
      <c r="D346" s="54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</row>
    <row r="347" spans="1:18" ht="15.75" customHeight="1" x14ac:dyDescent="0.25">
      <c r="A347" s="13"/>
      <c r="B347" s="13"/>
      <c r="C347" s="13"/>
      <c r="D347" s="54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</row>
    <row r="348" spans="1:18" ht="15.75" customHeight="1" x14ac:dyDescent="0.25">
      <c r="A348" s="13"/>
      <c r="B348" s="13"/>
      <c r="C348" s="13"/>
      <c r="D348" s="54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</row>
    <row r="349" spans="1:18" ht="15.75" customHeight="1" x14ac:dyDescent="0.25">
      <c r="A349" s="13"/>
      <c r="B349" s="13"/>
      <c r="C349" s="13"/>
      <c r="D349" s="54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</row>
    <row r="350" spans="1:18" ht="15.75" customHeight="1" x14ac:dyDescent="0.25">
      <c r="A350" s="13"/>
      <c r="B350" s="13"/>
      <c r="C350" s="13"/>
      <c r="D350" s="54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</row>
    <row r="351" spans="1:18" ht="15.75" customHeight="1" x14ac:dyDescent="0.25">
      <c r="A351" s="13"/>
      <c r="B351" s="13"/>
      <c r="C351" s="13"/>
      <c r="D351" s="54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</row>
    <row r="352" spans="1:18" ht="15.75" customHeight="1" x14ac:dyDescent="0.25">
      <c r="A352" s="13"/>
      <c r="B352" s="13"/>
      <c r="C352" s="13"/>
      <c r="D352" s="54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</row>
    <row r="353" spans="1:18" ht="15.75" customHeight="1" x14ac:dyDescent="0.25">
      <c r="A353" s="13"/>
      <c r="B353" s="13"/>
      <c r="C353" s="13"/>
      <c r="D353" s="54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</row>
    <row r="354" spans="1:18" ht="15.75" customHeight="1" x14ac:dyDescent="0.25">
      <c r="A354" s="13"/>
      <c r="B354" s="13"/>
      <c r="C354" s="13"/>
      <c r="D354" s="54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</row>
    <row r="355" spans="1:18" ht="15.75" customHeight="1" x14ac:dyDescent="0.25">
      <c r="A355" s="13"/>
      <c r="B355" s="13"/>
      <c r="C355" s="13"/>
      <c r="D355" s="54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</row>
    <row r="356" spans="1:18" ht="15.75" customHeight="1" x14ac:dyDescent="0.25">
      <c r="A356" s="13"/>
      <c r="B356" s="13"/>
      <c r="C356" s="13"/>
      <c r="D356" s="54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</row>
    <row r="357" spans="1:18" ht="15.75" customHeight="1" x14ac:dyDescent="0.25">
      <c r="A357" s="13"/>
      <c r="B357" s="13"/>
      <c r="C357" s="13"/>
      <c r="D357" s="54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</row>
    <row r="358" spans="1:18" ht="15.75" customHeight="1" x14ac:dyDescent="0.25">
      <c r="A358" s="13"/>
      <c r="B358" s="13"/>
      <c r="C358" s="13"/>
      <c r="D358" s="54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</row>
    <row r="359" spans="1:18" ht="15.75" customHeight="1" x14ac:dyDescent="0.25">
      <c r="A359" s="13"/>
      <c r="B359" s="13"/>
      <c r="C359" s="13"/>
      <c r="D359" s="54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</row>
    <row r="360" spans="1:18" ht="15.75" customHeight="1" x14ac:dyDescent="0.25">
      <c r="A360" s="13"/>
      <c r="B360" s="13"/>
      <c r="C360" s="13"/>
      <c r="D360" s="54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</row>
    <row r="361" spans="1:18" ht="15.75" customHeight="1" x14ac:dyDescent="0.25">
      <c r="A361" s="13"/>
      <c r="B361" s="13"/>
      <c r="C361" s="13"/>
      <c r="D361" s="54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</row>
    <row r="362" spans="1:18" ht="15.75" customHeight="1" x14ac:dyDescent="0.25">
      <c r="A362" s="13"/>
      <c r="B362" s="13"/>
      <c r="C362" s="13"/>
      <c r="D362" s="54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</row>
    <row r="363" spans="1:18" ht="15.75" customHeight="1" x14ac:dyDescent="0.25">
      <c r="A363" s="13"/>
      <c r="B363" s="13"/>
      <c r="C363" s="13"/>
      <c r="D363" s="54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</row>
    <row r="364" spans="1:18" ht="15.75" customHeight="1" x14ac:dyDescent="0.25">
      <c r="A364" s="13"/>
      <c r="B364" s="13"/>
      <c r="C364" s="13"/>
      <c r="D364" s="54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</row>
    <row r="365" spans="1:18" ht="15.75" customHeight="1" x14ac:dyDescent="0.25">
      <c r="A365" s="13"/>
      <c r="B365" s="13"/>
      <c r="C365" s="13"/>
      <c r="D365" s="54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</row>
    <row r="366" spans="1:18" ht="15.75" customHeight="1" x14ac:dyDescent="0.25">
      <c r="A366" s="13"/>
      <c r="B366" s="13"/>
      <c r="C366" s="13"/>
      <c r="D366" s="54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</row>
    <row r="367" spans="1:18" ht="15.75" customHeight="1" x14ac:dyDescent="0.25">
      <c r="A367" s="13"/>
      <c r="B367" s="13"/>
      <c r="C367" s="13"/>
      <c r="D367" s="54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</row>
    <row r="368" spans="1:18" ht="15.75" customHeight="1" x14ac:dyDescent="0.25">
      <c r="A368" s="13"/>
      <c r="B368" s="13"/>
      <c r="C368" s="13"/>
      <c r="D368" s="54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</row>
    <row r="369" spans="1:18" ht="15.75" customHeight="1" x14ac:dyDescent="0.25">
      <c r="A369" s="13"/>
      <c r="B369" s="13"/>
      <c r="C369" s="13"/>
      <c r="D369" s="54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</row>
    <row r="370" spans="1:18" ht="15.75" customHeight="1" x14ac:dyDescent="0.25">
      <c r="A370" s="13"/>
      <c r="B370" s="13"/>
      <c r="C370" s="13"/>
      <c r="D370" s="54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</row>
    <row r="371" spans="1:18" ht="15.75" customHeight="1" x14ac:dyDescent="0.25">
      <c r="A371" s="13"/>
      <c r="B371" s="13"/>
      <c r="C371" s="13"/>
      <c r="D371" s="54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</row>
    <row r="372" spans="1:18" ht="15.75" customHeight="1" x14ac:dyDescent="0.25">
      <c r="A372" s="13"/>
      <c r="B372" s="13"/>
      <c r="C372" s="13"/>
      <c r="D372" s="54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</row>
    <row r="373" spans="1:18" ht="15.75" customHeight="1" x14ac:dyDescent="0.25">
      <c r="A373" s="13"/>
      <c r="B373" s="13"/>
      <c r="C373" s="13"/>
      <c r="D373" s="54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</row>
    <row r="374" spans="1:18" ht="15.75" customHeight="1" x14ac:dyDescent="0.25">
      <c r="A374" s="13"/>
      <c r="B374" s="13"/>
      <c r="C374" s="13"/>
      <c r="D374" s="54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</row>
    <row r="375" spans="1:18" ht="15.75" customHeight="1" x14ac:dyDescent="0.25">
      <c r="A375" s="13"/>
      <c r="B375" s="13"/>
      <c r="C375" s="13"/>
      <c r="D375" s="54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</row>
    <row r="376" spans="1:18" ht="15.75" customHeight="1" x14ac:dyDescent="0.25">
      <c r="A376" s="13"/>
      <c r="B376" s="13"/>
      <c r="C376" s="13"/>
      <c r="D376" s="54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</row>
    <row r="377" spans="1:18" ht="15.75" customHeight="1" x14ac:dyDescent="0.25">
      <c r="A377" s="13"/>
      <c r="B377" s="13"/>
      <c r="C377" s="13"/>
      <c r="D377" s="54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</row>
    <row r="378" spans="1:18" ht="15.75" customHeight="1" x14ac:dyDescent="0.25">
      <c r="A378" s="13"/>
      <c r="B378" s="13"/>
      <c r="C378" s="13"/>
      <c r="D378" s="54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</row>
    <row r="379" spans="1:18" ht="15.75" customHeight="1" x14ac:dyDescent="0.25">
      <c r="A379" s="13"/>
      <c r="B379" s="13"/>
      <c r="C379" s="13"/>
      <c r="D379" s="54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</row>
    <row r="380" spans="1:18" ht="15.75" customHeight="1" x14ac:dyDescent="0.25">
      <c r="A380" s="13"/>
      <c r="B380" s="13"/>
      <c r="C380" s="13"/>
      <c r="D380" s="54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</row>
    <row r="381" spans="1:18" ht="15.75" customHeight="1" x14ac:dyDescent="0.25">
      <c r="A381" s="13"/>
      <c r="B381" s="13"/>
      <c r="C381" s="13"/>
      <c r="D381" s="54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</row>
    <row r="382" spans="1:18" ht="15.75" customHeight="1" x14ac:dyDescent="0.25">
      <c r="A382" s="13"/>
      <c r="B382" s="13"/>
      <c r="C382" s="13"/>
      <c r="D382" s="54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</row>
    <row r="383" spans="1:18" ht="15.75" customHeight="1" x14ac:dyDescent="0.25">
      <c r="A383" s="13"/>
      <c r="B383" s="13"/>
      <c r="C383" s="13"/>
      <c r="D383" s="54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</row>
    <row r="384" spans="1:18" ht="15.75" customHeight="1" x14ac:dyDescent="0.25">
      <c r="A384" s="13"/>
      <c r="B384" s="13"/>
      <c r="C384" s="13"/>
      <c r="D384" s="54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</row>
    <row r="385" spans="1:18" ht="15.75" customHeight="1" x14ac:dyDescent="0.25">
      <c r="A385" s="13"/>
      <c r="B385" s="13"/>
      <c r="C385" s="13"/>
      <c r="D385" s="54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</row>
    <row r="386" spans="1:18" ht="15.75" customHeight="1" x14ac:dyDescent="0.25">
      <c r="A386" s="13"/>
      <c r="B386" s="13"/>
      <c r="C386" s="13"/>
      <c r="D386" s="54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</row>
    <row r="387" spans="1:18" ht="15.75" customHeight="1" x14ac:dyDescent="0.25">
      <c r="A387" s="13"/>
      <c r="B387" s="13"/>
      <c r="C387" s="13"/>
      <c r="D387" s="54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</row>
    <row r="388" spans="1:18" ht="15.75" customHeight="1" x14ac:dyDescent="0.25">
      <c r="A388" s="13"/>
      <c r="B388" s="13"/>
      <c r="C388" s="13"/>
      <c r="D388" s="54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</row>
    <row r="389" spans="1:18" ht="15.75" customHeight="1" x14ac:dyDescent="0.25">
      <c r="A389" s="13"/>
      <c r="B389" s="13"/>
      <c r="C389" s="13"/>
      <c r="D389" s="54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</row>
    <row r="390" spans="1:18" ht="15.75" customHeight="1" x14ac:dyDescent="0.25">
      <c r="A390" s="13"/>
      <c r="B390" s="13"/>
      <c r="C390" s="13"/>
      <c r="D390" s="54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</row>
    <row r="391" spans="1:18" ht="15.75" customHeight="1" x14ac:dyDescent="0.25">
      <c r="A391" s="13"/>
      <c r="B391" s="13"/>
      <c r="C391" s="13"/>
      <c r="D391" s="54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</row>
    <row r="392" spans="1:18" ht="15.75" customHeight="1" x14ac:dyDescent="0.25">
      <c r="A392" s="13"/>
      <c r="B392" s="13"/>
      <c r="C392" s="13"/>
      <c r="D392" s="54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</row>
    <row r="393" spans="1:18" ht="15.75" customHeight="1" x14ac:dyDescent="0.25">
      <c r="A393" s="13"/>
      <c r="B393" s="13"/>
      <c r="C393" s="13"/>
      <c r="D393" s="54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</row>
    <row r="394" spans="1:18" ht="15.75" customHeight="1" x14ac:dyDescent="0.25">
      <c r="A394" s="13"/>
      <c r="B394" s="13"/>
      <c r="C394" s="13"/>
      <c r="D394" s="54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</row>
    <row r="395" spans="1:18" ht="15.75" customHeight="1" x14ac:dyDescent="0.25">
      <c r="A395" s="13"/>
      <c r="B395" s="13"/>
      <c r="C395" s="13"/>
      <c r="D395" s="54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</row>
    <row r="396" spans="1:18" ht="15.75" customHeight="1" x14ac:dyDescent="0.25">
      <c r="A396" s="13"/>
      <c r="B396" s="13"/>
      <c r="C396" s="13"/>
      <c r="D396" s="54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</row>
    <row r="397" spans="1:18" ht="15.75" customHeight="1" x14ac:dyDescent="0.25">
      <c r="A397" s="13"/>
      <c r="B397" s="13"/>
      <c r="C397" s="13"/>
      <c r="D397" s="54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</row>
    <row r="398" spans="1:18" ht="15.75" customHeight="1" x14ac:dyDescent="0.25">
      <c r="A398" s="13"/>
      <c r="B398" s="13"/>
      <c r="C398" s="13"/>
      <c r="D398" s="54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</row>
    <row r="399" spans="1:18" ht="15.75" customHeight="1" x14ac:dyDescent="0.25">
      <c r="A399" s="13"/>
      <c r="B399" s="13"/>
      <c r="C399" s="13"/>
      <c r="D399" s="54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</row>
    <row r="400" spans="1:18" ht="15.75" customHeight="1" x14ac:dyDescent="0.25">
      <c r="A400" s="13"/>
      <c r="B400" s="13"/>
      <c r="C400" s="13"/>
      <c r="D400" s="54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</row>
    <row r="401" spans="1:18" ht="15.75" customHeight="1" x14ac:dyDescent="0.25">
      <c r="A401" s="13"/>
      <c r="B401" s="13"/>
      <c r="C401" s="13"/>
      <c r="D401" s="54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</row>
    <row r="402" spans="1:18" ht="15.75" customHeight="1" x14ac:dyDescent="0.25">
      <c r="A402" s="13"/>
      <c r="B402" s="13"/>
      <c r="C402" s="13"/>
      <c r="D402" s="54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</row>
    <row r="403" spans="1:18" ht="15.75" customHeight="1" x14ac:dyDescent="0.25">
      <c r="A403" s="13"/>
      <c r="B403" s="13"/>
      <c r="C403" s="13"/>
      <c r="D403" s="54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</row>
    <row r="404" spans="1:18" ht="15.75" customHeight="1" x14ac:dyDescent="0.25">
      <c r="A404" s="13"/>
      <c r="B404" s="13"/>
      <c r="C404" s="13"/>
      <c r="D404" s="54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</row>
    <row r="405" spans="1:18" ht="15.75" customHeight="1" x14ac:dyDescent="0.25">
      <c r="A405" s="13"/>
      <c r="B405" s="13"/>
      <c r="C405" s="13"/>
      <c r="D405" s="54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</row>
    <row r="406" spans="1:18" ht="15.75" customHeight="1" x14ac:dyDescent="0.25">
      <c r="A406" s="13"/>
      <c r="B406" s="13"/>
      <c r="C406" s="13"/>
      <c r="D406" s="54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</row>
    <row r="407" spans="1:18" ht="15.75" customHeight="1" x14ac:dyDescent="0.25">
      <c r="A407" s="13"/>
      <c r="B407" s="13"/>
      <c r="C407" s="13"/>
      <c r="D407" s="54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</row>
    <row r="408" spans="1:18" ht="15.75" customHeight="1" x14ac:dyDescent="0.25">
      <c r="A408" s="13"/>
      <c r="B408" s="13"/>
      <c r="C408" s="13"/>
      <c r="D408" s="54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</row>
    <row r="409" spans="1:18" ht="15.75" customHeight="1" x14ac:dyDescent="0.25">
      <c r="A409" s="13"/>
      <c r="B409" s="13"/>
      <c r="C409" s="13"/>
      <c r="D409" s="54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</row>
    <row r="410" spans="1:18" ht="15.75" customHeight="1" x14ac:dyDescent="0.25">
      <c r="A410" s="13"/>
      <c r="B410" s="13"/>
      <c r="C410" s="13"/>
      <c r="D410" s="54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</row>
    <row r="411" spans="1:18" ht="15.75" customHeight="1" x14ac:dyDescent="0.25">
      <c r="A411" s="13"/>
      <c r="B411" s="13"/>
      <c r="C411" s="13"/>
      <c r="D411" s="54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</row>
    <row r="412" spans="1:18" ht="15.75" customHeight="1" x14ac:dyDescent="0.25">
      <c r="A412" s="13"/>
      <c r="B412" s="13"/>
      <c r="C412" s="13"/>
      <c r="D412" s="54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</row>
    <row r="413" spans="1:18" ht="15.75" customHeight="1" x14ac:dyDescent="0.25">
      <c r="A413" s="13"/>
      <c r="B413" s="13"/>
      <c r="C413" s="13"/>
      <c r="D413" s="54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</row>
    <row r="414" spans="1:18" ht="15.75" customHeight="1" x14ac:dyDescent="0.25">
      <c r="A414" s="13"/>
      <c r="B414" s="13"/>
      <c r="C414" s="13"/>
      <c r="D414" s="54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</row>
    <row r="415" spans="1:18" ht="15.75" customHeight="1" x14ac:dyDescent="0.25">
      <c r="A415" s="13"/>
      <c r="B415" s="13"/>
      <c r="C415" s="13"/>
      <c r="D415" s="54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</row>
    <row r="416" spans="1:18" ht="15.75" customHeight="1" x14ac:dyDescent="0.25">
      <c r="A416" s="13"/>
      <c r="B416" s="13"/>
      <c r="C416" s="13"/>
      <c r="D416" s="54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</row>
    <row r="417" spans="1:18" ht="15.75" customHeight="1" x14ac:dyDescent="0.25">
      <c r="A417" s="13"/>
      <c r="B417" s="13"/>
      <c r="C417" s="13"/>
      <c r="D417" s="54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</row>
    <row r="418" spans="1:18" ht="15.75" customHeight="1" x14ac:dyDescent="0.25">
      <c r="A418" s="13"/>
      <c r="B418" s="13"/>
      <c r="C418" s="13"/>
      <c r="D418" s="54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</row>
    <row r="419" spans="1:18" ht="15.75" customHeight="1" x14ac:dyDescent="0.25">
      <c r="A419" s="13"/>
      <c r="B419" s="13"/>
      <c r="C419" s="13"/>
      <c r="D419" s="54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</row>
    <row r="420" spans="1:18" ht="15.75" customHeight="1" x14ac:dyDescent="0.25">
      <c r="A420" s="13"/>
      <c r="B420" s="13"/>
      <c r="C420" s="13"/>
      <c r="D420" s="54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</row>
    <row r="421" spans="1:18" ht="15.75" customHeight="1" x14ac:dyDescent="0.25">
      <c r="A421" s="13"/>
      <c r="B421" s="13"/>
      <c r="C421" s="13"/>
      <c r="D421" s="54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</row>
    <row r="422" spans="1:18" ht="15.75" customHeight="1" x14ac:dyDescent="0.25">
      <c r="A422" s="13"/>
      <c r="B422" s="13"/>
      <c r="C422" s="13"/>
      <c r="D422" s="54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</row>
    <row r="423" spans="1:18" ht="15.75" customHeight="1" x14ac:dyDescent="0.25">
      <c r="A423" s="13"/>
      <c r="B423" s="13"/>
      <c r="C423" s="13"/>
      <c r="D423" s="54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</row>
    <row r="424" spans="1:18" ht="15.75" customHeight="1" x14ac:dyDescent="0.25">
      <c r="A424" s="13"/>
      <c r="B424" s="13"/>
      <c r="C424" s="13"/>
      <c r="D424" s="54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</row>
    <row r="425" spans="1:18" ht="15.75" customHeight="1" x14ac:dyDescent="0.25">
      <c r="A425" s="13"/>
      <c r="B425" s="13"/>
      <c r="C425" s="13"/>
      <c r="D425" s="54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</row>
    <row r="426" spans="1:18" ht="15.75" customHeight="1" x14ac:dyDescent="0.25">
      <c r="A426" s="13"/>
      <c r="B426" s="13"/>
      <c r="C426" s="13"/>
      <c r="D426" s="54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</row>
    <row r="427" spans="1:18" ht="15.75" customHeight="1" x14ac:dyDescent="0.25">
      <c r="A427" s="13"/>
      <c r="B427" s="13"/>
      <c r="C427" s="13"/>
      <c r="D427" s="54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</row>
    <row r="428" spans="1:18" ht="15.75" customHeight="1" x14ac:dyDescent="0.25">
      <c r="A428" s="13"/>
      <c r="B428" s="13"/>
      <c r="C428" s="13"/>
      <c r="D428" s="54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</row>
    <row r="429" spans="1:18" ht="15.75" customHeight="1" x14ac:dyDescent="0.25">
      <c r="A429" s="13"/>
      <c r="B429" s="13"/>
      <c r="C429" s="13"/>
      <c r="D429" s="54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</row>
    <row r="430" spans="1:18" ht="15.75" customHeight="1" x14ac:dyDescent="0.25">
      <c r="A430" s="13"/>
      <c r="B430" s="13"/>
      <c r="C430" s="13"/>
      <c r="D430" s="54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</row>
    <row r="431" spans="1:18" ht="15.75" customHeight="1" x14ac:dyDescent="0.25">
      <c r="A431" s="13"/>
      <c r="B431" s="13"/>
      <c r="C431" s="13"/>
      <c r="D431" s="54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</row>
    <row r="432" spans="1:18" ht="15.75" customHeight="1" x14ac:dyDescent="0.25">
      <c r="A432" s="13"/>
      <c r="B432" s="13"/>
      <c r="C432" s="13"/>
      <c r="D432" s="54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</row>
    <row r="433" spans="1:18" ht="15.75" customHeight="1" x14ac:dyDescent="0.25">
      <c r="A433" s="13"/>
      <c r="B433" s="13"/>
      <c r="C433" s="13"/>
      <c r="D433" s="54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</row>
    <row r="434" spans="1:18" ht="15.75" customHeight="1" x14ac:dyDescent="0.25">
      <c r="A434" s="13"/>
      <c r="B434" s="13"/>
      <c r="C434" s="13"/>
      <c r="D434" s="54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</row>
    <row r="435" spans="1:18" ht="15.75" customHeight="1" x14ac:dyDescent="0.25">
      <c r="A435" s="13"/>
      <c r="B435" s="13"/>
      <c r="C435" s="13"/>
      <c r="D435" s="54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</row>
    <row r="436" spans="1:18" ht="15.75" customHeight="1" x14ac:dyDescent="0.25">
      <c r="A436" s="13"/>
      <c r="B436" s="13"/>
      <c r="C436" s="13"/>
      <c r="D436" s="54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</row>
    <row r="437" spans="1:18" ht="15.75" customHeight="1" x14ac:dyDescent="0.25">
      <c r="A437" s="13"/>
      <c r="B437" s="13"/>
      <c r="C437" s="13"/>
      <c r="D437" s="54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</row>
    <row r="438" spans="1:18" ht="15.75" customHeight="1" x14ac:dyDescent="0.25">
      <c r="A438" s="13"/>
      <c r="B438" s="13"/>
      <c r="C438" s="13"/>
      <c r="D438" s="54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</row>
    <row r="439" spans="1:18" ht="15.75" customHeight="1" x14ac:dyDescent="0.25">
      <c r="A439" s="13"/>
      <c r="B439" s="13"/>
      <c r="C439" s="13"/>
      <c r="D439" s="54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</row>
    <row r="440" spans="1:18" ht="15.75" customHeight="1" x14ac:dyDescent="0.25">
      <c r="A440" s="13"/>
      <c r="B440" s="13"/>
      <c r="C440" s="13"/>
      <c r="D440" s="54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</row>
    <row r="441" spans="1:18" ht="15.75" customHeight="1" x14ac:dyDescent="0.25">
      <c r="A441" s="13"/>
      <c r="B441" s="13"/>
      <c r="C441" s="13"/>
      <c r="D441" s="54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</row>
    <row r="442" spans="1:18" ht="15.75" customHeight="1" x14ac:dyDescent="0.25">
      <c r="A442" s="13"/>
      <c r="B442" s="13"/>
      <c r="C442" s="13"/>
      <c r="D442" s="54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</row>
    <row r="443" spans="1:18" ht="15.75" customHeight="1" x14ac:dyDescent="0.25">
      <c r="A443" s="13"/>
      <c r="B443" s="13"/>
      <c r="C443" s="13"/>
      <c r="D443" s="54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</row>
    <row r="444" spans="1:18" ht="15.75" customHeight="1" x14ac:dyDescent="0.25">
      <c r="A444" s="13"/>
      <c r="B444" s="13"/>
      <c r="C444" s="13"/>
      <c r="D444" s="54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</row>
    <row r="445" spans="1:18" ht="15.75" customHeight="1" x14ac:dyDescent="0.25">
      <c r="A445" s="13"/>
      <c r="B445" s="13"/>
      <c r="C445" s="13"/>
      <c r="D445" s="54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</row>
    <row r="446" spans="1:18" ht="15.75" customHeight="1" x14ac:dyDescent="0.25">
      <c r="A446" s="13"/>
      <c r="B446" s="13"/>
      <c r="C446" s="13"/>
      <c r="D446" s="54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</row>
    <row r="447" spans="1:18" ht="15.75" customHeight="1" x14ac:dyDescent="0.25">
      <c r="A447" s="13"/>
      <c r="B447" s="13"/>
      <c r="C447" s="13"/>
      <c r="D447" s="54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</row>
    <row r="448" spans="1:18" ht="15.75" customHeight="1" x14ac:dyDescent="0.25">
      <c r="A448" s="13"/>
      <c r="B448" s="13"/>
      <c r="C448" s="13"/>
      <c r="D448" s="54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</row>
    <row r="449" spans="1:18" ht="15.75" customHeight="1" x14ac:dyDescent="0.25">
      <c r="A449" s="13"/>
      <c r="B449" s="13"/>
      <c r="C449" s="13"/>
      <c r="D449" s="54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</row>
    <row r="450" spans="1:18" ht="15.75" customHeight="1" x14ac:dyDescent="0.25">
      <c r="A450" s="13"/>
      <c r="B450" s="13"/>
      <c r="C450" s="13"/>
      <c r="D450" s="54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</row>
    <row r="451" spans="1:18" ht="15.75" customHeight="1" x14ac:dyDescent="0.25">
      <c r="A451" s="13"/>
      <c r="B451" s="13"/>
      <c r="C451" s="13"/>
      <c r="D451" s="54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</row>
    <row r="452" spans="1:18" ht="15.75" customHeight="1" x14ac:dyDescent="0.25">
      <c r="A452" s="13"/>
      <c r="B452" s="13"/>
      <c r="C452" s="13"/>
      <c r="D452" s="54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</row>
    <row r="453" spans="1:18" ht="15.75" customHeight="1" x14ac:dyDescent="0.25">
      <c r="A453" s="13"/>
      <c r="B453" s="13"/>
      <c r="C453" s="13"/>
      <c r="D453" s="54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</row>
    <row r="454" spans="1:18" ht="15.75" customHeight="1" x14ac:dyDescent="0.25">
      <c r="A454" s="13"/>
      <c r="B454" s="13"/>
      <c r="C454" s="13"/>
      <c r="D454" s="54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</row>
    <row r="455" spans="1:18" ht="15.75" customHeight="1" x14ac:dyDescent="0.25">
      <c r="A455" s="13"/>
      <c r="B455" s="13"/>
      <c r="C455" s="13"/>
      <c r="D455" s="54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</row>
    <row r="456" spans="1:18" ht="15.75" customHeight="1" x14ac:dyDescent="0.25">
      <c r="A456" s="13"/>
      <c r="B456" s="13"/>
      <c r="C456" s="13"/>
      <c r="D456" s="54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</row>
    <row r="457" spans="1:18" ht="15.75" customHeight="1" x14ac:dyDescent="0.25">
      <c r="A457" s="13"/>
      <c r="B457" s="13"/>
      <c r="C457" s="13"/>
      <c r="D457" s="54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</row>
    <row r="458" spans="1:18" ht="15.75" customHeight="1" x14ac:dyDescent="0.25">
      <c r="A458" s="13"/>
      <c r="B458" s="13"/>
      <c r="C458" s="13"/>
      <c r="D458" s="54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</row>
    <row r="459" spans="1:18" ht="15.75" customHeight="1" x14ac:dyDescent="0.25">
      <c r="A459" s="13"/>
      <c r="B459" s="13"/>
      <c r="C459" s="13"/>
      <c r="D459" s="54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</row>
    <row r="460" spans="1:18" ht="15.75" customHeight="1" x14ac:dyDescent="0.25">
      <c r="A460" s="13"/>
      <c r="B460" s="13"/>
      <c r="C460" s="13"/>
      <c r="D460" s="54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</row>
    <row r="461" spans="1:18" ht="15.75" customHeight="1" x14ac:dyDescent="0.25">
      <c r="A461" s="13"/>
      <c r="B461" s="13"/>
      <c r="C461" s="13"/>
      <c r="D461" s="54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</row>
    <row r="462" spans="1:18" ht="15.75" customHeight="1" x14ac:dyDescent="0.25">
      <c r="A462" s="13"/>
      <c r="B462" s="13"/>
      <c r="C462" s="13"/>
      <c r="D462" s="54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</row>
    <row r="463" spans="1:18" ht="15.75" customHeight="1" x14ac:dyDescent="0.25">
      <c r="A463" s="13"/>
      <c r="B463" s="13"/>
      <c r="C463" s="13"/>
      <c r="D463" s="54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</row>
    <row r="464" spans="1:18" ht="15.75" customHeight="1" x14ac:dyDescent="0.25">
      <c r="A464" s="13"/>
      <c r="B464" s="13"/>
      <c r="C464" s="13"/>
      <c r="D464" s="54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</row>
    <row r="465" spans="1:18" ht="15.75" customHeight="1" x14ac:dyDescent="0.25">
      <c r="A465" s="13"/>
      <c r="B465" s="13"/>
      <c r="C465" s="13"/>
      <c r="D465" s="54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</row>
    <row r="466" spans="1:18" ht="15.75" customHeight="1" x14ac:dyDescent="0.25">
      <c r="A466" s="13"/>
      <c r="B466" s="13"/>
      <c r="C466" s="13"/>
      <c r="D466" s="54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</row>
    <row r="467" spans="1:18" ht="15.75" customHeight="1" x14ac:dyDescent="0.25">
      <c r="A467" s="13"/>
      <c r="B467" s="13"/>
      <c r="C467" s="13"/>
      <c r="D467" s="54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</row>
    <row r="468" spans="1:18" ht="15.75" customHeight="1" x14ac:dyDescent="0.25">
      <c r="A468" s="13"/>
      <c r="B468" s="13"/>
      <c r="C468" s="13"/>
      <c r="D468" s="54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</row>
    <row r="469" spans="1:18" ht="15.75" customHeight="1" x14ac:dyDescent="0.25">
      <c r="A469" s="13"/>
      <c r="B469" s="13"/>
      <c r="C469" s="13"/>
      <c r="D469" s="54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</row>
    <row r="470" spans="1:18" ht="15.75" customHeight="1" x14ac:dyDescent="0.25">
      <c r="A470" s="13"/>
      <c r="B470" s="13"/>
      <c r="C470" s="13"/>
      <c r="D470" s="54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</row>
    <row r="471" spans="1:18" ht="15.75" customHeight="1" x14ac:dyDescent="0.25">
      <c r="A471" s="13"/>
      <c r="B471" s="13"/>
      <c r="C471" s="13"/>
      <c r="D471" s="54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</row>
    <row r="472" spans="1:18" ht="15.75" customHeight="1" x14ac:dyDescent="0.25">
      <c r="A472" s="13"/>
      <c r="B472" s="13"/>
      <c r="C472" s="13"/>
      <c r="D472" s="54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</row>
    <row r="473" spans="1:18" ht="15.75" customHeight="1" x14ac:dyDescent="0.25">
      <c r="A473" s="13"/>
      <c r="B473" s="13"/>
      <c r="C473" s="13"/>
      <c r="D473" s="54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</row>
    <row r="474" spans="1:18" ht="15.75" customHeight="1" x14ac:dyDescent="0.25">
      <c r="A474" s="13"/>
      <c r="B474" s="13"/>
      <c r="C474" s="13"/>
      <c r="D474" s="54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</row>
    <row r="475" spans="1:18" ht="15.75" customHeight="1" x14ac:dyDescent="0.25">
      <c r="A475" s="13"/>
      <c r="B475" s="13"/>
      <c r="C475" s="13"/>
      <c r="D475" s="54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</row>
    <row r="476" spans="1:18" ht="15.75" customHeight="1" x14ac:dyDescent="0.25">
      <c r="A476" s="13"/>
      <c r="B476" s="13"/>
      <c r="C476" s="13"/>
      <c r="D476" s="54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</row>
    <row r="477" spans="1:18" ht="15.75" customHeight="1" x14ac:dyDescent="0.25">
      <c r="A477" s="13"/>
      <c r="B477" s="13"/>
      <c r="C477" s="13"/>
      <c r="D477" s="54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</row>
    <row r="478" spans="1:18" ht="15.75" customHeight="1" x14ac:dyDescent="0.25">
      <c r="A478" s="13"/>
      <c r="B478" s="13"/>
      <c r="C478" s="13"/>
      <c r="D478" s="54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</row>
    <row r="479" spans="1:18" ht="15.75" customHeight="1" x14ac:dyDescent="0.25">
      <c r="A479" s="13"/>
      <c r="B479" s="13"/>
      <c r="C479" s="13"/>
      <c r="D479" s="54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</row>
    <row r="480" spans="1:18" ht="15.75" customHeight="1" x14ac:dyDescent="0.25">
      <c r="A480" s="13"/>
      <c r="B480" s="13"/>
      <c r="C480" s="13"/>
      <c r="D480" s="54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</row>
    <row r="481" spans="1:18" ht="15.75" customHeight="1" x14ac:dyDescent="0.25">
      <c r="A481" s="13"/>
      <c r="B481" s="13"/>
      <c r="C481" s="13"/>
      <c r="D481" s="54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</row>
    <row r="482" spans="1:18" ht="15.75" customHeight="1" x14ac:dyDescent="0.25">
      <c r="A482" s="13"/>
      <c r="B482" s="13"/>
      <c r="C482" s="13"/>
      <c r="D482" s="54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</row>
    <row r="483" spans="1:18" ht="15.75" customHeight="1" x14ac:dyDescent="0.25">
      <c r="A483" s="13"/>
      <c r="B483" s="13"/>
      <c r="C483" s="13"/>
      <c r="D483" s="54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</row>
    <row r="484" spans="1:18" ht="15.75" customHeight="1" x14ac:dyDescent="0.25">
      <c r="A484" s="13"/>
      <c r="B484" s="13"/>
      <c r="C484" s="13"/>
      <c r="D484" s="54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</row>
    <row r="485" spans="1:18" ht="15.75" customHeight="1" x14ac:dyDescent="0.25">
      <c r="A485" s="13"/>
      <c r="B485" s="13"/>
      <c r="C485" s="13"/>
      <c r="D485" s="54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</row>
    <row r="486" spans="1:18" ht="15.75" customHeight="1" x14ac:dyDescent="0.25">
      <c r="A486" s="13"/>
      <c r="B486" s="13"/>
      <c r="C486" s="13"/>
      <c r="D486" s="54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</row>
    <row r="487" spans="1:18" ht="15.75" customHeight="1" x14ac:dyDescent="0.25">
      <c r="A487" s="13"/>
      <c r="B487" s="13"/>
      <c r="C487" s="13"/>
      <c r="D487" s="54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</row>
    <row r="488" spans="1:18" ht="15.75" customHeight="1" x14ac:dyDescent="0.25">
      <c r="A488" s="13"/>
      <c r="B488" s="13"/>
      <c r="C488" s="13"/>
      <c r="D488" s="54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</row>
    <row r="489" spans="1:18" ht="15.75" customHeight="1" x14ac:dyDescent="0.25">
      <c r="A489" s="13"/>
      <c r="B489" s="13"/>
      <c r="C489" s="13"/>
      <c r="D489" s="54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</row>
    <row r="490" spans="1:18" ht="15.75" customHeight="1" x14ac:dyDescent="0.25">
      <c r="A490" s="13"/>
      <c r="B490" s="13"/>
      <c r="C490" s="13"/>
      <c r="D490" s="54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</row>
    <row r="491" spans="1:18" ht="15.75" customHeight="1" x14ac:dyDescent="0.25">
      <c r="A491" s="13"/>
      <c r="B491" s="13"/>
      <c r="C491" s="13"/>
      <c r="D491" s="54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</row>
    <row r="492" spans="1:18" ht="15.75" customHeight="1" x14ac:dyDescent="0.25">
      <c r="A492" s="13"/>
      <c r="B492" s="13"/>
      <c r="C492" s="13"/>
      <c r="D492" s="54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</row>
    <row r="493" spans="1:18" ht="15.75" customHeight="1" x14ac:dyDescent="0.25">
      <c r="A493" s="13"/>
      <c r="B493" s="13"/>
      <c r="C493" s="13"/>
      <c r="D493" s="54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</row>
    <row r="494" spans="1:18" ht="15.75" customHeight="1" x14ac:dyDescent="0.25">
      <c r="A494" s="13"/>
      <c r="B494" s="13"/>
      <c r="C494" s="13"/>
      <c r="D494" s="54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</row>
    <row r="495" spans="1:18" ht="15.75" customHeight="1" x14ac:dyDescent="0.25">
      <c r="A495" s="13"/>
      <c r="B495" s="13"/>
      <c r="C495" s="13"/>
      <c r="D495" s="54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</row>
    <row r="496" spans="1:18" ht="15.75" customHeight="1" x14ac:dyDescent="0.25">
      <c r="A496" s="13"/>
      <c r="B496" s="13"/>
      <c r="C496" s="13"/>
      <c r="D496" s="54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</row>
    <row r="497" spans="1:18" ht="15.75" customHeight="1" x14ac:dyDescent="0.25">
      <c r="A497" s="13"/>
      <c r="B497" s="13"/>
      <c r="C497" s="13"/>
      <c r="D497" s="54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</row>
    <row r="498" spans="1:18" ht="15.75" customHeight="1" x14ac:dyDescent="0.25">
      <c r="A498" s="13"/>
      <c r="B498" s="13"/>
      <c r="C498" s="13"/>
      <c r="D498" s="54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</row>
    <row r="499" spans="1:18" ht="15.75" customHeight="1" x14ac:dyDescent="0.25">
      <c r="A499" s="13"/>
      <c r="B499" s="13"/>
      <c r="C499" s="13"/>
      <c r="D499" s="54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</row>
    <row r="500" spans="1:18" ht="15.75" customHeight="1" x14ac:dyDescent="0.25">
      <c r="A500" s="13"/>
      <c r="B500" s="13"/>
      <c r="C500" s="13"/>
      <c r="D500" s="54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</row>
    <row r="501" spans="1:18" ht="15.75" customHeight="1" x14ac:dyDescent="0.25">
      <c r="A501" s="13"/>
      <c r="B501" s="13"/>
      <c r="C501" s="13"/>
      <c r="D501" s="54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</row>
    <row r="502" spans="1:18" ht="15.75" customHeight="1" x14ac:dyDescent="0.25">
      <c r="A502" s="13"/>
      <c r="B502" s="13"/>
      <c r="C502" s="13"/>
      <c r="D502" s="54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</row>
    <row r="503" spans="1:18" ht="15.75" customHeight="1" x14ac:dyDescent="0.25">
      <c r="A503" s="13"/>
      <c r="B503" s="13"/>
      <c r="C503" s="13"/>
      <c r="D503" s="54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</row>
    <row r="504" spans="1:18" ht="15.75" customHeight="1" x14ac:dyDescent="0.25">
      <c r="A504" s="13"/>
      <c r="B504" s="13"/>
      <c r="C504" s="13"/>
      <c r="D504" s="54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</row>
    <row r="505" spans="1:18" ht="15.75" customHeight="1" x14ac:dyDescent="0.25">
      <c r="A505" s="13"/>
      <c r="B505" s="13"/>
      <c r="C505" s="13"/>
      <c r="D505" s="54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</row>
    <row r="506" spans="1:18" ht="15.75" customHeight="1" x14ac:dyDescent="0.25">
      <c r="A506" s="13"/>
      <c r="B506" s="13"/>
      <c r="C506" s="13"/>
      <c r="D506" s="54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</row>
    <row r="507" spans="1:18" ht="15.75" customHeight="1" x14ac:dyDescent="0.25">
      <c r="A507" s="13"/>
      <c r="B507" s="13"/>
      <c r="C507" s="13"/>
      <c r="D507" s="54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</row>
    <row r="508" spans="1:18" ht="15.75" customHeight="1" x14ac:dyDescent="0.25">
      <c r="A508" s="13"/>
      <c r="B508" s="13"/>
      <c r="C508" s="13"/>
      <c r="D508" s="54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</row>
    <row r="509" spans="1:18" ht="15.75" customHeight="1" x14ac:dyDescent="0.25">
      <c r="A509" s="13"/>
      <c r="B509" s="13"/>
      <c r="C509" s="13"/>
      <c r="D509" s="54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</row>
    <row r="510" spans="1:18" ht="15.75" customHeight="1" x14ac:dyDescent="0.25">
      <c r="A510" s="13"/>
      <c r="B510" s="13"/>
      <c r="C510" s="13"/>
      <c r="D510" s="54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</row>
    <row r="511" spans="1:18" ht="15.75" customHeight="1" x14ac:dyDescent="0.25">
      <c r="A511" s="13"/>
      <c r="B511" s="13"/>
      <c r="C511" s="13"/>
      <c r="D511" s="54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</row>
    <row r="512" spans="1:18" ht="15.75" customHeight="1" x14ac:dyDescent="0.25">
      <c r="A512" s="13"/>
      <c r="B512" s="13"/>
      <c r="C512" s="13"/>
      <c r="D512" s="54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</row>
    <row r="513" spans="1:18" ht="15.75" customHeight="1" x14ac:dyDescent="0.25">
      <c r="A513" s="13"/>
      <c r="B513" s="13"/>
      <c r="C513" s="13"/>
      <c r="D513" s="54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</row>
    <row r="514" spans="1:18" ht="15.75" customHeight="1" x14ac:dyDescent="0.25">
      <c r="A514" s="13"/>
      <c r="B514" s="13"/>
      <c r="C514" s="13"/>
      <c r="D514" s="54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</row>
    <row r="515" spans="1:18" ht="15.75" customHeight="1" x14ac:dyDescent="0.25">
      <c r="A515" s="13"/>
      <c r="B515" s="13"/>
      <c r="C515" s="13"/>
      <c r="D515" s="54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</row>
    <row r="516" spans="1:18" ht="15.75" customHeight="1" x14ac:dyDescent="0.25">
      <c r="A516" s="13"/>
      <c r="B516" s="13"/>
      <c r="C516" s="13"/>
      <c r="D516" s="54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</row>
    <row r="517" spans="1:18" ht="15.75" customHeight="1" x14ac:dyDescent="0.25">
      <c r="A517" s="13"/>
      <c r="B517" s="13"/>
      <c r="C517" s="13"/>
      <c r="D517" s="54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</row>
    <row r="518" spans="1:18" ht="15.75" customHeight="1" x14ac:dyDescent="0.25">
      <c r="A518" s="13"/>
      <c r="B518" s="13"/>
      <c r="C518" s="13"/>
      <c r="D518" s="54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</row>
    <row r="519" spans="1:18" ht="15.75" customHeight="1" x14ac:dyDescent="0.25">
      <c r="A519" s="13"/>
      <c r="B519" s="13"/>
      <c r="C519" s="13"/>
      <c r="D519" s="54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</row>
    <row r="520" spans="1:18" ht="15.75" customHeight="1" x14ac:dyDescent="0.25">
      <c r="A520" s="13"/>
      <c r="B520" s="13"/>
      <c r="C520" s="13"/>
      <c r="D520" s="54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</row>
    <row r="521" spans="1:18" ht="15.75" customHeight="1" x14ac:dyDescent="0.25">
      <c r="A521" s="13"/>
      <c r="B521" s="13"/>
      <c r="C521" s="13"/>
      <c r="D521" s="54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</row>
    <row r="522" spans="1:18" ht="15.75" customHeight="1" x14ac:dyDescent="0.25">
      <c r="A522" s="13"/>
      <c r="B522" s="13"/>
      <c r="C522" s="13"/>
      <c r="D522" s="54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</row>
    <row r="523" spans="1:18" ht="15.75" customHeight="1" x14ac:dyDescent="0.25">
      <c r="A523" s="13"/>
      <c r="B523" s="13"/>
      <c r="C523" s="13"/>
      <c r="D523" s="54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</row>
    <row r="524" spans="1:18" ht="15.75" customHeight="1" x14ac:dyDescent="0.25">
      <c r="A524" s="13"/>
      <c r="B524" s="13"/>
      <c r="C524" s="13"/>
      <c r="D524" s="54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</row>
    <row r="525" spans="1:18" ht="15.75" customHeight="1" x14ac:dyDescent="0.25">
      <c r="A525" s="13"/>
      <c r="B525" s="13"/>
      <c r="C525" s="13"/>
      <c r="D525" s="54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</row>
    <row r="526" spans="1:18" ht="15.75" customHeight="1" x14ac:dyDescent="0.25">
      <c r="A526" s="13"/>
      <c r="B526" s="13"/>
      <c r="C526" s="13"/>
      <c r="D526" s="54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</row>
    <row r="527" spans="1:18" ht="15.75" customHeight="1" x14ac:dyDescent="0.25">
      <c r="A527" s="13"/>
      <c r="B527" s="13"/>
      <c r="C527" s="13"/>
      <c r="D527" s="54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</row>
    <row r="528" spans="1:18" ht="15.75" customHeight="1" x14ac:dyDescent="0.25">
      <c r="A528" s="13"/>
      <c r="B528" s="13"/>
      <c r="C528" s="13"/>
      <c r="D528" s="54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</row>
    <row r="529" spans="1:18" ht="15.75" customHeight="1" x14ac:dyDescent="0.25">
      <c r="A529" s="13"/>
      <c r="B529" s="13"/>
      <c r="C529" s="13"/>
      <c r="D529" s="54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</row>
    <row r="530" spans="1:18" ht="15.75" customHeight="1" x14ac:dyDescent="0.25">
      <c r="A530" s="13"/>
      <c r="B530" s="13"/>
      <c r="C530" s="13"/>
      <c r="D530" s="54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</row>
    <row r="531" spans="1:18" ht="15.75" customHeight="1" x14ac:dyDescent="0.25">
      <c r="A531" s="13"/>
      <c r="B531" s="13"/>
      <c r="C531" s="13"/>
      <c r="D531" s="54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</row>
    <row r="532" spans="1:18" ht="15.75" customHeight="1" x14ac:dyDescent="0.25">
      <c r="A532" s="13"/>
      <c r="B532" s="13"/>
      <c r="C532" s="13"/>
      <c r="D532" s="54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</row>
    <row r="533" spans="1:18" ht="15.75" customHeight="1" x14ac:dyDescent="0.25">
      <c r="A533" s="13"/>
      <c r="B533" s="13"/>
      <c r="C533" s="13"/>
      <c r="D533" s="54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</row>
    <row r="534" spans="1:18" ht="15.75" customHeight="1" x14ac:dyDescent="0.25">
      <c r="A534" s="13"/>
      <c r="B534" s="13"/>
      <c r="C534" s="13"/>
      <c r="D534" s="54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</row>
    <row r="535" spans="1:18" ht="15.75" customHeight="1" x14ac:dyDescent="0.25">
      <c r="A535" s="13"/>
      <c r="B535" s="13"/>
      <c r="C535" s="13"/>
      <c r="D535" s="54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</row>
    <row r="536" spans="1:18" ht="15.75" customHeight="1" x14ac:dyDescent="0.25">
      <c r="A536" s="13"/>
      <c r="B536" s="13"/>
      <c r="C536" s="13"/>
      <c r="D536" s="54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</row>
    <row r="537" spans="1:18" ht="15.75" customHeight="1" x14ac:dyDescent="0.25">
      <c r="A537" s="13"/>
      <c r="B537" s="13"/>
      <c r="C537" s="13"/>
      <c r="D537" s="54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</row>
    <row r="538" spans="1:18" ht="15.75" customHeight="1" x14ac:dyDescent="0.25">
      <c r="A538" s="13"/>
      <c r="B538" s="13"/>
      <c r="C538" s="13"/>
      <c r="D538" s="54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</row>
    <row r="539" spans="1:18" ht="15.75" customHeight="1" x14ac:dyDescent="0.25">
      <c r="A539" s="13"/>
      <c r="B539" s="13"/>
      <c r="C539" s="13"/>
      <c r="D539" s="54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</row>
    <row r="540" spans="1:18" ht="15.75" customHeight="1" x14ac:dyDescent="0.25">
      <c r="A540" s="13"/>
      <c r="B540" s="13"/>
      <c r="C540" s="13"/>
      <c r="D540" s="54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</row>
    <row r="541" spans="1:18" ht="15.75" customHeight="1" x14ac:dyDescent="0.25">
      <c r="A541" s="13"/>
      <c r="B541" s="13"/>
      <c r="C541" s="13"/>
      <c r="D541" s="54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</row>
    <row r="542" spans="1:18" ht="15.75" customHeight="1" x14ac:dyDescent="0.25">
      <c r="A542" s="13"/>
      <c r="B542" s="13"/>
      <c r="C542" s="13"/>
      <c r="D542" s="54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</row>
    <row r="543" spans="1:18" ht="15.75" customHeight="1" x14ac:dyDescent="0.25">
      <c r="A543" s="13"/>
      <c r="B543" s="13"/>
      <c r="C543" s="13"/>
      <c r="D543" s="54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</row>
    <row r="544" spans="1:18" ht="15.75" customHeight="1" x14ac:dyDescent="0.25">
      <c r="A544" s="13"/>
      <c r="B544" s="13"/>
      <c r="C544" s="13"/>
      <c r="D544" s="54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</row>
    <row r="545" spans="1:18" ht="15.75" customHeight="1" x14ac:dyDescent="0.25">
      <c r="A545" s="13"/>
      <c r="B545" s="13"/>
      <c r="C545" s="13"/>
      <c r="D545" s="54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</row>
    <row r="546" spans="1:18" ht="15.75" customHeight="1" x14ac:dyDescent="0.25">
      <c r="A546" s="13"/>
      <c r="B546" s="13"/>
      <c r="C546" s="13"/>
      <c r="D546" s="54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</row>
    <row r="547" spans="1:18" ht="15.75" customHeight="1" x14ac:dyDescent="0.25">
      <c r="A547" s="13"/>
      <c r="B547" s="13"/>
      <c r="C547" s="13"/>
      <c r="D547" s="54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</row>
    <row r="548" spans="1:18" ht="15.75" customHeight="1" x14ac:dyDescent="0.25">
      <c r="A548" s="13"/>
      <c r="B548" s="13"/>
      <c r="C548" s="13"/>
      <c r="D548" s="54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</row>
    <row r="549" spans="1:18" ht="15.75" customHeight="1" x14ac:dyDescent="0.25">
      <c r="A549" s="13"/>
      <c r="B549" s="13"/>
      <c r="C549" s="13"/>
      <c r="D549" s="54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</row>
    <row r="550" spans="1:18" ht="15.75" customHeight="1" x14ac:dyDescent="0.25">
      <c r="A550" s="13"/>
      <c r="B550" s="13"/>
      <c r="C550" s="13"/>
      <c r="D550" s="54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</row>
    <row r="551" spans="1:18" ht="15.75" customHeight="1" x14ac:dyDescent="0.25">
      <c r="A551" s="13"/>
      <c r="B551" s="13"/>
      <c r="C551" s="13"/>
      <c r="D551" s="54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</row>
    <row r="552" spans="1:18" ht="15.75" customHeight="1" x14ac:dyDescent="0.25">
      <c r="A552" s="13"/>
      <c r="B552" s="13"/>
      <c r="C552" s="13"/>
      <c r="D552" s="54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</row>
    <row r="553" spans="1:18" ht="15.75" customHeight="1" x14ac:dyDescent="0.25">
      <c r="A553" s="13"/>
      <c r="B553" s="13"/>
      <c r="C553" s="13"/>
      <c r="D553" s="54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</row>
    <row r="554" spans="1:18" ht="15.75" customHeight="1" x14ac:dyDescent="0.25">
      <c r="A554" s="13"/>
      <c r="B554" s="13"/>
      <c r="C554" s="13"/>
      <c r="D554" s="54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</row>
    <row r="555" spans="1:18" ht="15.75" customHeight="1" x14ac:dyDescent="0.25">
      <c r="A555" s="13"/>
      <c r="B555" s="13"/>
      <c r="C555" s="13"/>
      <c r="D555" s="54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</row>
    <row r="556" spans="1:18" ht="15.75" customHeight="1" x14ac:dyDescent="0.25">
      <c r="A556" s="13"/>
      <c r="B556" s="13"/>
      <c r="C556" s="13"/>
      <c r="D556" s="54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</row>
    <row r="557" spans="1:18" ht="15.75" customHeight="1" x14ac:dyDescent="0.25">
      <c r="A557" s="13"/>
      <c r="B557" s="13"/>
      <c r="C557" s="13"/>
      <c r="D557" s="54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</row>
    <row r="558" spans="1:18" ht="15.75" customHeight="1" x14ac:dyDescent="0.25">
      <c r="A558" s="13"/>
      <c r="B558" s="13"/>
      <c r="C558" s="13"/>
      <c r="D558" s="54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</row>
    <row r="559" spans="1:18" ht="15.75" customHeight="1" x14ac:dyDescent="0.25">
      <c r="A559" s="13"/>
      <c r="B559" s="13"/>
      <c r="C559" s="13"/>
      <c r="D559" s="54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</row>
    <row r="560" spans="1:18" ht="15.75" customHeight="1" x14ac:dyDescent="0.25">
      <c r="A560" s="13"/>
      <c r="B560" s="13"/>
      <c r="C560" s="13"/>
      <c r="D560" s="54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</row>
    <row r="561" spans="1:18" ht="15.75" customHeight="1" x14ac:dyDescent="0.25">
      <c r="A561" s="13"/>
      <c r="B561" s="13"/>
      <c r="C561" s="13"/>
      <c r="D561" s="54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</row>
    <row r="562" spans="1:18" ht="15.75" customHeight="1" x14ac:dyDescent="0.25">
      <c r="A562" s="13"/>
      <c r="B562" s="13"/>
      <c r="C562" s="13"/>
      <c r="D562" s="54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</row>
    <row r="563" spans="1:18" ht="15.75" customHeight="1" x14ac:dyDescent="0.25">
      <c r="A563" s="13"/>
      <c r="B563" s="13"/>
      <c r="C563" s="13"/>
      <c r="D563" s="54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</row>
    <row r="564" spans="1:18" ht="15.75" customHeight="1" x14ac:dyDescent="0.25">
      <c r="A564" s="13"/>
      <c r="B564" s="13"/>
      <c r="C564" s="13"/>
      <c r="D564" s="54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</row>
    <row r="565" spans="1:18" ht="15.75" customHeight="1" x14ac:dyDescent="0.25">
      <c r="A565" s="13"/>
      <c r="B565" s="13"/>
      <c r="C565" s="13"/>
      <c r="D565" s="54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</row>
    <row r="566" spans="1:18" ht="15.75" customHeight="1" x14ac:dyDescent="0.25">
      <c r="A566" s="13"/>
      <c r="B566" s="13"/>
      <c r="C566" s="13"/>
      <c r="D566" s="54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</row>
    <row r="567" spans="1:18" ht="15.75" customHeight="1" x14ac:dyDescent="0.25">
      <c r="A567" s="13"/>
      <c r="B567" s="13"/>
      <c r="C567" s="13"/>
      <c r="D567" s="54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</row>
    <row r="568" spans="1:18" ht="15.75" customHeight="1" x14ac:dyDescent="0.25">
      <c r="A568" s="13"/>
      <c r="B568" s="13"/>
      <c r="C568" s="13"/>
      <c r="D568" s="54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</row>
    <row r="569" spans="1:18" ht="15.75" customHeight="1" x14ac:dyDescent="0.25">
      <c r="A569" s="13"/>
      <c r="B569" s="13"/>
      <c r="C569" s="13"/>
      <c r="D569" s="54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</row>
    <row r="570" spans="1:18" ht="15.75" customHeight="1" x14ac:dyDescent="0.25">
      <c r="A570" s="13"/>
      <c r="B570" s="13"/>
      <c r="C570" s="13"/>
      <c r="D570" s="54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</row>
    <row r="571" spans="1:18" ht="15.75" customHeight="1" x14ac:dyDescent="0.25">
      <c r="A571" s="13"/>
      <c r="B571" s="13"/>
      <c r="C571" s="13"/>
      <c r="D571" s="54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</row>
    <row r="572" spans="1:18" ht="15.75" customHeight="1" x14ac:dyDescent="0.25">
      <c r="A572" s="13"/>
      <c r="B572" s="13"/>
      <c r="C572" s="13"/>
      <c r="D572" s="54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</row>
    <row r="573" spans="1:18" ht="15.75" customHeight="1" x14ac:dyDescent="0.25">
      <c r="A573" s="13"/>
      <c r="B573" s="13"/>
      <c r="C573" s="13"/>
      <c r="D573" s="54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</row>
    <row r="574" spans="1:18" ht="15.75" customHeight="1" x14ac:dyDescent="0.25">
      <c r="A574" s="13"/>
      <c r="B574" s="13"/>
      <c r="C574" s="13"/>
      <c r="D574" s="54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</row>
    <row r="575" spans="1:18" ht="15.75" customHeight="1" x14ac:dyDescent="0.25">
      <c r="A575" s="13"/>
      <c r="B575" s="13"/>
      <c r="C575" s="13"/>
      <c r="D575" s="54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</row>
    <row r="576" spans="1:18" ht="15.75" customHeight="1" x14ac:dyDescent="0.25">
      <c r="A576" s="13"/>
      <c r="B576" s="13"/>
      <c r="C576" s="13"/>
      <c r="D576" s="54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</row>
    <row r="577" spans="1:18" ht="15.75" customHeight="1" x14ac:dyDescent="0.25">
      <c r="A577" s="13"/>
      <c r="B577" s="13"/>
      <c r="C577" s="13"/>
      <c r="D577" s="54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</row>
    <row r="578" spans="1:18" ht="15.75" customHeight="1" x14ac:dyDescent="0.25">
      <c r="A578" s="13"/>
      <c r="B578" s="13"/>
      <c r="C578" s="13"/>
      <c r="D578" s="54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</row>
    <row r="579" spans="1:18" ht="15.75" customHeight="1" x14ac:dyDescent="0.25">
      <c r="A579" s="13"/>
      <c r="B579" s="13"/>
      <c r="C579" s="13"/>
      <c r="D579" s="54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</row>
    <row r="580" spans="1:18" ht="15.75" customHeight="1" x14ac:dyDescent="0.25">
      <c r="A580" s="13"/>
      <c r="B580" s="13"/>
      <c r="C580" s="13"/>
      <c r="D580" s="54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</row>
    <row r="581" spans="1:18" ht="15.75" customHeight="1" x14ac:dyDescent="0.25">
      <c r="A581" s="13"/>
      <c r="B581" s="13"/>
      <c r="C581" s="13"/>
      <c r="D581" s="54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</row>
    <row r="582" spans="1:18" ht="15.75" customHeight="1" x14ac:dyDescent="0.25">
      <c r="A582" s="13"/>
      <c r="B582" s="13"/>
      <c r="C582" s="13"/>
      <c r="D582" s="54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</row>
    <row r="583" spans="1:18" ht="15.75" customHeight="1" x14ac:dyDescent="0.25">
      <c r="A583" s="13"/>
      <c r="B583" s="13"/>
      <c r="C583" s="13"/>
      <c r="D583" s="54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</row>
    <row r="584" spans="1:18" ht="15.75" customHeight="1" x14ac:dyDescent="0.25">
      <c r="A584" s="13"/>
      <c r="B584" s="13"/>
      <c r="C584" s="13"/>
      <c r="D584" s="54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</row>
    <row r="585" spans="1:18" ht="15.75" customHeight="1" x14ac:dyDescent="0.25">
      <c r="A585" s="13"/>
      <c r="B585" s="13"/>
      <c r="C585" s="13"/>
      <c r="D585" s="54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</row>
    <row r="586" spans="1:18" ht="15.75" customHeight="1" x14ac:dyDescent="0.25">
      <c r="A586" s="13"/>
      <c r="B586" s="13"/>
      <c r="C586" s="13"/>
      <c r="D586" s="54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</row>
    <row r="587" spans="1:18" ht="15.75" customHeight="1" x14ac:dyDescent="0.25">
      <c r="A587" s="13"/>
      <c r="B587" s="13"/>
      <c r="C587" s="13"/>
      <c r="D587" s="54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</row>
    <row r="588" spans="1:18" ht="15.75" customHeight="1" x14ac:dyDescent="0.25">
      <c r="A588" s="13"/>
      <c r="B588" s="13"/>
      <c r="C588" s="13"/>
      <c r="D588" s="54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</row>
    <row r="589" spans="1:18" ht="15.75" customHeight="1" x14ac:dyDescent="0.25">
      <c r="A589" s="13"/>
      <c r="B589" s="13"/>
      <c r="C589" s="13"/>
      <c r="D589" s="54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</row>
    <row r="590" spans="1:18" ht="15.75" customHeight="1" x14ac:dyDescent="0.25">
      <c r="A590" s="13"/>
      <c r="B590" s="13"/>
      <c r="C590" s="13"/>
      <c r="D590" s="54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</row>
    <row r="591" spans="1:18" ht="15.75" customHeight="1" x14ac:dyDescent="0.25">
      <c r="A591" s="13"/>
      <c r="B591" s="13"/>
      <c r="C591" s="13"/>
      <c r="D591" s="54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</row>
    <row r="592" spans="1:18" ht="15.75" customHeight="1" x14ac:dyDescent="0.25">
      <c r="A592" s="13"/>
      <c r="B592" s="13"/>
      <c r="C592" s="13"/>
      <c r="D592" s="54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</row>
    <row r="593" spans="1:18" ht="15.75" customHeight="1" x14ac:dyDescent="0.25">
      <c r="A593" s="13"/>
      <c r="B593" s="13"/>
      <c r="C593" s="13"/>
      <c r="D593" s="54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</row>
    <row r="594" spans="1:18" ht="15.75" customHeight="1" x14ac:dyDescent="0.25">
      <c r="A594" s="13"/>
      <c r="B594" s="13"/>
      <c r="C594" s="13"/>
      <c r="D594" s="54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</row>
    <row r="595" spans="1:18" ht="15.75" customHeight="1" x14ac:dyDescent="0.25">
      <c r="A595" s="13"/>
      <c r="B595" s="13"/>
      <c r="C595" s="13"/>
      <c r="D595" s="54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</row>
    <row r="596" spans="1:18" ht="15.75" customHeight="1" x14ac:dyDescent="0.25">
      <c r="A596" s="13"/>
      <c r="B596" s="13"/>
      <c r="C596" s="13"/>
      <c r="D596" s="54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</row>
    <row r="597" spans="1:18" ht="15.75" customHeight="1" x14ac:dyDescent="0.25">
      <c r="A597" s="13"/>
      <c r="B597" s="13"/>
      <c r="C597" s="13"/>
      <c r="D597" s="54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</row>
    <row r="598" spans="1:18" ht="15.75" customHeight="1" x14ac:dyDescent="0.25">
      <c r="A598" s="13"/>
      <c r="B598" s="13"/>
      <c r="C598" s="13"/>
      <c r="D598" s="54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</row>
    <row r="599" spans="1:18" ht="15.75" customHeight="1" x14ac:dyDescent="0.25">
      <c r="A599" s="13"/>
      <c r="B599" s="13"/>
      <c r="C599" s="13"/>
      <c r="D599" s="54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</row>
    <row r="600" spans="1:18" ht="15.75" customHeight="1" x14ac:dyDescent="0.25">
      <c r="A600" s="13"/>
      <c r="B600" s="13"/>
      <c r="C600" s="13"/>
      <c r="D600" s="54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</row>
    <row r="601" spans="1:18" ht="15.75" customHeight="1" x14ac:dyDescent="0.25">
      <c r="A601" s="13"/>
      <c r="B601" s="13"/>
      <c r="C601" s="13"/>
      <c r="D601" s="54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</row>
    <row r="602" spans="1:18" ht="15.75" customHeight="1" x14ac:dyDescent="0.25">
      <c r="A602" s="13"/>
      <c r="B602" s="13"/>
      <c r="C602" s="13"/>
      <c r="D602" s="54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</row>
    <row r="603" spans="1:18" ht="15.75" customHeight="1" x14ac:dyDescent="0.25">
      <c r="A603" s="13"/>
      <c r="B603" s="13"/>
      <c r="C603" s="13"/>
      <c r="D603" s="54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</row>
    <row r="604" spans="1:18" ht="15.75" customHeight="1" x14ac:dyDescent="0.25">
      <c r="A604" s="13"/>
      <c r="B604" s="13"/>
      <c r="C604" s="13"/>
      <c r="D604" s="54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</row>
    <row r="605" spans="1:18" ht="15.75" customHeight="1" x14ac:dyDescent="0.25">
      <c r="A605" s="13"/>
      <c r="B605" s="13"/>
      <c r="C605" s="13"/>
      <c r="D605" s="54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</row>
    <row r="606" spans="1:18" ht="15.75" customHeight="1" x14ac:dyDescent="0.25">
      <c r="A606" s="13"/>
      <c r="B606" s="13"/>
      <c r="C606" s="13"/>
      <c r="D606" s="54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</row>
    <row r="607" spans="1:18" ht="15.75" customHeight="1" x14ac:dyDescent="0.25">
      <c r="A607" s="13"/>
      <c r="B607" s="13"/>
      <c r="C607" s="13"/>
      <c r="D607" s="54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</row>
    <row r="608" spans="1:18" ht="15.75" customHeight="1" x14ac:dyDescent="0.25">
      <c r="A608" s="13"/>
      <c r="B608" s="13"/>
      <c r="C608" s="13"/>
      <c r="D608" s="54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</row>
    <row r="609" spans="1:18" ht="15.75" customHeight="1" x14ac:dyDescent="0.25">
      <c r="A609" s="13"/>
      <c r="B609" s="13"/>
      <c r="C609" s="13"/>
      <c r="D609" s="54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</row>
    <row r="610" spans="1:18" ht="15.75" customHeight="1" x14ac:dyDescent="0.25">
      <c r="A610" s="13"/>
      <c r="B610" s="13"/>
      <c r="C610" s="13"/>
      <c r="D610" s="54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</row>
    <row r="611" spans="1:18" ht="15.75" customHeight="1" x14ac:dyDescent="0.25">
      <c r="A611" s="13"/>
      <c r="B611" s="13"/>
      <c r="C611" s="13"/>
      <c r="D611" s="54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</row>
    <row r="612" spans="1:18" ht="15.75" customHeight="1" x14ac:dyDescent="0.25">
      <c r="A612" s="13"/>
      <c r="B612" s="13"/>
      <c r="C612" s="13"/>
      <c r="D612" s="54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</row>
    <row r="613" spans="1:18" ht="15.75" customHeight="1" x14ac:dyDescent="0.25">
      <c r="A613" s="13"/>
      <c r="B613" s="13"/>
      <c r="C613" s="13"/>
      <c r="D613" s="54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</row>
    <row r="614" spans="1:18" ht="15.75" customHeight="1" x14ac:dyDescent="0.25">
      <c r="A614" s="13"/>
      <c r="B614" s="13"/>
      <c r="C614" s="13"/>
      <c r="D614" s="54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</row>
    <row r="615" spans="1:18" ht="15.75" customHeight="1" x14ac:dyDescent="0.25">
      <c r="A615" s="13"/>
      <c r="B615" s="13"/>
      <c r="C615" s="13"/>
      <c r="D615" s="54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</row>
    <row r="616" spans="1:18" ht="15.75" customHeight="1" x14ac:dyDescent="0.25">
      <c r="A616" s="13"/>
      <c r="B616" s="13"/>
      <c r="C616" s="13"/>
      <c r="D616" s="54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</row>
    <row r="617" spans="1:18" ht="15.75" customHeight="1" x14ac:dyDescent="0.25">
      <c r="A617" s="13"/>
      <c r="B617" s="13"/>
      <c r="C617" s="13"/>
      <c r="D617" s="54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</row>
    <row r="618" spans="1:18" ht="15.75" customHeight="1" x14ac:dyDescent="0.25">
      <c r="A618" s="13"/>
      <c r="B618" s="13"/>
      <c r="C618" s="13"/>
      <c r="D618" s="54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</row>
    <row r="619" spans="1:18" ht="15.75" customHeight="1" x14ac:dyDescent="0.25">
      <c r="A619" s="13"/>
      <c r="B619" s="13"/>
      <c r="C619" s="13"/>
      <c r="D619" s="54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</row>
    <row r="620" spans="1:18" ht="15.75" customHeight="1" x14ac:dyDescent="0.25">
      <c r="A620" s="13"/>
      <c r="B620" s="13"/>
      <c r="C620" s="13"/>
      <c r="D620" s="54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</row>
    <row r="621" spans="1:18" ht="15.75" customHeight="1" x14ac:dyDescent="0.25">
      <c r="A621" s="13"/>
      <c r="B621" s="13"/>
      <c r="C621" s="13"/>
      <c r="D621" s="54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</row>
    <row r="622" spans="1:18" ht="15.75" customHeight="1" x14ac:dyDescent="0.25">
      <c r="A622" s="13"/>
      <c r="B622" s="13"/>
      <c r="C622" s="13"/>
      <c r="D622" s="54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</row>
    <row r="623" spans="1:18" ht="15.75" customHeight="1" x14ac:dyDescent="0.25">
      <c r="A623" s="13"/>
      <c r="B623" s="13"/>
      <c r="C623" s="13"/>
      <c r="D623" s="54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</row>
    <row r="624" spans="1:18" ht="15.75" customHeight="1" x14ac:dyDescent="0.25">
      <c r="A624" s="13"/>
      <c r="B624" s="13"/>
      <c r="C624" s="13"/>
      <c r="D624" s="54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</row>
    <row r="625" spans="1:18" ht="15.75" customHeight="1" x14ac:dyDescent="0.25">
      <c r="A625" s="13"/>
      <c r="B625" s="13"/>
      <c r="C625" s="13"/>
      <c r="D625" s="54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</row>
    <row r="626" spans="1:18" ht="15.75" customHeight="1" x14ac:dyDescent="0.25">
      <c r="A626" s="13"/>
      <c r="B626" s="13"/>
      <c r="C626" s="13"/>
      <c r="D626" s="54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</row>
    <row r="627" spans="1:18" ht="15.75" customHeight="1" x14ac:dyDescent="0.25">
      <c r="A627" s="13"/>
      <c r="B627" s="13"/>
      <c r="C627" s="13"/>
      <c r="D627" s="54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</row>
    <row r="628" spans="1:18" ht="15.75" customHeight="1" x14ac:dyDescent="0.25">
      <c r="A628" s="13"/>
      <c r="B628" s="13"/>
      <c r="C628" s="13"/>
      <c r="D628" s="54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</row>
    <row r="629" spans="1:18" ht="15.75" customHeight="1" x14ac:dyDescent="0.25">
      <c r="A629" s="13"/>
      <c r="B629" s="13"/>
      <c r="C629" s="13"/>
      <c r="D629" s="54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</row>
    <row r="630" spans="1:18" ht="15.75" customHeight="1" x14ac:dyDescent="0.25">
      <c r="A630" s="13"/>
      <c r="B630" s="13"/>
      <c r="C630" s="13"/>
      <c r="D630" s="54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</row>
    <row r="631" spans="1:18" ht="15.75" customHeight="1" x14ac:dyDescent="0.25">
      <c r="A631" s="13"/>
      <c r="B631" s="13"/>
      <c r="C631" s="13"/>
      <c r="D631" s="54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</row>
    <row r="632" spans="1:18" ht="15.75" customHeight="1" x14ac:dyDescent="0.25">
      <c r="A632" s="13"/>
      <c r="B632" s="13"/>
      <c r="C632" s="13"/>
      <c r="D632" s="54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</row>
    <row r="633" spans="1:18" ht="15.75" customHeight="1" x14ac:dyDescent="0.25">
      <c r="A633" s="13"/>
      <c r="B633" s="13"/>
      <c r="C633" s="13"/>
      <c r="D633" s="54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</row>
    <row r="634" spans="1:18" ht="15.75" customHeight="1" x14ac:dyDescent="0.25">
      <c r="A634" s="13"/>
      <c r="B634" s="13"/>
      <c r="C634" s="13"/>
      <c r="D634" s="54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</row>
    <row r="635" spans="1:18" ht="15.75" customHeight="1" x14ac:dyDescent="0.25">
      <c r="A635" s="13"/>
      <c r="B635" s="13"/>
      <c r="C635" s="13"/>
      <c r="D635" s="54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</row>
    <row r="636" spans="1:18" ht="15.75" customHeight="1" x14ac:dyDescent="0.25">
      <c r="A636" s="13"/>
      <c r="B636" s="13"/>
      <c r="C636" s="13"/>
      <c r="D636" s="54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</row>
    <row r="637" spans="1:18" ht="15.75" customHeight="1" x14ac:dyDescent="0.25">
      <c r="A637" s="13"/>
      <c r="B637" s="13"/>
      <c r="C637" s="13"/>
      <c r="D637" s="54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</row>
    <row r="638" spans="1:18" ht="15.75" customHeight="1" x14ac:dyDescent="0.25">
      <c r="A638" s="13"/>
      <c r="B638" s="13"/>
      <c r="C638" s="13"/>
      <c r="D638" s="54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</row>
    <row r="639" spans="1:18" ht="15.75" customHeight="1" x14ac:dyDescent="0.25">
      <c r="A639" s="13"/>
      <c r="B639" s="13"/>
      <c r="C639" s="13"/>
      <c r="D639" s="54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</row>
    <row r="640" spans="1:18" ht="15.75" customHeight="1" x14ac:dyDescent="0.25">
      <c r="A640" s="13"/>
      <c r="B640" s="13"/>
      <c r="C640" s="13"/>
      <c r="D640" s="54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</row>
    <row r="641" spans="1:18" ht="15.75" customHeight="1" x14ac:dyDescent="0.25">
      <c r="A641" s="13"/>
      <c r="B641" s="13"/>
      <c r="C641" s="13"/>
      <c r="D641" s="54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</row>
    <row r="642" spans="1:18" ht="15.75" customHeight="1" x14ac:dyDescent="0.25">
      <c r="A642" s="13"/>
      <c r="B642" s="13"/>
      <c r="C642" s="13"/>
      <c r="D642" s="54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</row>
    <row r="643" spans="1:18" ht="15.75" customHeight="1" x14ac:dyDescent="0.25">
      <c r="A643" s="13"/>
      <c r="B643" s="13"/>
      <c r="C643" s="13"/>
      <c r="D643" s="54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</row>
    <row r="644" spans="1:18" ht="15.75" customHeight="1" x14ac:dyDescent="0.25">
      <c r="A644" s="13"/>
      <c r="B644" s="13"/>
      <c r="C644" s="13"/>
      <c r="D644" s="54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</row>
    <row r="645" spans="1:18" ht="15.75" customHeight="1" x14ac:dyDescent="0.25">
      <c r="A645" s="13"/>
      <c r="B645" s="13"/>
      <c r="C645" s="13"/>
      <c r="D645" s="54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</row>
    <row r="646" spans="1:18" ht="15.75" customHeight="1" x14ac:dyDescent="0.25">
      <c r="A646" s="13"/>
      <c r="B646" s="13"/>
      <c r="C646" s="13"/>
      <c r="D646" s="54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</row>
    <row r="647" spans="1:18" ht="15.75" customHeight="1" x14ac:dyDescent="0.25">
      <c r="A647" s="13"/>
      <c r="B647" s="13"/>
      <c r="C647" s="13"/>
      <c r="D647" s="54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</row>
    <row r="648" spans="1:18" ht="15.75" customHeight="1" x14ac:dyDescent="0.25">
      <c r="A648" s="13"/>
      <c r="B648" s="13"/>
      <c r="C648" s="13"/>
      <c r="D648" s="54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</row>
    <row r="649" spans="1:18" ht="15.75" customHeight="1" x14ac:dyDescent="0.25">
      <c r="A649" s="13"/>
      <c r="B649" s="13"/>
      <c r="C649" s="13"/>
      <c r="D649" s="54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</row>
    <row r="650" spans="1:18" ht="15.75" customHeight="1" x14ac:dyDescent="0.25">
      <c r="A650" s="13"/>
      <c r="B650" s="13"/>
      <c r="C650" s="13"/>
      <c r="D650" s="54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</row>
    <row r="651" spans="1:18" ht="15.75" customHeight="1" x14ac:dyDescent="0.25">
      <c r="A651" s="13"/>
      <c r="B651" s="13"/>
      <c r="C651" s="13"/>
      <c r="D651" s="54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</row>
    <row r="652" spans="1:18" ht="15.75" customHeight="1" x14ac:dyDescent="0.25">
      <c r="A652" s="13"/>
      <c r="B652" s="13"/>
      <c r="C652" s="13"/>
      <c r="D652" s="54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</row>
    <row r="653" spans="1:18" ht="15.75" customHeight="1" x14ac:dyDescent="0.25">
      <c r="A653" s="13"/>
      <c r="B653" s="13"/>
      <c r="C653" s="13"/>
      <c r="D653" s="54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</row>
    <row r="654" spans="1:18" ht="15.75" customHeight="1" x14ac:dyDescent="0.25">
      <c r="A654" s="13"/>
      <c r="B654" s="13"/>
      <c r="C654" s="13"/>
      <c r="D654" s="54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</row>
    <row r="655" spans="1:18" ht="15.75" customHeight="1" x14ac:dyDescent="0.25">
      <c r="A655" s="13"/>
      <c r="B655" s="13"/>
      <c r="C655" s="13"/>
      <c r="D655" s="54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</row>
    <row r="656" spans="1:18" ht="15.75" customHeight="1" x14ac:dyDescent="0.25">
      <c r="A656" s="13"/>
      <c r="B656" s="13"/>
      <c r="C656" s="13"/>
      <c r="D656" s="54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</row>
    <row r="657" spans="1:18" ht="15.75" customHeight="1" x14ac:dyDescent="0.25">
      <c r="A657" s="13"/>
      <c r="B657" s="13"/>
      <c r="C657" s="13"/>
      <c r="D657" s="54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</row>
    <row r="658" spans="1:18" ht="15.75" customHeight="1" x14ac:dyDescent="0.25">
      <c r="A658" s="13"/>
      <c r="B658" s="13"/>
      <c r="C658" s="13"/>
      <c r="D658" s="54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</row>
    <row r="659" spans="1:18" ht="15.75" customHeight="1" x14ac:dyDescent="0.25">
      <c r="A659" s="13"/>
      <c r="B659" s="13"/>
      <c r="C659" s="13"/>
      <c r="D659" s="54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</row>
    <row r="660" spans="1:18" ht="15.75" customHeight="1" x14ac:dyDescent="0.25">
      <c r="A660" s="13"/>
      <c r="B660" s="13"/>
      <c r="C660" s="13"/>
      <c r="D660" s="54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</row>
    <row r="661" spans="1:18" ht="15.75" customHeight="1" x14ac:dyDescent="0.25">
      <c r="A661" s="13"/>
      <c r="B661" s="13"/>
      <c r="C661" s="13"/>
      <c r="D661" s="54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</row>
    <row r="662" spans="1:18" ht="15.75" customHeight="1" x14ac:dyDescent="0.25">
      <c r="A662" s="13"/>
      <c r="B662" s="13"/>
      <c r="C662" s="13"/>
      <c r="D662" s="54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</row>
    <row r="663" spans="1:18" ht="15.75" customHeight="1" x14ac:dyDescent="0.25">
      <c r="A663" s="13"/>
      <c r="B663" s="13"/>
      <c r="C663" s="13"/>
      <c r="D663" s="54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</row>
    <row r="664" spans="1:18" ht="15.75" customHeight="1" x14ac:dyDescent="0.25">
      <c r="A664" s="13"/>
      <c r="B664" s="13"/>
      <c r="C664" s="13"/>
      <c r="D664" s="54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</row>
    <row r="665" spans="1:18" ht="15.75" customHeight="1" x14ac:dyDescent="0.25">
      <c r="A665" s="13"/>
      <c r="B665" s="13"/>
      <c r="C665" s="13"/>
      <c r="D665" s="54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</row>
    <row r="666" spans="1:18" ht="15.75" customHeight="1" x14ac:dyDescent="0.25">
      <c r="A666" s="13"/>
      <c r="B666" s="13"/>
      <c r="C666" s="13"/>
      <c r="D666" s="54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</row>
    <row r="667" spans="1:18" ht="15.75" customHeight="1" x14ac:dyDescent="0.25">
      <c r="A667" s="13"/>
      <c r="B667" s="13"/>
      <c r="C667" s="13"/>
      <c r="D667" s="54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</row>
    <row r="668" spans="1:18" ht="15.75" customHeight="1" x14ac:dyDescent="0.25">
      <c r="A668" s="13"/>
      <c r="B668" s="13"/>
      <c r="C668" s="13"/>
      <c r="D668" s="54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</row>
    <row r="669" spans="1:18" ht="15.75" customHeight="1" x14ac:dyDescent="0.25">
      <c r="A669" s="13"/>
      <c r="B669" s="13"/>
      <c r="C669" s="13"/>
      <c r="D669" s="54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</row>
    <row r="670" spans="1:18" ht="15.75" customHeight="1" x14ac:dyDescent="0.25">
      <c r="A670" s="13"/>
      <c r="B670" s="13"/>
      <c r="C670" s="13"/>
      <c r="D670" s="54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</row>
    <row r="671" spans="1:18" ht="15.75" customHeight="1" x14ac:dyDescent="0.25">
      <c r="A671" s="13"/>
      <c r="B671" s="13"/>
      <c r="C671" s="13"/>
      <c r="D671" s="54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</row>
    <row r="672" spans="1:18" ht="15.75" customHeight="1" x14ac:dyDescent="0.25">
      <c r="A672" s="13"/>
      <c r="B672" s="13"/>
      <c r="C672" s="13"/>
      <c r="D672" s="54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</row>
    <row r="673" spans="1:18" ht="15.75" customHeight="1" x14ac:dyDescent="0.25">
      <c r="A673" s="13"/>
      <c r="B673" s="13"/>
      <c r="C673" s="13"/>
      <c r="D673" s="54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</row>
    <row r="674" spans="1:18" ht="15.75" customHeight="1" x14ac:dyDescent="0.25">
      <c r="A674" s="13"/>
      <c r="B674" s="13"/>
      <c r="C674" s="13"/>
      <c r="D674" s="54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</row>
    <row r="675" spans="1:18" ht="15.75" customHeight="1" x14ac:dyDescent="0.25">
      <c r="A675" s="13"/>
      <c r="B675" s="13"/>
      <c r="C675" s="13"/>
      <c r="D675" s="54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</row>
    <row r="676" spans="1:18" ht="15.75" customHeight="1" x14ac:dyDescent="0.25">
      <c r="A676" s="13"/>
      <c r="B676" s="13"/>
      <c r="C676" s="13"/>
      <c r="D676" s="54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</row>
    <row r="677" spans="1:18" ht="15.75" customHeight="1" x14ac:dyDescent="0.25">
      <c r="A677" s="13"/>
      <c r="B677" s="13"/>
      <c r="C677" s="13"/>
      <c r="D677" s="54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</row>
    <row r="678" spans="1:18" ht="15.75" customHeight="1" x14ac:dyDescent="0.25">
      <c r="A678" s="13"/>
      <c r="B678" s="13"/>
      <c r="C678" s="13"/>
      <c r="D678" s="54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</row>
    <row r="679" spans="1:18" ht="15.75" customHeight="1" x14ac:dyDescent="0.25">
      <c r="A679" s="13"/>
      <c r="B679" s="13"/>
      <c r="C679" s="13"/>
      <c r="D679" s="54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</row>
    <row r="680" spans="1:18" ht="15.75" customHeight="1" x14ac:dyDescent="0.25">
      <c r="A680" s="13"/>
      <c r="B680" s="13"/>
      <c r="C680" s="13"/>
      <c r="D680" s="54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</row>
    <row r="681" spans="1:18" ht="15.75" customHeight="1" x14ac:dyDescent="0.25">
      <c r="A681" s="13"/>
      <c r="B681" s="13"/>
      <c r="C681" s="13"/>
      <c r="D681" s="54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</row>
    <row r="682" spans="1:18" ht="15.75" customHeight="1" x14ac:dyDescent="0.25">
      <c r="A682" s="13"/>
      <c r="B682" s="13"/>
      <c r="C682" s="13"/>
      <c r="D682" s="54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</row>
    <row r="683" spans="1:18" ht="15.75" customHeight="1" x14ac:dyDescent="0.25">
      <c r="A683" s="13"/>
      <c r="B683" s="13"/>
      <c r="C683" s="13"/>
      <c r="D683" s="54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</row>
    <row r="684" spans="1:18" ht="15.75" customHeight="1" x14ac:dyDescent="0.25">
      <c r="A684" s="13"/>
      <c r="B684" s="13"/>
      <c r="C684" s="13"/>
      <c r="D684" s="54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</row>
    <row r="685" spans="1:18" ht="15.75" customHeight="1" x14ac:dyDescent="0.25">
      <c r="A685" s="13"/>
      <c r="B685" s="13"/>
      <c r="C685" s="13"/>
      <c r="D685" s="54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</row>
    <row r="686" spans="1:18" ht="15.75" customHeight="1" x14ac:dyDescent="0.25">
      <c r="A686" s="13"/>
      <c r="B686" s="13"/>
      <c r="C686" s="13"/>
      <c r="D686" s="54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</row>
    <row r="687" spans="1:18" ht="15.75" customHeight="1" x14ac:dyDescent="0.25">
      <c r="A687" s="13"/>
      <c r="B687" s="13"/>
      <c r="C687" s="13"/>
      <c r="D687" s="54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</row>
    <row r="688" spans="1:18" ht="15.75" customHeight="1" x14ac:dyDescent="0.25">
      <c r="A688" s="13"/>
      <c r="B688" s="13"/>
      <c r="C688" s="13"/>
      <c r="D688" s="54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</row>
    <row r="689" spans="1:18" ht="15.75" customHeight="1" x14ac:dyDescent="0.25">
      <c r="A689" s="13"/>
      <c r="B689" s="13"/>
      <c r="C689" s="13"/>
      <c r="D689" s="54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</row>
    <row r="690" spans="1:18" ht="15.75" customHeight="1" x14ac:dyDescent="0.25">
      <c r="A690" s="13"/>
      <c r="B690" s="13"/>
      <c r="C690" s="13"/>
      <c r="D690" s="54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</row>
    <row r="691" spans="1:18" ht="15.75" customHeight="1" x14ac:dyDescent="0.25">
      <c r="A691" s="13"/>
      <c r="B691" s="13"/>
      <c r="C691" s="13"/>
      <c r="D691" s="54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</row>
    <row r="692" spans="1:18" ht="15.75" customHeight="1" x14ac:dyDescent="0.25">
      <c r="A692" s="13"/>
      <c r="B692" s="13"/>
      <c r="C692" s="13"/>
      <c r="D692" s="54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</row>
    <row r="693" spans="1:18" ht="15.75" customHeight="1" x14ac:dyDescent="0.25">
      <c r="A693" s="13"/>
      <c r="B693" s="13"/>
      <c r="C693" s="13"/>
      <c r="D693" s="54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</row>
    <row r="694" spans="1:18" ht="15.75" customHeight="1" x14ac:dyDescent="0.25">
      <c r="A694" s="13"/>
      <c r="B694" s="13"/>
      <c r="C694" s="13"/>
      <c r="D694" s="54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</row>
    <row r="695" spans="1:18" ht="15.75" customHeight="1" x14ac:dyDescent="0.25">
      <c r="A695" s="13"/>
      <c r="B695" s="13"/>
      <c r="C695" s="13"/>
      <c r="D695" s="54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</row>
    <row r="696" spans="1:18" ht="15.75" customHeight="1" x14ac:dyDescent="0.25">
      <c r="A696" s="13"/>
      <c r="B696" s="13"/>
      <c r="C696" s="13"/>
      <c r="D696" s="54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</row>
    <row r="697" spans="1:18" ht="15.75" customHeight="1" x14ac:dyDescent="0.25">
      <c r="A697" s="13"/>
      <c r="B697" s="13"/>
      <c r="C697" s="13"/>
      <c r="D697" s="54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</row>
    <row r="698" spans="1:18" ht="15.75" customHeight="1" x14ac:dyDescent="0.25">
      <c r="A698" s="13"/>
      <c r="B698" s="13"/>
      <c r="C698" s="13"/>
      <c r="D698" s="54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</row>
    <row r="699" spans="1:18" ht="15.75" customHeight="1" x14ac:dyDescent="0.25">
      <c r="A699" s="13"/>
      <c r="B699" s="13"/>
      <c r="C699" s="13"/>
      <c r="D699" s="54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</row>
    <row r="700" spans="1:18" ht="15.75" customHeight="1" x14ac:dyDescent="0.25">
      <c r="A700" s="13"/>
      <c r="B700" s="13"/>
      <c r="C700" s="13"/>
      <c r="D700" s="54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</row>
    <row r="701" spans="1:18" ht="15.75" customHeight="1" x14ac:dyDescent="0.25">
      <c r="A701" s="13"/>
      <c r="B701" s="13"/>
      <c r="C701" s="13"/>
      <c r="D701" s="54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</row>
    <row r="702" spans="1:18" ht="15.75" customHeight="1" x14ac:dyDescent="0.25">
      <c r="A702" s="13"/>
      <c r="B702" s="13"/>
      <c r="C702" s="13"/>
      <c r="D702" s="54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</row>
    <row r="703" spans="1:18" ht="15.75" customHeight="1" x14ac:dyDescent="0.25">
      <c r="A703" s="13"/>
      <c r="B703" s="13"/>
      <c r="C703" s="13"/>
      <c r="D703" s="54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</row>
    <row r="704" spans="1:18" ht="15.75" customHeight="1" x14ac:dyDescent="0.25">
      <c r="A704" s="13"/>
      <c r="B704" s="13"/>
      <c r="C704" s="13"/>
      <c r="D704" s="54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</row>
    <row r="705" spans="1:18" ht="15.75" customHeight="1" x14ac:dyDescent="0.25">
      <c r="A705" s="13"/>
      <c r="B705" s="13"/>
      <c r="C705" s="13"/>
      <c r="D705" s="54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</row>
    <row r="706" spans="1:18" ht="15.75" customHeight="1" x14ac:dyDescent="0.25">
      <c r="A706" s="13"/>
      <c r="B706" s="13"/>
      <c r="C706" s="13"/>
      <c r="D706" s="54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</row>
    <row r="707" spans="1:18" ht="15.75" customHeight="1" x14ac:dyDescent="0.25">
      <c r="A707" s="13"/>
      <c r="B707" s="13"/>
      <c r="C707" s="13"/>
      <c r="D707" s="54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</row>
    <row r="708" spans="1:18" ht="15.75" customHeight="1" x14ac:dyDescent="0.25">
      <c r="A708" s="13"/>
      <c r="B708" s="13"/>
      <c r="C708" s="13"/>
      <c r="D708" s="54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</row>
    <row r="709" spans="1:18" ht="15.75" customHeight="1" x14ac:dyDescent="0.25">
      <c r="A709" s="13"/>
      <c r="B709" s="13"/>
      <c r="C709" s="13"/>
      <c r="D709" s="54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</row>
    <row r="710" spans="1:18" ht="15.75" customHeight="1" x14ac:dyDescent="0.25">
      <c r="A710" s="13"/>
      <c r="B710" s="13"/>
      <c r="C710" s="13"/>
      <c r="D710" s="54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</row>
    <row r="711" spans="1:18" ht="15.75" customHeight="1" x14ac:dyDescent="0.25">
      <c r="A711" s="13"/>
      <c r="B711" s="13"/>
      <c r="C711" s="13"/>
      <c r="D711" s="54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</row>
    <row r="712" spans="1:18" ht="15.75" customHeight="1" x14ac:dyDescent="0.25">
      <c r="A712" s="13"/>
      <c r="B712" s="13"/>
      <c r="C712" s="13"/>
      <c r="D712" s="54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</row>
    <row r="713" spans="1:18" ht="15.75" customHeight="1" x14ac:dyDescent="0.25">
      <c r="A713" s="13"/>
      <c r="B713" s="13"/>
      <c r="C713" s="13"/>
      <c r="D713" s="54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</row>
    <row r="714" spans="1:18" ht="15.75" customHeight="1" x14ac:dyDescent="0.25">
      <c r="A714" s="13"/>
      <c r="B714" s="13"/>
      <c r="C714" s="13"/>
      <c r="D714" s="54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</row>
    <row r="715" spans="1:18" ht="15.75" customHeight="1" x14ac:dyDescent="0.25">
      <c r="A715" s="13"/>
      <c r="B715" s="13"/>
      <c r="C715" s="13"/>
      <c r="D715" s="54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</row>
    <row r="716" spans="1:18" ht="15.75" customHeight="1" x14ac:dyDescent="0.25">
      <c r="A716" s="13"/>
      <c r="B716" s="13"/>
      <c r="C716" s="13"/>
      <c r="D716" s="54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</row>
    <row r="717" spans="1:18" ht="15.75" customHeight="1" x14ac:dyDescent="0.25">
      <c r="A717" s="13"/>
      <c r="B717" s="13"/>
      <c r="C717" s="13"/>
      <c r="D717" s="54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</row>
    <row r="718" spans="1:18" ht="15.75" customHeight="1" x14ac:dyDescent="0.25">
      <c r="A718" s="13"/>
      <c r="B718" s="13"/>
      <c r="C718" s="13"/>
      <c r="D718" s="54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</row>
    <row r="719" spans="1:18" ht="15.75" customHeight="1" x14ac:dyDescent="0.25">
      <c r="A719" s="13"/>
      <c r="B719" s="13"/>
      <c r="C719" s="13"/>
      <c r="D719" s="54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</row>
    <row r="720" spans="1:18" ht="15.75" customHeight="1" x14ac:dyDescent="0.25">
      <c r="A720" s="13"/>
      <c r="B720" s="13"/>
      <c r="C720" s="13"/>
      <c r="D720" s="54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</row>
    <row r="721" spans="1:18" ht="15.75" customHeight="1" x14ac:dyDescent="0.25">
      <c r="A721" s="13"/>
      <c r="B721" s="13"/>
      <c r="C721" s="13"/>
      <c r="D721" s="54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</row>
    <row r="722" spans="1:18" ht="15.75" customHeight="1" x14ac:dyDescent="0.25">
      <c r="A722" s="13"/>
      <c r="B722" s="13"/>
      <c r="C722" s="13"/>
      <c r="D722" s="54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</row>
    <row r="723" spans="1:18" ht="15.75" customHeight="1" x14ac:dyDescent="0.25">
      <c r="A723" s="13"/>
      <c r="B723" s="13"/>
      <c r="C723" s="13"/>
      <c r="D723" s="54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</row>
    <row r="724" spans="1:18" ht="15.75" customHeight="1" x14ac:dyDescent="0.25">
      <c r="A724" s="13"/>
      <c r="B724" s="13"/>
      <c r="C724" s="13"/>
      <c r="D724" s="54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</row>
    <row r="725" spans="1:18" ht="15.75" customHeight="1" x14ac:dyDescent="0.25">
      <c r="A725" s="13"/>
      <c r="B725" s="13"/>
      <c r="C725" s="13"/>
      <c r="D725" s="54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</row>
    <row r="726" spans="1:18" ht="15.75" customHeight="1" x14ac:dyDescent="0.25">
      <c r="A726" s="13"/>
      <c r="B726" s="13"/>
      <c r="C726" s="13"/>
      <c r="D726" s="54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</row>
    <row r="727" spans="1:18" ht="15.75" customHeight="1" x14ac:dyDescent="0.25">
      <c r="A727" s="13"/>
      <c r="B727" s="13"/>
      <c r="C727" s="13"/>
      <c r="D727" s="54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</row>
    <row r="728" spans="1:18" ht="15.75" customHeight="1" x14ac:dyDescent="0.25">
      <c r="A728" s="13"/>
      <c r="B728" s="13"/>
      <c r="C728" s="13"/>
      <c r="D728" s="54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</row>
    <row r="729" spans="1:18" ht="15.75" customHeight="1" x14ac:dyDescent="0.25">
      <c r="A729" s="13"/>
      <c r="B729" s="13"/>
      <c r="C729" s="13"/>
      <c r="D729" s="54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</row>
    <row r="730" spans="1:18" ht="15.75" customHeight="1" x14ac:dyDescent="0.25">
      <c r="A730" s="13"/>
      <c r="B730" s="13"/>
      <c r="C730" s="13"/>
      <c r="D730" s="54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</row>
    <row r="731" spans="1:18" ht="15.75" customHeight="1" x14ac:dyDescent="0.25">
      <c r="A731" s="13"/>
      <c r="B731" s="13"/>
      <c r="C731" s="13"/>
      <c r="D731" s="54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</row>
    <row r="732" spans="1:18" ht="15.75" customHeight="1" x14ac:dyDescent="0.25">
      <c r="A732" s="13"/>
      <c r="B732" s="13"/>
      <c r="C732" s="13"/>
      <c r="D732" s="54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</row>
    <row r="733" spans="1:18" ht="15.75" customHeight="1" x14ac:dyDescent="0.25">
      <c r="A733" s="13"/>
      <c r="B733" s="13"/>
      <c r="C733" s="13"/>
      <c r="D733" s="54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</row>
    <row r="734" spans="1:18" ht="15.75" customHeight="1" x14ac:dyDescent="0.25">
      <c r="A734" s="13"/>
      <c r="B734" s="13"/>
      <c r="C734" s="13"/>
      <c r="D734" s="54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</row>
    <row r="735" spans="1:18" ht="15.75" customHeight="1" x14ac:dyDescent="0.25">
      <c r="A735" s="13"/>
      <c r="B735" s="13"/>
      <c r="C735" s="13"/>
      <c r="D735" s="54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</row>
    <row r="736" spans="1:18" ht="15.75" customHeight="1" x14ac:dyDescent="0.25">
      <c r="A736" s="13"/>
      <c r="B736" s="13"/>
      <c r="C736" s="13"/>
      <c r="D736" s="54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</row>
    <row r="737" spans="1:18" ht="15.75" customHeight="1" x14ac:dyDescent="0.25">
      <c r="A737" s="13"/>
      <c r="B737" s="13"/>
      <c r="C737" s="13"/>
      <c r="D737" s="54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</row>
    <row r="738" spans="1:18" ht="15.75" customHeight="1" x14ac:dyDescent="0.25">
      <c r="A738" s="13"/>
      <c r="B738" s="13"/>
      <c r="C738" s="13"/>
      <c r="D738" s="54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</row>
    <row r="739" spans="1:18" ht="15.75" customHeight="1" x14ac:dyDescent="0.25">
      <c r="A739" s="13"/>
      <c r="B739" s="13"/>
      <c r="C739" s="13"/>
      <c r="D739" s="54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</row>
    <row r="740" spans="1:18" ht="15.75" customHeight="1" x14ac:dyDescent="0.25">
      <c r="A740" s="13"/>
      <c r="B740" s="13"/>
      <c r="C740" s="13"/>
      <c r="D740" s="54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</row>
    <row r="741" spans="1:18" ht="15.75" customHeight="1" x14ac:dyDescent="0.25">
      <c r="A741" s="13"/>
      <c r="B741" s="13"/>
      <c r="C741" s="13"/>
      <c r="D741" s="54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</row>
    <row r="742" spans="1:18" ht="15.75" customHeight="1" x14ac:dyDescent="0.25">
      <c r="A742" s="13"/>
      <c r="B742" s="13"/>
      <c r="C742" s="13"/>
      <c r="D742" s="54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</row>
    <row r="743" spans="1:18" ht="15.75" customHeight="1" x14ac:dyDescent="0.25">
      <c r="A743" s="13"/>
      <c r="B743" s="13"/>
      <c r="C743" s="13"/>
      <c r="D743" s="54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</row>
    <row r="744" spans="1:18" ht="15.75" customHeight="1" x14ac:dyDescent="0.25">
      <c r="A744" s="13"/>
      <c r="B744" s="13"/>
      <c r="C744" s="13"/>
      <c r="D744" s="54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</row>
    <row r="745" spans="1:18" ht="15.75" customHeight="1" x14ac:dyDescent="0.25">
      <c r="A745" s="13"/>
      <c r="B745" s="13"/>
      <c r="C745" s="13"/>
      <c r="D745" s="54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</row>
    <row r="746" spans="1:18" ht="15.75" customHeight="1" x14ac:dyDescent="0.25">
      <c r="A746" s="13"/>
      <c r="B746" s="13"/>
      <c r="C746" s="13"/>
      <c r="D746" s="54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</row>
    <row r="747" spans="1:18" ht="15.75" customHeight="1" x14ac:dyDescent="0.25">
      <c r="A747" s="13"/>
      <c r="B747" s="13"/>
      <c r="C747" s="13"/>
      <c r="D747" s="54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</row>
    <row r="748" spans="1:18" ht="15.75" customHeight="1" x14ac:dyDescent="0.25">
      <c r="A748" s="13"/>
      <c r="B748" s="13"/>
      <c r="C748" s="13"/>
      <c r="D748" s="54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</row>
    <row r="749" spans="1:18" ht="15.75" customHeight="1" x14ac:dyDescent="0.25">
      <c r="A749" s="13"/>
      <c r="B749" s="13"/>
      <c r="C749" s="13"/>
      <c r="D749" s="54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</row>
    <row r="750" spans="1:18" ht="15.75" customHeight="1" x14ac:dyDescent="0.25">
      <c r="A750" s="13"/>
      <c r="B750" s="13"/>
      <c r="C750" s="13"/>
      <c r="D750" s="54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</row>
    <row r="751" spans="1:18" ht="15.75" customHeight="1" x14ac:dyDescent="0.25">
      <c r="A751" s="13"/>
      <c r="B751" s="13"/>
      <c r="C751" s="13"/>
      <c r="D751" s="54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</row>
    <row r="752" spans="1:18" ht="15.75" customHeight="1" x14ac:dyDescent="0.25">
      <c r="A752" s="13"/>
      <c r="B752" s="13"/>
      <c r="C752" s="13"/>
      <c r="D752" s="54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</row>
    <row r="753" spans="1:18" ht="15.75" customHeight="1" x14ac:dyDescent="0.25">
      <c r="A753" s="13"/>
      <c r="B753" s="13"/>
      <c r="C753" s="13"/>
      <c r="D753" s="54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</row>
    <row r="754" spans="1:18" ht="15.75" customHeight="1" x14ac:dyDescent="0.25">
      <c r="A754" s="13"/>
      <c r="B754" s="13"/>
      <c r="C754" s="13"/>
      <c r="D754" s="54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</row>
    <row r="755" spans="1:18" ht="15.75" customHeight="1" x14ac:dyDescent="0.25">
      <c r="A755" s="13"/>
      <c r="B755" s="13"/>
      <c r="C755" s="13"/>
      <c r="D755" s="54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</row>
    <row r="756" spans="1:18" ht="15.75" customHeight="1" x14ac:dyDescent="0.25">
      <c r="A756" s="13"/>
      <c r="B756" s="13"/>
      <c r="C756" s="13"/>
      <c r="D756" s="54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</row>
    <row r="757" spans="1:18" ht="15.75" customHeight="1" x14ac:dyDescent="0.25">
      <c r="A757" s="13"/>
      <c r="B757" s="13"/>
      <c r="C757" s="13"/>
      <c r="D757" s="54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</row>
    <row r="758" spans="1:18" ht="15.75" customHeight="1" x14ac:dyDescent="0.25">
      <c r="A758" s="13"/>
      <c r="B758" s="13"/>
      <c r="C758" s="13"/>
      <c r="D758" s="54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</row>
    <row r="759" spans="1:18" ht="15.75" customHeight="1" x14ac:dyDescent="0.25">
      <c r="A759" s="13"/>
      <c r="B759" s="13"/>
      <c r="C759" s="13"/>
      <c r="D759" s="54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</row>
    <row r="760" spans="1:18" ht="15.75" customHeight="1" x14ac:dyDescent="0.25">
      <c r="A760" s="13"/>
      <c r="B760" s="13"/>
      <c r="C760" s="13"/>
      <c r="D760" s="54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</row>
    <row r="761" spans="1:18" ht="15.75" customHeight="1" x14ac:dyDescent="0.25">
      <c r="A761" s="13"/>
      <c r="B761" s="13"/>
      <c r="C761" s="13"/>
      <c r="D761" s="54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</row>
    <row r="762" spans="1:18" ht="15.75" customHeight="1" x14ac:dyDescent="0.25">
      <c r="A762" s="13"/>
      <c r="B762" s="13"/>
      <c r="C762" s="13"/>
      <c r="D762" s="54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</row>
    <row r="763" spans="1:18" ht="15.75" customHeight="1" x14ac:dyDescent="0.25">
      <c r="A763" s="13"/>
      <c r="B763" s="13"/>
      <c r="C763" s="13"/>
      <c r="D763" s="54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</row>
    <row r="764" spans="1:18" ht="15.75" customHeight="1" x14ac:dyDescent="0.25">
      <c r="A764" s="13"/>
      <c r="B764" s="13"/>
      <c r="C764" s="13"/>
      <c r="D764" s="54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</row>
    <row r="765" spans="1:18" ht="15.75" customHeight="1" x14ac:dyDescent="0.25">
      <c r="A765" s="13"/>
      <c r="B765" s="13"/>
      <c r="C765" s="13"/>
      <c r="D765" s="54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</row>
    <row r="766" spans="1:18" ht="15.75" customHeight="1" x14ac:dyDescent="0.25">
      <c r="A766" s="13"/>
      <c r="B766" s="13"/>
      <c r="C766" s="13"/>
      <c r="D766" s="54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</row>
    <row r="767" spans="1:18" ht="15.75" customHeight="1" x14ac:dyDescent="0.25">
      <c r="A767" s="13"/>
      <c r="B767" s="13"/>
      <c r="C767" s="13"/>
      <c r="D767" s="54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</row>
    <row r="768" spans="1:18" ht="15.75" customHeight="1" x14ac:dyDescent="0.25">
      <c r="A768" s="13"/>
      <c r="B768" s="13"/>
      <c r="C768" s="13"/>
      <c r="D768" s="54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</row>
    <row r="769" spans="1:18" ht="15.75" customHeight="1" x14ac:dyDescent="0.25">
      <c r="A769" s="13"/>
      <c r="B769" s="13"/>
      <c r="C769" s="13"/>
      <c r="D769" s="54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</row>
    <row r="770" spans="1:18" ht="15.75" customHeight="1" x14ac:dyDescent="0.25">
      <c r="A770" s="13"/>
      <c r="B770" s="13"/>
      <c r="C770" s="13"/>
      <c r="D770" s="54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</row>
    <row r="771" spans="1:18" ht="15.75" customHeight="1" x14ac:dyDescent="0.25">
      <c r="A771" s="13"/>
      <c r="B771" s="13"/>
      <c r="C771" s="13"/>
      <c r="D771" s="54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</row>
    <row r="772" spans="1:18" ht="15.75" customHeight="1" x14ac:dyDescent="0.25">
      <c r="A772" s="13"/>
      <c r="B772" s="13"/>
      <c r="C772" s="13"/>
      <c r="D772" s="54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</row>
    <row r="773" spans="1:18" ht="15.75" customHeight="1" x14ac:dyDescent="0.25">
      <c r="A773" s="13"/>
      <c r="B773" s="13"/>
      <c r="C773" s="13"/>
      <c r="D773" s="54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</row>
    <row r="774" spans="1:18" ht="15.75" customHeight="1" x14ac:dyDescent="0.25">
      <c r="A774" s="13"/>
      <c r="B774" s="13"/>
      <c r="C774" s="13"/>
      <c r="D774" s="54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</row>
    <row r="775" spans="1:18" ht="15.75" customHeight="1" x14ac:dyDescent="0.25">
      <c r="A775" s="13"/>
      <c r="B775" s="13"/>
      <c r="C775" s="13"/>
      <c r="D775" s="54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</row>
    <row r="776" spans="1:18" ht="15.75" customHeight="1" x14ac:dyDescent="0.25">
      <c r="A776" s="13"/>
      <c r="B776" s="13"/>
      <c r="C776" s="13"/>
      <c r="D776" s="54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</row>
    <row r="777" spans="1:18" ht="15.75" customHeight="1" x14ac:dyDescent="0.25">
      <c r="A777" s="13"/>
      <c r="B777" s="13"/>
      <c r="C777" s="13"/>
      <c r="D777" s="54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</row>
    <row r="778" spans="1:18" ht="15.75" customHeight="1" x14ac:dyDescent="0.25">
      <c r="A778" s="13"/>
      <c r="B778" s="13"/>
      <c r="C778" s="13"/>
      <c r="D778" s="54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</row>
    <row r="779" spans="1:18" ht="15.75" customHeight="1" x14ac:dyDescent="0.25">
      <c r="A779" s="13"/>
      <c r="B779" s="13"/>
      <c r="C779" s="13"/>
      <c r="D779" s="54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</row>
    <row r="780" spans="1:18" ht="15.75" customHeight="1" x14ac:dyDescent="0.25">
      <c r="A780" s="13"/>
      <c r="B780" s="13"/>
      <c r="C780" s="13"/>
      <c r="D780" s="54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</row>
    <row r="781" spans="1:18" ht="15.75" customHeight="1" x14ac:dyDescent="0.25">
      <c r="A781" s="13"/>
      <c r="B781" s="13"/>
      <c r="C781" s="13"/>
      <c r="D781" s="54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</row>
    <row r="782" spans="1:18" ht="15.75" customHeight="1" x14ac:dyDescent="0.25">
      <c r="A782" s="13"/>
      <c r="B782" s="13"/>
      <c r="C782" s="13"/>
      <c r="D782" s="54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</row>
    <row r="783" spans="1:18" ht="15.75" customHeight="1" x14ac:dyDescent="0.25">
      <c r="A783" s="13"/>
      <c r="B783" s="13"/>
      <c r="C783" s="13"/>
      <c r="D783" s="54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</row>
    <row r="784" spans="1:18" ht="15.75" customHeight="1" x14ac:dyDescent="0.25">
      <c r="A784" s="13"/>
      <c r="B784" s="13"/>
      <c r="C784" s="13"/>
      <c r="D784" s="54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</row>
    <row r="785" spans="1:18" ht="15.75" customHeight="1" x14ac:dyDescent="0.25">
      <c r="A785" s="13"/>
      <c r="B785" s="13"/>
      <c r="C785" s="13"/>
      <c r="D785" s="54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</row>
    <row r="786" spans="1:18" ht="15.75" customHeight="1" x14ac:dyDescent="0.25">
      <c r="A786" s="13"/>
      <c r="B786" s="13"/>
      <c r="C786" s="13"/>
      <c r="D786" s="54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</row>
    <row r="787" spans="1:18" ht="15.75" customHeight="1" x14ac:dyDescent="0.25">
      <c r="A787" s="13"/>
      <c r="B787" s="13"/>
      <c r="C787" s="13"/>
      <c r="D787" s="54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</row>
    <row r="788" spans="1:18" ht="15.75" customHeight="1" x14ac:dyDescent="0.25">
      <c r="A788" s="13"/>
      <c r="B788" s="13"/>
      <c r="C788" s="13"/>
      <c r="D788" s="54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</row>
    <row r="789" spans="1:18" ht="15.75" customHeight="1" x14ac:dyDescent="0.25">
      <c r="A789" s="13"/>
      <c r="B789" s="13"/>
      <c r="C789" s="13"/>
      <c r="D789" s="54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</row>
    <row r="790" spans="1:18" ht="15.75" customHeight="1" x14ac:dyDescent="0.25">
      <c r="A790" s="13"/>
      <c r="B790" s="13"/>
      <c r="C790" s="13"/>
      <c r="D790" s="54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</row>
    <row r="791" spans="1:18" ht="15.75" customHeight="1" x14ac:dyDescent="0.25">
      <c r="A791" s="13"/>
      <c r="B791" s="13"/>
      <c r="C791" s="13"/>
      <c r="D791" s="54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</row>
    <row r="792" spans="1:18" ht="15.75" customHeight="1" x14ac:dyDescent="0.25">
      <c r="A792" s="13"/>
      <c r="B792" s="13"/>
      <c r="C792" s="13"/>
      <c r="D792" s="54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</row>
    <row r="793" spans="1:18" ht="15.75" customHeight="1" x14ac:dyDescent="0.25">
      <c r="A793" s="13"/>
      <c r="B793" s="13"/>
      <c r="C793" s="13"/>
      <c r="D793" s="54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</row>
    <row r="794" spans="1:18" ht="15.75" customHeight="1" x14ac:dyDescent="0.25">
      <c r="A794" s="13"/>
      <c r="B794" s="13"/>
      <c r="C794" s="13"/>
      <c r="D794" s="54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</row>
    <row r="795" spans="1:18" ht="15.75" customHeight="1" x14ac:dyDescent="0.25">
      <c r="A795" s="13"/>
      <c r="B795" s="13"/>
      <c r="C795" s="13"/>
      <c r="D795" s="54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</row>
    <row r="796" spans="1:18" ht="15.75" customHeight="1" x14ac:dyDescent="0.25">
      <c r="A796" s="13"/>
      <c r="B796" s="13"/>
      <c r="C796" s="13"/>
      <c r="D796" s="54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</row>
    <row r="797" spans="1:18" ht="15.75" customHeight="1" x14ac:dyDescent="0.25">
      <c r="A797" s="13"/>
      <c r="B797" s="13"/>
      <c r="C797" s="13"/>
      <c r="D797" s="54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</row>
    <row r="798" spans="1:18" ht="15.75" customHeight="1" x14ac:dyDescent="0.25">
      <c r="A798" s="13"/>
      <c r="B798" s="13"/>
      <c r="C798" s="13"/>
      <c r="D798" s="54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</row>
    <row r="799" spans="1:18" ht="15.75" customHeight="1" x14ac:dyDescent="0.25">
      <c r="A799" s="13"/>
      <c r="B799" s="13"/>
      <c r="C799" s="13"/>
      <c r="D799" s="54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</row>
    <row r="800" spans="1:18" ht="15.75" customHeight="1" x14ac:dyDescent="0.25">
      <c r="A800" s="13"/>
      <c r="B800" s="13"/>
      <c r="C800" s="13"/>
      <c r="D800" s="54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</row>
    <row r="801" spans="1:18" ht="15.75" customHeight="1" x14ac:dyDescent="0.25">
      <c r="A801" s="13"/>
      <c r="B801" s="13"/>
      <c r="C801" s="13"/>
      <c r="D801" s="54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</row>
    <row r="802" spans="1:18" ht="15.75" customHeight="1" x14ac:dyDescent="0.25">
      <c r="A802" s="13"/>
      <c r="B802" s="13"/>
      <c r="C802" s="13"/>
      <c r="D802" s="54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</row>
    <row r="803" spans="1:18" ht="15.75" customHeight="1" x14ac:dyDescent="0.25">
      <c r="A803" s="13"/>
      <c r="B803" s="13"/>
      <c r="C803" s="13"/>
      <c r="D803" s="54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</row>
    <row r="804" spans="1:18" ht="15.75" customHeight="1" x14ac:dyDescent="0.25">
      <c r="A804" s="13"/>
      <c r="B804" s="13"/>
      <c r="C804" s="13"/>
      <c r="D804" s="54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</row>
    <row r="805" spans="1:18" ht="15.75" customHeight="1" x14ac:dyDescent="0.25">
      <c r="A805" s="13"/>
      <c r="B805" s="13"/>
      <c r="C805" s="13"/>
      <c r="D805" s="54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</row>
    <row r="806" spans="1:18" ht="15.75" customHeight="1" x14ac:dyDescent="0.25">
      <c r="A806" s="13"/>
      <c r="B806" s="13"/>
      <c r="C806" s="13"/>
      <c r="D806" s="54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</row>
    <row r="807" spans="1:18" ht="15.75" customHeight="1" x14ac:dyDescent="0.25">
      <c r="A807" s="13"/>
      <c r="B807" s="13"/>
      <c r="C807" s="13"/>
      <c r="D807" s="54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</row>
    <row r="808" spans="1:18" ht="15.75" customHeight="1" x14ac:dyDescent="0.25">
      <c r="A808" s="13"/>
      <c r="B808" s="13"/>
      <c r="C808" s="13"/>
      <c r="D808" s="54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</row>
    <row r="809" spans="1:18" ht="15.75" customHeight="1" x14ac:dyDescent="0.25">
      <c r="A809" s="13"/>
      <c r="B809" s="13"/>
      <c r="C809" s="13"/>
      <c r="D809" s="54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</row>
    <row r="810" spans="1:18" ht="15.75" customHeight="1" x14ac:dyDescent="0.25">
      <c r="A810" s="13"/>
      <c r="B810" s="13"/>
      <c r="C810" s="13"/>
      <c r="D810" s="54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</row>
    <row r="811" spans="1:18" ht="15.75" customHeight="1" x14ac:dyDescent="0.25">
      <c r="A811" s="13"/>
      <c r="B811" s="13"/>
      <c r="C811" s="13"/>
      <c r="D811" s="54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</row>
    <row r="812" spans="1:18" ht="15.75" customHeight="1" x14ac:dyDescent="0.25">
      <c r="A812" s="13"/>
      <c r="B812" s="13"/>
      <c r="C812" s="13"/>
      <c r="D812" s="54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</row>
    <row r="813" spans="1:18" ht="15.75" customHeight="1" x14ac:dyDescent="0.25">
      <c r="A813" s="13"/>
      <c r="B813" s="13"/>
      <c r="C813" s="13"/>
      <c r="D813" s="54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</row>
    <row r="814" spans="1:18" ht="15.75" customHeight="1" x14ac:dyDescent="0.25">
      <c r="A814" s="13"/>
      <c r="B814" s="13"/>
      <c r="C814" s="13"/>
      <c r="D814" s="54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</row>
    <row r="815" spans="1:18" ht="15.75" customHeight="1" x14ac:dyDescent="0.25">
      <c r="A815" s="13"/>
      <c r="B815" s="13"/>
      <c r="C815" s="13"/>
      <c r="D815" s="54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</row>
    <row r="816" spans="1:18" ht="15.75" customHeight="1" x14ac:dyDescent="0.25">
      <c r="A816" s="13"/>
      <c r="B816" s="13"/>
      <c r="C816" s="13"/>
      <c r="D816" s="54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</row>
    <row r="817" spans="1:18" ht="15.75" customHeight="1" x14ac:dyDescent="0.25">
      <c r="A817" s="13"/>
      <c r="B817" s="13"/>
      <c r="C817" s="13"/>
      <c r="D817" s="54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</row>
    <row r="818" spans="1:18" ht="15.75" customHeight="1" x14ac:dyDescent="0.25">
      <c r="A818" s="13"/>
      <c r="B818" s="13"/>
      <c r="C818" s="13"/>
      <c r="D818" s="54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</row>
    <row r="819" spans="1:18" ht="15.75" customHeight="1" x14ac:dyDescent="0.25">
      <c r="A819" s="13"/>
      <c r="B819" s="13"/>
      <c r="C819" s="13"/>
      <c r="D819" s="54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</row>
    <row r="820" spans="1:18" ht="15.75" customHeight="1" x14ac:dyDescent="0.25">
      <c r="A820" s="13"/>
      <c r="B820" s="13"/>
      <c r="C820" s="13"/>
      <c r="D820" s="54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</row>
    <row r="821" spans="1:18" ht="15.75" customHeight="1" x14ac:dyDescent="0.25">
      <c r="A821" s="13"/>
      <c r="B821" s="13"/>
      <c r="C821" s="13"/>
      <c r="D821" s="54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</row>
    <row r="822" spans="1:18" ht="15.75" customHeight="1" x14ac:dyDescent="0.25">
      <c r="A822" s="13"/>
      <c r="B822" s="13"/>
      <c r="C822" s="13"/>
      <c r="D822" s="54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</row>
    <row r="823" spans="1:18" ht="15.75" customHeight="1" x14ac:dyDescent="0.25">
      <c r="A823" s="13"/>
      <c r="B823" s="13"/>
      <c r="C823" s="13"/>
      <c r="D823" s="54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</row>
    <row r="824" spans="1:18" ht="15.75" customHeight="1" x14ac:dyDescent="0.25">
      <c r="A824" s="13"/>
      <c r="B824" s="13"/>
      <c r="C824" s="13"/>
      <c r="D824" s="54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</row>
    <row r="825" spans="1:18" ht="15.75" customHeight="1" x14ac:dyDescent="0.25">
      <c r="A825" s="13"/>
      <c r="B825" s="13"/>
      <c r="C825" s="13"/>
      <c r="D825" s="54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</row>
    <row r="826" spans="1:18" ht="15.75" customHeight="1" x14ac:dyDescent="0.25">
      <c r="A826" s="13"/>
      <c r="B826" s="13"/>
      <c r="C826" s="13"/>
      <c r="D826" s="54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</row>
    <row r="827" spans="1:18" ht="15.75" customHeight="1" x14ac:dyDescent="0.25">
      <c r="A827" s="13"/>
      <c r="B827" s="13"/>
      <c r="C827" s="13"/>
      <c r="D827" s="54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</row>
    <row r="828" spans="1:18" ht="15.75" customHeight="1" x14ac:dyDescent="0.25">
      <c r="A828" s="13"/>
      <c r="B828" s="13"/>
      <c r="C828" s="13"/>
      <c r="D828" s="54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</row>
    <row r="829" spans="1:18" ht="15.75" customHeight="1" x14ac:dyDescent="0.25">
      <c r="A829" s="13"/>
      <c r="B829" s="13"/>
      <c r="C829" s="13"/>
      <c r="D829" s="54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</row>
    <row r="830" spans="1:18" ht="15.75" customHeight="1" x14ac:dyDescent="0.25">
      <c r="A830" s="13"/>
      <c r="B830" s="13"/>
      <c r="C830" s="13"/>
      <c r="D830" s="54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</row>
    <row r="831" spans="1:18" ht="15.75" customHeight="1" x14ac:dyDescent="0.25">
      <c r="A831" s="13"/>
      <c r="B831" s="13"/>
      <c r="C831" s="13"/>
      <c r="D831" s="54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</row>
    <row r="832" spans="1:18" ht="15.75" customHeight="1" x14ac:dyDescent="0.25">
      <c r="A832" s="13"/>
      <c r="B832" s="13"/>
      <c r="C832" s="13"/>
      <c r="D832" s="54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</row>
    <row r="833" spans="1:18" ht="15.75" customHeight="1" x14ac:dyDescent="0.25">
      <c r="A833" s="13"/>
      <c r="B833" s="13"/>
      <c r="C833" s="13"/>
      <c r="D833" s="54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</row>
    <row r="834" spans="1:18" ht="15.75" customHeight="1" x14ac:dyDescent="0.25">
      <c r="A834" s="13"/>
      <c r="B834" s="13"/>
      <c r="C834" s="13"/>
      <c r="D834" s="54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</row>
    <row r="835" spans="1:18" ht="15.75" customHeight="1" x14ac:dyDescent="0.25">
      <c r="A835" s="13"/>
      <c r="B835" s="13"/>
      <c r="C835" s="13"/>
      <c r="D835" s="54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</row>
    <row r="836" spans="1:18" ht="15.75" customHeight="1" x14ac:dyDescent="0.25">
      <c r="A836" s="13"/>
      <c r="B836" s="13"/>
      <c r="C836" s="13"/>
      <c r="D836" s="54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</row>
    <row r="837" spans="1:18" ht="15.75" customHeight="1" x14ac:dyDescent="0.25">
      <c r="A837" s="13"/>
      <c r="B837" s="13"/>
      <c r="C837" s="13"/>
      <c r="D837" s="54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</row>
    <row r="838" spans="1:18" ht="15.75" customHeight="1" x14ac:dyDescent="0.25">
      <c r="A838" s="13"/>
      <c r="B838" s="13"/>
      <c r="C838" s="13"/>
      <c r="D838" s="54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</row>
    <row r="839" spans="1:18" ht="15.75" customHeight="1" x14ac:dyDescent="0.25">
      <c r="A839" s="13"/>
      <c r="B839" s="13"/>
      <c r="C839" s="13"/>
      <c r="D839" s="54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</row>
    <row r="840" spans="1:18" ht="15.75" customHeight="1" x14ac:dyDescent="0.25">
      <c r="A840" s="13"/>
      <c r="B840" s="13"/>
      <c r="C840" s="13"/>
      <c r="D840" s="54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</row>
    <row r="841" spans="1:18" ht="15.75" customHeight="1" x14ac:dyDescent="0.25">
      <c r="A841" s="13"/>
      <c r="B841" s="13"/>
      <c r="C841" s="13"/>
      <c r="D841" s="54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</row>
    <row r="842" spans="1:18" ht="15.75" customHeight="1" x14ac:dyDescent="0.25">
      <c r="A842" s="13"/>
      <c r="B842" s="13"/>
      <c r="C842" s="13"/>
      <c r="D842" s="54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</row>
    <row r="843" spans="1:18" ht="15.75" customHeight="1" x14ac:dyDescent="0.25">
      <c r="A843" s="13"/>
      <c r="B843" s="13"/>
      <c r="C843" s="13"/>
      <c r="D843" s="54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</row>
    <row r="844" spans="1:18" ht="15.75" customHeight="1" x14ac:dyDescent="0.25">
      <c r="A844" s="13"/>
      <c r="B844" s="13"/>
      <c r="C844" s="13"/>
      <c r="D844" s="54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</row>
    <row r="845" spans="1:18" ht="15.75" customHeight="1" x14ac:dyDescent="0.25">
      <c r="A845" s="13"/>
      <c r="B845" s="13"/>
      <c r="C845" s="13"/>
      <c r="D845" s="54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</row>
    <row r="846" spans="1:18" ht="15.75" customHeight="1" x14ac:dyDescent="0.25">
      <c r="A846" s="13"/>
      <c r="B846" s="13"/>
      <c r="C846" s="13"/>
      <c r="D846" s="54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</row>
    <row r="847" spans="1:18" ht="15.75" customHeight="1" x14ac:dyDescent="0.25">
      <c r="A847" s="13"/>
      <c r="B847" s="13"/>
      <c r="C847" s="13"/>
      <c r="D847" s="54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</row>
    <row r="848" spans="1:18" ht="15.75" customHeight="1" x14ac:dyDescent="0.25">
      <c r="A848" s="13"/>
      <c r="B848" s="13"/>
      <c r="C848" s="13"/>
      <c r="D848" s="54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</row>
    <row r="849" spans="1:18" ht="15.75" customHeight="1" x14ac:dyDescent="0.25">
      <c r="A849" s="13"/>
      <c r="B849" s="13"/>
      <c r="C849" s="13"/>
      <c r="D849" s="54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</row>
    <row r="850" spans="1:18" ht="15.75" customHeight="1" x14ac:dyDescent="0.25">
      <c r="A850" s="13"/>
      <c r="B850" s="13"/>
      <c r="C850" s="13"/>
      <c r="D850" s="54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</row>
    <row r="851" spans="1:18" ht="15.75" customHeight="1" x14ac:dyDescent="0.25">
      <c r="A851" s="13"/>
      <c r="B851" s="13"/>
      <c r="C851" s="13"/>
      <c r="D851" s="54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</row>
    <row r="852" spans="1:18" ht="15.75" customHeight="1" x14ac:dyDescent="0.25">
      <c r="A852" s="13"/>
      <c r="B852" s="13"/>
      <c r="C852" s="13"/>
      <c r="D852" s="54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</row>
    <row r="853" spans="1:18" ht="15.75" customHeight="1" x14ac:dyDescent="0.25">
      <c r="A853" s="13"/>
      <c r="B853" s="13"/>
      <c r="C853" s="13"/>
      <c r="D853" s="54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</row>
    <row r="854" spans="1:18" ht="15.75" customHeight="1" x14ac:dyDescent="0.25">
      <c r="A854" s="13"/>
      <c r="B854" s="13"/>
      <c r="C854" s="13"/>
      <c r="D854" s="54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</row>
    <row r="855" spans="1:18" ht="15.75" customHeight="1" x14ac:dyDescent="0.25">
      <c r="A855" s="13"/>
      <c r="B855" s="13"/>
      <c r="C855" s="13"/>
      <c r="D855" s="54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</row>
    <row r="856" spans="1:18" ht="15.75" customHeight="1" x14ac:dyDescent="0.25">
      <c r="A856" s="13"/>
      <c r="B856" s="13"/>
      <c r="C856" s="13"/>
      <c r="D856" s="54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</row>
    <row r="857" spans="1:18" ht="15.75" customHeight="1" x14ac:dyDescent="0.25">
      <c r="A857" s="13"/>
      <c r="B857" s="13"/>
      <c r="C857" s="13"/>
      <c r="D857" s="54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</row>
    <row r="858" spans="1:18" ht="15.75" customHeight="1" x14ac:dyDescent="0.25">
      <c r="A858" s="13"/>
      <c r="B858" s="13"/>
      <c r="C858" s="13"/>
      <c r="D858" s="54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</row>
    <row r="859" spans="1:18" ht="15.75" customHeight="1" x14ac:dyDescent="0.25">
      <c r="A859" s="13"/>
      <c r="B859" s="13"/>
      <c r="C859" s="13"/>
      <c r="D859" s="54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</row>
    <row r="860" spans="1:18" ht="15.75" customHeight="1" x14ac:dyDescent="0.25">
      <c r="A860" s="13"/>
      <c r="B860" s="13"/>
      <c r="C860" s="13"/>
      <c r="D860" s="54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</row>
    <row r="861" spans="1:18" ht="15.75" customHeight="1" x14ac:dyDescent="0.25">
      <c r="A861" s="13"/>
      <c r="B861" s="13"/>
      <c r="C861" s="13"/>
      <c r="D861" s="54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</row>
    <row r="862" spans="1:18" ht="15.75" customHeight="1" x14ac:dyDescent="0.25">
      <c r="A862" s="13"/>
      <c r="B862" s="13"/>
      <c r="C862" s="13"/>
      <c r="D862" s="54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</row>
    <row r="863" spans="1:18" ht="15.75" customHeight="1" x14ac:dyDescent="0.25">
      <c r="A863" s="13"/>
      <c r="B863" s="13"/>
      <c r="C863" s="13"/>
      <c r="D863" s="54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</row>
    <row r="864" spans="1:18" ht="15.75" customHeight="1" x14ac:dyDescent="0.25">
      <c r="A864" s="13"/>
      <c r="B864" s="13"/>
      <c r="C864" s="13"/>
      <c r="D864" s="54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</row>
    <row r="865" spans="1:18" ht="15.75" customHeight="1" x14ac:dyDescent="0.25">
      <c r="A865" s="13"/>
      <c r="B865" s="13"/>
      <c r="C865" s="13"/>
      <c r="D865" s="54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</row>
    <row r="866" spans="1:18" ht="15.75" customHeight="1" x14ac:dyDescent="0.25">
      <c r="A866" s="13"/>
      <c r="B866" s="13"/>
      <c r="C866" s="13"/>
      <c r="D866" s="54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</row>
    <row r="867" spans="1:18" ht="15.75" customHeight="1" x14ac:dyDescent="0.25">
      <c r="A867" s="13"/>
      <c r="B867" s="13"/>
      <c r="C867" s="13"/>
      <c r="D867" s="54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</row>
    <row r="868" spans="1:18" ht="15.75" customHeight="1" x14ac:dyDescent="0.25">
      <c r="A868" s="13"/>
      <c r="B868" s="13"/>
      <c r="C868" s="13"/>
      <c r="D868" s="54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</row>
    <row r="869" spans="1:18" ht="15.75" customHeight="1" x14ac:dyDescent="0.25">
      <c r="A869" s="13"/>
      <c r="B869" s="13"/>
      <c r="C869" s="13"/>
      <c r="D869" s="54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</row>
    <row r="870" spans="1:18" ht="15.75" customHeight="1" x14ac:dyDescent="0.25">
      <c r="A870" s="13"/>
      <c r="B870" s="13"/>
      <c r="C870" s="13"/>
      <c r="D870" s="54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</row>
    <row r="871" spans="1:18" ht="15.75" customHeight="1" x14ac:dyDescent="0.25">
      <c r="A871" s="13"/>
      <c r="B871" s="13"/>
      <c r="C871" s="13"/>
      <c r="D871" s="54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</row>
    <row r="872" spans="1:18" ht="15.75" customHeight="1" x14ac:dyDescent="0.25">
      <c r="A872" s="13"/>
      <c r="B872" s="13"/>
      <c r="C872" s="13"/>
      <c r="D872" s="54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</row>
    <row r="873" spans="1:18" ht="15.75" customHeight="1" x14ac:dyDescent="0.25">
      <c r="A873" s="13"/>
      <c r="B873" s="13"/>
      <c r="C873" s="13"/>
      <c r="D873" s="54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</row>
    <row r="874" spans="1:18" ht="15.75" customHeight="1" x14ac:dyDescent="0.25">
      <c r="A874" s="13"/>
      <c r="B874" s="13"/>
      <c r="C874" s="13"/>
      <c r="D874" s="54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</row>
    <row r="875" spans="1:18" ht="15.75" customHeight="1" x14ac:dyDescent="0.25">
      <c r="A875" s="13"/>
      <c r="B875" s="13"/>
      <c r="C875" s="13"/>
      <c r="D875" s="54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</row>
    <row r="876" spans="1:18" ht="15.75" customHeight="1" x14ac:dyDescent="0.25">
      <c r="A876" s="13"/>
      <c r="B876" s="13"/>
      <c r="C876" s="13"/>
      <c r="D876" s="54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</row>
    <row r="877" spans="1:18" ht="15.75" customHeight="1" x14ac:dyDescent="0.25">
      <c r="A877" s="13"/>
      <c r="B877" s="13"/>
      <c r="C877" s="13"/>
      <c r="D877" s="54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</row>
    <row r="878" spans="1:18" ht="15.75" customHeight="1" x14ac:dyDescent="0.25">
      <c r="A878" s="13"/>
      <c r="B878" s="13"/>
      <c r="C878" s="13"/>
      <c r="D878" s="54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</row>
    <row r="879" spans="1:18" ht="15.75" customHeight="1" x14ac:dyDescent="0.25">
      <c r="A879" s="13"/>
      <c r="B879" s="13"/>
      <c r="C879" s="13"/>
      <c r="D879" s="54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</row>
    <row r="880" spans="1:18" ht="15.75" customHeight="1" x14ac:dyDescent="0.25">
      <c r="A880" s="13"/>
      <c r="B880" s="13"/>
      <c r="C880" s="13"/>
      <c r="D880" s="54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</row>
    <row r="881" spans="1:18" ht="15.75" customHeight="1" x14ac:dyDescent="0.25">
      <c r="A881" s="13"/>
      <c r="B881" s="13"/>
      <c r="C881" s="13"/>
      <c r="D881" s="54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</row>
    <row r="882" spans="1:18" ht="15.75" customHeight="1" x14ac:dyDescent="0.25">
      <c r="A882" s="13"/>
      <c r="B882" s="13"/>
      <c r="C882" s="13"/>
      <c r="D882" s="54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</row>
    <row r="883" spans="1:18" ht="15.75" customHeight="1" x14ac:dyDescent="0.25">
      <c r="A883" s="13"/>
      <c r="B883" s="13"/>
      <c r="C883" s="13"/>
      <c r="D883" s="54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</row>
    <row r="884" spans="1:18" ht="15.75" customHeight="1" x14ac:dyDescent="0.25">
      <c r="A884" s="13"/>
      <c r="B884" s="13"/>
      <c r="C884" s="13"/>
      <c r="D884" s="54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</row>
    <row r="885" spans="1:18" ht="15.75" customHeight="1" x14ac:dyDescent="0.25">
      <c r="A885" s="13"/>
      <c r="B885" s="13"/>
      <c r="C885" s="13"/>
      <c r="D885" s="54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</row>
    <row r="886" spans="1:18" ht="15.75" customHeight="1" x14ac:dyDescent="0.25">
      <c r="A886" s="13"/>
      <c r="B886" s="13"/>
      <c r="C886" s="13"/>
      <c r="D886" s="54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</row>
    <row r="887" spans="1:18" ht="15.75" customHeight="1" x14ac:dyDescent="0.25">
      <c r="A887" s="13"/>
      <c r="B887" s="13"/>
      <c r="C887" s="13"/>
      <c r="D887" s="54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</row>
    <row r="888" spans="1:18" ht="15.75" customHeight="1" x14ac:dyDescent="0.25">
      <c r="A888" s="13"/>
      <c r="B888" s="13"/>
      <c r="C888" s="13"/>
      <c r="D888" s="54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</row>
    <row r="889" spans="1:18" ht="15.75" customHeight="1" x14ac:dyDescent="0.25">
      <c r="A889" s="13"/>
      <c r="B889" s="13"/>
      <c r="C889" s="13"/>
      <c r="D889" s="54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</row>
    <row r="890" spans="1:18" ht="15.75" customHeight="1" x14ac:dyDescent="0.25">
      <c r="A890" s="13"/>
      <c r="B890" s="13"/>
      <c r="C890" s="13"/>
      <c r="D890" s="54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</row>
    <row r="891" spans="1:18" ht="15.75" customHeight="1" x14ac:dyDescent="0.25">
      <c r="A891" s="13"/>
      <c r="B891" s="13"/>
      <c r="C891" s="13"/>
      <c r="D891" s="54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</row>
    <row r="892" spans="1:18" ht="15.75" customHeight="1" x14ac:dyDescent="0.25">
      <c r="A892" s="13"/>
      <c r="B892" s="13"/>
      <c r="C892" s="13"/>
      <c r="D892" s="54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</row>
    <row r="893" spans="1:18" ht="15.75" customHeight="1" x14ac:dyDescent="0.25">
      <c r="A893" s="13"/>
      <c r="B893" s="13"/>
      <c r="C893" s="13"/>
      <c r="D893" s="54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</row>
    <row r="894" spans="1:18" ht="15.75" customHeight="1" x14ac:dyDescent="0.25">
      <c r="A894" s="13"/>
      <c r="B894" s="13"/>
      <c r="C894" s="13"/>
      <c r="D894" s="54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</row>
    <row r="895" spans="1:18" ht="15.75" customHeight="1" x14ac:dyDescent="0.25">
      <c r="A895" s="13"/>
      <c r="B895" s="13"/>
      <c r="C895" s="13"/>
      <c r="D895" s="54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</row>
    <row r="896" spans="1:18" ht="15.75" customHeight="1" x14ac:dyDescent="0.25">
      <c r="A896" s="13"/>
      <c r="B896" s="13"/>
      <c r="C896" s="13"/>
      <c r="D896" s="54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</row>
    <row r="897" spans="1:18" ht="15.75" customHeight="1" x14ac:dyDescent="0.25">
      <c r="A897" s="13"/>
      <c r="B897" s="13"/>
      <c r="C897" s="13"/>
      <c r="D897" s="54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</row>
    <row r="898" spans="1:18" ht="15.75" customHeight="1" x14ac:dyDescent="0.25">
      <c r="A898" s="13"/>
      <c r="B898" s="13"/>
      <c r="C898" s="13"/>
      <c r="D898" s="54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</row>
    <row r="899" spans="1:18" ht="15.75" customHeight="1" x14ac:dyDescent="0.25">
      <c r="A899" s="13"/>
      <c r="B899" s="13"/>
      <c r="C899" s="13"/>
      <c r="D899" s="54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</row>
    <row r="900" spans="1:18" ht="15.75" customHeight="1" x14ac:dyDescent="0.25">
      <c r="A900" s="13"/>
      <c r="B900" s="13"/>
      <c r="C900" s="13"/>
      <c r="D900" s="54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</row>
    <row r="901" spans="1:18" ht="15.75" customHeight="1" x14ac:dyDescent="0.25">
      <c r="A901" s="13"/>
      <c r="B901" s="13"/>
      <c r="C901" s="13"/>
      <c r="D901" s="54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</row>
    <row r="902" spans="1:18" ht="15.75" customHeight="1" x14ac:dyDescent="0.25">
      <c r="A902" s="13"/>
      <c r="B902" s="13"/>
      <c r="C902" s="13"/>
      <c r="D902" s="54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</row>
    <row r="903" spans="1:18" ht="15.75" customHeight="1" x14ac:dyDescent="0.25">
      <c r="A903" s="13"/>
      <c r="B903" s="13"/>
      <c r="C903" s="13"/>
      <c r="D903" s="54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</row>
    <row r="904" spans="1:18" ht="15.75" customHeight="1" x14ac:dyDescent="0.25">
      <c r="A904" s="13"/>
      <c r="B904" s="13"/>
      <c r="C904" s="13"/>
      <c r="D904" s="54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</row>
    <row r="905" spans="1:18" ht="15.75" customHeight="1" x14ac:dyDescent="0.25">
      <c r="A905" s="13"/>
      <c r="B905" s="13"/>
      <c r="C905" s="13"/>
      <c r="D905" s="54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</row>
    <row r="906" spans="1:18" ht="15.75" customHeight="1" x14ac:dyDescent="0.25">
      <c r="A906" s="13"/>
      <c r="B906" s="13"/>
      <c r="C906" s="13"/>
      <c r="D906" s="54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</row>
    <row r="907" spans="1:18" ht="15.75" customHeight="1" x14ac:dyDescent="0.25">
      <c r="A907" s="13"/>
      <c r="B907" s="13"/>
      <c r="C907" s="13"/>
      <c r="D907" s="54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</row>
    <row r="908" spans="1:18" ht="15.75" customHeight="1" x14ac:dyDescent="0.25">
      <c r="A908" s="13"/>
      <c r="B908" s="13"/>
      <c r="C908" s="13"/>
      <c r="D908" s="54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</row>
    <row r="909" spans="1:18" ht="15.75" customHeight="1" x14ac:dyDescent="0.25">
      <c r="A909" s="13"/>
      <c r="B909" s="13"/>
      <c r="C909" s="13"/>
      <c r="D909" s="54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</row>
    <row r="910" spans="1:18" ht="15.75" customHeight="1" x14ac:dyDescent="0.25">
      <c r="A910" s="13"/>
      <c r="B910" s="13"/>
      <c r="C910" s="13"/>
      <c r="D910" s="54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</row>
    <row r="911" spans="1:18" ht="15.75" customHeight="1" x14ac:dyDescent="0.25">
      <c r="A911" s="13"/>
      <c r="B911" s="13"/>
      <c r="C911" s="13"/>
      <c r="D911" s="54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</row>
    <row r="912" spans="1:18" ht="15.75" customHeight="1" x14ac:dyDescent="0.25">
      <c r="A912" s="13"/>
      <c r="B912" s="13"/>
      <c r="C912" s="13"/>
      <c r="D912" s="54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</row>
    <row r="913" spans="1:18" ht="15.75" customHeight="1" x14ac:dyDescent="0.25">
      <c r="A913" s="13"/>
      <c r="B913" s="13"/>
      <c r="C913" s="13"/>
      <c r="D913" s="54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</row>
    <row r="914" spans="1:18" ht="15.75" customHeight="1" x14ac:dyDescent="0.25">
      <c r="A914" s="13"/>
      <c r="B914" s="13"/>
      <c r="C914" s="13"/>
      <c r="D914" s="54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</row>
    <row r="915" spans="1:18" ht="15.75" customHeight="1" x14ac:dyDescent="0.25">
      <c r="A915" s="13"/>
      <c r="B915" s="13"/>
      <c r="C915" s="13"/>
      <c r="D915" s="54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</row>
    <row r="916" spans="1:18" ht="15.75" customHeight="1" x14ac:dyDescent="0.25">
      <c r="A916" s="13"/>
      <c r="B916" s="13"/>
      <c r="C916" s="13"/>
      <c r="D916" s="54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</row>
    <row r="917" spans="1:18" ht="15.75" customHeight="1" x14ac:dyDescent="0.25">
      <c r="A917" s="13"/>
      <c r="B917" s="13"/>
      <c r="C917" s="13"/>
      <c r="D917" s="54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</row>
    <row r="918" spans="1:18" ht="15.75" customHeight="1" x14ac:dyDescent="0.25">
      <c r="A918" s="13"/>
      <c r="B918" s="13"/>
      <c r="C918" s="13"/>
      <c r="D918" s="54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</row>
    <row r="919" spans="1:18" ht="15.75" customHeight="1" x14ac:dyDescent="0.25">
      <c r="A919" s="13"/>
      <c r="B919" s="13"/>
      <c r="C919" s="13"/>
      <c r="D919" s="54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</row>
    <row r="920" spans="1:18" ht="15.75" customHeight="1" x14ac:dyDescent="0.25">
      <c r="A920" s="13"/>
      <c r="B920" s="13"/>
      <c r="C920" s="13"/>
      <c r="D920" s="54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</row>
    <row r="921" spans="1:18" ht="15.75" customHeight="1" x14ac:dyDescent="0.25">
      <c r="A921" s="13"/>
      <c r="B921" s="13"/>
      <c r="C921" s="13"/>
      <c r="D921" s="54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</row>
    <row r="922" spans="1:18" ht="15.75" customHeight="1" x14ac:dyDescent="0.25">
      <c r="A922" s="13"/>
      <c r="B922" s="13"/>
      <c r="C922" s="13"/>
      <c r="D922" s="54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</row>
    <row r="923" spans="1:18" ht="15.75" customHeight="1" x14ac:dyDescent="0.25">
      <c r="A923" s="13"/>
      <c r="B923" s="13"/>
      <c r="C923" s="13"/>
      <c r="D923" s="54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</row>
    <row r="924" spans="1:18" ht="15.75" customHeight="1" x14ac:dyDescent="0.25">
      <c r="A924" s="13"/>
      <c r="B924" s="13"/>
      <c r="C924" s="13"/>
      <c r="D924" s="54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</row>
    <row r="925" spans="1:18" ht="15.75" customHeight="1" x14ac:dyDescent="0.25">
      <c r="A925" s="13"/>
      <c r="B925" s="13"/>
      <c r="C925" s="13"/>
      <c r="D925" s="54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</row>
    <row r="926" spans="1:18" ht="15.75" customHeight="1" x14ac:dyDescent="0.25">
      <c r="A926" s="13"/>
      <c r="B926" s="13"/>
      <c r="C926" s="13"/>
      <c r="D926" s="54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</row>
    <row r="927" spans="1:18" ht="15.75" customHeight="1" x14ac:dyDescent="0.25">
      <c r="A927" s="13"/>
      <c r="B927" s="13"/>
      <c r="C927" s="13"/>
      <c r="D927" s="54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</row>
    <row r="928" spans="1:18" ht="15.75" customHeight="1" x14ac:dyDescent="0.25">
      <c r="A928" s="13"/>
      <c r="B928" s="13"/>
      <c r="C928" s="13"/>
      <c r="D928" s="54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</row>
    <row r="929" spans="1:18" ht="15.75" customHeight="1" x14ac:dyDescent="0.25">
      <c r="A929" s="13"/>
      <c r="B929" s="13"/>
      <c r="C929" s="13"/>
      <c r="D929" s="54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</row>
    <row r="930" spans="1:18" ht="15.75" customHeight="1" x14ac:dyDescent="0.25">
      <c r="A930" s="13"/>
      <c r="B930" s="13"/>
      <c r="C930" s="13"/>
      <c r="D930" s="54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</row>
    <row r="931" spans="1:18" ht="15.75" customHeight="1" x14ac:dyDescent="0.25">
      <c r="A931" s="13"/>
      <c r="B931" s="13"/>
      <c r="C931" s="13"/>
      <c r="D931" s="54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</row>
    <row r="932" spans="1:18" ht="15.75" customHeight="1" x14ac:dyDescent="0.25">
      <c r="A932" s="13"/>
      <c r="B932" s="13"/>
      <c r="C932" s="13"/>
      <c r="D932" s="54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</row>
    <row r="933" spans="1:18" ht="15.75" customHeight="1" x14ac:dyDescent="0.25">
      <c r="A933" s="13"/>
      <c r="B933" s="13"/>
      <c r="C933" s="13"/>
      <c r="D933" s="54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</row>
    <row r="934" spans="1:18" ht="15.75" customHeight="1" x14ac:dyDescent="0.25">
      <c r="A934" s="13"/>
      <c r="B934" s="13"/>
      <c r="C934" s="13"/>
      <c r="D934" s="54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</row>
    <row r="935" spans="1:18" ht="15.75" customHeight="1" x14ac:dyDescent="0.25">
      <c r="A935" s="13"/>
      <c r="B935" s="13"/>
      <c r="C935" s="13"/>
      <c r="D935" s="54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</row>
    <row r="936" spans="1:18" ht="15.75" customHeight="1" x14ac:dyDescent="0.25">
      <c r="A936" s="13"/>
      <c r="B936" s="13"/>
      <c r="C936" s="13"/>
      <c r="D936" s="54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</row>
    <row r="937" spans="1:18" ht="15.75" customHeight="1" x14ac:dyDescent="0.25">
      <c r="A937" s="13"/>
      <c r="B937" s="13"/>
      <c r="C937" s="13"/>
      <c r="D937" s="54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</row>
    <row r="938" spans="1:18" ht="15.75" customHeight="1" x14ac:dyDescent="0.25">
      <c r="A938" s="13"/>
      <c r="B938" s="13"/>
      <c r="C938" s="13"/>
      <c r="D938" s="54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</row>
    <row r="939" spans="1:18" ht="15.75" customHeight="1" x14ac:dyDescent="0.25">
      <c r="A939" s="13"/>
      <c r="B939" s="13"/>
      <c r="C939" s="13"/>
      <c r="D939" s="54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</row>
    <row r="940" spans="1:18" ht="15.75" customHeight="1" x14ac:dyDescent="0.25">
      <c r="A940" s="13"/>
      <c r="B940" s="13"/>
      <c r="C940" s="13"/>
      <c r="D940" s="54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</row>
    <row r="941" spans="1:18" ht="15.75" customHeight="1" x14ac:dyDescent="0.25">
      <c r="A941" s="13"/>
      <c r="B941" s="13"/>
      <c r="C941" s="13"/>
      <c r="D941" s="54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</row>
    <row r="942" spans="1:18" ht="15.75" customHeight="1" x14ac:dyDescent="0.25">
      <c r="A942" s="13"/>
      <c r="B942" s="13"/>
      <c r="C942" s="13"/>
      <c r="D942" s="54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</row>
    <row r="943" spans="1:18" ht="15.75" customHeight="1" x14ac:dyDescent="0.25">
      <c r="A943" s="13"/>
      <c r="B943" s="13"/>
      <c r="C943" s="13"/>
      <c r="D943" s="54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</row>
    <row r="944" spans="1:18" ht="15.75" customHeight="1" x14ac:dyDescent="0.25">
      <c r="A944" s="13"/>
      <c r="B944" s="13"/>
      <c r="C944" s="13"/>
      <c r="D944" s="54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</row>
    <row r="945" spans="1:18" ht="15.75" customHeight="1" x14ac:dyDescent="0.25">
      <c r="A945" s="13"/>
      <c r="B945" s="13"/>
      <c r="C945" s="13"/>
      <c r="D945" s="54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</row>
    <row r="946" spans="1:18" ht="15.75" customHeight="1" x14ac:dyDescent="0.25">
      <c r="A946" s="13"/>
      <c r="B946" s="13"/>
      <c r="C946" s="13"/>
      <c r="D946" s="54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</row>
    <row r="947" spans="1:18" ht="15.75" customHeight="1" x14ac:dyDescent="0.25">
      <c r="A947" s="13"/>
      <c r="B947" s="13"/>
      <c r="C947" s="13"/>
      <c r="D947" s="54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</row>
    <row r="948" spans="1:18" ht="15.75" customHeight="1" x14ac:dyDescent="0.25">
      <c r="A948" s="13"/>
      <c r="B948" s="13"/>
      <c r="C948" s="13"/>
      <c r="D948" s="54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</row>
    <row r="949" spans="1:18" ht="15.75" customHeight="1" x14ac:dyDescent="0.25">
      <c r="A949" s="13"/>
      <c r="B949" s="13"/>
      <c r="C949" s="13"/>
      <c r="D949" s="54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</row>
    <row r="950" spans="1:18" ht="15.75" customHeight="1" x14ac:dyDescent="0.25">
      <c r="A950" s="13"/>
      <c r="B950" s="13"/>
      <c r="C950" s="13"/>
      <c r="D950" s="54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</row>
    <row r="951" spans="1:18" ht="15.75" customHeight="1" x14ac:dyDescent="0.25">
      <c r="A951" s="13"/>
      <c r="B951" s="13"/>
      <c r="C951" s="13"/>
      <c r="D951" s="54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</row>
    <row r="952" spans="1:18" ht="15.75" customHeight="1" x14ac:dyDescent="0.25">
      <c r="A952" s="13"/>
      <c r="B952" s="13"/>
      <c r="C952" s="13"/>
      <c r="D952" s="54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</row>
    <row r="953" spans="1:18" ht="15.75" customHeight="1" x14ac:dyDescent="0.25">
      <c r="A953" s="13"/>
      <c r="B953" s="13"/>
      <c r="C953" s="13"/>
      <c r="D953" s="54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</row>
    <row r="954" spans="1:18" ht="15.75" customHeight="1" x14ac:dyDescent="0.25">
      <c r="A954" s="13"/>
      <c r="B954" s="13"/>
      <c r="C954" s="13"/>
      <c r="D954" s="54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</row>
    <row r="955" spans="1:18" ht="15.75" customHeight="1" x14ac:dyDescent="0.25">
      <c r="A955" s="13"/>
      <c r="B955" s="13"/>
      <c r="C955" s="13"/>
      <c r="D955" s="54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</row>
    <row r="956" spans="1:18" ht="15.75" customHeight="1" x14ac:dyDescent="0.25">
      <c r="A956" s="13"/>
      <c r="B956" s="13"/>
      <c r="C956" s="13"/>
      <c r="D956" s="54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</row>
    <row r="957" spans="1:18" ht="15.75" customHeight="1" x14ac:dyDescent="0.25">
      <c r="A957" s="13"/>
      <c r="B957" s="13"/>
      <c r="C957" s="13"/>
      <c r="D957" s="54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</row>
    <row r="958" spans="1:18" ht="15.75" customHeight="1" x14ac:dyDescent="0.25">
      <c r="A958" s="13"/>
      <c r="B958" s="13"/>
      <c r="C958" s="13"/>
      <c r="D958" s="54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</row>
    <row r="959" spans="1:18" ht="15.75" customHeight="1" x14ac:dyDescent="0.25">
      <c r="A959" s="13"/>
      <c r="B959" s="13"/>
      <c r="C959" s="13"/>
      <c r="D959" s="54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</row>
    <row r="960" spans="1:18" ht="15.75" customHeight="1" x14ac:dyDescent="0.25">
      <c r="A960" s="13"/>
      <c r="B960" s="13"/>
      <c r="C960" s="13"/>
      <c r="D960" s="54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</row>
    <row r="961" spans="1:18" ht="15.75" customHeight="1" x14ac:dyDescent="0.25">
      <c r="A961" s="13"/>
      <c r="B961" s="13"/>
      <c r="C961" s="13"/>
      <c r="D961" s="54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</row>
    <row r="962" spans="1:18" ht="15.75" customHeight="1" x14ac:dyDescent="0.25">
      <c r="A962" s="13"/>
      <c r="B962" s="13"/>
      <c r="C962" s="13"/>
      <c r="D962" s="54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</row>
    <row r="963" spans="1:18" ht="15.75" customHeight="1" x14ac:dyDescent="0.25">
      <c r="A963" s="13"/>
      <c r="B963" s="13"/>
      <c r="C963" s="13"/>
      <c r="D963" s="54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</row>
    <row r="964" spans="1:18" ht="15.75" customHeight="1" x14ac:dyDescent="0.25">
      <c r="A964" s="13"/>
      <c r="B964" s="13"/>
      <c r="C964" s="13"/>
      <c r="D964" s="54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</row>
    <row r="965" spans="1:18" ht="15.75" customHeight="1" x14ac:dyDescent="0.25">
      <c r="A965" s="13"/>
      <c r="B965" s="13"/>
      <c r="C965" s="13"/>
      <c r="D965" s="54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</row>
    <row r="966" spans="1:18" ht="15.75" customHeight="1" x14ac:dyDescent="0.25">
      <c r="A966" s="13"/>
      <c r="B966" s="13"/>
      <c r="C966" s="13"/>
      <c r="D966" s="54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</row>
    <row r="967" spans="1:18" ht="15.75" customHeight="1" x14ac:dyDescent="0.25">
      <c r="A967" s="13"/>
      <c r="B967" s="13"/>
      <c r="C967" s="13"/>
      <c r="D967" s="54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</row>
    <row r="968" spans="1:18" ht="15.75" customHeight="1" x14ac:dyDescent="0.25">
      <c r="A968" s="13"/>
      <c r="B968" s="13"/>
      <c r="C968" s="13"/>
      <c r="D968" s="54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</row>
    <row r="969" spans="1:18" ht="15.75" customHeight="1" x14ac:dyDescent="0.25">
      <c r="A969" s="13"/>
      <c r="B969" s="13"/>
      <c r="C969" s="13"/>
      <c r="D969" s="54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</row>
    <row r="970" spans="1:18" ht="15.75" customHeight="1" x14ac:dyDescent="0.25">
      <c r="A970" s="13"/>
      <c r="B970" s="13"/>
      <c r="C970" s="13"/>
      <c r="D970" s="54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</row>
    <row r="971" spans="1:18" ht="15.75" customHeight="1" x14ac:dyDescent="0.25">
      <c r="A971" s="13"/>
      <c r="B971" s="13"/>
      <c r="C971" s="13"/>
      <c r="D971" s="54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</row>
    <row r="972" spans="1:18" ht="15.75" customHeight="1" x14ac:dyDescent="0.25">
      <c r="A972" s="13"/>
      <c r="B972" s="13"/>
      <c r="C972" s="13"/>
      <c r="D972" s="54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</row>
    <row r="973" spans="1:18" ht="15.75" customHeight="1" x14ac:dyDescent="0.25">
      <c r="A973" s="13"/>
      <c r="B973" s="13"/>
      <c r="C973" s="13"/>
      <c r="D973" s="54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</row>
    <row r="974" spans="1:18" ht="15.75" customHeight="1" x14ac:dyDescent="0.25">
      <c r="A974" s="13"/>
      <c r="B974" s="13"/>
      <c r="C974" s="13"/>
      <c r="D974" s="54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</row>
    <row r="975" spans="1:18" ht="15.75" customHeight="1" x14ac:dyDescent="0.25">
      <c r="A975" s="13"/>
      <c r="B975" s="13"/>
      <c r="C975" s="13"/>
      <c r="D975" s="54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</row>
    <row r="976" spans="1:18" ht="15.75" customHeight="1" x14ac:dyDescent="0.25">
      <c r="A976" s="13"/>
      <c r="B976" s="13"/>
      <c r="C976" s="13"/>
      <c r="D976" s="54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</row>
    <row r="977" spans="1:18" ht="15.75" customHeight="1" x14ac:dyDescent="0.25">
      <c r="A977" s="13"/>
      <c r="B977" s="13"/>
      <c r="C977" s="13"/>
      <c r="D977" s="54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</row>
    <row r="978" spans="1:18" ht="15.75" customHeight="1" x14ac:dyDescent="0.25">
      <c r="A978" s="13"/>
      <c r="B978" s="13"/>
      <c r="C978" s="13"/>
      <c r="D978" s="54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</row>
    <row r="979" spans="1:18" ht="15.75" customHeight="1" x14ac:dyDescent="0.25">
      <c r="A979" s="13"/>
      <c r="B979" s="13"/>
      <c r="C979" s="13"/>
      <c r="D979" s="54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</row>
    <row r="980" spans="1:18" ht="15.75" customHeight="1" x14ac:dyDescent="0.25">
      <c r="A980" s="13"/>
      <c r="B980" s="13"/>
      <c r="C980" s="13"/>
      <c r="D980" s="54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</row>
    <row r="981" spans="1:18" ht="15.75" customHeight="1" x14ac:dyDescent="0.25">
      <c r="A981" s="13"/>
      <c r="B981" s="13"/>
      <c r="C981" s="13"/>
      <c r="D981" s="54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</row>
    <row r="982" spans="1:18" ht="15.75" customHeight="1" x14ac:dyDescent="0.25">
      <c r="A982" s="13"/>
      <c r="B982" s="13"/>
      <c r="C982" s="13"/>
      <c r="D982" s="54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</row>
    <row r="983" spans="1:18" ht="15.75" customHeight="1" x14ac:dyDescent="0.25">
      <c r="A983" s="13"/>
      <c r="B983" s="13"/>
      <c r="C983" s="13"/>
      <c r="D983" s="54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</row>
    <row r="984" spans="1:18" ht="15.75" customHeight="1" x14ac:dyDescent="0.25">
      <c r="A984" s="13"/>
      <c r="B984" s="13"/>
      <c r="C984" s="13"/>
      <c r="D984" s="54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</row>
    <row r="985" spans="1:18" ht="15.75" customHeight="1" x14ac:dyDescent="0.25">
      <c r="A985" s="13"/>
      <c r="B985" s="13"/>
      <c r="C985" s="13"/>
      <c r="D985" s="54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</row>
    <row r="986" spans="1:18" ht="15.75" customHeight="1" x14ac:dyDescent="0.25">
      <c r="A986" s="13"/>
      <c r="B986" s="13"/>
      <c r="C986" s="13"/>
      <c r="D986" s="54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</row>
    <row r="987" spans="1:18" ht="15.75" customHeight="1" x14ac:dyDescent="0.25">
      <c r="A987" s="13"/>
      <c r="B987" s="13"/>
      <c r="C987" s="13"/>
      <c r="D987" s="54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</row>
    <row r="988" spans="1:18" ht="15.75" customHeight="1" x14ac:dyDescent="0.25">
      <c r="A988" s="13"/>
      <c r="B988" s="13"/>
      <c r="C988" s="13"/>
      <c r="D988" s="54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</row>
    <row r="989" spans="1:18" ht="15.75" customHeight="1" x14ac:dyDescent="0.25">
      <c r="A989" s="13"/>
      <c r="B989" s="13"/>
      <c r="C989" s="13"/>
      <c r="D989" s="54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</row>
    <row r="990" spans="1:18" ht="15.75" customHeight="1" x14ac:dyDescent="0.25">
      <c r="A990" s="13"/>
      <c r="B990" s="13"/>
      <c r="C990" s="13"/>
      <c r="D990" s="54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</row>
    <row r="991" spans="1:18" ht="15.75" customHeight="1" x14ac:dyDescent="0.25">
      <c r="A991" s="13"/>
      <c r="B991" s="13"/>
      <c r="C991" s="13"/>
      <c r="D991" s="54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</row>
    <row r="992" spans="1:18" ht="15.75" customHeight="1" x14ac:dyDescent="0.25">
      <c r="A992" s="13"/>
      <c r="B992" s="13"/>
      <c r="C992" s="13"/>
      <c r="D992" s="54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</row>
    <row r="993" spans="1:18" ht="15.75" customHeight="1" x14ac:dyDescent="0.25">
      <c r="A993" s="13"/>
      <c r="B993" s="13"/>
      <c r="C993" s="13"/>
      <c r="D993" s="54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</row>
    <row r="994" spans="1:18" ht="15.75" customHeight="1" x14ac:dyDescent="0.25">
      <c r="A994" s="13"/>
      <c r="B994" s="13"/>
      <c r="C994" s="13"/>
      <c r="D994" s="54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</row>
    <row r="995" spans="1:18" ht="15.75" customHeight="1" x14ac:dyDescent="0.25">
      <c r="A995" s="13"/>
      <c r="B995" s="13"/>
      <c r="C995" s="13"/>
      <c r="D995" s="54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</row>
    <row r="996" spans="1:18" ht="15.75" customHeight="1" x14ac:dyDescent="0.25">
      <c r="A996" s="13"/>
      <c r="B996" s="13"/>
      <c r="C996" s="13"/>
      <c r="D996" s="54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</row>
    <row r="997" spans="1:18" ht="15.75" customHeight="1" x14ac:dyDescent="0.25">
      <c r="A997" s="13"/>
      <c r="B997" s="13"/>
      <c r="C997" s="13"/>
      <c r="D997" s="54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</row>
    <row r="998" spans="1:18" ht="15.75" customHeight="1" x14ac:dyDescent="0.25">
      <c r="A998" s="13"/>
      <c r="B998" s="13"/>
      <c r="C998" s="13"/>
      <c r="D998" s="54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</row>
    <row r="999" spans="1:18" ht="15.75" customHeight="1" x14ac:dyDescent="0.25">
      <c r="A999" s="13"/>
      <c r="B999" s="13"/>
      <c r="C999" s="13"/>
      <c r="D999" s="54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</row>
  </sheetData>
  <mergeCells count="13">
    <mergeCell ref="J16:N16"/>
    <mergeCell ref="F6:F8"/>
    <mergeCell ref="G6:G8"/>
    <mergeCell ref="C1:G1"/>
    <mergeCell ref="A3:G3"/>
    <mergeCell ref="A4:G4"/>
    <mergeCell ref="D5:G5"/>
    <mergeCell ref="A6:A8"/>
    <mergeCell ref="B6:B8"/>
    <mergeCell ref="C6:C8"/>
    <mergeCell ref="D6:D8"/>
    <mergeCell ref="E6:E8"/>
    <mergeCell ref="A2:G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884"/>
  <sheetViews>
    <sheetView workbookViewId="0">
      <selection activeCell="J9" sqref="J9"/>
    </sheetView>
  </sheetViews>
  <sheetFormatPr defaultColWidth="17.28515625" defaultRowHeight="12" x14ac:dyDescent="0.2"/>
  <cols>
    <col min="1" max="1" width="4.140625" style="518" customWidth="1"/>
    <col min="2" max="2" width="3.28515625" style="130" customWidth="1"/>
    <col min="3" max="3" width="4.28515625" style="130" customWidth="1"/>
    <col min="4" max="4" width="6" style="130" customWidth="1"/>
    <col min="5" max="5" width="4.42578125" style="130" customWidth="1"/>
    <col min="6" max="6" width="38.85546875" style="130" customWidth="1"/>
    <col min="7" max="7" width="4" style="153" customWidth="1"/>
    <col min="8" max="8" width="9.85546875" style="130" customWidth="1"/>
    <col min="9" max="9" width="11" style="131" customWidth="1"/>
    <col min="10" max="10" width="11.28515625" style="131" customWidth="1"/>
    <col min="11" max="11" width="16.140625" style="131" customWidth="1"/>
    <col min="12" max="12" width="13.5703125" style="130" customWidth="1"/>
    <col min="13" max="13" width="13.5703125" style="408" customWidth="1"/>
    <col min="14" max="14" width="13.85546875" style="130" customWidth="1"/>
    <col min="15" max="18" width="9.140625" style="130" customWidth="1"/>
    <col min="19" max="26" width="8" style="130" customWidth="1"/>
    <col min="27" max="257" width="17.28515625" style="130"/>
    <col min="258" max="258" width="5" style="130" customWidth="1"/>
    <col min="259" max="259" width="3.28515625" style="130" customWidth="1"/>
    <col min="260" max="260" width="4.28515625" style="130" customWidth="1"/>
    <col min="261" max="261" width="5.85546875" style="130" customWidth="1"/>
    <col min="262" max="262" width="4.42578125" style="130" customWidth="1"/>
    <col min="263" max="263" width="49" style="130" customWidth="1"/>
    <col min="264" max="264" width="7.42578125" style="130" customWidth="1"/>
    <col min="265" max="265" width="13" style="130" customWidth="1"/>
    <col min="266" max="266" width="12.42578125" style="130" customWidth="1"/>
    <col min="267" max="267" width="28.7109375" style="130" customWidth="1"/>
    <col min="268" max="268" width="16.140625" style="130" customWidth="1"/>
    <col min="269" max="269" width="13.5703125" style="130" customWidth="1"/>
    <col min="270" max="270" width="13.85546875" style="130" customWidth="1"/>
    <col min="271" max="274" width="9.140625" style="130" customWidth="1"/>
    <col min="275" max="282" width="8" style="130" customWidth="1"/>
    <col min="283" max="513" width="17.28515625" style="130"/>
    <col min="514" max="514" width="5" style="130" customWidth="1"/>
    <col min="515" max="515" width="3.28515625" style="130" customWidth="1"/>
    <col min="516" max="516" width="4.28515625" style="130" customWidth="1"/>
    <col min="517" max="517" width="5.85546875" style="130" customWidth="1"/>
    <col min="518" max="518" width="4.42578125" style="130" customWidth="1"/>
    <col min="519" max="519" width="49" style="130" customWidth="1"/>
    <col min="520" max="520" width="7.42578125" style="130" customWidth="1"/>
    <col min="521" max="521" width="13" style="130" customWidth="1"/>
    <col min="522" max="522" width="12.42578125" style="130" customWidth="1"/>
    <col min="523" max="523" width="28.7109375" style="130" customWidth="1"/>
    <col min="524" max="524" width="16.140625" style="130" customWidth="1"/>
    <col min="525" max="525" width="13.5703125" style="130" customWidth="1"/>
    <col min="526" max="526" width="13.85546875" style="130" customWidth="1"/>
    <col min="527" max="530" width="9.140625" style="130" customWidth="1"/>
    <col min="531" max="538" width="8" style="130" customWidth="1"/>
    <col min="539" max="769" width="17.28515625" style="130"/>
    <col min="770" max="770" width="5" style="130" customWidth="1"/>
    <col min="771" max="771" width="3.28515625" style="130" customWidth="1"/>
    <col min="772" max="772" width="4.28515625" style="130" customWidth="1"/>
    <col min="773" max="773" width="5.85546875" style="130" customWidth="1"/>
    <col min="774" max="774" width="4.42578125" style="130" customWidth="1"/>
    <col min="775" max="775" width="49" style="130" customWidth="1"/>
    <col min="776" max="776" width="7.42578125" style="130" customWidth="1"/>
    <col min="777" max="777" width="13" style="130" customWidth="1"/>
    <col min="778" max="778" width="12.42578125" style="130" customWidth="1"/>
    <col min="779" max="779" width="28.7109375" style="130" customWidth="1"/>
    <col min="780" max="780" width="16.140625" style="130" customWidth="1"/>
    <col min="781" max="781" width="13.5703125" style="130" customWidth="1"/>
    <col min="782" max="782" width="13.85546875" style="130" customWidth="1"/>
    <col min="783" max="786" width="9.140625" style="130" customWidth="1"/>
    <col min="787" max="794" width="8" style="130" customWidth="1"/>
    <col min="795" max="1025" width="17.28515625" style="130"/>
    <col min="1026" max="1026" width="5" style="130" customWidth="1"/>
    <col min="1027" max="1027" width="3.28515625" style="130" customWidth="1"/>
    <col min="1028" max="1028" width="4.28515625" style="130" customWidth="1"/>
    <col min="1029" max="1029" width="5.85546875" style="130" customWidth="1"/>
    <col min="1030" max="1030" width="4.42578125" style="130" customWidth="1"/>
    <col min="1031" max="1031" width="49" style="130" customWidth="1"/>
    <col min="1032" max="1032" width="7.42578125" style="130" customWidth="1"/>
    <col min="1033" max="1033" width="13" style="130" customWidth="1"/>
    <col min="1034" max="1034" width="12.42578125" style="130" customWidth="1"/>
    <col min="1035" max="1035" width="28.7109375" style="130" customWidth="1"/>
    <col min="1036" max="1036" width="16.140625" style="130" customWidth="1"/>
    <col min="1037" max="1037" width="13.5703125" style="130" customWidth="1"/>
    <col min="1038" max="1038" width="13.85546875" style="130" customWidth="1"/>
    <col min="1039" max="1042" width="9.140625" style="130" customWidth="1"/>
    <col min="1043" max="1050" width="8" style="130" customWidth="1"/>
    <col min="1051" max="1281" width="17.28515625" style="130"/>
    <col min="1282" max="1282" width="5" style="130" customWidth="1"/>
    <col min="1283" max="1283" width="3.28515625" style="130" customWidth="1"/>
    <col min="1284" max="1284" width="4.28515625" style="130" customWidth="1"/>
    <col min="1285" max="1285" width="5.85546875" style="130" customWidth="1"/>
    <col min="1286" max="1286" width="4.42578125" style="130" customWidth="1"/>
    <col min="1287" max="1287" width="49" style="130" customWidth="1"/>
    <col min="1288" max="1288" width="7.42578125" style="130" customWidth="1"/>
    <col min="1289" max="1289" width="13" style="130" customWidth="1"/>
    <col min="1290" max="1290" width="12.42578125" style="130" customWidth="1"/>
    <col min="1291" max="1291" width="28.7109375" style="130" customWidth="1"/>
    <col min="1292" max="1292" width="16.140625" style="130" customWidth="1"/>
    <col min="1293" max="1293" width="13.5703125" style="130" customWidth="1"/>
    <col min="1294" max="1294" width="13.85546875" style="130" customWidth="1"/>
    <col min="1295" max="1298" width="9.140625" style="130" customWidth="1"/>
    <col min="1299" max="1306" width="8" style="130" customWidth="1"/>
    <col min="1307" max="1537" width="17.28515625" style="130"/>
    <col min="1538" max="1538" width="5" style="130" customWidth="1"/>
    <col min="1539" max="1539" width="3.28515625" style="130" customWidth="1"/>
    <col min="1540" max="1540" width="4.28515625" style="130" customWidth="1"/>
    <col min="1541" max="1541" width="5.85546875" style="130" customWidth="1"/>
    <col min="1542" max="1542" width="4.42578125" style="130" customWidth="1"/>
    <col min="1543" max="1543" width="49" style="130" customWidth="1"/>
    <col min="1544" max="1544" width="7.42578125" style="130" customWidth="1"/>
    <col min="1545" max="1545" width="13" style="130" customWidth="1"/>
    <col min="1546" max="1546" width="12.42578125" style="130" customWidth="1"/>
    <col min="1547" max="1547" width="28.7109375" style="130" customWidth="1"/>
    <col min="1548" max="1548" width="16.140625" style="130" customWidth="1"/>
    <col min="1549" max="1549" width="13.5703125" style="130" customWidth="1"/>
    <col min="1550" max="1550" width="13.85546875" style="130" customWidth="1"/>
    <col min="1551" max="1554" width="9.140625" style="130" customWidth="1"/>
    <col min="1555" max="1562" width="8" style="130" customWidth="1"/>
    <col min="1563" max="1793" width="17.28515625" style="130"/>
    <col min="1794" max="1794" width="5" style="130" customWidth="1"/>
    <col min="1795" max="1795" width="3.28515625" style="130" customWidth="1"/>
    <col min="1796" max="1796" width="4.28515625" style="130" customWidth="1"/>
    <col min="1797" max="1797" width="5.85546875" style="130" customWidth="1"/>
    <col min="1798" max="1798" width="4.42578125" style="130" customWidth="1"/>
    <col min="1799" max="1799" width="49" style="130" customWidth="1"/>
    <col min="1800" max="1800" width="7.42578125" style="130" customWidth="1"/>
    <col min="1801" max="1801" width="13" style="130" customWidth="1"/>
    <col min="1802" max="1802" width="12.42578125" style="130" customWidth="1"/>
    <col min="1803" max="1803" width="28.7109375" style="130" customWidth="1"/>
    <col min="1804" max="1804" width="16.140625" style="130" customWidth="1"/>
    <col min="1805" max="1805" width="13.5703125" style="130" customWidth="1"/>
    <col min="1806" max="1806" width="13.85546875" style="130" customWidth="1"/>
    <col min="1807" max="1810" width="9.140625" style="130" customWidth="1"/>
    <col min="1811" max="1818" width="8" style="130" customWidth="1"/>
    <col min="1819" max="2049" width="17.28515625" style="130"/>
    <col min="2050" max="2050" width="5" style="130" customWidth="1"/>
    <col min="2051" max="2051" width="3.28515625" style="130" customWidth="1"/>
    <col min="2052" max="2052" width="4.28515625" style="130" customWidth="1"/>
    <col min="2053" max="2053" width="5.85546875" style="130" customWidth="1"/>
    <col min="2054" max="2054" width="4.42578125" style="130" customWidth="1"/>
    <col min="2055" max="2055" width="49" style="130" customWidth="1"/>
    <col min="2056" max="2056" width="7.42578125" style="130" customWidth="1"/>
    <col min="2057" max="2057" width="13" style="130" customWidth="1"/>
    <col min="2058" max="2058" width="12.42578125" style="130" customWidth="1"/>
    <col min="2059" max="2059" width="28.7109375" style="130" customWidth="1"/>
    <col min="2060" max="2060" width="16.140625" style="130" customWidth="1"/>
    <col min="2061" max="2061" width="13.5703125" style="130" customWidth="1"/>
    <col min="2062" max="2062" width="13.85546875" style="130" customWidth="1"/>
    <col min="2063" max="2066" width="9.140625" style="130" customWidth="1"/>
    <col min="2067" max="2074" width="8" style="130" customWidth="1"/>
    <col min="2075" max="2305" width="17.28515625" style="130"/>
    <col min="2306" max="2306" width="5" style="130" customWidth="1"/>
    <col min="2307" max="2307" width="3.28515625" style="130" customWidth="1"/>
    <col min="2308" max="2308" width="4.28515625" style="130" customWidth="1"/>
    <col min="2309" max="2309" width="5.85546875" style="130" customWidth="1"/>
    <col min="2310" max="2310" width="4.42578125" style="130" customWidth="1"/>
    <col min="2311" max="2311" width="49" style="130" customWidth="1"/>
    <col min="2312" max="2312" width="7.42578125" style="130" customWidth="1"/>
    <col min="2313" max="2313" width="13" style="130" customWidth="1"/>
    <col min="2314" max="2314" width="12.42578125" style="130" customWidth="1"/>
    <col min="2315" max="2315" width="28.7109375" style="130" customWidth="1"/>
    <col min="2316" max="2316" width="16.140625" style="130" customWidth="1"/>
    <col min="2317" max="2317" width="13.5703125" style="130" customWidth="1"/>
    <col min="2318" max="2318" width="13.85546875" style="130" customWidth="1"/>
    <col min="2319" max="2322" width="9.140625" style="130" customWidth="1"/>
    <col min="2323" max="2330" width="8" style="130" customWidth="1"/>
    <col min="2331" max="2561" width="17.28515625" style="130"/>
    <col min="2562" max="2562" width="5" style="130" customWidth="1"/>
    <col min="2563" max="2563" width="3.28515625" style="130" customWidth="1"/>
    <col min="2564" max="2564" width="4.28515625" style="130" customWidth="1"/>
    <col min="2565" max="2565" width="5.85546875" style="130" customWidth="1"/>
    <col min="2566" max="2566" width="4.42578125" style="130" customWidth="1"/>
    <col min="2567" max="2567" width="49" style="130" customWidth="1"/>
    <col min="2568" max="2568" width="7.42578125" style="130" customWidth="1"/>
    <col min="2569" max="2569" width="13" style="130" customWidth="1"/>
    <col min="2570" max="2570" width="12.42578125" style="130" customWidth="1"/>
    <col min="2571" max="2571" width="28.7109375" style="130" customWidth="1"/>
    <col min="2572" max="2572" width="16.140625" style="130" customWidth="1"/>
    <col min="2573" max="2573" width="13.5703125" style="130" customWidth="1"/>
    <col min="2574" max="2574" width="13.85546875" style="130" customWidth="1"/>
    <col min="2575" max="2578" width="9.140625" style="130" customWidth="1"/>
    <col min="2579" max="2586" width="8" style="130" customWidth="1"/>
    <col min="2587" max="2817" width="17.28515625" style="130"/>
    <col min="2818" max="2818" width="5" style="130" customWidth="1"/>
    <col min="2819" max="2819" width="3.28515625" style="130" customWidth="1"/>
    <col min="2820" max="2820" width="4.28515625" style="130" customWidth="1"/>
    <col min="2821" max="2821" width="5.85546875" style="130" customWidth="1"/>
    <col min="2822" max="2822" width="4.42578125" style="130" customWidth="1"/>
    <col min="2823" max="2823" width="49" style="130" customWidth="1"/>
    <col min="2824" max="2824" width="7.42578125" style="130" customWidth="1"/>
    <col min="2825" max="2825" width="13" style="130" customWidth="1"/>
    <col min="2826" max="2826" width="12.42578125" style="130" customWidth="1"/>
    <col min="2827" max="2827" width="28.7109375" style="130" customWidth="1"/>
    <col min="2828" max="2828" width="16.140625" style="130" customWidth="1"/>
    <col min="2829" max="2829" width="13.5703125" style="130" customWidth="1"/>
    <col min="2830" max="2830" width="13.85546875" style="130" customWidth="1"/>
    <col min="2831" max="2834" width="9.140625" style="130" customWidth="1"/>
    <col min="2835" max="2842" width="8" style="130" customWidth="1"/>
    <col min="2843" max="3073" width="17.28515625" style="130"/>
    <col min="3074" max="3074" width="5" style="130" customWidth="1"/>
    <col min="3075" max="3075" width="3.28515625" style="130" customWidth="1"/>
    <col min="3076" max="3076" width="4.28515625" style="130" customWidth="1"/>
    <col min="3077" max="3077" width="5.85546875" style="130" customWidth="1"/>
    <col min="3078" max="3078" width="4.42578125" style="130" customWidth="1"/>
    <col min="3079" max="3079" width="49" style="130" customWidth="1"/>
    <col min="3080" max="3080" width="7.42578125" style="130" customWidth="1"/>
    <col min="3081" max="3081" width="13" style="130" customWidth="1"/>
    <col min="3082" max="3082" width="12.42578125" style="130" customWidth="1"/>
    <col min="3083" max="3083" width="28.7109375" style="130" customWidth="1"/>
    <col min="3084" max="3084" width="16.140625" style="130" customWidth="1"/>
    <col min="3085" max="3085" width="13.5703125" style="130" customWidth="1"/>
    <col min="3086" max="3086" width="13.85546875" style="130" customWidth="1"/>
    <col min="3087" max="3090" width="9.140625" style="130" customWidth="1"/>
    <col min="3091" max="3098" width="8" style="130" customWidth="1"/>
    <col min="3099" max="3329" width="17.28515625" style="130"/>
    <col min="3330" max="3330" width="5" style="130" customWidth="1"/>
    <col min="3331" max="3331" width="3.28515625" style="130" customWidth="1"/>
    <col min="3332" max="3332" width="4.28515625" style="130" customWidth="1"/>
    <col min="3333" max="3333" width="5.85546875" style="130" customWidth="1"/>
    <col min="3334" max="3334" width="4.42578125" style="130" customWidth="1"/>
    <col min="3335" max="3335" width="49" style="130" customWidth="1"/>
    <col min="3336" max="3336" width="7.42578125" style="130" customWidth="1"/>
    <col min="3337" max="3337" width="13" style="130" customWidth="1"/>
    <col min="3338" max="3338" width="12.42578125" style="130" customWidth="1"/>
    <col min="3339" max="3339" width="28.7109375" style="130" customWidth="1"/>
    <col min="3340" max="3340" width="16.140625" style="130" customWidth="1"/>
    <col min="3341" max="3341" width="13.5703125" style="130" customWidth="1"/>
    <col min="3342" max="3342" width="13.85546875" style="130" customWidth="1"/>
    <col min="3343" max="3346" width="9.140625" style="130" customWidth="1"/>
    <col min="3347" max="3354" width="8" style="130" customWidth="1"/>
    <col min="3355" max="3585" width="17.28515625" style="130"/>
    <col min="3586" max="3586" width="5" style="130" customWidth="1"/>
    <col min="3587" max="3587" width="3.28515625" style="130" customWidth="1"/>
    <col min="3588" max="3588" width="4.28515625" style="130" customWidth="1"/>
    <col min="3589" max="3589" width="5.85546875" style="130" customWidth="1"/>
    <col min="3590" max="3590" width="4.42578125" style="130" customWidth="1"/>
    <col min="3591" max="3591" width="49" style="130" customWidth="1"/>
    <col min="3592" max="3592" width="7.42578125" style="130" customWidth="1"/>
    <col min="3593" max="3593" width="13" style="130" customWidth="1"/>
    <col min="3594" max="3594" width="12.42578125" style="130" customWidth="1"/>
    <col min="3595" max="3595" width="28.7109375" style="130" customWidth="1"/>
    <col min="3596" max="3596" width="16.140625" style="130" customWidth="1"/>
    <col min="3597" max="3597" width="13.5703125" style="130" customWidth="1"/>
    <col min="3598" max="3598" width="13.85546875" style="130" customWidth="1"/>
    <col min="3599" max="3602" width="9.140625" style="130" customWidth="1"/>
    <col min="3603" max="3610" width="8" style="130" customWidth="1"/>
    <col min="3611" max="3841" width="17.28515625" style="130"/>
    <col min="3842" max="3842" width="5" style="130" customWidth="1"/>
    <col min="3843" max="3843" width="3.28515625" style="130" customWidth="1"/>
    <col min="3844" max="3844" width="4.28515625" style="130" customWidth="1"/>
    <col min="3845" max="3845" width="5.85546875" style="130" customWidth="1"/>
    <col min="3846" max="3846" width="4.42578125" style="130" customWidth="1"/>
    <col min="3847" max="3847" width="49" style="130" customWidth="1"/>
    <col min="3848" max="3848" width="7.42578125" style="130" customWidth="1"/>
    <col min="3849" max="3849" width="13" style="130" customWidth="1"/>
    <col min="3850" max="3850" width="12.42578125" style="130" customWidth="1"/>
    <col min="3851" max="3851" width="28.7109375" style="130" customWidth="1"/>
    <col min="3852" max="3852" width="16.140625" style="130" customWidth="1"/>
    <col min="3853" max="3853" width="13.5703125" style="130" customWidth="1"/>
    <col min="3854" max="3854" width="13.85546875" style="130" customWidth="1"/>
    <col min="3855" max="3858" width="9.140625" style="130" customWidth="1"/>
    <col min="3859" max="3866" width="8" style="130" customWidth="1"/>
    <col min="3867" max="4097" width="17.28515625" style="130"/>
    <col min="4098" max="4098" width="5" style="130" customWidth="1"/>
    <col min="4099" max="4099" width="3.28515625" style="130" customWidth="1"/>
    <col min="4100" max="4100" width="4.28515625" style="130" customWidth="1"/>
    <col min="4101" max="4101" width="5.85546875" style="130" customWidth="1"/>
    <col min="4102" max="4102" width="4.42578125" style="130" customWidth="1"/>
    <col min="4103" max="4103" width="49" style="130" customWidth="1"/>
    <col min="4104" max="4104" width="7.42578125" style="130" customWidth="1"/>
    <col min="4105" max="4105" width="13" style="130" customWidth="1"/>
    <col min="4106" max="4106" width="12.42578125" style="130" customWidth="1"/>
    <col min="4107" max="4107" width="28.7109375" style="130" customWidth="1"/>
    <col min="4108" max="4108" width="16.140625" style="130" customWidth="1"/>
    <col min="4109" max="4109" width="13.5703125" style="130" customWidth="1"/>
    <col min="4110" max="4110" width="13.85546875" style="130" customWidth="1"/>
    <col min="4111" max="4114" width="9.140625" style="130" customWidth="1"/>
    <col min="4115" max="4122" width="8" style="130" customWidth="1"/>
    <col min="4123" max="4353" width="17.28515625" style="130"/>
    <col min="4354" max="4354" width="5" style="130" customWidth="1"/>
    <col min="4355" max="4355" width="3.28515625" style="130" customWidth="1"/>
    <col min="4356" max="4356" width="4.28515625" style="130" customWidth="1"/>
    <col min="4357" max="4357" width="5.85546875" style="130" customWidth="1"/>
    <col min="4358" max="4358" width="4.42578125" style="130" customWidth="1"/>
    <col min="4359" max="4359" width="49" style="130" customWidth="1"/>
    <col min="4360" max="4360" width="7.42578125" style="130" customWidth="1"/>
    <col min="4361" max="4361" width="13" style="130" customWidth="1"/>
    <col min="4362" max="4362" width="12.42578125" style="130" customWidth="1"/>
    <col min="4363" max="4363" width="28.7109375" style="130" customWidth="1"/>
    <col min="4364" max="4364" width="16.140625" style="130" customWidth="1"/>
    <col min="4365" max="4365" width="13.5703125" style="130" customWidth="1"/>
    <col min="4366" max="4366" width="13.85546875" style="130" customWidth="1"/>
    <col min="4367" max="4370" width="9.140625" style="130" customWidth="1"/>
    <col min="4371" max="4378" width="8" style="130" customWidth="1"/>
    <col min="4379" max="4609" width="17.28515625" style="130"/>
    <col min="4610" max="4610" width="5" style="130" customWidth="1"/>
    <col min="4611" max="4611" width="3.28515625" style="130" customWidth="1"/>
    <col min="4612" max="4612" width="4.28515625" style="130" customWidth="1"/>
    <col min="4613" max="4613" width="5.85546875" style="130" customWidth="1"/>
    <col min="4614" max="4614" width="4.42578125" style="130" customWidth="1"/>
    <col min="4615" max="4615" width="49" style="130" customWidth="1"/>
    <col min="4616" max="4616" width="7.42578125" style="130" customWidth="1"/>
    <col min="4617" max="4617" width="13" style="130" customWidth="1"/>
    <col min="4618" max="4618" width="12.42578125" style="130" customWidth="1"/>
    <col min="4619" max="4619" width="28.7109375" style="130" customWidth="1"/>
    <col min="4620" max="4620" width="16.140625" style="130" customWidth="1"/>
    <col min="4621" max="4621" width="13.5703125" style="130" customWidth="1"/>
    <col min="4622" max="4622" width="13.85546875" style="130" customWidth="1"/>
    <col min="4623" max="4626" width="9.140625" style="130" customWidth="1"/>
    <col min="4627" max="4634" width="8" style="130" customWidth="1"/>
    <col min="4635" max="4865" width="17.28515625" style="130"/>
    <col min="4866" max="4866" width="5" style="130" customWidth="1"/>
    <col min="4867" max="4867" width="3.28515625" style="130" customWidth="1"/>
    <col min="4868" max="4868" width="4.28515625" style="130" customWidth="1"/>
    <col min="4869" max="4869" width="5.85546875" style="130" customWidth="1"/>
    <col min="4870" max="4870" width="4.42578125" style="130" customWidth="1"/>
    <col min="4871" max="4871" width="49" style="130" customWidth="1"/>
    <col min="4872" max="4872" width="7.42578125" style="130" customWidth="1"/>
    <col min="4873" max="4873" width="13" style="130" customWidth="1"/>
    <col min="4874" max="4874" width="12.42578125" style="130" customWidth="1"/>
    <col min="4875" max="4875" width="28.7109375" style="130" customWidth="1"/>
    <col min="4876" max="4876" width="16.140625" style="130" customWidth="1"/>
    <col min="4877" max="4877" width="13.5703125" style="130" customWidth="1"/>
    <col min="4878" max="4878" width="13.85546875" style="130" customWidth="1"/>
    <col min="4879" max="4882" width="9.140625" style="130" customWidth="1"/>
    <col min="4883" max="4890" width="8" style="130" customWidth="1"/>
    <col min="4891" max="5121" width="17.28515625" style="130"/>
    <col min="5122" max="5122" width="5" style="130" customWidth="1"/>
    <col min="5123" max="5123" width="3.28515625" style="130" customWidth="1"/>
    <col min="5124" max="5124" width="4.28515625" style="130" customWidth="1"/>
    <col min="5125" max="5125" width="5.85546875" style="130" customWidth="1"/>
    <col min="5126" max="5126" width="4.42578125" style="130" customWidth="1"/>
    <col min="5127" max="5127" width="49" style="130" customWidth="1"/>
    <col min="5128" max="5128" width="7.42578125" style="130" customWidth="1"/>
    <col min="5129" max="5129" width="13" style="130" customWidth="1"/>
    <col min="5130" max="5130" width="12.42578125" style="130" customWidth="1"/>
    <col min="5131" max="5131" width="28.7109375" style="130" customWidth="1"/>
    <col min="5132" max="5132" width="16.140625" style="130" customWidth="1"/>
    <col min="5133" max="5133" width="13.5703125" style="130" customWidth="1"/>
    <col min="5134" max="5134" width="13.85546875" style="130" customWidth="1"/>
    <col min="5135" max="5138" width="9.140625" style="130" customWidth="1"/>
    <col min="5139" max="5146" width="8" style="130" customWidth="1"/>
    <col min="5147" max="5377" width="17.28515625" style="130"/>
    <col min="5378" max="5378" width="5" style="130" customWidth="1"/>
    <col min="5379" max="5379" width="3.28515625" style="130" customWidth="1"/>
    <col min="5380" max="5380" width="4.28515625" style="130" customWidth="1"/>
    <col min="5381" max="5381" width="5.85546875" style="130" customWidth="1"/>
    <col min="5382" max="5382" width="4.42578125" style="130" customWidth="1"/>
    <col min="5383" max="5383" width="49" style="130" customWidth="1"/>
    <col min="5384" max="5384" width="7.42578125" style="130" customWidth="1"/>
    <col min="5385" max="5385" width="13" style="130" customWidth="1"/>
    <col min="5386" max="5386" width="12.42578125" style="130" customWidth="1"/>
    <col min="5387" max="5387" width="28.7109375" style="130" customWidth="1"/>
    <col min="5388" max="5388" width="16.140625" style="130" customWidth="1"/>
    <col min="5389" max="5389" width="13.5703125" style="130" customWidth="1"/>
    <col min="5390" max="5390" width="13.85546875" style="130" customWidth="1"/>
    <col min="5391" max="5394" width="9.140625" style="130" customWidth="1"/>
    <col min="5395" max="5402" width="8" style="130" customWidth="1"/>
    <col min="5403" max="5633" width="17.28515625" style="130"/>
    <col min="5634" max="5634" width="5" style="130" customWidth="1"/>
    <col min="5635" max="5635" width="3.28515625" style="130" customWidth="1"/>
    <col min="5636" max="5636" width="4.28515625" style="130" customWidth="1"/>
    <col min="5637" max="5637" width="5.85546875" style="130" customWidth="1"/>
    <col min="5638" max="5638" width="4.42578125" style="130" customWidth="1"/>
    <col min="5639" max="5639" width="49" style="130" customWidth="1"/>
    <col min="5640" max="5640" width="7.42578125" style="130" customWidth="1"/>
    <col min="5641" max="5641" width="13" style="130" customWidth="1"/>
    <col min="5642" max="5642" width="12.42578125" style="130" customWidth="1"/>
    <col min="5643" max="5643" width="28.7109375" style="130" customWidth="1"/>
    <col min="5644" max="5644" width="16.140625" style="130" customWidth="1"/>
    <col min="5645" max="5645" width="13.5703125" style="130" customWidth="1"/>
    <col min="5646" max="5646" width="13.85546875" style="130" customWidth="1"/>
    <col min="5647" max="5650" width="9.140625" style="130" customWidth="1"/>
    <col min="5651" max="5658" width="8" style="130" customWidth="1"/>
    <col min="5659" max="5889" width="17.28515625" style="130"/>
    <col min="5890" max="5890" width="5" style="130" customWidth="1"/>
    <col min="5891" max="5891" width="3.28515625" style="130" customWidth="1"/>
    <col min="5892" max="5892" width="4.28515625" style="130" customWidth="1"/>
    <col min="5893" max="5893" width="5.85546875" style="130" customWidth="1"/>
    <col min="5894" max="5894" width="4.42578125" style="130" customWidth="1"/>
    <col min="5895" max="5895" width="49" style="130" customWidth="1"/>
    <col min="5896" max="5896" width="7.42578125" style="130" customWidth="1"/>
    <col min="5897" max="5897" width="13" style="130" customWidth="1"/>
    <col min="5898" max="5898" width="12.42578125" style="130" customWidth="1"/>
    <col min="5899" max="5899" width="28.7109375" style="130" customWidth="1"/>
    <col min="5900" max="5900" width="16.140625" style="130" customWidth="1"/>
    <col min="5901" max="5901" width="13.5703125" style="130" customWidth="1"/>
    <col min="5902" max="5902" width="13.85546875" style="130" customWidth="1"/>
    <col min="5903" max="5906" width="9.140625" style="130" customWidth="1"/>
    <col min="5907" max="5914" width="8" style="130" customWidth="1"/>
    <col min="5915" max="6145" width="17.28515625" style="130"/>
    <col min="6146" max="6146" width="5" style="130" customWidth="1"/>
    <col min="6147" max="6147" width="3.28515625" style="130" customWidth="1"/>
    <col min="6148" max="6148" width="4.28515625" style="130" customWidth="1"/>
    <col min="6149" max="6149" width="5.85546875" style="130" customWidth="1"/>
    <col min="6150" max="6150" width="4.42578125" style="130" customWidth="1"/>
    <col min="6151" max="6151" width="49" style="130" customWidth="1"/>
    <col min="6152" max="6152" width="7.42578125" style="130" customWidth="1"/>
    <col min="6153" max="6153" width="13" style="130" customWidth="1"/>
    <col min="6154" max="6154" width="12.42578125" style="130" customWidth="1"/>
    <col min="6155" max="6155" width="28.7109375" style="130" customWidth="1"/>
    <col min="6156" max="6156" width="16.140625" style="130" customWidth="1"/>
    <col min="6157" max="6157" width="13.5703125" style="130" customWidth="1"/>
    <col min="6158" max="6158" width="13.85546875" style="130" customWidth="1"/>
    <col min="6159" max="6162" width="9.140625" style="130" customWidth="1"/>
    <col min="6163" max="6170" width="8" style="130" customWidth="1"/>
    <col min="6171" max="6401" width="17.28515625" style="130"/>
    <col min="6402" max="6402" width="5" style="130" customWidth="1"/>
    <col min="6403" max="6403" width="3.28515625" style="130" customWidth="1"/>
    <col min="6404" max="6404" width="4.28515625" style="130" customWidth="1"/>
    <col min="6405" max="6405" width="5.85546875" style="130" customWidth="1"/>
    <col min="6406" max="6406" width="4.42578125" style="130" customWidth="1"/>
    <col min="6407" max="6407" width="49" style="130" customWidth="1"/>
    <col min="6408" max="6408" width="7.42578125" style="130" customWidth="1"/>
    <col min="6409" max="6409" width="13" style="130" customWidth="1"/>
    <col min="6410" max="6410" width="12.42578125" style="130" customWidth="1"/>
    <col min="6411" max="6411" width="28.7109375" style="130" customWidth="1"/>
    <col min="6412" max="6412" width="16.140625" style="130" customWidth="1"/>
    <col min="6413" max="6413" width="13.5703125" style="130" customWidth="1"/>
    <col min="6414" max="6414" width="13.85546875" style="130" customWidth="1"/>
    <col min="6415" max="6418" width="9.140625" style="130" customWidth="1"/>
    <col min="6419" max="6426" width="8" style="130" customWidth="1"/>
    <col min="6427" max="6657" width="17.28515625" style="130"/>
    <col min="6658" max="6658" width="5" style="130" customWidth="1"/>
    <col min="6659" max="6659" width="3.28515625" style="130" customWidth="1"/>
    <col min="6660" max="6660" width="4.28515625" style="130" customWidth="1"/>
    <col min="6661" max="6661" width="5.85546875" style="130" customWidth="1"/>
    <col min="6662" max="6662" width="4.42578125" style="130" customWidth="1"/>
    <col min="6663" max="6663" width="49" style="130" customWidth="1"/>
    <col min="6664" max="6664" width="7.42578125" style="130" customWidth="1"/>
    <col min="6665" max="6665" width="13" style="130" customWidth="1"/>
    <col min="6666" max="6666" width="12.42578125" style="130" customWidth="1"/>
    <col min="6667" max="6667" width="28.7109375" style="130" customWidth="1"/>
    <col min="6668" max="6668" width="16.140625" style="130" customWidth="1"/>
    <col min="6669" max="6669" width="13.5703125" style="130" customWidth="1"/>
    <col min="6670" max="6670" width="13.85546875" style="130" customWidth="1"/>
    <col min="6671" max="6674" width="9.140625" style="130" customWidth="1"/>
    <col min="6675" max="6682" width="8" style="130" customWidth="1"/>
    <col min="6683" max="6913" width="17.28515625" style="130"/>
    <col min="6914" max="6914" width="5" style="130" customWidth="1"/>
    <col min="6915" max="6915" width="3.28515625" style="130" customWidth="1"/>
    <col min="6916" max="6916" width="4.28515625" style="130" customWidth="1"/>
    <col min="6917" max="6917" width="5.85546875" style="130" customWidth="1"/>
    <col min="6918" max="6918" width="4.42578125" style="130" customWidth="1"/>
    <col min="6919" max="6919" width="49" style="130" customWidth="1"/>
    <col min="6920" max="6920" width="7.42578125" style="130" customWidth="1"/>
    <col min="6921" max="6921" width="13" style="130" customWidth="1"/>
    <col min="6922" max="6922" width="12.42578125" style="130" customWidth="1"/>
    <col min="6923" max="6923" width="28.7109375" style="130" customWidth="1"/>
    <col min="6924" max="6924" width="16.140625" style="130" customWidth="1"/>
    <col min="6925" max="6925" width="13.5703125" style="130" customWidth="1"/>
    <col min="6926" max="6926" width="13.85546875" style="130" customWidth="1"/>
    <col min="6927" max="6930" width="9.140625" style="130" customWidth="1"/>
    <col min="6931" max="6938" width="8" style="130" customWidth="1"/>
    <col min="6939" max="7169" width="17.28515625" style="130"/>
    <col min="7170" max="7170" width="5" style="130" customWidth="1"/>
    <col min="7171" max="7171" width="3.28515625" style="130" customWidth="1"/>
    <col min="7172" max="7172" width="4.28515625" style="130" customWidth="1"/>
    <col min="7173" max="7173" width="5.85546875" style="130" customWidth="1"/>
    <col min="7174" max="7174" width="4.42578125" style="130" customWidth="1"/>
    <col min="7175" max="7175" width="49" style="130" customWidth="1"/>
    <col min="7176" max="7176" width="7.42578125" style="130" customWidth="1"/>
    <col min="7177" max="7177" width="13" style="130" customWidth="1"/>
    <col min="7178" max="7178" width="12.42578125" style="130" customWidth="1"/>
    <col min="7179" max="7179" width="28.7109375" style="130" customWidth="1"/>
    <col min="7180" max="7180" width="16.140625" style="130" customWidth="1"/>
    <col min="7181" max="7181" width="13.5703125" style="130" customWidth="1"/>
    <col min="7182" max="7182" width="13.85546875" style="130" customWidth="1"/>
    <col min="7183" max="7186" width="9.140625" style="130" customWidth="1"/>
    <col min="7187" max="7194" width="8" style="130" customWidth="1"/>
    <col min="7195" max="7425" width="17.28515625" style="130"/>
    <col min="7426" max="7426" width="5" style="130" customWidth="1"/>
    <col min="7427" max="7427" width="3.28515625" style="130" customWidth="1"/>
    <col min="7428" max="7428" width="4.28515625" style="130" customWidth="1"/>
    <col min="7429" max="7429" width="5.85546875" style="130" customWidth="1"/>
    <col min="7430" max="7430" width="4.42578125" style="130" customWidth="1"/>
    <col min="7431" max="7431" width="49" style="130" customWidth="1"/>
    <col min="7432" max="7432" width="7.42578125" style="130" customWidth="1"/>
    <col min="7433" max="7433" width="13" style="130" customWidth="1"/>
    <col min="7434" max="7434" width="12.42578125" style="130" customWidth="1"/>
    <col min="7435" max="7435" width="28.7109375" style="130" customWidth="1"/>
    <col min="7436" max="7436" width="16.140625" style="130" customWidth="1"/>
    <col min="7437" max="7437" width="13.5703125" style="130" customWidth="1"/>
    <col min="7438" max="7438" width="13.85546875" style="130" customWidth="1"/>
    <col min="7439" max="7442" width="9.140625" style="130" customWidth="1"/>
    <col min="7443" max="7450" width="8" style="130" customWidth="1"/>
    <col min="7451" max="7681" width="17.28515625" style="130"/>
    <col min="7682" max="7682" width="5" style="130" customWidth="1"/>
    <col min="7683" max="7683" width="3.28515625" style="130" customWidth="1"/>
    <col min="7684" max="7684" width="4.28515625" style="130" customWidth="1"/>
    <col min="7685" max="7685" width="5.85546875" style="130" customWidth="1"/>
    <col min="7686" max="7686" width="4.42578125" style="130" customWidth="1"/>
    <col min="7687" max="7687" width="49" style="130" customWidth="1"/>
    <col min="7688" max="7688" width="7.42578125" style="130" customWidth="1"/>
    <col min="7689" max="7689" width="13" style="130" customWidth="1"/>
    <col min="7690" max="7690" width="12.42578125" style="130" customWidth="1"/>
    <col min="7691" max="7691" width="28.7109375" style="130" customWidth="1"/>
    <col min="7692" max="7692" width="16.140625" style="130" customWidth="1"/>
    <col min="7693" max="7693" width="13.5703125" style="130" customWidth="1"/>
    <col min="7694" max="7694" width="13.85546875" style="130" customWidth="1"/>
    <col min="7695" max="7698" width="9.140625" style="130" customWidth="1"/>
    <col min="7699" max="7706" width="8" style="130" customWidth="1"/>
    <col min="7707" max="7937" width="17.28515625" style="130"/>
    <col min="7938" max="7938" width="5" style="130" customWidth="1"/>
    <col min="7939" max="7939" width="3.28515625" style="130" customWidth="1"/>
    <col min="7940" max="7940" width="4.28515625" style="130" customWidth="1"/>
    <col min="7941" max="7941" width="5.85546875" style="130" customWidth="1"/>
    <col min="7942" max="7942" width="4.42578125" style="130" customWidth="1"/>
    <col min="7943" max="7943" width="49" style="130" customWidth="1"/>
    <col min="7944" max="7944" width="7.42578125" style="130" customWidth="1"/>
    <col min="7945" max="7945" width="13" style="130" customWidth="1"/>
    <col min="7946" max="7946" width="12.42578125" style="130" customWidth="1"/>
    <col min="7947" max="7947" width="28.7109375" style="130" customWidth="1"/>
    <col min="7948" max="7948" width="16.140625" style="130" customWidth="1"/>
    <col min="7949" max="7949" width="13.5703125" style="130" customWidth="1"/>
    <col min="7950" max="7950" width="13.85546875" style="130" customWidth="1"/>
    <col min="7951" max="7954" width="9.140625" style="130" customWidth="1"/>
    <col min="7955" max="7962" width="8" style="130" customWidth="1"/>
    <col min="7963" max="8193" width="17.28515625" style="130"/>
    <col min="8194" max="8194" width="5" style="130" customWidth="1"/>
    <col min="8195" max="8195" width="3.28515625" style="130" customWidth="1"/>
    <col min="8196" max="8196" width="4.28515625" style="130" customWidth="1"/>
    <col min="8197" max="8197" width="5.85546875" style="130" customWidth="1"/>
    <col min="8198" max="8198" width="4.42578125" style="130" customWidth="1"/>
    <col min="8199" max="8199" width="49" style="130" customWidth="1"/>
    <col min="8200" max="8200" width="7.42578125" style="130" customWidth="1"/>
    <col min="8201" max="8201" width="13" style="130" customWidth="1"/>
    <col min="8202" max="8202" width="12.42578125" style="130" customWidth="1"/>
    <col min="8203" max="8203" width="28.7109375" style="130" customWidth="1"/>
    <col min="8204" max="8204" width="16.140625" style="130" customWidth="1"/>
    <col min="8205" max="8205" width="13.5703125" style="130" customWidth="1"/>
    <col min="8206" max="8206" width="13.85546875" style="130" customWidth="1"/>
    <col min="8207" max="8210" width="9.140625" style="130" customWidth="1"/>
    <col min="8211" max="8218" width="8" style="130" customWidth="1"/>
    <col min="8219" max="8449" width="17.28515625" style="130"/>
    <col min="8450" max="8450" width="5" style="130" customWidth="1"/>
    <col min="8451" max="8451" width="3.28515625" style="130" customWidth="1"/>
    <col min="8452" max="8452" width="4.28515625" style="130" customWidth="1"/>
    <col min="8453" max="8453" width="5.85546875" style="130" customWidth="1"/>
    <col min="8454" max="8454" width="4.42578125" style="130" customWidth="1"/>
    <col min="8455" max="8455" width="49" style="130" customWidth="1"/>
    <col min="8456" max="8456" width="7.42578125" style="130" customWidth="1"/>
    <col min="8457" max="8457" width="13" style="130" customWidth="1"/>
    <col min="8458" max="8458" width="12.42578125" style="130" customWidth="1"/>
    <col min="8459" max="8459" width="28.7109375" style="130" customWidth="1"/>
    <col min="8460" max="8460" width="16.140625" style="130" customWidth="1"/>
    <col min="8461" max="8461" width="13.5703125" style="130" customWidth="1"/>
    <col min="8462" max="8462" width="13.85546875" style="130" customWidth="1"/>
    <col min="8463" max="8466" width="9.140625" style="130" customWidth="1"/>
    <col min="8467" max="8474" width="8" style="130" customWidth="1"/>
    <col min="8475" max="8705" width="17.28515625" style="130"/>
    <col min="8706" max="8706" width="5" style="130" customWidth="1"/>
    <col min="8707" max="8707" width="3.28515625" style="130" customWidth="1"/>
    <col min="8708" max="8708" width="4.28515625" style="130" customWidth="1"/>
    <col min="8709" max="8709" width="5.85546875" style="130" customWidth="1"/>
    <col min="8710" max="8710" width="4.42578125" style="130" customWidth="1"/>
    <col min="8711" max="8711" width="49" style="130" customWidth="1"/>
    <col min="8712" max="8712" width="7.42578125" style="130" customWidth="1"/>
    <col min="8713" max="8713" width="13" style="130" customWidth="1"/>
    <col min="8714" max="8714" width="12.42578125" style="130" customWidth="1"/>
    <col min="8715" max="8715" width="28.7109375" style="130" customWidth="1"/>
    <col min="8716" max="8716" width="16.140625" style="130" customWidth="1"/>
    <col min="8717" max="8717" width="13.5703125" style="130" customWidth="1"/>
    <col min="8718" max="8718" width="13.85546875" style="130" customWidth="1"/>
    <col min="8719" max="8722" width="9.140625" style="130" customWidth="1"/>
    <col min="8723" max="8730" width="8" style="130" customWidth="1"/>
    <col min="8731" max="8961" width="17.28515625" style="130"/>
    <col min="8962" max="8962" width="5" style="130" customWidth="1"/>
    <col min="8963" max="8963" width="3.28515625" style="130" customWidth="1"/>
    <col min="8964" max="8964" width="4.28515625" style="130" customWidth="1"/>
    <col min="8965" max="8965" width="5.85546875" style="130" customWidth="1"/>
    <col min="8966" max="8966" width="4.42578125" style="130" customWidth="1"/>
    <col min="8967" max="8967" width="49" style="130" customWidth="1"/>
    <col min="8968" max="8968" width="7.42578125" style="130" customWidth="1"/>
    <col min="8969" max="8969" width="13" style="130" customWidth="1"/>
    <col min="8970" max="8970" width="12.42578125" style="130" customWidth="1"/>
    <col min="8971" max="8971" width="28.7109375" style="130" customWidth="1"/>
    <col min="8972" max="8972" width="16.140625" style="130" customWidth="1"/>
    <col min="8973" max="8973" width="13.5703125" style="130" customWidth="1"/>
    <col min="8974" max="8974" width="13.85546875" style="130" customWidth="1"/>
    <col min="8975" max="8978" width="9.140625" style="130" customWidth="1"/>
    <col min="8979" max="8986" width="8" style="130" customWidth="1"/>
    <col min="8987" max="9217" width="17.28515625" style="130"/>
    <col min="9218" max="9218" width="5" style="130" customWidth="1"/>
    <col min="9219" max="9219" width="3.28515625" style="130" customWidth="1"/>
    <col min="9220" max="9220" width="4.28515625" style="130" customWidth="1"/>
    <col min="9221" max="9221" width="5.85546875" style="130" customWidth="1"/>
    <col min="9222" max="9222" width="4.42578125" style="130" customWidth="1"/>
    <col min="9223" max="9223" width="49" style="130" customWidth="1"/>
    <col min="9224" max="9224" width="7.42578125" style="130" customWidth="1"/>
    <col min="9225" max="9225" width="13" style="130" customWidth="1"/>
    <col min="9226" max="9226" width="12.42578125" style="130" customWidth="1"/>
    <col min="9227" max="9227" width="28.7109375" style="130" customWidth="1"/>
    <col min="9228" max="9228" width="16.140625" style="130" customWidth="1"/>
    <col min="9229" max="9229" width="13.5703125" style="130" customWidth="1"/>
    <col min="9230" max="9230" width="13.85546875" style="130" customWidth="1"/>
    <col min="9231" max="9234" width="9.140625" style="130" customWidth="1"/>
    <col min="9235" max="9242" width="8" style="130" customWidth="1"/>
    <col min="9243" max="9473" width="17.28515625" style="130"/>
    <col min="9474" max="9474" width="5" style="130" customWidth="1"/>
    <col min="9475" max="9475" width="3.28515625" style="130" customWidth="1"/>
    <col min="9476" max="9476" width="4.28515625" style="130" customWidth="1"/>
    <col min="9477" max="9477" width="5.85546875" style="130" customWidth="1"/>
    <col min="9478" max="9478" width="4.42578125" style="130" customWidth="1"/>
    <col min="9479" max="9479" width="49" style="130" customWidth="1"/>
    <col min="9480" max="9480" width="7.42578125" style="130" customWidth="1"/>
    <col min="9481" max="9481" width="13" style="130" customWidth="1"/>
    <col min="9482" max="9482" width="12.42578125" style="130" customWidth="1"/>
    <col min="9483" max="9483" width="28.7109375" style="130" customWidth="1"/>
    <col min="9484" max="9484" width="16.140625" style="130" customWidth="1"/>
    <col min="9485" max="9485" width="13.5703125" style="130" customWidth="1"/>
    <col min="9486" max="9486" width="13.85546875" style="130" customWidth="1"/>
    <col min="9487" max="9490" width="9.140625" style="130" customWidth="1"/>
    <col min="9491" max="9498" width="8" style="130" customWidth="1"/>
    <col min="9499" max="9729" width="17.28515625" style="130"/>
    <col min="9730" max="9730" width="5" style="130" customWidth="1"/>
    <col min="9731" max="9731" width="3.28515625" style="130" customWidth="1"/>
    <col min="9732" max="9732" width="4.28515625" style="130" customWidth="1"/>
    <col min="9733" max="9733" width="5.85546875" style="130" customWidth="1"/>
    <col min="9734" max="9734" width="4.42578125" style="130" customWidth="1"/>
    <col min="9735" max="9735" width="49" style="130" customWidth="1"/>
    <col min="9736" max="9736" width="7.42578125" style="130" customWidth="1"/>
    <col min="9737" max="9737" width="13" style="130" customWidth="1"/>
    <col min="9738" max="9738" width="12.42578125" style="130" customWidth="1"/>
    <col min="9739" max="9739" width="28.7109375" style="130" customWidth="1"/>
    <col min="9740" max="9740" width="16.140625" style="130" customWidth="1"/>
    <col min="9741" max="9741" width="13.5703125" style="130" customWidth="1"/>
    <col min="9742" max="9742" width="13.85546875" style="130" customWidth="1"/>
    <col min="9743" max="9746" width="9.140625" style="130" customWidth="1"/>
    <col min="9747" max="9754" width="8" style="130" customWidth="1"/>
    <col min="9755" max="9985" width="17.28515625" style="130"/>
    <col min="9986" max="9986" width="5" style="130" customWidth="1"/>
    <col min="9987" max="9987" width="3.28515625" style="130" customWidth="1"/>
    <col min="9988" max="9988" width="4.28515625" style="130" customWidth="1"/>
    <col min="9989" max="9989" width="5.85546875" style="130" customWidth="1"/>
    <col min="9990" max="9990" width="4.42578125" style="130" customWidth="1"/>
    <col min="9991" max="9991" width="49" style="130" customWidth="1"/>
    <col min="9992" max="9992" width="7.42578125" style="130" customWidth="1"/>
    <col min="9993" max="9993" width="13" style="130" customWidth="1"/>
    <col min="9994" max="9994" width="12.42578125" style="130" customWidth="1"/>
    <col min="9995" max="9995" width="28.7109375" style="130" customWidth="1"/>
    <col min="9996" max="9996" width="16.140625" style="130" customWidth="1"/>
    <col min="9997" max="9997" width="13.5703125" style="130" customWidth="1"/>
    <col min="9998" max="9998" width="13.85546875" style="130" customWidth="1"/>
    <col min="9999" max="10002" width="9.140625" style="130" customWidth="1"/>
    <col min="10003" max="10010" width="8" style="130" customWidth="1"/>
    <col min="10011" max="10241" width="17.28515625" style="130"/>
    <col min="10242" max="10242" width="5" style="130" customWidth="1"/>
    <col min="10243" max="10243" width="3.28515625" style="130" customWidth="1"/>
    <col min="10244" max="10244" width="4.28515625" style="130" customWidth="1"/>
    <col min="10245" max="10245" width="5.85546875" style="130" customWidth="1"/>
    <col min="10246" max="10246" width="4.42578125" style="130" customWidth="1"/>
    <col min="10247" max="10247" width="49" style="130" customWidth="1"/>
    <col min="10248" max="10248" width="7.42578125" style="130" customWidth="1"/>
    <col min="10249" max="10249" width="13" style="130" customWidth="1"/>
    <col min="10250" max="10250" width="12.42578125" style="130" customWidth="1"/>
    <col min="10251" max="10251" width="28.7109375" style="130" customWidth="1"/>
    <col min="10252" max="10252" width="16.140625" style="130" customWidth="1"/>
    <col min="10253" max="10253" width="13.5703125" style="130" customWidth="1"/>
    <col min="10254" max="10254" width="13.85546875" style="130" customWidth="1"/>
    <col min="10255" max="10258" width="9.140625" style="130" customWidth="1"/>
    <col min="10259" max="10266" width="8" style="130" customWidth="1"/>
    <col min="10267" max="10497" width="17.28515625" style="130"/>
    <col min="10498" max="10498" width="5" style="130" customWidth="1"/>
    <col min="10499" max="10499" width="3.28515625" style="130" customWidth="1"/>
    <col min="10500" max="10500" width="4.28515625" style="130" customWidth="1"/>
    <col min="10501" max="10501" width="5.85546875" style="130" customWidth="1"/>
    <col min="10502" max="10502" width="4.42578125" style="130" customWidth="1"/>
    <col min="10503" max="10503" width="49" style="130" customWidth="1"/>
    <col min="10504" max="10504" width="7.42578125" style="130" customWidth="1"/>
    <col min="10505" max="10505" width="13" style="130" customWidth="1"/>
    <col min="10506" max="10506" width="12.42578125" style="130" customWidth="1"/>
    <col min="10507" max="10507" width="28.7109375" style="130" customWidth="1"/>
    <col min="10508" max="10508" width="16.140625" style="130" customWidth="1"/>
    <col min="10509" max="10509" width="13.5703125" style="130" customWidth="1"/>
    <col min="10510" max="10510" width="13.85546875" style="130" customWidth="1"/>
    <col min="10511" max="10514" width="9.140625" style="130" customWidth="1"/>
    <col min="10515" max="10522" width="8" style="130" customWidth="1"/>
    <col min="10523" max="10753" width="17.28515625" style="130"/>
    <col min="10754" max="10754" width="5" style="130" customWidth="1"/>
    <col min="10755" max="10755" width="3.28515625" style="130" customWidth="1"/>
    <col min="10756" max="10756" width="4.28515625" style="130" customWidth="1"/>
    <col min="10757" max="10757" width="5.85546875" style="130" customWidth="1"/>
    <col min="10758" max="10758" width="4.42578125" style="130" customWidth="1"/>
    <col min="10759" max="10759" width="49" style="130" customWidth="1"/>
    <col min="10760" max="10760" width="7.42578125" style="130" customWidth="1"/>
    <col min="10761" max="10761" width="13" style="130" customWidth="1"/>
    <col min="10762" max="10762" width="12.42578125" style="130" customWidth="1"/>
    <col min="10763" max="10763" width="28.7109375" style="130" customWidth="1"/>
    <col min="10764" max="10764" width="16.140625" style="130" customWidth="1"/>
    <col min="10765" max="10765" width="13.5703125" style="130" customWidth="1"/>
    <col min="10766" max="10766" width="13.85546875" style="130" customWidth="1"/>
    <col min="10767" max="10770" width="9.140625" style="130" customWidth="1"/>
    <col min="10771" max="10778" width="8" style="130" customWidth="1"/>
    <col min="10779" max="11009" width="17.28515625" style="130"/>
    <col min="11010" max="11010" width="5" style="130" customWidth="1"/>
    <col min="11011" max="11011" width="3.28515625" style="130" customWidth="1"/>
    <col min="11012" max="11012" width="4.28515625" style="130" customWidth="1"/>
    <col min="11013" max="11013" width="5.85546875" style="130" customWidth="1"/>
    <col min="11014" max="11014" width="4.42578125" style="130" customWidth="1"/>
    <col min="11015" max="11015" width="49" style="130" customWidth="1"/>
    <col min="11016" max="11016" width="7.42578125" style="130" customWidth="1"/>
    <col min="11017" max="11017" width="13" style="130" customWidth="1"/>
    <col min="11018" max="11018" width="12.42578125" style="130" customWidth="1"/>
    <col min="11019" max="11019" width="28.7109375" style="130" customWidth="1"/>
    <col min="11020" max="11020" width="16.140625" style="130" customWidth="1"/>
    <col min="11021" max="11021" width="13.5703125" style="130" customWidth="1"/>
    <col min="11022" max="11022" width="13.85546875" style="130" customWidth="1"/>
    <col min="11023" max="11026" width="9.140625" style="130" customWidth="1"/>
    <col min="11027" max="11034" width="8" style="130" customWidth="1"/>
    <col min="11035" max="11265" width="17.28515625" style="130"/>
    <col min="11266" max="11266" width="5" style="130" customWidth="1"/>
    <col min="11267" max="11267" width="3.28515625" style="130" customWidth="1"/>
    <col min="11268" max="11268" width="4.28515625" style="130" customWidth="1"/>
    <col min="11269" max="11269" width="5.85546875" style="130" customWidth="1"/>
    <col min="11270" max="11270" width="4.42578125" style="130" customWidth="1"/>
    <col min="11271" max="11271" width="49" style="130" customWidth="1"/>
    <col min="11272" max="11272" width="7.42578125" style="130" customWidth="1"/>
    <col min="11273" max="11273" width="13" style="130" customWidth="1"/>
    <col min="11274" max="11274" width="12.42578125" style="130" customWidth="1"/>
    <col min="11275" max="11275" width="28.7109375" style="130" customWidth="1"/>
    <col min="11276" max="11276" width="16.140625" style="130" customWidth="1"/>
    <col min="11277" max="11277" width="13.5703125" style="130" customWidth="1"/>
    <col min="11278" max="11278" width="13.85546875" style="130" customWidth="1"/>
    <col min="11279" max="11282" width="9.140625" style="130" customWidth="1"/>
    <col min="11283" max="11290" width="8" style="130" customWidth="1"/>
    <col min="11291" max="11521" width="17.28515625" style="130"/>
    <col min="11522" max="11522" width="5" style="130" customWidth="1"/>
    <col min="11523" max="11523" width="3.28515625" style="130" customWidth="1"/>
    <col min="11524" max="11524" width="4.28515625" style="130" customWidth="1"/>
    <col min="11525" max="11525" width="5.85546875" style="130" customWidth="1"/>
    <col min="11526" max="11526" width="4.42578125" style="130" customWidth="1"/>
    <col min="11527" max="11527" width="49" style="130" customWidth="1"/>
    <col min="11528" max="11528" width="7.42578125" style="130" customWidth="1"/>
    <col min="11529" max="11529" width="13" style="130" customWidth="1"/>
    <col min="11530" max="11530" width="12.42578125" style="130" customWidth="1"/>
    <col min="11531" max="11531" width="28.7109375" style="130" customWidth="1"/>
    <col min="11532" max="11532" width="16.140625" style="130" customWidth="1"/>
    <col min="11533" max="11533" width="13.5703125" style="130" customWidth="1"/>
    <col min="11534" max="11534" width="13.85546875" style="130" customWidth="1"/>
    <col min="11535" max="11538" width="9.140625" style="130" customWidth="1"/>
    <col min="11539" max="11546" width="8" style="130" customWidth="1"/>
    <col min="11547" max="11777" width="17.28515625" style="130"/>
    <col min="11778" max="11778" width="5" style="130" customWidth="1"/>
    <col min="11779" max="11779" width="3.28515625" style="130" customWidth="1"/>
    <col min="11780" max="11780" width="4.28515625" style="130" customWidth="1"/>
    <col min="11781" max="11781" width="5.85546875" style="130" customWidth="1"/>
    <col min="11782" max="11782" width="4.42578125" style="130" customWidth="1"/>
    <col min="11783" max="11783" width="49" style="130" customWidth="1"/>
    <col min="11784" max="11784" width="7.42578125" style="130" customWidth="1"/>
    <col min="11785" max="11785" width="13" style="130" customWidth="1"/>
    <col min="11786" max="11786" width="12.42578125" style="130" customWidth="1"/>
    <col min="11787" max="11787" width="28.7109375" style="130" customWidth="1"/>
    <col min="11788" max="11788" width="16.140625" style="130" customWidth="1"/>
    <col min="11789" max="11789" width="13.5703125" style="130" customWidth="1"/>
    <col min="11790" max="11790" width="13.85546875" style="130" customWidth="1"/>
    <col min="11791" max="11794" width="9.140625" style="130" customWidth="1"/>
    <col min="11795" max="11802" width="8" style="130" customWidth="1"/>
    <col min="11803" max="12033" width="17.28515625" style="130"/>
    <col min="12034" max="12034" width="5" style="130" customWidth="1"/>
    <col min="12035" max="12035" width="3.28515625" style="130" customWidth="1"/>
    <col min="12036" max="12036" width="4.28515625" style="130" customWidth="1"/>
    <col min="12037" max="12037" width="5.85546875" style="130" customWidth="1"/>
    <col min="12038" max="12038" width="4.42578125" style="130" customWidth="1"/>
    <col min="12039" max="12039" width="49" style="130" customWidth="1"/>
    <col min="12040" max="12040" width="7.42578125" style="130" customWidth="1"/>
    <col min="12041" max="12041" width="13" style="130" customWidth="1"/>
    <col min="12042" max="12042" width="12.42578125" style="130" customWidth="1"/>
    <col min="12043" max="12043" width="28.7109375" style="130" customWidth="1"/>
    <col min="12044" max="12044" width="16.140625" style="130" customWidth="1"/>
    <col min="12045" max="12045" width="13.5703125" style="130" customWidth="1"/>
    <col min="12046" max="12046" width="13.85546875" style="130" customWidth="1"/>
    <col min="12047" max="12050" width="9.140625" style="130" customWidth="1"/>
    <col min="12051" max="12058" width="8" style="130" customWidth="1"/>
    <col min="12059" max="12289" width="17.28515625" style="130"/>
    <col min="12290" max="12290" width="5" style="130" customWidth="1"/>
    <col min="12291" max="12291" width="3.28515625" style="130" customWidth="1"/>
    <col min="12292" max="12292" width="4.28515625" style="130" customWidth="1"/>
    <col min="12293" max="12293" width="5.85546875" style="130" customWidth="1"/>
    <col min="12294" max="12294" width="4.42578125" style="130" customWidth="1"/>
    <col min="12295" max="12295" width="49" style="130" customWidth="1"/>
    <col min="12296" max="12296" width="7.42578125" style="130" customWidth="1"/>
    <col min="12297" max="12297" width="13" style="130" customWidth="1"/>
    <col min="12298" max="12298" width="12.42578125" style="130" customWidth="1"/>
    <col min="12299" max="12299" width="28.7109375" style="130" customWidth="1"/>
    <col min="12300" max="12300" width="16.140625" style="130" customWidth="1"/>
    <col min="12301" max="12301" width="13.5703125" style="130" customWidth="1"/>
    <col min="12302" max="12302" width="13.85546875" style="130" customWidth="1"/>
    <col min="12303" max="12306" width="9.140625" style="130" customWidth="1"/>
    <col min="12307" max="12314" width="8" style="130" customWidth="1"/>
    <col min="12315" max="12545" width="17.28515625" style="130"/>
    <col min="12546" max="12546" width="5" style="130" customWidth="1"/>
    <col min="12547" max="12547" width="3.28515625" style="130" customWidth="1"/>
    <col min="12548" max="12548" width="4.28515625" style="130" customWidth="1"/>
    <col min="12549" max="12549" width="5.85546875" style="130" customWidth="1"/>
    <col min="12550" max="12550" width="4.42578125" style="130" customWidth="1"/>
    <col min="12551" max="12551" width="49" style="130" customWidth="1"/>
    <col min="12552" max="12552" width="7.42578125" style="130" customWidth="1"/>
    <col min="12553" max="12553" width="13" style="130" customWidth="1"/>
    <col min="12554" max="12554" width="12.42578125" style="130" customWidth="1"/>
    <col min="12555" max="12555" width="28.7109375" style="130" customWidth="1"/>
    <col min="12556" max="12556" width="16.140625" style="130" customWidth="1"/>
    <col min="12557" max="12557" width="13.5703125" style="130" customWidth="1"/>
    <col min="12558" max="12558" width="13.85546875" style="130" customWidth="1"/>
    <col min="12559" max="12562" width="9.140625" style="130" customWidth="1"/>
    <col min="12563" max="12570" width="8" style="130" customWidth="1"/>
    <col min="12571" max="12801" width="17.28515625" style="130"/>
    <col min="12802" max="12802" width="5" style="130" customWidth="1"/>
    <col min="12803" max="12803" width="3.28515625" style="130" customWidth="1"/>
    <col min="12804" max="12804" width="4.28515625" style="130" customWidth="1"/>
    <col min="12805" max="12805" width="5.85546875" style="130" customWidth="1"/>
    <col min="12806" max="12806" width="4.42578125" style="130" customWidth="1"/>
    <col min="12807" max="12807" width="49" style="130" customWidth="1"/>
    <col min="12808" max="12808" width="7.42578125" style="130" customWidth="1"/>
    <col min="12809" max="12809" width="13" style="130" customWidth="1"/>
    <col min="12810" max="12810" width="12.42578125" style="130" customWidth="1"/>
    <col min="12811" max="12811" width="28.7109375" style="130" customWidth="1"/>
    <col min="12812" max="12812" width="16.140625" style="130" customWidth="1"/>
    <col min="12813" max="12813" width="13.5703125" style="130" customWidth="1"/>
    <col min="12814" max="12814" width="13.85546875" style="130" customWidth="1"/>
    <col min="12815" max="12818" width="9.140625" style="130" customWidth="1"/>
    <col min="12819" max="12826" width="8" style="130" customWidth="1"/>
    <col min="12827" max="13057" width="17.28515625" style="130"/>
    <col min="13058" max="13058" width="5" style="130" customWidth="1"/>
    <col min="13059" max="13059" width="3.28515625" style="130" customWidth="1"/>
    <col min="13060" max="13060" width="4.28515625" style="130" customWidth="1"/>
    <col min="13061" max="13061" width="5.85546875" style="130" customWidth="1"/>
    <col min="13062" max="13062" width="4.42578125" style="130" customWidth="1"/>
    <col min="13063" max="13063" width="49" style="130" customWidth="1"/>
    <col min="13064" max="13064" width="7.42578125" style="130" customWidth="1"/>
    <col min="13065" max="13065" width="13" style="130" customWidth="1"/>
    <col min="13066" max="13066" width="12.42578125" style="130" customWidth="1"/>
    <col min="13067" max="13067" width="28.7109375" style="130" customWidth="1"/>
    <col min="13068" max="13068" width="16.140625" style="130" customWidth="1"/>
    <col min="13069" max="13069" width="13.5703125" style="130" customWidth="1"/>
    <col min="13070" max="13070" width="13.85546875" style="130" customWidth="1"/>
    <col min="13071" max="13074" width="9.140625" style="130" customWidth="1"/>
    <col min="13075" max="13082" width="8" style="130" customWidth="1"/>
    <col min="13083" max="13313" width="17.28515625" style="130"/>
    <col min="13314" max="13314" width="5" style="130" customWidth="1"/>
    <col min="13315" max="13315" width="3.28515625" style="130" customWidth="1"/>
    <col min="13316" max="13316" width="4.28515625" style="130" customWidth="1"/>
    <col min="13317" max="13317" width="5.85546875" style="130" customWidth="1"/>
    <col min="13318" max="13318" width="4.42578125" style="130" customWidth="1"/>
    <col min="13319" max="13319" width="49" style="130" customWidth="1"/>
    <col min="13320" max="13320" width="7.42578125" style="130" customWidth="1"/>
    <col min="13321" max="13321" width="13" style="130" customWidth="1"/>
    <col min="13322" max="13322" width="12.42578125" style="130" customWidth="1"/>
    <col min="13323" max="13323" width="28.7109375" style="130" customWidth="1"/>
    <col min="13324" max="13324" width="16.140625" style="130" customWidth="1"/>
    <col min="13325" max="13325" width="13.5703125" style="130" customWidth="1"/>
    <col min="13326" max="13326" width="13.85546875" style="130" customWidth="1"/>
    <col min="13327" max="13330" width="9.140625" style="130" customWidth="1"/>
    <col min="13331" max="13338" width="8" style="130" customWidth="1"/>
    <col min="13339" max="13569" width="17.28515625" style="130"/>
    <col min="13570" max="13570" width="5" style="130" customWidth="1"/>
    <col min="13571" max="13571" width="3.28515625" style="130" customWidth="1"/>
    <col min="13572" max="13572" width="4.28515625" style="130" customWidth="1"/>
    <col min="13573" max="13573" width="5.85546875" style="130" customWidth="1"/>
    <col min="13574" max="13574" width="4.42578125" style="130" customWidth="1"/>
    <col min="13575" max="13575" width="49" style="130" customWidth="1"/>
    <col min="13576" max="13576" width="7.42578125" style="130" customWidth="1"/>
    <col min="13577" max="13577" width="13" style="130" customWidth="1"/>
    <col min="13578" max="13578" width="12.42578125" style="130" customWidth="1"/>
    <col min="13579" max="13579" width="28.7109375" style="130" customWidth="1"/>
    <col min="13580" max="13580" width="16.140625" style="130" customWidth="1"/>
    <col min="13581" max="13581" width="13.5703125" style="130" customWidth="1"/>
    <col min="13582" max="13582" width="13.85546875" style="130" customWidth="1"/>
    <col min="13583" max="13586" width="9.140625" style="130" customWidth="1"/>
    <col min="13587" max="13594" width="8" style="130" customWidth="1"/>
    <col min="13595" max="13825" width="17.28515625" style="130"/>
    <col min="13826" max="13826" width="5" style="130" customWidth="1"/>
    <col min="13827" max="13827" width="3.28515625" style="130" customWidth="1"/>
    <col min="13828" max="13828" width="4.28515625" style="130" customWidth="1"/>
    <col min="13829" max="13829" width="5.85546875" style="130" customWidth="1"/>
    <col min="13830" max="13830" width="4.42578125" style="130" customWidth="1"/>
    <col min="13831" max="13831" width="49" style="130" customWidth="1"/>
    <col min="13832" max="13832" width="7.42578125" style="130" customWidth="1"/>
    <col min="13833" max="13833" width="13" style="130" customWidth="1"/>
    <col min="13834" max="13834" width="12.42578125" style="130" customWidth="1"/>
    <col min="13835" max="13835" width="28.7109375" style="130" customWidth="1"/>
    <col min="13836" max="13836" width="16.140625" style="130" customWidth="1"/>
    <col min="13837" max="13837" width="13.5703125" style="130" customWidth="1"/>
    <col min="13838" max="13838" width="13.85546875" style="130" customWidth="1"/>
    <col min="13839" max="13842" width="9.140625" style="130" customWidth="1"/>
    <col min="13843" max="13850" width="8" style="130" customWidth="1"/>
    <col min="13851" max="14081" width="17.28515625" style="130"/>
    <col min="14082" max="14082" width="5" style="130" customWidth="1"/>
    <col min="14083" max="14083" width="3.28515625" style="130" customWidth="1"/>
    <col min="14084" max="14084" width="4.28515625" style="130" customWidth="1"/>
    <col min="14085" max="14085" width="5.85546875" style="130" customWidth="1"/>
    <col min="14086" max="14086" width="4.42578125" style="130" customWidth="1"/>
    <col min="14087" max="14087" width="49" style="130" customWidth="1"/>
    <col min="14088" max="14088" width="7.42578125" style="130" customWidth="1"/>
    <col min="14089" max="14089" width="13" style="130" customWidth="1"/>
    <col min="14090" max="14090" width="12.42578125" style="130" customWidth="1"/>
    <col min="14091" max="14091" width="28.7109375" style="130" customWidth="1"/>
    <col min="14092" max="14092" width="16.140625" style="130" customWidth="1"/>
    <col min="14093" max="14093" width="13.5703125" style="130" customWidth="1"/>
    <col min="14094" max="14094" width="13.85546875" style="130" customWidth="1"/>
    <col min="14095" max="14098" width="9.140625" style="130" customWidth="1"/>
    <col min="14099" max="14106" width="8" style="130" customWidth="1"/>
    <col min="14107" max="14337" width="17.28515625" style="130"/>
    <col min="14338" max="14338" width="5" style="130" customWidth="1"/>
    <col min="14339" max="14339" width="3.28515625" style="130" customWidth="1"/>
    <col min="14340" max="14340" width="4.28515625" style="130" customWidth="1"/>
    <col min="14341" max="14341" width="5.85546875" style="130" customWidth="1"/>
    <col min="14342" max="14342" width="4.42578125" style="130" customWidth="1"/>
    <col min="14343" max="14343" width="49" style="130" customWidth="1"/>
    <col min="14344" max="14344" width="7.42578125" style="130" customWidth="1"/>
    <col min="14345" max="14345" width="13" style="130" customWidth="1"/>
    <col min="14346" max="14346" width="12.42578125" style="130" customWidth="1"/>
    <col min="14347" max="14347" width="28.7109375" style="130" customWidth="1"/>
    <col min="14348" max="14348" width="16.140625" style="130" customWidth="1"/>
    <col min="14349" max="14349" width="13.5703125" style="130" customWidth="1"/>
    <col min="14350" max="14350" width="13.85546875" style="130" customWidth="1"/>
    <col min="14351" max="14354" width="9.140625" style="130" customWidth="1"/>
    <col min="14355" max="14362" width="8" style="130" customWidth="1"/>
    <col min="14363" max="14593" width="17.28515625" style="130"/>
    <col min="14594" max="14594" width="5" style="130" customWidth="1"/>
    <col min="14595" max="14595" width="3.28515625" style="130" customWidth="1"/>
    <col min="14596" max="14596" width="4.28515625" style="130" customWidth="1"/>
    <col min="14597" max="14597" width="5.85546875" style="130" customWidth="1"/>
    <col min="14598" max="14598" width="4.42578125" style="130" customWidth="1"/>
    <col min="14599" max="14599" width="49" style="130" customWidth="1"/>
    <col min="14600" max="14600" width="7.42578125" style="130" customWidth="1"/>
    <col min="14601" max="14601" width="13" style="130" customWidth="1"/>
    <col min="14602" max="14602" width="12.42578125" style="130" customWidth="1"/>
    <col min="14603" max="14603" width="28.7109375" style="130" customWidth="1"/>
    <col min="14604" max="14604" width="16.140625" style="130" customWidth="1"/>
    <col min="14605" max="14605" width="13.5703125" style="130" customWidth="1"/>
    <col min="14606" max="14606" width="13.85546875" style="130" customWidth="1"/>
    <col min="14607" max="14610" width="9.140625" style="130" customWidth="1"/>
    <col min="14611" max="14618" width="8" style="130" customWidth="1"/>
    <col min="14619" max="14849" width="17.28515625" style="130"/>
    <col min="14850" max="14850" width="5" style="130" customWidth="1"/>
    <col min="14851" max="14851" width="3.28515625" style="130" customWidth="1"/>
    <col min="14852" max="14852" width="4.28515625" style="130" customWidth="1"/>
    <col min="14853" max="14853" width="5.85546875" style="130" customWidth="1"/>
    <col min="14854" max="14854" width="4.42578125" style="130" customWidth="1"/>
    <col min="14855" max="14855" width="49" style="130" customWidth="1"/>
    <col min="14856" max="14856" width="7.42578125" style="130" customWidth="1"/>
    <col min="14857" max="14857" width="13" style="130" customWidth="1"/>
    <col min="14858" max="14858" width="12.42578125" style="130" customWidth="1"/>
    <col min="14859" max="14859" width="28.7109375" style="130" customWidth="1"/>
    <col min="14860" max="14860" width="16.140625" style="130" customWidth="1"/>
    <col min="14861" max="14861" width="13.5703125" style="130" customWidth="1"/>
    <col min="14862" max="14862" width="13.85546875" style="130" customWidth="1"/>
    <col min="14863" max="14866" width="9.140625" style="130" customWidth="1"/>
    <col min="14867" max="14874" width="8" style="130" customWidth="1"/>
    <col min="14875" max="15105" width="17.28515625" style="130"/>
    <col min="15106" max="15106" width="5" style="130" customWidth="1"/>
    <col min="15107" max="15107" width="3.28515625" style="130" customWidth="1"/>
    <col min="15108" max="15108" width="4.28515625" style="130" customWidth="1"/>
    <col min="15109" max="15109" width="5.85546875" style="130" customWidth="1"/>
    <col min="15110" max="15110" width="4.42578125" style="130" customWidth="1"/>
    <col min="15111" max="15111" width="49" style="130" customWidth="1"/>
    <col min="15112" max="15112" width="7.42578125" style="130" customWidth="1"/>
    <col min="15113" max="15113" width="13" style="130" customWidth="1"/>
    <col min="15114" max="15114" width="12.42578125" style="130" customWidth="1"/>
    <col min="15115" max="15115" width="28.7109375" style="130" customWidth="1"/>
    <col min="15116" max="15116" width="16.140625" style="130" customWidth="1"/>
    <col min="15117" max="15117" width="13.5703125" style="130" customWidth="1"/>
    <col min="15118" max="15118" width="13.85546875" style="130" customWidth="1"/>
    <col min="15119" max="15122" width="9.140625" style="130" customWidth="1"/>
    <col min="15123" max="15130" width="8" style="130" customWidth="1"/>
    <col min="15131" max="15361" width="17.28515625" style="130"/>
    <col min="15362" max="15362" width="5" style="130" customWidth="1"/>
    <col min="15363" max="15363" width="3.28515625" style="130" customWidth="1"/>
    <col min="15364" max="15364" width="4.28515625" style="130" customWidth="1"/>
    <col min="15365" max="15365" width="5.85546875" style="130" customWidth="1"/>
    <col min="15366" max="15366" width="4.42578125" style="130" customWidth="1"/>
    <col min="15367" max="15367" width="49" style="130" customWidth="1"/>
    <col min="15368" max="15368" width="7.42578125" style="130" customWidth="1"/>
    <col min="15369" max="15369" width="13" style="130" customWidth="1"/>
    <col min="15370" max="15370" width="12.42578125" style="130" customWidth="1"/>
    <col min="15371" max="15371" width="28.7109375" style="130" customWidth="1"/>
    <col min="15372" max="15372" width="16.140625" style="130" customWidth="1"/>
    <col min="15373" max="15373" width="13.5703125" style="130" customWidth="1"/>
    <col min="15374" max="15374" width="13.85546875" style="130" customWidth="1"/>
    <col min="15375" max="15378" width="9.140625" style="130" customWidth="1"/>
    <col min="15379" max="15386" width="8" style="130" customWidth="1"/>
    <col min="15387" max="15617" width="17.28515625" style="130"/>
    <col min="15618" max="15618" width="5" style="130" customWidth="1"/>
    <col min="15619" max="15619" width="3.28515625" style="130" customWidth="1"/>
    <col min="15620" max="15620" width="4.28515625" style="130" customWidth="1"/>
    <col min="15621" max="15621" width="5.85546875" style="130" customWidth="1"/>
    <col min="15622" max="15622" width="4.42578125" style="130" customWidth="1"/>
    <col min="15623" max="15623" width="49" style="130" customWidth="1"/>
    <col min="15624" max="15624" width="7.42578125" style="130" customWidth="1"/>
    <col min="15625" max="15625" width="13" style="130" customWidth="1"/>
    <col min="15626" max="15626" width="12.42578125" style="130" customWidth="1"/>
    <col min="15627" max="15627" width="28.7109375" style="130" customWidth="1"/>
    <col min="15628" max="15628" width="16.140625" style="130" customWidth="1"/>
    <col min="15629" max="15629" width="13.5703125" style="130" customWidth="1"/>
    <col min="15630" max="15630" width="13.85546875" style="130" customWidth="1"/>
    <col min="15631" max="15634" width="9.140625" style="130" customWidth="1"/>
    <col min="15635" max="15642" width="8" style="130" customWidth="1"/>
    <col min="15643" max="15873" width="17.28515625" style="130"/>
    <col min="15874" max="15874" width="5" style="130" customWidth="1"/>
    <col min="15875" max="15875" width="3.28515625" style="130" customWidth="1"/>
    <col min="15876" max="15876" width="4.28515625" style="130" customWidth="1"/>
    <col min="15877" max="15877" width="5.85546875" style="130" customWidth="1"/>
    <col min="15878" max="15878" width="4.42578125" style="130" customWidth="1"/>
    <col min="15879" max="15879" width="49" style="130" customWidth="1"/>
    <col min="15880" max="15880" width="7.42578125" style="130" customWidth="1"/>
    <col min="15881" max="15881" width="13" style="130" customWidth="1"/>
    <col min="15882" max="15882" width="12.42578125" style="130" customWidth="1"/>
    <col min="15883" max="15883" width="28.7109375" style="130" customWidth="1"/>
    <col min="15884" max="15884" width="16.140625" style="130" customWidth="1"/>
    <col min="15885" max="15885" width="13.5703125" style="130" customWidth="1"/>
    <col min="15886" max="15886" width="13.85546875" style="130" customWidth="1"/>
    <col min="15887" max="15890" width="9.140625" style="130" customWidth="1"/>
    <col min="15891" max="15898" width="8" style="130" customWidth="1"/>
    <col min="15899" max="16129" width="17.28515625" style="130"/>
    <col min="16130" max="16130" width="5" style="130" customWidth="1"/>
    <col min="16131" max="16131" width="3.28515625" style="130" customWidth="1"/>
    <col min="16132" max="16132" width="4.28515625" style="130" customWidth="1"/>
    <col min="16133" max="16133" width="5.85546875" style="130" customWidth="1"/>
    <col min="16134" max="16134" width="4.42578125" style="130" customWidth="1"/>
    <col min="16135" max="16135" width="49" style="130" customWidth="1"/>
    <col min="16136" max="16136" width="7.42578125" style="130" customWidth="1"/>
    <col min="16137" max="16137" width="13" style="130" customWidth="1"/>
    <col min="16138" max="16138" width="12.42578125" style="130" customWidth="1"/>
    <col min="16139" max="16139" width="28.7109375" style="130" customWidth="1"/>
    <col min="16140" max="16140" width="16.140625" style="130" customWidth="1"/>
    <col min="16141" max="16141" width="13.5703125" style="130" customWidth="1"/>
    <col min="16142" max="16142" width="13.85546875" style="130" customWidth="1"/>
    <col min="16143" max="16146" width="9.140625" style="130" customWidth="1"/>
    <col min="16147" max="16154" width="8" style="130" customWidth="1"/>
    <col min="16155" max="16384" width="17.28515625" style="130"/>
  </cols>
  <sheetData>
    <row r="1" spans="1:26" ht="26.25" customHeight="1" x14ac:dyDescent="0.2">
      <c r="A1" s="645" t="s">
        <v>1104</v>
      </c>
      <c r="B1" s="537"/>
      <c r="C1" s="537"/>
      <c r="D1" s="537"/>
      <c r="E1" s="537"/>
      <c r="F1" s="537"/>
      <c r="G1" s="537"/>
      <c r="H1" s="537"/>
      <c r="I1" s="537"/>
      <c r="J1" s="537"/>
      <c r="K1" s="228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</row>
    <row r="2" spans="1:26" ht="15.75" customHeight="1" x14ac:dyDescent="0.2">
      <c r="A2" s="559" t="s">
        <v>0</v>
      </c>
      <c r="B2" s="559"/>
      <c r="C2" s="559"/>
      <c r="D2" s="559"/>
      <c r="E2" s="559"/>
      <c r="F2" s="559"/>
      <c r="G2" s="559"/>
      <c r="H2" s="559"/>
      <c r="I2" s="559"/>
      <c r="J2" s="559"/>
      <c r="K2" s="228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</row>
    <row r="3" spans="1:26" ht="15.75" customHeight="1" x14ac:dyDescent="0.2">
      <c r="A3" s="559" t="s">
        <v>319</v>
      </c>
      <c r="B3" s="559"/>
      <c r="C3" s="559"/>
      <c r="D3" s="559"/>
      <c r="E3" s="559"/>
      <c r="F3" s="559"/>
      <c r="G3" s="559"/>
      <c r="H3" s="559"/>
      <c r="I3" s="559"/>
      <c r="J3" s="559"/>
      <c r="K3" s="228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</row>
    <row r="4" spans="1:26" ht="15.75" customHeight="1" x14ac:dyDescent="0.2">
      <c r="A4" s="559" t="s">
        <v>79</v>
      </c>
      <c r="B4" s="559"/>
      <c r="C4" s="559"/>
      <c r="D4" s="559"/>
      <c r="E4" s="559"/>
      <c r="F4" s="559"/>
      <c r="G4" s="559"/>
      <c r="H4" s="559"/>
      <c r="I4" s="559"/>
      <c r="J4" s="559"/>
      <c r="K4" s="228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</row>
    <row r="5" spans="1:26" ht="12" customHeight="1" x14ac:dyDescent="0.2">
      <c r="B5" s="151"/>
      <c r="C5" s="151"/>
      <c r="D5" s="151"/>
      <c r="E5" s="151"/>
      <c r="F5" s="151"/>
      <c r="G5" s="592" t="s">
        <v>2</v>
      </c>
      <c r="H5" s="592"/>
      <c r="I5" s="592"/>
      <c r="J5" s="592"/>
      <c r="K5" s="228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</row>
    <row r="6" spans="1:26" ht="15.75" customHeight="1" x14ac:dyDescent="0.2">
      <c r="A6" s="602" t="s">
        <v>3</v>
      </c>
      <c r="B6" s="540" t="s">
        <v>320</v>
      </c>
      <c r="C6" s="595"/>
      <c r="D6" s="595"/>
      <c r="E6" s="595"/>
      <c r="F6" s="541"/>
      <c r="G6" s="597" t="s">
        <v>1050</v>
      </c>
      <c r="H6" s="600" t="s">
        <v>5</v>
      </c>
      <c r="I6" s="599" t="s">
        <v>1048</v>
      </c>
      <c r="J6" s="599" t="s">
        <v>1049</v>
      </c>
      <c r="K6" s="228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</row>
    <row r="7" spans="1:26" ht="11.25" customHeight="1" x14ac:dyDescent="0.2">
      <c r="A7" s="602"/>
      <c r="B7" s="596"/>
      <c r="C7" s="596"/>
      <c r="D7" s="596"/>
      <c r="E7" s="596"/>
      <c r="F7" s="543"/>
      <c r="G7" s="598"/>
      <c r="H7" s="601"/>
      <c r="I7" s="599"/>
      <c r="J7" s="599"/>
      <c r="K7" s="228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</row>
    <row r="8" spans="1:26" ht="17.25" customHeight="1" x14ac:dyDescent="0.2">
      <c r="A8" s="454">
        <v>1</v>
      </c>
      <c r="B8" s="244">
        <v>2</v>
      </c>
      <c r="C8" s="244">
        <v>3</v>
      </c>
      <c r="D8" s="244">
        <v>4</v>
      </c>
      <c r="E8" s="244">
        <v>5</v>
      </c>
      <c r="F8" s="136">
        <v>6</v>
      </c>
      <c r="G8" s="245">
        <v>7</v>
      </c>
      <c r="H8" s="147">
        <v>8</v>
      </c>
      <c r="I8" s="503">
        <v>8</v>
      </c>
      <c r="J8" s="503">
        <v>9</v>
      </c>
      <c r="K8" s="228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</row>
    <row r="9" spans="1:26" ht="15.75" customHeight="1" x14ac:dyDescent="0.2">
      <c r="A9" s="460" t="s">
        <v>6</v>
      </c>
      <c r="B9" s="169" t="s">
        <v>321</v>
      </c>
      <c r="C9" s="246"/>
      <c r="D9" s="246"/>
      <c r="E9" s="246"/>
      <c r="F9" s="246"/>
      <c r="G9" s="247"/>
      <c r="H9" s="333">
        <f>H10+H18+H22+H53+H62+H68+H71+H75</f>
        <v>117766000</v>
      </c>
      <c r="I9" s="333">
        <f>I10+I18+I22+I53+I62+I68+I71+I75</f>
        <v>-1236853</v>
      </c>
      <c r="J9" s="402">
        <f>J10+J18+J22+J53+J62+J68+J71+J75</f>
        <v>116529147</v>
      </c>
      <c r="K9" s="228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</row>
    <row r="10" spans="1:26" ht="15.75" customHeight="1" x14ac:dyDescent="0.2">
      <c r="A10" s="455" t="s">
        <v>8</v>
      </c>
      <c r="B10" s="139" t="s">
        <v>44</v>
      </c>
      <c r="C10" s="145"/>
      <c r="D10" s="145" t="s">
        <v>322</v>
      </c>
      <c r="E10" s="145"/>
      <c r="F10" s="145"/>
      <c r="G10" s="248"/>
      <c r="H10" s="150">
        <f>H12+H14</f>
        <v>8764000</v>
      </c>
      <c r="I10" s="240">
        <v>-50000</v>
      </c>
      <c r="J10" s="401">
        <f>J12+J14</f>
        <v>8714000</v>
      </c>
      <c r="K10" s="228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</row>
    <row r="11" spans="1:26" ht="15.75" customHeight="1" x14ac:dyDescent="0.2">
      <c r="A11" s="455" t="s">
        <v>11</v>
      </c>
      <c r="B11" s="139"/>
      <c r="C11" s="145" t="s">
        <v>323</v>
      </c>
      <c r="D11" s="145"/>
      <c r="E11" s="145"/>
      <c r="F11" s="145"/>
      <c r="G11" s="248"/>
      <c r="H11" s="149"/>
      <c r="I11" s="186"/>
      <c r="J11" s="186"/>
      <c r="K11" s="228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</row>
    <row r="12" spans="1:26" ht="15.75" customHeight="1" x14ac:dyDescent="0.2">
      <c r="A12" s="455" t="s">
        <v>14</v>
      </c>
      <c r="B12" s="139"/>
      <c r="C12" s="145"/>
      <c r="D12" s="145" t="s">
        <v>324</v>
      </c>
      <c r="E12" s="145" t="s">
        <v>325</v>
      </c>
      <c r="F12" s="145"/>
      <c r="G12" s="248"/>
      <c r="H12" s="149">
        <v>90000</v>
      </c>
      <c r="I12" s="186">
        <v>-50000</v>
      </c>
      <c r="J12" s="186">
        <f>SUM(H12:I12)</f>
        <v>40000</v>
      </c>
      <c r="K12" s="228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</row>
    <row r="13" spans="1:26" ht="15.75" customHeight="1" x14ac:dyDescent="0.2">
      <c r="A13" s="455" t="s">
        <v>17</v>
      </c>
      <c r="B13" s="137"/>
      <c r="C13" s="145" t="s">
        <v>326</v>
      </c>
      <c r="D13" s="145"/>
      <c r="E13" s="145" t="s">
        <v>327</v>
      </c>
      <c r="F13" s="145"/>
      <c r="G13" s="248"/>
      <c r="H13" s="149"/>
      <c r="I13" s="186"/>
      <c r="J13" s="186"/>
      <c r="K13" s="228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</row>
    <row r="14" spans="1:26" ht="15.75" customHeight="1" x14ac:dyDescent="0.2">
      <c r="A14" s="456" t="s">
        <v>20</v>
      </c>
      <c r="B14" s="137"/>
      <c r="C14" s="138"/>
      <c r="D14" s="138" t="s">
        <v>328</v>
      </c>
      <c r="E14" s="138" t="s">
        <v>329</v>
      </c>
      <c r="F14" s="138"/>
      <c r="G14" s="248"/>
      <c r="H14" s="149">
        <f>H15+H16+H17</f>
        <v>8674000</v>
      </c>
      <c r="I14" s="186"/>
      <c r="J14" s="371">
        <f>J15+J16+J17</f>
        <v>8674000</v>
      </c>
      <c r="K14" s="228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</row>
    <row r="15" spans="1:26" ht="15.75" customHeight="1" x14ac:dyDescent="0.2">
      <c r="A15" s="456" t="s">
        <v>21</v>
      </c>
      <c r="B15" s="137"/>
      <c r="C15" s="138"/>
      <c r="D15" s="138"/>
      <c r="E15" s="138"/>
      <c r="F15" s="249" t="s">
        <v>330</v>
      </c>
      <c r="G15" s="248"/>
      <c r="H15" s="149">
        <v>5247000</v>
      </c>
      <c r="I15" s="186"/>
      <c r="J15" s="186">
        <f>SUM(H15:I15)</f>
        <v>5247000</v>
      </c>
      <c r="K15" s="228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</row>
    <row r="16" spans="1:26" ht="15.75" customHeight="1" x14ac:dyDescent="0.2">
      <c r="A16" s="456" t="s">
        <v>23</v>
      </c>
      <c r="B16" s="137"/>
      <c r="C16" s="138"/>
      <c r="D16" s="138"/>
      <c r="E16" s="138"/>
      <c r="F16" s="249" t="s">
        <v>331</v>
      </c>
      <c r="G16" s="248"/>
      <c r="H16" s="149">
        <v>2501000</v>
      </c>
      <c r="I16" s="186"/>
      <c r="J16" s="186">
        <f>SUM(H16:I16)</f>
        <v>2501000</v>
      </c>
      <c r="K16" s="228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</row>
    <row r="17" spans="1:26" ht="15.75" customHeight="1" x14ac:dyDescent="0.2">
      <c r="A17" s="456" t="s">
        <v>26</v>
      </c>
      <c r="B17" s="137"/>
      <c r="C17" s="138"/>
      <c r="D17" s="138"/>
      <c r="E17" s="249"/>
      <c r="F17" s="249" t="s">
        <v>332</v>
      </c>
      <c r="G17" s="248"/>
      <c r="H17" s="149">
        <v>926000</v>
      </c>
      <c r="I17" s="186"/>
      <c r="J17" s="186">
        <f>SUM(H17:I17)</f>
        <v>926000</v>
      </c>
      <c r="K17" s="228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</row>
    <row r="18" spans="1:26" ht="15.75" customHeight="1" x14ac:dyDescent="0.2">
      <c r="A18" s="455" t="s">
        <v>29</v>
      </c>
      <c r="B18" s="139" t="s">
        <v>47</v>
      </c>
      <c r="C18" s="145"/>
      <c r="D18" s="145" t="s">
        <v>333</v>
      </c>
      <c r="E18" s="250"/>
      <c r="F18" s="250"/>
      <c r="G18" s="251"/>
      <c r="H18" s="150">
        <f>SUM(H19:H21)</f>
        <v>1984000</v>
      </c>
      <c r="I18" s="186"/>
      <c r="J18" s="401">
        <f>SUM(J19:J21)</f>
        <v>1984000</v>
      </c>
      <c r="K18" s="228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</row>
    <row r="19" spans="1:26" ht="15.75" customHeight="1" x14ac:dyDescent="0.2">
      <c r="A19" s="456" t="s">
        <v>32</v>
      </c>
      <c r="B19" s="137"/>
      <c r="C19" s="138"/>
      <c r="D19" s="138"/>
      <c r="E19" s="249" t="s">
        <v>334</v>
      </c>
      <c r="F19" s="138"/>
      <c r="G19" s="248"/>
      <c r="H19" s="149">
        <v>1893000</v>
      </c>
      <c r="I19" s="186"/>
      <c r="J19" s="186">
        <v>1893000</v>
      </c>
      <c r="K19" s="228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</row>
    <row r="20" spans="1:26" ht="15.75" customHeight="1" x14ac:dyDescent="0.2">
      <c r="A20" s="456" t="s">
        <v>33</v>
      </c>
      <c r="B20" s="137"/>
      <c r="C20" s="138"/>
      <c r="D20" s="138"/>
      <c r="E20" s="249" t="s">
        <v>335</v>
      </c>
      <c r="F20" s="138"/>
      <c r="G20" s="248"/>
      <c r="H20" s="149">
        <v>48000</v>
      </c>
      <c r="I20" s="186"/>
      <c r="J20" s="186">
        <f>SUM(H20:I20)</f>
        <v>48000</v>
      </c>
      <c r="K20" s="228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</row>
    <row r="21" spans="1:26" ht="15.75" customHeight="1" x14ac:dyDescent="0.2">
      <c r="A21" s="456" t="s">
        <v>35</v>
      </c>
      <c r="B21" s="137"/>
      <c r="C21" s="138"/>
      <c r="D21" s="138"/>
      <c r="E21" s="249" t="s">
        <v>336</v>
      </c>
      <c r="F21" s="138"/>
      <c r="G21" s="248"/>
      <c r="H21" s="149">
        <v>43000</v>
      </c>
      <c r="I21" s="186"/>
      <c r="J21" s="186">
        <f>SUM(H21:I21)</f>
        <v>43000</v>
      </c>
      <c r="K21" s="228"/>
      <c r="L21" s="199"/>
      <c r="M21" s="409"/>
      <c r="N21" s="199"/>
      <c r="O21" s="199"/>
      <c r="P21" s="199"/>
      <c r="Q21" s="199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6" ht="15.75" customHeight="1" x14ac:dyDescent="0.2">
      <c r="A22" s="455" t="s">
        <v>37</v>
      </c>
      <c r="B22" s="139" t="s">
        <v>50</v>
      </c>
      <c r="C22" s="145"/>
      <c r="D22" s="145" t="s">
        <v>51</v>
      </c>
      <c r="E22" s="145"/>
      <c r="F22" s="145"/>
      <c r="G22" s="248"/>
      <c r="H22" s="150">
        <f>H23+H29+H44+H47+H35</f>
        <v>9552000</v>
      </c>
      <c r="I22" s="240">
        <v>158963</v>
      </c>
      <c r="J22" s="401">
        <f>J23+J29+J44+J47+J35</f>
        <v>9710963</v>
      </c>
      <c r="K22" s="228"/>
      <c r="L22" s="252"/>
      <c r="M22" s="252"/>
      <c r="N22" s="253"/>
      <c r="O22" s="252"/>
      <c r="P22" s="254"/>
      <c r="Q22" s="199"/>
      <c r="R22" s="132"/>
      <c r="S22" s="132"/>
      <c r="T22" s="132"/>
      <c r="U22" s="132"/>
      <c r="V22" s="132"/>
      <c r="W22" s="132"/>
      <c r="X22" s="132"/>
      <c r="Y22" s="132"/>
      <c r="Z22" s="132"/>
    </row>
    <row r="23" spans="1:26" ht="15.75" customHeight="1" x14ac:dyDescent="0.2">
      <c r="A23" s="455" t="s">
        <v>38</v>
      </c>
      <c r="B23" s="255"/>
      <c r="C23" s="145" t="s">
        <v>337</v>
      </c>
      <c r="D23" s="256"/>
      <c r="E23" s="145" t="s">
        <v>338</v>
      </c>
      <c r="F23" s="257"/>
      <c r="G23" s="258"/>
      <c r="H23" s="150">
        <f>+H26+H24</f>
        <v>155000</v>
      </c>
      <c r="I23" s="354"/>
      <c r="J23" s="401">
        <f>+J26+J24</f>
        <v>155000</v>
      </c>
      <c r="K23" s="412"/>
      <c r="L23" s="260"/>
      <c r="M23" s="260"/>
      <c r="N23" s="261"/>
      <c r="O23" s="261"/>
      <c r="P23" s="262"/>
      <c r="Q23" s="263"/>
      <c r="R23" s="259"/>
      <c r="S23" s="259"/>
      <c r="T23" s="259"/>
      <c r="U23" s="259"/>
      <c r="V23" s="259"/>
      <c r="W23" s="259"/>
      <c r="X23" s="259"/>
      <c r="Y23" s="259"/>
      <c r="Z23" s="259"/>
    </row>
    <row r="24" spans="1:26" ht="15.75" customHeight="1" x14ac:dyDescent="0.2">
      <c r="A24" s="456" t="s">
        <v>40</v>
      </c>
      <c r="B24" s="255"/>
      <c r="C24" s="145"/>
      <c r="D24" s="264" t="s">
        <v>339</v>
      </c>
      <c r="E24" s="264" t="s">
        <v>340</v>
      </c>
      <c r="F24" s="265"/>
      <c r="G24" s="258"/>
      <c r="H24" s="149">
        <v>55000</v>
      </c>
      <c r="I24" s="354"/>
      <c r="J24" s="354">
        <v>55000</v>
      </c>
      <c r="K24" s="412"/>
      <c r="L24" s="260"/>
      <c r="M24" s="260"/>
      <c r="N24" s="261"/>
      <c r="O24" s="261"/>
      <c r="P24" s="262"/>
      <c r="Q24" s="263"/>
      <c r="R24" s="259"/>
      <c r="S24" s="259"/>
      <c r="T24" s="259"/>
      <c r="U24" s="259"/>
      <c r="V24" s="259"/>
      <c r="W24" s="259"/>
      <c r="X24" s="259"/>
      <c r="Y24" s="259"/>
      <c r="Z24" s="259"/>
    </row>
    <row r="25" spans="1:26" ht="15.75" customHeight="1" x14ac:dyDescent="0.2">
      <c r="A25" s="456" t="s">
        <v>41</v>
      </c>
      <c r="B25" s="255"/>
      <c r="C25" s="145"/>
      <c r="D25" s="256"/>
      <c r="E25" s="265" t="s">
        <v>341</v>
      </c>
      <c r="F25" s="257"/>
      <c r="G25" s="258"/>
      <c r="H25" s="149">
        <v>55000</v>
      </c>
      <c r="I25" s="354"/>
      <c r="J25" s="354">
        <f>SUM(H25:I25)</f>
        <v>55000</v>
      </c>
      <c r="K25" s="412"/>
      <c r="L25" s="260"/>
      <c r="M25" s="260"/>
      <c r="N25" s="261"/>
      <c r="O25" s="261"/>
      <c r="P25" s="262"/>
      <c r="Q25" s="263"/>
      <c r="R25" s="259"/>
      <c r="S25" s="259"/>
      <c r="T25" s="259"/>
      <c r="U25" s="259"/>
      <c r="V25" s="259"/>
      <c r="W25" s="259"/>
      <c r="X25" s="259"/>
      <c r="Y25" s="259"/>
      <c r="Z25" s="259"/>
    </row>
    <row r="26" spans="1:26" ht="15.75" customHeight="1" x14ac:dyDescent="0.2">
      <c r="A26" s="456" t="s">
        <v>43</v>
      </c>
      <c r="B26" s="137"/>
      <c r="C26" s="138"/>
      <c r="D26" s="138" t="s">
        <v>342</v>
      </c>
      <c r="E26" s="138" t="s">
        <v>343</v>
      </c>
      <c r="F26" s="138"/>
      <c r="G26" s="248"/>
      <c r="H26" s="149">
        <f>H27+H28</f>
        <v>100000</v>
      </c>
      <c r="I26" s="186"/>
      <c r="J26" s="186">
        <f>SUM(H26:I26)</f>
        <v>100000</v>
      </c>
      <c r="K26" s="228"/>
      <c r="L26" s="260"/>
      <c r="M26" s="260"/>
      <c r="N26" s="261"/>
      <c r="O26" s="261"/>
      <c r="P26" s="262"/>
      <c r="Q26" s="199"/>
      <c r="R26" s="132"/>
      <c r="S26" s="132"/>
      <c r="T26" s="132"/>
      <c r="U26" s="132"/>
      <c r="V26" s="132"/>
      <c r="W26" s="132"/>
      <c r="X26" s="132"/>
      <c r="Y26" s="132"/>
      <c r="Z26" s="132"/>
    </row>
    <row r="27" spans="1:26" ht="15.75" customHeight="1" x14ac:dyDescent="0.2">
      <c r="A27" s="456" t="s">
        <v>46</v>
      </c>
      <c r="B27" s="139"/>
      <c r="C27" s="145"/>
      <c r="D27" s="145"/>
      <c r="E27" s="145"/>
      <c r="F27" s="249" t="s">
        <v>344</v>
      </c>
      <c r="G27" s="248"/>
      <c r="H27" s="149">
        <v>50000</v>
      </c>
      <c r="I27" s="186"/>
      <c r="J27" s="186">
        <f>SUM(H27:I27)</f>
        <v>50000</v>
      </c>
      <c r="K27" s="228"/>
      <c r="L27" s="199"/>
      <c r="M27" s="409"/>
      <c r="N27" s="199"/>
      <c r="O27" s="199"/>
      <c r="P27" s="199"/>
      <c r="Q27" s="199"/>
      <c r="R27" s="132"/>
      <c r="S27" s="132"/>
      <c r="T27" s="132"/>
      <c r="U27" s="132"/>
      <c r="V27" s="132"/>
      <c r="W27" s="132"/>
      <c r="X27" s="132"/>
      <c r="Y27" s="132"/>
      <c r="Z27" s="132"/>
    </row>
    <row r="28" spans="1:26" ht="15.75" customHeight="1" x14ac:dyDescent="0.2">
      <c r="A28" s="456" t="s">
        <v>49</v>
      </c>
      <c r="B28" s="139"/>
      <c r="C28" s="145"/>
      <c r="D28" s="145"/>
      <c r="E28" s="145"/>
      <c r="F28" s="249" t="s">
        <v>345</v>
      </c>
      <c r="G28" s="248"/>
      <c r="H28" s="149">
        <v>50000</v>
      </c>
      <c r="I28" s="186"/>
      <c r="J28" s="186">
        <f>SUM(H28:I28)</f>
        <v>50000</v>
      </c>
      <c r="K28" s="228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</row>
    <row r="29" spans="1:26" ht="15.75" customHeight="1" x14ac:dyDescent="0.2">
      <c r="A29" s="455" t="s">
        <v>52</v>
      </c>
      <c r="B29" s="255"/>
      <c r="C29" s="145" t="s">
        <v>346</v>
      </c>
      <c r="D29" s="256"/>
      <c r="E29" s="145" t="s">
        <v>347</v>
      </c>
      <c r="F29" s="256"/>
      <c r="G29" s="258"/>
      <c r="H29" s="150">
        <f>H30+H33</f>
        <v>660000</v>
      </c>
      <c r="I29" s="354"/>
      <c r="J29" s="401">
        <f>J30+J33</f>
        <v>660000</v>
      </c>
      <c r="K29" s="412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</row>
    <row r="30" spans="1:26" ht="15.75" customHeight="1" x14ac:dyDescent="0.2">
      <c r="A30" s="456" t="s">
        <v>55</v>
      </c>
      <c r="B30" s="255"/>
      <c r="C30" s="145"/>
      <c r="D30" s="138" t="s">
        <v>348</v>
      </c>
      <c r="E30" s="138" t="s">
        <v>349</v>
      </c>
      <c r="F30" s="256"/>
      <c r="G30" s="258"/>
      <c r="H30" s="149">
        <f>H31+H32</f>
        <v>210000</v>
      </c>
      <c r="I30" s="354"/>
      <c r="J30" s="371">
        <f>J31+J32</f>
        <v>210000</v>
      </c>
      <c r="K30" s="412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</row>
    <row r="31" spans="1:26" ht="15.75" customHeight="1" x14ac:dyDescent="0.2">
      <c r="A31" s="456" t="s">
        <v>58</v>
      </c>
      <c r="B31" s="255"/>
      <c r="C31" s="145"/>
      <c r="D31" s="138"/>
      <c r="E31" s="138"/>
      <c r="F31" s="138" t="s">
        <v>350</v>
      </c>
      <c r="G31" s="258"/>
      <c r="H31" s="149">
        <v>50000</v>
      </c>
      <c r="I31" s="354"/>
      <c r="J31" s="186">
        <f>SUM(H31:I31)</f>
        <v>50000</v>
      </c>
      <c r="K31" s="412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</row>
    <row r="32" spans="1:26" ht="15.75" customHeight="1" x14ac:dyDescent="0.2">
      <c r="A32" s="456" t="s">
        <v>59</v>
      </c>
      <c r="B32" s="255"/>
      <c r="C32" s="145"/>
      <c r="D32" s="138"/>
      <c r="E32" s="138"/>
      <c r="F32" s="138" t="s">
        <v>351</v>
      </c>
      <c r="G32" s="258"/>
      <c r="H32" s="149">
        <v>160000</v>
      </c>
      <c r="I32" s="354"/>
      <c r="J32" s="186">
        <f>SUM(H32:I32)</f>
        <v>160000</v>
      </c>
      <c r="K32" s="412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</row>
    <row r="33" spans="1:26" ht="15.75" customHeight="1" x14ac:dyDescent="0.2">
      <c r="A33" s="456" t="s">
        <v>61</v>
      </c>
      <c r="B33" s="137"/>
      <c r="C33" s="138"/>
      <c r="D33" s="138" t="s">
        <v>352</v>
      </c>
      <c r="E33" s="138" t="s">
        <v>353</v>
      </c>
      <c r="F33" s="138"/>
      <c r="G33" s="248"/>
      <c r="H33" s="149">
        <f>H34</f>
        <v>450000</v>
      </c>
      <c r="I33" s="186"/>
      <c r="J33" s="371">
        <f>J34</f>
        <v>450000</v>
      </c>
      <c r="K33" s="228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</row>
    <row r="34" spans="1:26" ht="15.75" customHeight="1" x14ac:dyDescent="0.2">
      <c r="A34" s="456" t="s">
        <v>64</v>
      </c>
      <c r="B34" s="137"/>
      <c r="C34" s="138"/>
      <c r="D34" s="138"/>
      <c r="E34" s="138"/>
      <c r="F34" s="138" t="s">
        <v>354</v>
      </c>
      <c r="G34" s="248"/>
      <c r="H34" s="149">
        <v>450000</v>
      </c>
      <c r="I34" s="186"/>
      <c r="J34" s="186">
        <f>SUM(H34:I34)</f>
        <v>450000</v>
      </c>
      <c r="K34" s="228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ht="15.75" customHeight="1" x14ac:dyDescent="0.2">
      <c r="A35" s="455" t="s">
        <v>67</v>
      </c>
      <c r="B35" s="137"/>
      <c r="C35" s="145" t="s">
        <v>355</v>
      </c>
      <c r="D35" s="138"/>
      <c r="E35" s="145" t="s">
        <v>356</v>
      </c>
      <c r="F35" s="249"/>
      <c r="G35" s="248"/>
      <c r="H35" s="150">
        <f>H36+H40+H41</f>
        <v>4120000</v>
      </c>
      <c r="I35" s="186"/>
      <c r="J35" s="401">
        <f>J36+J40+J41</f>
        <v>4120000</v>
      </c>
      <c r="K35" s="228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</row>
    <row r="36" spans="1:26" ht="15.75" customHeight="1" x14ac:dyDescent="0.2">
      <c r="A36" s="456" t="s">
        <v>70</v>
      </c>
      <c r="B36" s="137"/>
      <c r="C36" s="138"/>
      <c r="D36" s="138" t="s">
        <v>357</v>
      </c>
      <c r="E36" s="138" t="s">
        <v>358</v>
      </c>
      <c r="F36" s="249"/>
      <c r="G36" s="248"/>
      <c r="H36" s="149">
        <f>H37+H38+H39</f>
        <v>420000</v>
      </c>
      <c r="I36" s="186"/>
      <c r="J36" s="371">
        <f>J37+J38+J39</f>
        <v>420000</v>
      </c>
      <c r="K36" s="228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</row>
    <row r="37" spans="1:26" ht="15.75" customHeight="1" x14ac:dyDescent="0.2">
      <c r="A37" s="456" t="s">
        <v>71</v>
      </c>
      <c r="B37" s="137"/>
      <c r="C37" s="138"/>
      <c r="D37" s="138"/>
      <c r="E37" s="138"/>
      <c r="F37" s="249" t="s">
        <v>359</v>
      </c>
      <c r="G37" s="248"/>
      <c r="H37" s="149">
        <v>220000</v>
      </c>
      <c r="I37" s="186"/>
      <c r="J37" s="186">
        <f t="shared" ref="J37:J43" si="0">SUM(H37:I37)</f>
        <v>220000</v>
      </c>
      <c r="K37" s="228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</row>
    <row r="38" spans="1:26" ht="15.75" customHeight="1" x14ac:dyDescent="0.2">
      <c r="A38" s="456" t="s">
        <v>73</v>
      </c>
      <c r="B38" s="137"/>
      <c r="C38" s="138"/>
      <c r="D38" s="138"/>
      <c r="E38" s="138"/>
      <c r="F38" s="249" t="s">
        <v>360</v>
      </c>
      <c r="G38" s="248"/>
      <c r="H38" s="149">
        <v>120000</v>
      </c>
      <c r="I38" s="186"/>
      <c r="J38" s="186">
        <f t="shared" si="0"/>
        <v>120000</v>
      </c>
      <c r="K38" s="228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</row>
    <row r="39" spans="1:26" ht="15.75" customHeight="1" x14ac:dyDescent="0.2">
      <c r="A39" s="456" t="s">
        <v>75</v>
      </c>
      <c r="B39" s="137"/>
      <c r="C39" s="138"/>
      <c r="D39" s="138"/>
      <c r="E39" s="138"/>
      <c r="F39" s="249" t="s">
        <v>361</v>
      </c>
      <c r="G39" s="248"/>
      <c r="H39" s="149">
        <v>80000</v>
      </c>
      <c r="I39" s="186"/>
      <c r="J39" s="186">
        <f t="shared" si="0"/>
        <v>80000</v>
      </c>
      <c r="K39" s="228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</row>
    <row r="40" spans="1:26" ht="15.75" customHeight="1" x14ac:dyDescent="0.2">
      <c r="A40" s="456" t="s">
        <v>76</v>
      </c>
      <c r="B40" s="137"/>
      <c r="C40" s="138"/>
      <c r="D40" s="138" t="s">
        <v>362</v>
      </c>
      <c r="E40" s="138" t="s">
        <v>363</v>
      </c>
      <c r="F40" s="249"/>
      <c r="G40" s="248"/>
      <c r="H40" s="149">
        <v>300000</v>
      </c>
      <c r="I40" s="186"/>
      <c r="J40" s="186">
        <f t="shared" si="0"/>
        <v>300000</v>
      </c>
      <c r="K40" s="228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</row>
    <row r="41" spans="1:26" ht="15.75" customHeight="1" x14ac:dyDescent="0.2">
      <c r="A41" s="456" t="s">
        <v>115</v>
      </c>
      <c r="B41" s="137"/>
      <c r="C41" s="138"/>
      <c r="D41" s="138" t="s">
        <v>364</v>
      </c>
      <c r="E41" s="138" t="s">
        <v>365</v>
      </c>
      <c r="F41" s="249"/>
      <c r="G41" s="248"/>
      <c r="H41" s="149">
        <v>3400000</v>
      </c>
      <c r="I41" s="186"/>
      <c r="J41" s="186">
        <f t="shared" si="0"/>
        <v>3400000</v>
      </c>
      <c r="K41" s="228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</row>
    <row r="42" spans="1:26" ht="15.75" customHeight="1" x14ac:dyDescent="0.2">
      <c r="A42" s="456" t="s">
        <v>116</v>
      </c>
      <c r="B42" s="137"/>
      <c r="C42" s="138"/>
      <c r="D42" s="138"/>
      <c r="E42" s="138" t="s">
        <v>366</v>
      </c>
      <c r="F42" s="249"/>
      <c r="G42" s="248"/>
      <c r="H42" s="149">
        <v>3000000</v>
      </c>
      <c r="I42" s="186"/>
      <c r="J42" s="186">
        <f t="shared" si="0"/>
        <v>3000000</v>
      </c>
      <c r="K42" s="228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</row>
    <row r="43" spans="1:26" ht="15.75" customHeight="1" x14ac:dyDescent="0.2">
      <c r="A43" s="456" t="s">
        <v>119</v>
      </c>
      <c r="B43" s="137"/>
      <c r="C43" s="138"/>
      <c r="D43" s="138"/>
      <c r="E43" s="138" t="s">
        <v>367</v>
      </c>
      <c r="F43" s="249"/>
      <c r="G43" s="248"/>
      <c r="H43" s="149">
        <v>400000</v>
      </c>
      <c r="I43" s="186"/>
      <c r="J43" s="186">
        <f t="shared" si="0"/>
        <v>400000</v>
      </c>
      <c r="K43" s="228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</row>
    <row r="44" spans="1:26" ht="15.75" customHeight="1" x14ac:dyDescent="0.2">
      <c r="A44" s="455" t="s">
        <v>122</v>
      </c>
      <c r="B44" s="255"/>
      <c r="C44" s="145" t="s">
        <v>368</v>
      </c>
      <c r="D44" s="256"/>
      <c r="E44" s="145" t="s">
        <v>369</v>
      </c>
      <c r="F44" s="256"/>
      <c r="G44" s="258"/>
      <c r="H44" s="149">
        <f>H45</f>
        <v>500000</v>
      </c>
      <c r="I44" s="354"/>
      <c r="J44" s="371">
        <f>J45</f>
        <v>500000</v>
      </c>
      <c r="K44" s="413"/>
      <c r="L44" s="260"/>
      <c r="M44" s="260"/>
      <c r="N44" s="260"/>
      <c r="O44" s="199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259"/>
    </row>
    <row r="45" spans="1:26" ht="15.75" customHeight="1" x14ac:dyDescent="0.2">
      <c r="A45" s="456" t="s">
        <v>125</v>
      </c>
      <c r="B45" s="137"/>
      <c r="C45" s="138"/>
      <c r="D45" s="138" t="s">
        <v>370</v>
      </c>
      <c r="E45" s="138" t="s">
        <v>371</v>
      </c>
      <c r="F45" s="138"/>
      <c r="G45" s="248"/>
      <c r="H45" s="149">
        <v>500000</v>
      </c>
      <c r="I45" s="186"/>
      <c r="J45" s="372">
        <f>SUM(H45:I45)</f>
        <v>500000</v>
      </c>
      <c r="K45" s="413"/>
      <c r="L45" s="260"/>
      <c r="M45" s="260"/>
      <c r="N45" s="266"/>
      <c r="O45" s="263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</row>
    <row r="46" spans="1:26" ht="20.25" customHeight="1" x14ac:dyDescent="0.2">
      <c r="A46" s="456" t="s">
        <v>128</v>
      </c>
      <c r="B46" s="137"/>
      <c r="C46" s="138"/>
      <c r="D46" s="138"/>
      <c r="E46" s="138"/>
      <c r="F46" s="249" t="s">
        <v>372</v>
      </c>
      <c r="G46" s="248"/>
      <c r="H46" s="149">
        <v>500000</v>
      </c>
      <c r="I46" s="186"/>
      <c r="J46" s="186">
        <f>SUM(H46:I46)</f>
        <v>500000</v>
      </c>
      <c r="K46" s="228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</row>
    <row r="47" spans="1:26" ht="15.75" customHeight="1" x14ac:dyDescent="0.2">
      <c r="A47" s="455" t="s">
        <v>131</v>
      </c>
      <c r="B47" s="255"/>
      <c r="C47" s="145" t="s">
        <v>373</v>
      </c>
      <c r="D47" s="256"/>
      <c r="E47" s="145" t="s">
        <v>374</v>
      </c>
      <c r="F47" s="256"/>
      <c r="G47" s="258"/>
      <c r="H47" s="149">
        <f>H48+H50</f>
        <v>4117000</v>
      </c>
      <c r="I47" s="186">
        <v>158963</v>
      </c>
      <c r="J47" s="371">
        <f>J48+J50+J49</f>
        <v>4275963</v>
      </c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</row>
    <row r="48" spans="1:26" ht="15.75" customHeight="1" x14ac:dyDescent="0.2">
      <c r="A48" s="456" t="s">
        <v>133</v>
      </c>
      <c r="B48" s="137"/>
      <c r="C48" s="138"/>
      <c r="D48" s="138" t="s">
        <v>375</v>
      </c>
      <c r="E48" s="138" t="s">
        <v>376</v>
      </c>
      <c r="F48" s="138"/>
      <c r="G48" s="248"/>
      <c r="H48" s="149">
        <v>1250000</v>
      </c>
      <c r="I48" s="186"/>
      <c r="J48" s="186">
        <f>SUM(H48:I48)</f>
        <v>1250000</v>
      </c>
      <c r="K48" s="228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</row>
    <row r="49" spans="1:26" s="408" customFormat="1" ht="15.75" customHeight="1" x14ac:dyDescent="0.2">
      <c r="A49" s="455" t="s">
        <v>135</v>
      </c>
      <c r="B49" s="137"/>
      <c r="C49" s="138"/>
      <c r="D49" s="138" t="s">
        <v>1069</v>
      </c>
      <c r="E49" s="138" t="s">
        <v>1070</v>
      </c>
      <c r="F49" s="138"/>
      <c r="G49" s="248"/>
      <c r="H49" s="149"/>
      <c r="I49" s="186">
        <v>158963</v>
      </c>
      <c r="J49" s="186">
        <v>158963</v>
      </c>
      <c r="K49" s="228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</row>
    <row r="50" spans="1:26" ht="15.75" customHeight="1" x14ac:dyDescent="0.2">
      <c r="A50" s="456" t="s">
        <v>136</v>
      </c>
      <c r="B50" s="137"/>
      <c r="C50" s="138"/>
      <c r="D50" s="138" t="s">
        <v>377</v>
      </c>
      <c r="E50" s="138" t="s">
        <v>378</v>
      </c>
      <c r="F50" s="138"/>
      <c r="G50" s="248"/>
      <c r="H50" s="149">
        <v>2867000</v>
      </c>
      <c r="I50" s="186"/>
      <c r="J50" s="186">
        <f>SUM(H50:I50)</f>
        <v>2867000</v>
      </c>
      <c r="K50" s="228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</row>
    <row r="51" spans="1:26" ht="15.75" customHeight="1" x14ac:dyDescent="0.2">
      <c r="A51" s="455" t="s">
        <v>139</v>
      </c>
      <c r="B51" s="137"/>
      <c r="C51" s="138"/>
      <c r="D51" s="138"/>
      <c r="E51" s="138" t="s">
        <v>379</v>
      </c>
      <c r="F51" s="138"/>
      <c r="G51" s="248"/>
      <c r="H51" s="149">
        <v>2866000</v>
      </c>
      <c r="I51" s="186"/>
      <c r="J51" s="186">
        <f>SUM(H51:I51)</f>
        <v>2866000</v>
      </c>
      <c r="K51" s="228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</row>
    <row r="52" spans="1:26" ht="15.75" customHeight="1" x14ac:dyDescent="0.2">
      <c r="A52" s="456" t="s">
        <v>140</v>
      </c>
      <c r="B52" s="137"/>
      <c r="C52" s="138"/>
      <c r="D52" s="138"/>
      <c r="E52" s="138" t="s">
        <v>380</v>
      </c>
      <c r="F52" s="138"/>
      <c r="G52" s="248"/>
      <c r="H52" s="149">
        <v>1000</v>
      </c>
      <c r="I52" s="186"/>
      <c r="J52" s="186">
        <f>SUM(H52:I52)</f>
        <v>1000</v>
      </c>
      <c r="K52" s="228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</row>
    <row r="53" spans="1:26" ht="15.75" customHeight="1" x14ac:dyDescent="0.2">
      <c r="A53" s="455" t="s">
        <v>142</v>
      </c>
      <c r="B53" s="267" t="s">
        <v>56</v>
      </c>
      <c r="C53" s="268"/>
      <c r="D53" s="268" t="s">
        <v>57</v>
      </c>
      <c r="E53" s="268"/>
      <c r="F53" s="268"/>
      <c r="G53" s="269"/>
      <c r="H53" s="430">
        <f>H55+H58+H61+H54</f>
        <v>14538108</v>
      </c>
      <c r="I53" s="430">
        <f>I55+I58+I61+I54</f>
        <v>14826744</v>
      </c>
      <c r="J53" s="403">
        <f>J55+J58+J61+J54</f>
        <v>29364852</v>
      </c>
      <c r="K53" s="414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</row>
    <row r="54" spans="1:26" s="408" customFormat="1" ht="15.75" customHeight="1" x14ac:dyDescent="0.2">
      <c r="A54" s="456" t="s">
        <v>143</v>
      </c>
      <c r="B54" s="267"/>
      <c r="C54" s="268"/>
      <c r="D54" s="264" t="s">
        <v>1071</v>
      </c>
      <c r="E54" s="264" t="s">
        <v>1072</v>
      </c>
      <c r="F54" s="268"/>
      <c r="G54" s="429"/>
      <c r="H54" s="403"/>
      <c r="I54" s="410">
        <v>1087004</v>
      </c>
      <c r="J54" s="410">
        <v>1087004</v>
      </c>
      <c r="K54" s="414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</row>
    <row r="55" spans="1:26" ht="15.75" customHeight="1" x14ac:dyDescent="0.2">
      <c r="A55" s="456" t="s">
        <v>146</v>
      </c>
      <c r="B55" s="271"/>
      <c r="C55" s="264"/>
      <c r="D55" s="264" t="s">
        <v>381</v>
      </c>
      <c r="E55" s="264" t="s">
        <v>382</v>
      </c>
      <c r="F55" s="264"/>
      <c r="G55" s="269"/>
      <c r="H55" s="431">
        <f>H56+H57</f>
        <v>783000</v>
      </c>
      <c r="I55" s="511">
        <v>660654</v>
      </c>
      <c r="J55" s="426">
        <f t="shared" ref="J55:J61" si="1">SUM(H55:I55)</f>
        <v>1443654</v>
      </c>
      <c r="K55" s="228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</row>
    <row r="56" spans="1:26" ht="15.75" customHeight="1" x14ac:dyDescent="0.2">
      <c r="A56" s="456" t="s">
        <v>149</v>
      </c>
      <c r="B56" s="271"/>
      <c r="C56" s="264"/>
      <c r="D56" s="264"/>
      <c r="E56" s="264"/>
      <c r="F56" s="272" t="s">
        <v>383</v>
      </c>
      <c r="G56" s="273"/>
      <c r="H56" s="335">
        <v>733000</v>
      </c>
      <c r="I56" s="197"/>
      <c r="J56" s="186">
        <f t="shared" si="1"/>
        <v>733000</v>
      </c>
      <c r="K56" s="228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</row>
    <row r="57" spans="1:26" ht="15.75" customHeight="1" x14ac:dyDescent="0.2">
      <c r="A57" s="456" t="s">
        <v>152</v>
      </c>
      <c r="B57" s="271"/>
      <c r="C57" s="264"/>
      <c r="D57" s="264"/>
      <c r="E57" s="264"/>
      <c r="F57" s="272" t="s">
        <v>384</v>
      </c>
      <c r="G57" s="273"/>
      <c r="H57" s="335">
        <v>50000</v>
      </c>
      <c r="I57" s="197"/>
      <c r="J57" s="186">
        <f t="shared" si="1"/>
        <v>50000</v>
      </c>
      <c r="K57" s="228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</row>
    <row r="58" spans="1:26" ht="15.75" customHeight="1" x14ac:dyDescent="0.2">
      <c r="A58" s="456" t="s">
        <v>154</v>
      </c>
      <c r="B58" s="271"/>
      <c r="C58" s="264"/>
      <c r="D58" s="264" t="s">
        <v>385</v>
      </c>
      <c r="E58" s="264" t="s">
        <v>386</v>
      </c>
      <c r="F58" s="264"/>
      <c r="G58" s="269"/>
      <c r="H58" s="335">
        <f>H59+H60</f>
        <v>3529000</v>
      </c>
      <c r="I58" s="197">
        <v>10389067</v>
      </c>
      <c r="J58" s="186">
        <f t="shared" si="1"/>
        <v>13918067</v>
      </c>
      <c r="K58" s="228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</row>
    <row r="59" spans="1:26" ht="15.75" customHeight="1" x14ac:dyDescent="0.2">
      <c r="A59" s="455" t="s">
        <v>155</v>
      </c>
      <c r="B59" s="271"/>
      <c r="C59" s="264"/>
      <c r="D59" s="264"/>
      <c r="E59" s="264"/>
      <c r="F59" s="264" t="s">
        <v>387</v>
      </c>
      <c r="G59" s="269"/>
      <c r="H59" s="335">
        <v>1099000</v>
      </c>
      <c r="I59" s="197">
        <v>10389067</v>
      </c>
      <c r="J59" s="186">
        <f t="shared" si="1"/>
        <v>11488067</v>
      </c>
      <c r="K59" s="228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</row>
    <row r="60" spans="1:26" ht="15.75" customHeight="1" x14ac:dyDescent="0.2">
      <c r="A60" s="456" t="s">
        <v>156</v>
      </c>
      <c r="B60" s="271"/>
      <c r="C60" s="264"/>
      <c r="D60" s="264"/>
      <c r="E60" s="264"/>
      <c r="F60" s="264" t="s">
        <v>388</v>
      </c>
      <c r="G60" s="269"/>
      <c r="H60" s="335">
        <v>2430000</v>
      </c>
      <c r="I60" s="224"/>
      <c r="J60" s="186">
        <f t="shared" si="1"/>
        <v>2430000</v>
      </c>
      <c r="K60" s="228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</row>
    <row r="61" spans="1:26" s="274" customFormat="1" ht="15" customHeight="1" x14ac:dyDescent="0.2">
      <c r="A61" s="456" t="s">
        <v>157</v>
      </c>
      <c r="B61" s="271"/>
      <c r="C61" s="264"/>
      <c r="D61" s="264" t="s">
        <v>389</v>
      </c>
      <c r="E61" s="264" t="s">
        <v>390</v>
      </c>
      <c r="F61" s="264"/>
      <c r="G61" s="269"/>
      <c r="H61" s="335">
        <v>10226108</v>
      </c>
      <c r="I61" s="224">
        <v>2690019</v>
      </c>
      <c r="J61" s="197">
        <f t="shared" si="1"/>
        <v>12916127</v>
      </c>
      <c r="K61" s="233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  <c r="Z61" s="232"/>
    </row>
    <row r="62" spans="1:26" ht="15.75" customHeight="1" x14ac:dyDescent="0.2">
      <c r="A62" s="455" t="s">
        <v>159</v>
      </c>
      <c r="B62" s="275" t="s">
        <v>62</v>
      </c>
      <c r="C62" s="138"/>
      <c r="D62" s="145" t="s">
        <v>63</v>
      </c>
      <c r="E62" s="138"/>
      <c r="F62" s="138"/>
      <c r="G62" s="269"/>
      <c r="H62" s="334">
        <f>H63+H66+H67</f>
        <v>18850000</v>
      </c>
      <c r="I62" s="334">
        <f>I63+I66+I67</f>
        <v>-14200000</v>
      </c>
      <c r="J62" s="403">
        <f>J63+J66+J67</f>
        <v>4650000</v>
      </c>
      <c r="K62" s="234"/>
      <c r="L62" s="198"/>
      <c r="M62" s="198"/>
      <c r="N62" s="276"/>
      <c r="O62" s="276"/>
      <c r="P62" s="276"/>
      <c r="Q62" s="276"/>
      <c r="R62" s="132"/>
      <c r="S62" s="132"/>
      <c r="T62" s="132"/>
      <c r="U62" s="132"/>
      <c r="V62" s="132"/>
      <c r="W62" s="132"/>
      <c r="X62" s="132"/>
      <c r="Y62" s="132"/>
      <c r="Z62" s="132"/>
    </row>
    <row r="63" spans="1:26" ht="15.75" customHeight="1" x14ac:dyDescent="0.2">
      <c r="A63" s="456" t="s">
        <v>160</v>
      </c>
      <c r="B63" s="271"/>
      <c r="C63" s="264" t="s">
        <v>391</v>
      </c>
      <c r="D63" s="264"/>
      <c r="E63" s="264" t="s">
        <v>392</v>
      </c>
      <c r="F63" s="264"/>
      <c r="G63" s="269"/>
      <c r="H63" s="335">
        <f>H64+H65</f>
        <v>3661000</v>
      </c>
      <c r="I63" s="224"/>
      <c r="J63" s="197">
        <f>SUM(H63:I63)</f>
        <v>3661000</v>
      </c>
      <c r="K63" s="234"/>
      <c r="L63" s="276"/>
      <c r="M63" s="276"/>
      <c r="N63" s="276"/>
      <c r="O63" s="276"/>
      <c r="P63" s="276"/>
      <c r="Q63" s="276"/>
      <c r="R63" s="132"/>
      <c r="S63" s="132"/>
      <c r="T63" s="132"/>
      <c r="U63" s="132"/>
      <c r="V63" s="132"/>
      <c r="W63" s="132"/>
      <c r="X63" s="132"/>
      <c r="Y63" s="132"/>
      <c r="Z63" s="132"/>
    </row>
    <row r="64" spans="1:26" ht="15.75" customHeight="1" x14ac:dyDescent="0.2">
      <c r="A64" s="456" t="s">
        <v>161</v>
      </c>
      <c r="B64" s="271"/>
      <c r="C64" s="264"/>
      <c r="D64" s="264"/>
      <c r="E64" s="264" t="s">
        <v>393</v>
      </c>
      <c r="F64" s="264"/>
      <c r="G64" s="269"/>
      <c r="H64" s="335">
        <v>2874000</v>
      </c>
      <c r="I64" s="224"/>
      <c r="J64" s="197">
        <f>SUM(H64:I64)</f>
        <v>2874000</v>
      </c>
      <c r="K64" s="234"/>
      <c r="L64" s="276"/>
      <c r="M64" s="276"/>
      <c r="N64" s="276"/>
      <c r="O64" s="276"/>
      <c r="P64" s="276"/>
      <c r="Q64" s="276"/>
      <c r="R64" s="132"/>
      <c r="S64" s="132"/>
      <c r="T64" s="132"/>
      <c r="U64" s="132"/>
      <c r="V64" s="132"/>
      <c r="W64" s="132"/>
      <c r="X64" s="132"/>
      <c r="Y64" s="132"/>
      <c r="Z64" s="132"/>
    </row>
    <row r="65" spans="1:26" ht="15.75" customHeight="1" x14ac:dyDescent="0.2">
      <c r="A65" s="456" t="s">
        <v>162</v>
      </c>
      <c r="B65" s="271"/>
      <c r="C65" s="264"/>
      <c r="D65" s="264"/>
      <c r="E65" s="264" t="s">
        <v>394</v>
      </c>
      <c r="F65" s="264"/>
      <c r="G65" s="269"/>
      <c r="H65" s="335">
        <v>787000</v>
      </c>
      <c r="I65" s="224"/>
      <c r="J65" s="197">
        <f>SUM(H65:I65)</f>
        <v>787000</v>
      </c>
      <c r="K65" s="234"/>
      <c r="L65" s="276"/>
      <c r="M65" s="276"/>
      <c r="N65" s="276"/>
      <c r="O65" s="276"/>
      <c r="P65" s="276"/>
      <c r="Q65" s="276"/>
      <c r="R65" s="132"/>
      <c r="S65" s="132"/>
      <c r="T65" s="132"/>
      <c r="U65" s="132"/>
      <c r="V65" s="132"/>
      <c r="W65" s="132"/>
      <c r="X65" s="132"/>
      <c r="Y65" s="132"/>
      <c r="Z65" s="132"/>
    </row>
    <row r="66" spans="1:26" ht="15.75" customHeight="1" x14ac:dyDescent="0.2">
      <c r="A66" s="456" t="s">
        <v>163</v>
      </c>
      <c r="B66" s="271"/>
      <c r="C66" s="264" t="s">
        <v>395</v>
      </c>
      <c r="D66" s="264"/>
      <c r="E66" s="228" t="s">
        <v>396</v>
      </c>
      <c r="F66" s="264"/>
      <c r="G66" s="269"/>
      <c r="H66" s="335">
        <v>14200000</v>
      </c>
      <c r="I66" s="224">
        <v>-14200000</v>
      </c>
      <c r="J66" s="197">
        <f>SUM(H66:I66)</f>
        <v>0</v>
      </c>
      <c r="K66" s="228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</row>
    <row r="67" spans="1:26" ht="15.75" customHeight="1" x14ac:dyDescent="0.2">
      <c r="A67" s="456" t="s">
        <v>165</v>
      </c>
      <c r="B67" s="271"/>
      <c r="C67" s="138" t="s">
        <v>397</v>
      </c>
      <c r="D67" s="138"/>
      <c r="E67" s="138" t="s">
        <v>398</v>
      </c>
      <c r="F67" s="138"/>
      <c r="G67" s="269"/>
      <c r="H67" s="335">
        <v>989000</v>
      </c>
      <c r="I67" s="224"/>
      <c r="J67" s="197">
        <f>SUM(H67:I67)</f>
        <v>989000</v>
      </c>
      <c r="K67" s="228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</row>
    <row r="68" spans="1:26" ht="15.75" customHeight="1" x14ac:dyDescent="0.2">
      <c r="A68" s="455" t="s">
        <v>166</v>
      </c>
      <c r="B68" s="277" t="s">
        <v>65</v>
      </c>
      <c r="C68" s="165"/>
      <c r="D68" s="164" t="s">
        <v>66</v>
      </c>
      <c r="E68" s="165"/>
      <c r="F68" s="165"/>
      <c r="G68" s="269"/>
      <c r="H68" s="334">
        <f>H70+H69</f>
        <v>60000000</v>
      </c>
      <c r="I68" s="334">
        <f>I70+I69</f>
        <v>-12000000</v>
      </c>
      <c r="J68" s="403">
        <f>J70+J69</f>
        <v>48000000</v>
      </c>
      <c r="K68" s="228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</row>
    <row r="69" spans="1:26" ht="15.75" customHeight="1" x14ac:dyDescent="0.2">
      <c r="A69" s="456" t="s">
        <v>168</v>
      </c>
      <c r="B69" s="278"/>
      <c r="C69" s="165" t="s">
        <v>399</v>
      </c>
      <c r="D69" s="165"/>
      <c r="E69" s="165" t="s">
        <v>400</v>
      </c>
      <c r="F69" s="165"/>
      <c r="G69" s="269"/>
      <c r="H69" s="335">
        <v>47000000</v>
      </c>
      <c r="I69" s="221"/>
      <c r="J69" s="186">
        <f>SUM(H69:I69)</f>
        <v>47000000</v>
      </c>
      <c r="K69" s="228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</row>
    <row r="70" spans="1:26" ht="15.75" customHeight="1" x14ac:dyDescent="0.2">
      <c r="A70" s="456" t="s">
        <v>170</v>
      </c>
      <c r="B70" s="278"/>
      <c r="C70" s="165" t="s">
        <v>401</v>
      </c>
      <c r="D70" s="165"/>
      <c r="E70" s="165" t="s">
        <v>402</v>
      </c>
      <c r="F70" s="165"/>
      <c r="G70" s="269"/>
      <c r="H70" s="335">
        <v>13000000</v>
      </c>
      <c r="I70" s="221">
        <v>-12000000</v>
      </c>
      <c r="J70" s="186">
        <f>SUM(H70:I70)</f>
        <v>1000000</v>
      </c>
      <c r="K70" s="228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</row>
    <row r="71" spans="1:26" ht="15.75" customHeight="1" x14ac:dyDescent="0.2">
      <c r="A71" s="455" t="s">
        <v>171</v>
      </c>
      <c r="B71" s="267" t="s">
        <v>68</v>
      </c>
      <c r="C71" s="268"/>
      <c r="D71" s="268" t="s">
        <v>69</v>
      </c>
      <c r="E71" s="268"/>
      <c r="F71" s="268"/>
      <c r="G71" s="269"/>
      <c r="H71" s="334">
        <f>SUM(H72)</f>
        <v>78000</v>
      </c>
      <c r="I71" s="334">
        <f>SUM(I72)</f>
        <v>6276000</v>
      </c>
      <c r="J71" s="403">
        <f>SUM(J72)</f>
        <v>6354000</v>
      </c>
      <c r="K71" s="228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</row>
    <row r="72" spans="1:26" ht="15.75" customHeight="1" x14ac:dyDescent="0.2">
      <c r="A72" s="456" t="s">
        <v>173</v>
      </c>
      <c r="B72" s="271"/>
      <c r="C72" s="268" t="s">
        <v>403</v>
      </c>
      <c r="D72" s="268"/>
      <c r="E72" s="268" t="s">
        <v>404</v>
      </c>
      <c r="F72" s="268"/>
      <c r="G72" s="269"/>
      <c r="H72" s="335">
        <f>H73</f>
        <v>78000</v>
      </c>
      <c r="I72" s="335">
        <f>I73+I74</f>
        <v>6276000</v>
      </c>
      <c r="J72" s="410">
        <f>J73+J74</f>
        <v>6354000</v>
      </c>
      <c r="K72" s="228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</row>
    <row r="73" spans="1:26" ht="15.75" customHeight="1" x14ac:dyDescent="0.2">
      <c r="A73" s="456" t="s">
        <v>174</v>
      </c>
      <c r="B73" s="271"/>
      <c r="C73" s="264"/>
      <c r="D73" s="264"/>
      <c r="E73" s="264"/>
      <c r="F73" s="264" t="s">
        <v>405</v>
      </c>
      <c r="G73" s="269"/>
      <c r="H73" s="335">
        <v>78000</v>
      </c>
      <c r="I73" s="224"/>
      <c r="J73" s="197">
        <f>SUM(H73:I73)</f>
        <v>78000</v>
      </c>
      <c r="K73" s="228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</row>
    <row r="74" spans="1:26" ht="15.75" customHeight="1" x14ac:dyDescent="0.2">
      <c r="A74" s="456" t="s">
        <v>175</v>
      </c>
      <c r="B74" s="271"/>
      <c r="C74" s="264"/>
      <c r="D74" s="264"/>
      <c r="E74" s="264"/>
      <c r="F74" s="264" t="s">
        <v>1066</v>
      </c>
      <c r="G74" s="269"/>
      <c r="H74" s="335"/>
      <c r="I74" s="224">
        <v>6276000</v>
      </c>
      <c r="J74" s="197">
        <f>SUM(I74)</f>
        <v>6276000</v>
      </c>
      <c r="K74" s="228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</row>
    <row r="75" spans="1:26" s="274" customFormat="1" ht="15.75" customHeight="1" x14ac:dyDescent="0.2">
      <c r="A75" s="455" t="s">
        <v>176</v>
      </c>
      <c r="B75" s="267" t="s">
        <v>74</v>
      </c>
      <c r="C75" s="264"/>
      <c r="D75" s="268" t="s">
        <v>72</v>
      </c>
      <c r="E75" s="268"/>
      <c r="F75" s="268"/>
      <c r="G75" s="269"/>
      <c r="H75" s="334">
        <f>H76</f>
        <v>3999892</v>
      </c>
      <c r="I75" s="223">
        <v>3751440</v>
      </c>
      <c r="J75" s="191">
        <v>7751332</v>
      </c>
      <c r="K75" s="233"/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W75" s="232"/>
      <c r="X75" s="232"/>
      <c r="Y75" s="232"/>
      <c r="Z75" s="232"/>
    </row>
    <row r="76" spans="1:26" ht="15.75" customHeight="1" x14ac:dyDescent="0.2">
      <c r="A76" s="456" t="s">
        <v>177</v>
      </c>
      <c r="B76" s="267"/>
      <c r="C76" s="264"/>
      <c r="D76" s="264" t="s">
        <v>406</v>
      </c>
      <c r="E76" s="264" t="s">
        <v>407</v>
      </c>
      <c r="F76" s="264"/>
      <c r="G76" s="269"/>
      <c r="H76" s="335">
        <v>3999892</v>
      </c>
      <c r="I76" s="197">
        <v>3751440</v>
      </c>
      <c r="J76" s="197">
        <f>SUM(H76:I76)</f>
        <v>7751332</v>
      </c>
      <c r="K76" s="228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</row>
    <row r="77" spans="1:26" ht="15.75" customHeight="1" x14ac:dyDescent="0.2">
      <c r="A77" s="456" t="s">
        <v>179</v>
      </c>
      <c r="B77" s="139"/>
      <c r="C77" s="138"/>
      <c r="D77" s="145"/>
      <c r="E77" s="145"/>
      <c r="F77" s="138"/>
      <c r="G77" s="248"/>
      <c r="H77" s="149"/>
      <c r="I77" s="186"/>
      <c r="J77" s="186"/>
      <c r="K77" s="228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</row>
    <row r="78" spans="1:26" ht="14.25" customHeight="1" x14ac:dyDescent="0.2">
      <c r="A78" s="460" t="s">
        <v>180</v>
      </c>
      <c r="B78" s="169" t="s">
        <v>408</v>
      </c>
      <c r="C78" s="279"/>
      <c r="D78" s="279"/>
      <c r="E78" s="279"/>
      <c r="F78" s="279"/>
      <c r="G78" s="280"/>
      <c r="H78" s="333">
        <f>H79+H89</f>
        <v>17730000</v>
      </c>
      <c r="I78" s="405"/>
      <c r="J78" s="402">
        <f>J79+J89</f>
        <v>17730000</v>
      </c>
      <c r="K78" s="228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</row>
    <row r="79" spans="1:26" ht="15.75" customHeight="1" x14ac:dyDescent="0.2">
      <c r="A79" s="455" t="s">
        <v>181</v>
      </c>
      <c r="B79" s="139" t="s">
        <v>50</v>
      </c>
      <c r="C79" s="145"/>
      <c r="D79" s="145" t="s">
        <v>51</v>
      </c>
      <c r="E79" s="145"/>
      <c r="F79" s="145"/>
      <c r="G79" s="248"/>
      <c r="H79" s="150">
        <f>+H80+H87</f>
        <v>1930000</v>
      </c>
      <c r="I79" s="186"/>
      <c r="J79" s="401">
        <f>+J80+J87</f>
        <v>1930000</v>
      </c>
      <c r="K79" s="228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</row>
    <row r="80" spans="1:26" ht="15.75" customHeight="1" x14ac:dyDescent="0.2">
      <c r="A80" s="455" t="s">
        <v>182</v>
      </c>
      <c r="B80" s="255"/>
      <c r="C80" s="145" t="s">
        <v>355</v>
      </c>
      <c r="D80" s="256"/>
      <c r="E80" s="145" t="s">
        <v>409</v>
      </c>
      <c r="F80" s="256"/>
      <c r="G80" s="258"/>
      <c r="H80" s="150">
        <f>H81+H85+H84</f>
        <v>1520000</v>
      </c>
      <c r="I80" s="186"/>
      <c r="J80" s="401">
        <f>J81+J85+J84</f>
        <v>1520000</v>
      </c>
      <c r="K80" s="228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</row>
    <row r="81" spans="1:26" ht="15.75" customHeight="1" x14ac:dyDescent="0.2">
      <c r="A81" s="456" t="s">
        <v>183</v>
      </c>
      <c r="B81" s="137"/>
      <c r="C81" s="138"/>
      <c r="D81" s="138" t="s">
        <v>410</v>
      </c>
      <c r="E81" s="138" t="s">
        <v>411</v>
      </c>
      <c r="F81" s="138"/>
      <c r="G81" s="248"/>
      <c r="H81" s="149">
        <f>H82+H83</f>
        <v>220000</v>
      </c>
      <c r="I81" s="186"/>
      <c r="J81" s="197">
        <f>SUM(H81:I81)</f>
        <v>220000</v>
      </c>
      <c r="K81" s="415"/>
      <c r="L81" s="282"/>
      <c r="M81" s="282"/>
      <c r="N81" s="282"/>
      <c r="O81" s="282"/>
      <c r="P81" s="283"/>
      <c r="Q81" s="281"/>
      <c r="R81" s="132"/>
      <c r="S81" s="132"/>
      <c r="T81" s="132"/>
      <c r="U81" s="132"/>
      <c r="V81" s="132"/>
      <c r="W81" s="132"/>
      <c r="X81" s="132"/>
      <c r="Y81" s="132"/>
      <c r="Z81" s="132"/>
    </row>
    <row r="82" spans="1:26" ht="15.75" customHeight="1" x14ac:dyDescent="0.2">
      <c r="A82" s="456" t="s">
        <v>185</v>
      </c>
      <c r="B82" s="137"/>
      <c r="C82" s="138"/>
      <c r="D82" s="138"/>
      <c r="E82" s="138"/>
      <c r="F82" s="249" t="s">
        <v>412</v>
      </c>
      <c r="G82" s="248"/>
      <c r="H82" s="149">
        <v>50000</v>
      </c>
      <c r="I82" s="186"/>
      <c r="J82" s="197">
        <f>SUM(H82:I82)</f>
        <v>50000</v>
      </c>
      <c r="K82" s="415"/>
      <c r="L82" s="282"/>
      <c r="M82" s="282"/>
      <c r="N82" s="283"/>
      <c r="O82" s="282"/>
      <c r="P82" s="283"/>
      <c r="Q82" s="234"/>
      <c r="R82" s="132"/>
      <c r="S82" s="132"/>
      <c r="T82" s="132"/>
      <c r="U82" s="132"/>
      <c r="V82" s="132"/>
      <c r="W82" s="132"/>
      <c r="X82" s="132"/>
      <c r="Y82" s="132"/>
      <c r="Z82" s="132"/>
    </row>
    <row r="83" spans="1:26" ht="15.75" customHeight="1" x14ac:dyDescent="0.2">
      <c r="A83" s="456" t="s">
        <v>186</v>
      </c>
      <c r="B83" s="137"/>
      <c r="C83" s="138"/>
      <c r="D83" s="138"/>
      <c r="E83" s="138"/>
      <c r="F83" s="249" t="s">
        <v>413</v>
      </c>
      <c r="G83" s="248"/>
      <c r="H83" s="149">
        <v>170000</v>
      </c>
      <c r="I83" s="186"/>
      <c r="J83" s="197">
        <f>SUM(H83:I83)</f>
        <v>170000</v>
      </c>
      <c r="K83" s="415"/>
      <c r="L83" s="282"/>
      <c r="M83" s="282"/>
      <c r="N83" s="283"/>
      <c r="O83" s="282"/>
      <c r="P83" s="283"/>
      <c r="Q83" s="234"/>
      <c r="R83" s="132"/>
      <c r="S83" s="132"/>
      <c r="T83" s="132"/>
      <c r="U83" s="132"/>
      <c r="V83" s="132"/>
      <c r="W83" s="132"/>
      <c r="X83" s="132"/>
      <c r="Y83" s="132"/>
      <c r="Z83" s="132"/>
    </row>
    <row r="84" spans="1:26" ht="15.75" customHeight="1" x14ac:dyDescent="0.2">
      <c r="A84" s="456" t="s">
        <v>189</v>
      </c>
      <c r="B84" s="137"/>
      <c r="C84" s="138"/>
      <c r="D84" s="138" t="s">
        <v>362</v>
      </c>
      <c r="E84" s="138" t="s">
        <v>414</v>
      </c>
      <c r="F84" s="138"/>
      <c r="G84" s="248"/>
      <c r="H84" s="149">
        <v>300000</v>
      </c>
      <c r="I84" s="186"/>
      <c r="J84" s="186">
        <f>SUM(H84:I84)</f>
        <v>300000</v>
      </c>
      <c r="K84" s="228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</row>
    <row r="85" spans="1:26" s="226" customFormat="1" ht="15.75" customHeight="1" x14ac:dyDescent="0.2">
      <c r="A85" s="455" t="s">
        <v>190</v>
      </c>
      <c r="B85" s="139"/>
      <c r="C85" s="145"/>
      <c r="D85" s="145" t="s">
        <v>364</v>
      </c>
      <c r="E85" s="145" t="s">
        <v>365</v>
      </c>
      <c r="F85" s="145"/>
      <c r="G85" s="248"/>
      <c r="H85" s="150">
        <f>H86</f>
        <v>1000000</v>
      </c>
      <c r="I85" s="240"/>
      <c r="J85" s="401">
        <f>J86</f>
        <v>1000000</v>
      </c>
      <c r="K85" s="414"/>
      <c r="L85" s="270"/>
      <c r="M85" s="270"/>
      <c r="N85" s="270"/>
      <c r="O85" s="270"/>
      <c r="P85" s="270"/>
      <c r="Q85" s="270"/>
      <c r="R85" s="270"/>
      <c r="S85" s="270"/>
      <c r="T85" s="270"/>
      <c r="U85" s="270"/>
      <c r="V85" s="270"/>
      <c r="W85" s="270"/>
      <c r="X85" s="270"/>
      <c r="Y85" s="270"/>
      <c r="Z85" s="270"/>
    </row>
    <row r="86" spans="1:26" ht="15.75" customHeight="1" x14ac:dyDescent="0.2">
      <c r="A86" s="456" t="s">
        <v>191</v>
      </c>
      <c r="B86" s="137"/>
      <c r="C86" s="138"/>
      <c r="D86" s="138"/>
      <c r="E86" s="138"/>
      <c r="F86" s="249" t="s">
        <v>415</v>
      </c>
      <c r="G86" s="248"/>
      <c r="H86" s="149">
        <v>1000000</v>
      </c>
      <c r="I86" s="186"/>
      <c r="J86" s="186">
        <f>SUM(H86:I86)</f>
        <v>1000000</v>
      </c>
      <c r="K86" s="228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</row>
    <row r="87" spans="1:26" ht="15.75" customHeight="1" x14ac:dyDescent="0.2">
      <c r="A87" s="455" t="s">
        <v>192</v>
      </c>
      <c r="B87" s="255"/>
      <c r="C87" s="145" t="s">
        <v>373</v>
      </c>
      <c r="D87" s="256"/>
      <c r="E87" s="145" t="s">
        <v>374</v>
      </c>
      <c r="F87" s="256"/>
      <c r="G87" s="258"/>
      <c r="H87" s="150">
        <f>H88</f>
        <v>410000</v>
      </c>
      <c r="I87" s="186"/>
      <c r="J87" s="401">
        <f>J88</f>
        <v>410000</v>
      </c>
      <c r="K87" s="228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</row>
    <row r="88" spans="1:26" ht="15.75" customHeight="1" x14ac:dyDescent="0.2">
      <c r="A88" s="456" t="s">
        <v>194</v>
      </c>
      <c r="B88" s="137"/>
      <c r="C88" s="138"/>
      <c r="D88" s="138" t="s">
        <v>375</v>
      </c>
      <c r="E88" s="138" t="s">
        <v>376</v>
      </c>
      <c r="F88" s="138"/>
      <c r="G88" s="248"/>
      <c r="H88" s="149">
        <v>410000</v>
      </c>
      <c r="I88" s="186"/>
      <c r="J88" s="186">
        <f>SUM(H88:I88)</f>
        <v>410000</v>
      </c>
      <c r="K88" s="228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</row>
    <row r="89" spans="1:26" ht="15.75" customHeight="1" x14ac:dyDescent="0.2">
      <c r="A89" s="455" t="s">
        <v>195</v>
      </c>
      <c r="B89" s="275" t="s">
        <v>62</v>
      </c>
      <c r="C89" s="138"/>
      <c r="D89" s="145" t="s">
        <v>63</v>
      </c>
      <c r="E89" s="138"/>
      <c r="F89" s="138"/>
      <c r="G89" s="248"/>
      <c r="H89" s="150">
        <f>H90+H91</f>
        <v>15800000</v>
      </c>
      <c r="I89" s="186"/>
      <c r="J89" s="401">
        <f>J90+J91</f>
        <v>15800000</v>
      </c>
      <c r="K89" s="228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</row>
    <row r="90" spans="1:26" s="288" customFormat="1" ht="15.75" customHeight="1" x14ac:dyDescent="0.2">
      <c r="A90" s="456" t="s">
        <v>197</v>
      </c>
      <c r="B90" s="284"/>
      <c r="C90" s="285" t="s">
        <v>416</v>
      </c>
      <c r="D90" s="285"/>
      <c r="E90" s="285" t="s">
        <v>417</v>
      </c>
      <c r="F90" s="285"/>
      <c r="G90" s="286"/>
      <c r="H90" s="336">
        <v>12441000</v>
      </c>
      <c r="I90" s="355"/>
      <c r="J90" s="355">
        <f>SUM(H90:I90)</f>
        <v>12441000</v>
      </c>
      <c r="K90" s="416"/>
      <c r="L90" s="287"/>
      <c r="M90" s="287"/>
      <c r="N90" s="287"/>
      <c r="O90" s="287"/>
      <c r="P90" s="287"/>
      <c r="Q90" s="287"/>
      <c r="R90" s="287"/>
      <c r="S90" s="287"/>
      <c r="T90" s="287"/>
      <c r="U90" s="287"/>
      <c r="V90" s="287"/>
      <c r="W90" s="287"/>
      <c r="X90" s="287"/>
      <c r="Y90" s="287"/>
      <c r="Z90" s="287"/>
    </row>
    <row r="91" spans="1:26" s="288" customFormat="1" ht="15.75" customHeight="1" x14ac:dyDescent="0.2">
      <c r="A91" s="456" t="s">
        <v>198</v>
      </c>
      <c r="B91" s="284"/>
      <c r="C91" s="285" t="s">
        <v>397</v>
      </c>
      <c r="D91" s="285"/>
      <c r="E91" s="285" t="s">
        <v>398</v>
      </c>
      <c r="F91" s="285"/>
      <c r="G91" s="286"/>
      <c r="H91" s="336">
        <v>3359000</v>
      </c>
      <c r="I91" s="355"/>
      <c r="J91" s="355">
        <f>SUM(H91:I91)</f>
        <v>3359000</v>
      </c>
      <c r="K91" s="416"/>
      <c r="L91" s="287"/>
      <c r="M91" s="287"/>
      <c r="N91" s="287"/>
      <c r="O91" s="287"/>
      <c r="P91" s="287"/>
      <c r="Q91" s="287"/>
      <c r="R91" s="287"/>
      <c r="S91" s="287"/>
      <c r="T91" s="287"/>
      <c r="U91" s="287"/>
      <c r="V91" s="287"/>
      <c r="W91" s="287"/>
      <c r="X91" s="287"/>
      <c r="Y91" s="287"/>
      <c r="Z91" s="287"/>
    </row>
    <row r="92" spans="1:26" ht="15.75" customHeight="1" x14ac:dyDescent="0.2">
      <c r="A92" s="456" t="s">
        <v>199</v>
      </c>
      <c r="B92" s="137"/>
      <c r="C92" s="138"/>
      <c r="D92" s="138"/>
      <c r="E92" s="138"/>
      <c r="F92" s="138"/>
      <c r="G92" s="248"/>
      <c r="H92" s="149"/>
      <c r="I92" s="186"/>
      <c r="J92" s="186"/>
      <c r="K92" s="228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</row>
    <row r="93" spans="1:26" ht="15.75" customHeight="1" x14ac:dyDescent="0.2">
      <c r="A93" s="460" t="s">
        <v>201</v>
      </c>
      <c r="B93" s="169" t="s">
        <v>105</v>
      </c>
      <c r="C93" s="170"/>
      <c r="D93" s="170"/>
      <c r="E93" s="170"/>
      <c r="F93" s="171"/>
      <c r="G93" s="289"/>
      <c r="H93" s="333">
        <f>H94+H115+H119</f>
        <v>38670000</v>
      </c>
      <c r="I93" s="386">
        <f>I94+I119+I115</f>
        <v>9336411</v>
      </c>
      <c r="J93" s="402">
        <f>J94+J115+J119</f>
        <v>48006411</v>
      </c>
      <c r="K93" s="228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</row>
    <row r="94" spans="1:26" ht="15.75" customHeight="1" x14ac:dyDescent="0.2">
      <c r="A94" s="456" t="s">
        <v>202</v>
      </c>
      <c r="B94" s="267" t="s">
        <v>50</v>
      </c>
      <c r="C94" s="268"/>
      <c r="D94" s="268" t="s">
        <v>51</v>
      </c>
      <c r="E94" s="268"/>
      <c r="F94" s="268"/>
      <c r="G94" s="290"/>
      <c r="H94" s="334">
        <f>H101+H112+H95+H98</f>
        <v>9970000</v>
      </c>
      <c r="I94" s="240">
        <v>12700141</v>
      </c>
      <c r="J94" s="403">
        <f>J101+J112+J95+J98</f>
        <v>22670141</v>
      </c>
      <c r="K94" s="228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</row>
    <row r="95" spans="1:26" ht="15.75" customHeight="1" x14ac:dyDescent="0.2">
      <c r="A95" s="455" t="s">
        <v>203</v>
      </c>
      <c r="B95" s="267"/>
      <c r="C95" s="145" t="s">
        <v>337</v>
      </c>
      <c r="D95" s="256"/>
      <c r="E95" s="145" t="s">
        <v>338</v>
      </c>
      <c r="F95" s="257"/>
      <c r="G95" s="290"/>
      <c r="H95" s="334">
        <f>H96</f>
        <v>410000</v>
      </c>
      <c r="I95" s="186"/>
      <c r="J95" s="403">
        <f>J96</f>
        <v>410000</v>
      </c>
      <c r="K95" s="228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</row>
    <row r="96" spans="1:26" ht="15.75" customHeight="1" x14ac:dyDescent="0.2">
      <c r="A96" s="456" t="s">
        <v>204</v>
      </c>
      <c r="B96" s="267"/>
      <c r="C96" s="138"/>
      <c r="D96" s="138" t="s">
        <v>342</v>
      </c>
      <c r="E96" s="138" t="s">
        <v>343</v>
      </c>
      <c r="F96" s="138"/>
      <c r="G96" s="290"/>
      <c r="H96" s="335">
        <v>410000</v>
      </c>
      <c r="I96" s="186"/>
      <c r="J96" s="186">
        <f>SUM(H96:I96)</f>
        <v>410000</v>
      </c>
      <c r="K96" s="228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</row>
    <row r="97" spans="1:26" ht="15.75" customHeight="1" x14ac:dyDescent="0.2">
      <c r="A97" s="456" t="s">
        <v>205</v>
      </c>
      <c r="B97" s="267"/>
      <c r="C97" s="145"/>
      <c r="D97" s="145"/>
      <c r="E97" s="145"/>
      <c r="F97" s="249" t="s">
        <v>345</v>
      </c>
      <c r="G97" s="290"/>
      <c r="H97" s="337">
        <v>410000</v>
      </c>
      <c r="I97" s="186"/>
      <c r="J97" s="186">
        <f>SUM(H97:I97)</f>
        <v>410000</v>
      </c>
      <c r="K97" s="228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</row>
    <row r="98" spans="1:26" ht="15.75" customHeight="1" x14ac:dyDescent="0.2">
      <c r="A98" s="455" t="s">
        <v>206</v>
      </c>
      <c r="B98" s="267"/>
      <c r="C98" s="145" t="s">
        <v>346</v>
      </c>
      <c r="D98" s="256"/>
      <c r="E98" s="145" t="s">
        <v>347</v>
      </c>
      <c r="F98" s="256"/>
      <c r="G98" s="291"/>
      <c r="H98" s="338">
        <f>H99</f>
        <v>100000</v>
      </c>
      <c r="I98" s="186"/>
      <c r="J98" s="186">
        <v>100000</v>
      </c>
      <c r="K98" s="228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</row>
    <row r="99" spans="1:26" ht="15.75" customHeight="1" x14ac:dyDescent="0.2">
      <c r="A99" s="456" t="s">
        <v>207</v>
      </c>
      <c r="B99" s="267"/>
      <c r="C99" s="145"/>
      <c r="D99" s="138" t="s">
        <v>348</v>
      </c>
      <c r="E99" s="138" t="s">
        <v>349</v>
      </c>
      <c r="F99" s="292"/>
      <c r="G99" s="293"/>
      <c r="H99" s="221">
        <v>100000</v>
      </c>
      <c r="I99" s="186"/>
      <c r="J99" s="186">
        <f>SUM(H99:I99)</f>
        <v>100000</v>
      </c>
      <c r="K99" s="228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</row>
    <row r="100" spans="1:26" ht="15.75" customHeight="1" x14ac:dyDescent="0.2">
      <c r="A100" s="456" t="s">
        <v>208</v>
      </c>
      <c r="B100" s="267"/>
      <c r="C100" s="145"/>
      <c r="D100" s="138"/>
      <c r="E100" s="138"/>
      <c r="F100" s="292" t="s">
        <v>351</v>
      </c>
      <c r="G100" s="293"/>
      <c r="H100" s="221">
        <v>100000</v>
      </c>
      <c r="I100" s="186"/>
      <c r="J100" s="186">
        <f>SUM(H100:I100)</f>
        <v>100000</v>
      </c>
      <c r="K100" s="228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</row>
    <row r="101" spans="1:26" ht="15.75" customHeight="1" x14ac:dyDescent="0.2">
      <c r="A101" s="455" t="s">
        <v>209</v>
      </c>
      <c r="B101" s="294"/>
      <c r="C101" s="268" t="s">
        <v>355</v>
      </c>
      <c r="D101" s="295"/>
      <c r="E101" s="268" t="s">
        <v>409</v>
      </c>
      <c r="F101" s="295"/>
      <c r="G101" s="290"/>
      <c r="H101" s="334">
        <f>H102+H107+H108+H109</f>
        <v>6760000</v>
      </c>
      <c r="I101" s="334">
        <f>I102+I107+I108+I109+I106</f>
        <v>12700141</v>
      </c>
      <c r="J101" s="403">
        <f>J102+J107+J108+J109+J106</f>
        <v>19460141</v>
      </c>
      <c r="K101" s="228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</row>
    <row r="102" spans="1:26" ht="15.75" customHeight="1" x14ac:dyDescent="0.2">
      <c r="A102" s="456" t="s">
        <v>211</v>
      </c>
      <c r="B102" s="294"/>
      <c r="C102" s="268"/>
      <c r="D102" s="138" t="s">
        <v>410</v>
      </c>
      <c r="E102" s="138" t="s">
        <v>411</v>
      </c>
      <c r="F102" s="138"/>
      <c r="G102" s="290"/>
      <c r="H102" s="335">
        <f>H103+H104+H105</f>
        <v>1710000</v>
      </c>
      <c r="I102" s="186"/>
      <c r="J102" s="410">
        <f>J103+J104+J105</f>
        <v>1710000</v>
      </c>
      <c r="K102" s="228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</row>
    <row r="103" spans="1:26" ht="15.75" customHeight="1" x14ac:dyDescent="0.2">
      <c r="A103" s="456" t="s">
        <v>212</v>
      </c>
      <c r="B103" s="294"/>
      <c r="C103" s="268"/>
      <c r="D103" s="138"/>
      <c r="E103" s="138"/>
      <c r="F103" s="249" t="s">
        <v>412</v>
      </c>
      <c r="G103" s="290"/>
      <c r="H103" s="335">
        <v>400000</v>
      </c>
      <c r="I103" s="186"/>
      <c r="J103" s="186">
        <f t="shared" ref="J103:J111" si="2">SUM(H103:I103)</f>
        <v>400000</v>
      </c>
      <c r="K103" s="228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</row>
    <row r="104" spans="1:26" ht="15.75" customHeight="1" x14ac:dyDescent="0.2">
      <c r="A104" s="456" t="s">
        <v>214</v>
      </c>
      <c r="B104" s="294"/>
      <c r="C104" s="268"/>
      <c r="D104" s="138"/>
      <c r="E104" s="138"/>
      <c r="F104" s="249" t="s">
        <v>418</v>
      </c>
      <c r="G104" s="290"/>
      <c r="H104" s="335">
        <v>110000</v>
      </c>
      <c r="I104" s="186"/>
      <c r="J104" s="186">
        <f t="shared" si="2"/>
        <v>110000</v>
      </c>
      <c r="K104" s="228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</row>
    <row r="105" spans="1:26" ht="15.75" customHeight="1" x14ac:dyDescent="0.2">
      <c r="A105" s="456" t="s">
        <v>216</v>
      </c>
      <c r="B105" s="294"/>
      <c r="C105" s="268"/>
      <c r="D105" s="138"/>
      <c r="E105" s="138"/>
      <c r="F105" s="249" t="s">
        <v>413</v>
      </c>
      <c r="G105" s="290"/>
      <c r="H105" s="335">
        <v>1200000</v>
      </c>
      <c r="I105" s="186"/>
      <c r="J105" s="186">
        <f t="shared" si="2"/>
        <v>1200000</v>
      </c>
      <c r="K105" s="228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</row>
    <row r="106" spans="1:26" s="400" customFormat="1" ht="15.75" customHeight="1" x14ac:dyDescent="0.2">
      <c r="A106" s="456" t="s">
        <v>217</v>
      </c>
      <c r="B106" s="294"/>
      <c r="C106" s="268"/>
      <c r="D106" s="138" t="s">
        <v>511</v>
      </c>
      <c r="E106" s="138" t="s">
        <v>512</v>
      </c>
      <c r="F106" s="249"/>
      <c r="G106" s="290"/>
      <c r="H106" s="335"/>
      <c r="I106" s="186">
        <v>10000000</v>
      </c>
      <c r="J106" s="186">
        <f>SUM(I106)</f>
        <v>10000000</v>
      </c>
      <c r="K106" s="228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</row>
    <row r="107" spans="1:26" ht="15.75" customHeight="1" x14ac:dyDescent="0.2">
      <c r="A107" s="456" t="s">
        <v>220</v>
      </c>
      <c r="B107" s="294"/>
      <c r="C107" s="264"/>
      <c r="D107" s="264" t="s">
        <v>362</v>
      </c>
      <c r="E107" s="264" t="s">
        <v>414</v>
      </c>
      <c r="F107" s="264"/>
      <c r="G107" s="290"/>
      <c r="H107" s="335">
        <v>500000</v>
      </c>
      <c r="I107" s="186"/>
      <c r="J107" s="357">
        <f t="shared" si="2"/>
        <v>500000</v>
      </c>
      <c r="K107" s="228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</row>
    <row r="108" spans="1:26" ht="15.75" customHeight="1" x14ac:dyDescent="0.2">
      <c r="A108" s="456" t="s">
        <v>222</v>
      </c>
      <c r="B108" s="271"/>
      <c r="C108" s="264"/>
      <c r="D108" s="264" t="s">
        <v>419</v>
      </c>
      <c r="E108" s="264" t="s">
        <v>420</v>
      </c>
      <c r="F108" s="264"/>
      <c r="G108" s="290"/>
      <c r="H108" s="335">
        <v>2500000</v>
      </c>
      <c r="I108" s="197">
        <v>2700141</v>
      </c>
      <c r="J108" s="357">
        <f t="shared" si="2"/>
        <v>5200141</v>
      </c>
      <c r="K108" s="228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</row>
    <row r="109" spans="1:26" ht="15.75" customHeight="1" x14ac:dyDescent="0.2">
      <c r="A109" s="456" t="s">
        <v>223</v>
      </c>
      <c r="B109" s="271"/>
      <c r="C109" s="264"/>
      <c r="D109" s="138" t="s">
        <v>364</v>
      </c>
      <c r="E109" s="138" t="s">
        <v>365</v>
      </c>
      <c r="F109" s="138"/>
      <c r="G109" s="290"/>
      <c r="H109" s="335">
        <f>H110+H111</f>
        <v>2050000</v>
      </c>
      <c r="I109" s="186"/>
      <c r="J109" s="356">
        <f t="shared" si="2"/>
        <v>2050000</v>
      </c>
      <c r="K109" s="417"/>
      <c r="L109" s="261"/>
      <c r="M109" s="261"/>
      <c r="N109" s="261"/>
      <c r="O109" s="199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</row>
    <row r="110" spans="1:26" ht="15.75" customHeight="1" x14ac:dyDescent="0.2">
      <c r="A110" s="456" t="s">
        <v>225</v>
      </c>
      <c r="B110" s="271"/>
      <c r="C110" s="264"/>
      <c r="D110" s="138"/>
      <c r="E110" s="138"/>
      <c r="F110" s="138" t="s">
        <v>421</v>
      </c>
      <c r="G110" s="290"/>
      <c r="H110" s="335">
        <v>1300000</v>
      </c>
      <c r="I110" s="186"/>
      <c r="J110" s="356">
        <f t="shared" si="2"/>
        <v>1300000</v>
      </c>
      <c r="K110" s="417"/>
      <c r="L110" s="261"/>
      <c r="M110" s="261"/>
      <c r="N110" s="261"/>
      <c r="O110" s="199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</row>
    <row r="111" spans="1:26" ht="15.75" customHeight="1" x14ac:dyDescent="0.2">
      <c r="A111" s="456" t="s">
        <v>226</v>
      </c>
      <c r="B111" s="271"/>
      <c r="C111" s="264"/>
      <c r="D111" s="138"/>
      <c r="E111" s="138"/>
      <c r="F111" s="138" t="s">
        <v>422</v>
      </c>
      <c r="G111" s="290"/>
      <c r="H111" s="335">
        <v>750000</v>
      </c>
      <c r="I111" s="186"/>
      <c r="J111" s="356">
        <f t="shared" si="2"/>
        <v>750000</v>
      </c>
      <c r="K111" s="417"/>
      <c r="L111" s="261"/>
      <c r="M111" s="261"/>
      <c r="N111" s="261"/>
      <c r="O111" s="199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</row>
    <row r="112" spans="1:26" ht="15.75" customHeight="1" x14ac:dyDescent="0.2">
      <c r="A112" s="455" t="s">
        <v>228</v>
      </c>
      <c r="B112" s="294"/>
      <c r="C112" s="268" t="s">
        <v>373</v>
      </c>
      <c r="D112" s="295"/>
      <c r="E112" s="268" t="s">
        <v>374</v>
      </c>
      <c r="F112" s="295"/>
      <c r="G112" s="290"/>
      <c r="H112" s="335">
        <f>SUM(H113:H114)</f>
        <v>2700000</v>
      </c>
      <c r="I112" s="221"/>
      <c r="J112" s="186">
        <f>SUM(H112:I112)</f>
        <v>2700000</v>
      </c>
      <c r="K112" s="228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</row>
    <row r="113" spans="1:26" ht="15.75" customHeight="1" x14ac:dyDescent="0.2">
      <c r="A113" s="456" t="s">
        <v>229</v>
      </c>
      <c r="B113" s="271"/>
      <c r="C113" s="264"/>
      <c r="D113" s="264" t="s">
        <v>375</v>
      </c>
      <c r="E113" s="264" t="s">
        <v>376</v>
      </c>
      <c r="F113" s="264"/>
      <c r="G113" s="290"/>
      <c r="H113" s="335">
        <v>1200000</v>
      </c>
      <c r="I113" s="221"/>
      <c r="J113" s="186">
        <f>SUM(H113:I113)</f>
        <v>1200000</v>
      </c>
      <c r="K113" s="228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</row>
    <row r="114" spans="1:26" s="274" customFormat="1" ht="15.75" customHeight="1" x14ac:dyDescent="0.2">
      <c r="A114" s="456" t="s">
        <v>230</v>
      </c>
      <c r="B114" s="271"/>
      <c r="C114" s="264"/>
      <c r="D114" s="264" t="s">
        <v>423</v>
      </c>
      <c r="E114" s="264" t="s">
        <v>424</v>
      </c>
      <c r="F114" s="264"/>
      <c r="G114" s="290"/>
      <c r="H114" s="335">
        <v>1500000</v>
      </c>
      <c r="I114" s="224"/>
      <c r="J114" s="197">
        <f>SUM(H114:I114)</f>
        <v>1500000</v>
      </c>
      <c r="K114" s="233"/>
      <c r="L114" s="232"/>
      <c r="M114" s="232"/>
      <c r="N114" s="232"/>
      <c r="O114" s="232"/>
      <c r="P114" s="232"/>
      <c r="Q114" s="232"/>
      <c r="R114" s="232"/>
      <c r="S114" s="232"/>
      <c r="T114" s="232"/>
      <c r="U114" s="232"/>
      <c r="V114" s="232"/>
      <c r="W114" s="232"/>
      <c r="X114" s="232"/>
      <c r="Y114" s="232"/>
      <c r="Z114" s="232"/>
    </row>
    <row r="115" spans="1:26" s="274" customFormat="1" ht="15.75" customHeight="1" x14ac:dyDescent="0.2">
      <c r="A115" s="455" t="s">
        <v>231</v>
      </c>
      <c r="B115" s="296" t="s">
        <v>62</v>
      </c>
      <c r="C115" s="264"/>
      <c r="D115" s="268" t="s">
        <v>63</v>
      </c>
      <c r="E115" s="264"/>
      <c r="F115" s="264"/>
      <c r="G115" s="269"/>
      <c r="H115" s="334">
        <f>H116</f>
        <v>1000000</v>
      </c>
      <c r="I115" s="334">
        <f>I116</f>
        <v>-117835</v>
      </c>
      <c r="J115" s="403">
        <f>J116</f>
        <v>882165</v>
      </c>
      <c r="K115" s="233"/>
      <c r="L115" s="232"/>
      <c r="M115" s="232"/>
      <c r="N115" s="232"/>
      <c r="O115" s="232"/>
      <c r="P115" s="232"/>
      <c r="Q115" s="232"/>
      <c r="R115" s="232"/>
      <c r="S115" s="232"/>
      <c r="T115" s="232"/>
      <c r="U115" s="232"/>
      <c r="V115" s="232"/>
      <c r="W115" s="232"/>
      <c r="X115" s="232"/>
      <c r="Y115" s="232"/>
      <c r="Z115" s="232"/>
    </row>
    <row r="116" spans="1:26" s="274" customFormat="1" ht="15.75" customHeight="1" x14ac:dyDescent="0.2">
      <c r="A116" s="456" t="s">
        <v>233</v>
      </c>
      <c r="B116" s="271"/>
      <c r="C116" s="264" t="s">
        <v>391</v>
      </c>
      <c r="D116" s="264"/>
      <c r="E116" s="264" t="s">
        <v>392</v>
      </c>
      <c r="F116" s="264"/>
      <c r="G116" s="269"/>
      <c r="H116" s="335">
        <v>1000000</v>
      </c>
      <c r="I116" s="224">
        <v>-117835</v>
      </c>
      <c r="J116" s="197">
        <f>SUM(H116:I116)</f>
        <v>882165</v>
      </c>
      <c r="K116" s="233"/>
      <c r="L116" s="232"/>
      <c r="M116" s="232"/>
      <c r="N116" s="232"/>
      <c r="O116" s="232"/>
      <c r="P116" s="232"/>
      <c r="Q116" s="232"/>
      <c r="R116" s="232"/>
      <c r="S116" s="232"/>
      <c r="T116" s="232"/>
      <c r="U116" s="232"/>
      <c r="V116" s="232"/>
      <c r="W116" s="232"/>
      <c r="X116" s="232"/>
      <c r="Y116" s="232"/>
      <c r="Z116" s="232"/>
    </row>
    <row r="117" spans="1:26" s="274" customFormat="1" ht="15.75" customHeight="1" x14ac:dyDescent="0.2">
      <c r="A117" s="456" t="s">
        <v>234</v>
      </c>
      <c r="B117" s="271"/>
      <c r="C117" s="264"/>
      <c r="D117" s="264"/>
      <c r="E117" s="264" t="s">
        <v>394</v>
      </c>
      <c r="F117" s="264"/>
      <c r="G117" s="269"/>
      <c r="H117" s="335">
        <v>787000</v>
      </c>
      <c r="I117" s="224"/>
      <c r="J117" s="197">
        <f>SUM(H117:I117)</f>
        <v>787000</v>
      </c>
      <c r="K117" s="233"/>
      <c r="L117" s="232"/>
      <c r="M117" s="232"/>
      <c r="N117" s="232"/>
      <c r="O117" s="232"/>
      <c r="P117" s="232"/>
      <c r="Q117" s="232"/>
      <c r="R117" s="232"/>
      <c r="S117" s="232"/>
      <c r="T117" s="232"/>
      <c r="U117" s="232"/>
      <c r="V117" s="232"/>
      <c r="W117" s="232"/>
      <c r="X117" s="232"/>
      <c r="Y117" s="232"/>
      <c r="Z117" s="232"/>
    </row>
    <row r="118" spans="1:26" s="274" customFormat="1" ht="15.75" customHeight="1" x14ac:dyDescent="0.2">
      <c r="A118" s="456" t="s">
        <v>235</v>
      </c>
      <c r="B118" s="271"/>
      <c r="C118" s="264" t="s">
        <v>397</v>
      </c>
      <c r="D118" s="264"/>
      <c r="E118" s="264" t="s">
        <v>398</v>
      </c>
      <c r="F118" s="264"/>
      <c r="G118" s="269"/>
      <c r="H118" s="335">
        <v>213000</v>
      </c>
      <c r="I118" s="224">
        <v>-117835</v>
      </c>
      <c r="J118" s="197">
        <f>SUM(H118:I118)</f>
        <v>95165</v>
      </c>
      <c r="K118" s="233"/>
      <c r="L118" s="232"/>
      <c r="M118" s="232"/>
      <c r="N118" s="232"/>
      <c r="O118" s="232"/>
      <c r="P118" s="232"/>
      <c r="Q118" s="232"/>
      <c r="R118" s="232"/>
      <c r="S118" s="232"/>
      <c r="T118" s="232"/>
      <c r="U118" s="232"/>
      <c r="V118" s="232"/>
      <c r="W118" s="232"/>
      <c r="X118" s="232"/>
      <c r="Y118" s="232"/>
      <c r="Z118" s="232"/>
    </row>
    <row r="119" spans="1:26" s="274" customFormat="1" ht="15.75" customHeight="1" x14ac:dyDescent="0.2">
      <c r="A119" s="455" t="s">
        <v>236</v>
      </c>
      <c r="B119" s="277" t="s">
        <v>65</v>
      </c>
      <c r="C119" s="165"/>
      <c r="D119" s="164" t="s">
        <v>66</v>
      </c>
      <c r="E119" s="165"/>
      <c r="F119" s="165"/>
      <c r="G119" s="269"/>
      <c r="H119" s="334">
        <f>H120+H121</f>
        <v>27700000</v>
      </c>
      <c r="I119" s="334">
        <f>I120+I121</f>
        <v>-3245895</v>
      </c>
      <c r="J119" s="403">
        <f>J120+J121</f>
        <v>24454105</v>
      </c>
      <c r="K119" s="233"/>
      <c r="L119" s="232"/>
      <c r="M119" s="232"/>
      <c r="N119" s="232"/>
      <c r="O119" s="232"/>
      <c r="P119" s="232"/>
      <c r="Q119" s="232"/>
      <c r="R119" s="232"/>
      <c r="S119" s="232"/>
      <c r="T119" s="232"/>
      <c r="U119" s="232"/>
      <c r="V119" s="232"/>
      <c r="W119" s="232"/>
      <c r="X119" s="232"/>
      <c r="Y119" s="232"/>
      <c r="Z119" s="232"/>
    </row>
    <row r="120" spans="1:26" s="274" customFormat="1" ht="15.75" customHeight="1" x14ac:dyDescent="0.2">
      <c r="A120" s="456" t="s">
        <v>237</v>
      </c>
      <c r="B120" s="278"/>
      <c r="C120" s="165" t="s">
        <v>399</v>
      </c>
      <c r="D120" s="165"/>
      <c r="E120" s="165" t="s">
        <v>400</v>
      </c>
      <c r="F120" s="165"/>
      <c r="G120" s="269"/>
      <c r="H120" s="335">
        <v>21811000</v>
      </c>
      <c r="I120" s="224">
        <v>-3066440</v>
      </c>
      <c r="J120" s="197">
        <f>SUM(H120:I120)</f>
        <v>18744560</v>
      </c>
      <c r="K120" s="233"/>
      <c r="L120" s="232"/>
      <c r="M120" s="232"/>
      <c r="N120" s="232"/>
      <c r="O120" s="232"/>
      <c r="P120" s="232"/>
      <c r="Q120" s="232"/>
      <c r="R120" s="232"/>
      <c r="S120" s="232"/>
      <c r="T120" s="232"/>
      <c r="U120" s="232"/>
      <c r="V120" s="232"/>
      <c r="W120" s="232"/>
      <c r="X120" s="232"/>
      <c r="Y120" s="232"/>
      <c r="Z120" s="232"/>
    </row>
    <row r="121" spans="1:26" s="274" customFormat="1" ht="15.75" customHeight="1" x14ac:dyDescent="0.2">
      <c r="A121" s="456" t="s">
        <v>238</v>
      </c>
      <c r="B121" s="278"/>
      <c r="C121" s="165" t="s">
        <v>401</v>
      </c>
      <c r="D121" s="165"/>
      <c r="E121" s="165" t="s">
        <v>402</v>
      </c>
      <c r="F121" s="165"/>
      <c r="G121" s="290"/>
      <c r="H121" s="335">
        <v>5889000</v>
      </c>
      <c r="I121" s="224">
        <v>-179455</v>
      </c>
      <c r="J121" s="197">
        <f>SUM(H121:I121)</f>
        <v>5709545</v>
      </c>
      <c r="K121" s="233"/>
      <c r="L121" s="232"/>
      <c r="M121" s="232"/>
      <c r="N121" s="232"/>
      <c r="O121" s="232"/>
      <c r="P121" s="232"/>
      <c r="Q121" s="232"/>
      <c r="R121" s="232"/>
      <c r="S121" s="232"/>
      <c r="T121" s="232"/>
      <c r="U121" s="232"/>
      <c r="V121" s="232"/>
      <c r="W121" s="232"/>
      <c r="X121" s="232"/>
      <c r="Y121" s="232"/>
      <c r="Z121" s="232"/>
    </row>
    <row r="122" spans="1:26" s="274" customFormat="1" ht="15.75" customHeight="1" x14ac:dyDescent="0.2">
      <c r="A122" s="456" t="s">
        <v>239</v>
      </c>
      <c r="B122" s="278"/>
      <c r="C122" s="165"/>
      <c r="D122" s="165"/>
      <c r="E122" s="165"/>
      <c r="F122" s="165"/>
      <c r="G122" s="290"/>
      <c r="H122" s="335"/>
      <c r="I122" s="224"/>
      <c r="J122" s="197"/>
      <c r="K122" s="233"/>
      <c r="L122" s="232"/>
      <c r="M122" s="232"/>
      <c r="N122" s="232"/>
      <c r="O122" s="232"/>
      <c r="P122" s="232"/>
      <c r="Q122" s="232"/>
      <c r="R122" s="232"/>
      <c r="S122" s="232"/>
      <c r="T122" s="232"/>
      <c r="U122" s="232"/>
      <c r="V122" s="232"/>
      <c r="W122" s="232"/>
      <c r="X122" s="232"/>
      <c r="Y122" s="232"/>
      <c r="Z122" s="232"/>
    </row>
    <row r="123" spans="1:26" ht="15.75" customHeight="1" x14ac:dyDescent="0.2">
      <c r="A123" s="460" t="s">
        <v>240</v>
      </c>
      <c r="B123" s="169" t="s">
        <v>153</v>
      </c>
      <c r="C123" s="170"/>
      <c r="D123" s="170"/>
      <c r="E123" s="297"/>
      <c r="F123" s="173"/>
      <c r="G123" s="289">
        <v>3</v>
      </c>
      <c r="H123" s="333">
        <f>H124+H127</f>
        <v>3611000</v>
      </c>
      <c r="I123" s="405"/>
      <c r="J123" s="402">
        <f>J124+J127</f>
        <v>3611000</v>
      </c>
      <c r="K123" s="228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</row>
    <row r="124" spans="1:26" ht="15.75" customHeight="1" x14ac:dyDescent="0.2">
      <c r="A124" s="455" t="s">
        <v>241</v>
      </c>
      <c r="B124" s="139" t="s">
        <v>44</v>
      </c>
      <c r="C124" s="145"/>
      <c r="D124" s="145" t="s">
        <v>322</v>
      </c>
      <c r="E124" s="145"/>
      <c r="F124" s="145"/>
      <c r="G124" s="258"/>
      <c r="H124" s="150">
        <f>H125</f>
        <v>3246000</v>
      </c>
      <c r="I124" s="186"/>
      <c r="J124" s="401">
        <f>J125</f>
        <v>3246000</v>
      </c>
      <c r="K124" s="228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</row>
    <row r="125" spans="1:26" ht="15.75" customHeight="1" x14ac:dyDescent="0.2">
      <c r="A125" s="456" t="s">
        <v>242</v>
      </c>
      <c r="B125" s="137"/>
      <c r="C125" s="138" t="s">
        <v>323</v>
      </c>
      <c r="D125" s="138"/>
      <c r="E125" s="138" t="s">
        <v>425</v>
      </c>
      <c r="F125" s="138"/>
      <c r="G125" s="258"/>
      <c r="H125" s="149">
        <f>H126</f>
        <v>3246000</v>
      </c>
      <c r="I125" s="186"/>
      <c r="J125" s="371">
        <f>J126</f>
        <v>3246000</v>
      </c>
      <c r="K125" s="228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</row>
    <row r="126" spans="1:26" ht="15.75" customHeight="1" x14ac:dyDescent="0.2">
      <c r="A126" s="456" t="s">
        <v>244</v>
      </c>
      <c r="B126" s="160"/>
      <c r="C126" s="138"/>
      <c r="D126" s="138" t="s">
        <v>426</v>
      </c>
      <c r="E126" s="138" t="s">
        <v>427</v>
      </c>
      <c r="F126" s="138"/>
      <c r="G126" s="258"/>
      <c r="H126" s="149">
        <v>3246000</v>
      </c>
      <c r="I126" s="186"/>
      <c r="J126" s="186">
        <f>SUM(H126:I126)</f>
        <v>3246000</v>
      </c>
      <c r="K126" s="228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</row>
    <row r="127" spans="1:26" ht="15.75" customHeight="1" x14ac:dyDescent="0.2">
      <c r="A127" s="455" t="s">
        <v>245</v>
      </c>
      <c r="B127" s="139" t="s">
        <v>47</v>
      </c>
      <c r="C127" s="145"/>
      <c r="D127" s="145" t="s">
        <v>333</v>
      </c>
      <c r="E127" s="250"/>
      <c r="F127" s="250"/>
      <c r="G127" s="251"/>
      <c r="H127" s="150">
        <f>H128</f>
        <v>365000</v>
      </c>
      <c r="I127" s="186"/>
      <c r="J127" s="401">
        <f>J128</f>
        <v>365000</v>
      </c>
      <c r="K127" s="228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</row>
    <row r="128" spans="1:26" ht="15.75" customHeight="1" x14ac:dyDescent="0.2">
      <c r="A128" s="456" t="s">
        <v>246</v>
      </c>
      <c r="B128" s="137"/>
      <c r="C128" s="138"/>
      <c r="D128" s="138"/>
      <c r="E128" s="249" t="s">
        <v>334</v>
      </c>
      <c r="F128" s="138"/>
      <c r="G128" s="248"/>
      <c r="H128" s="149">
        <v>365000</v>
      </c>
      <c r="I128" s="186"/>
      <c r="J128" s="186">
        <f>SUM(H128:I128)</f>
        <v>365000</v>
      </c>
      <c r="K128" s="228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</row>
    <row r="129" spans="1:26" ht="15.75" customHeight="1" x14ac:dyDescent="0.2">
      <c r="A129" s="456" t="s">
        <v>247</v>
      </c>
      <c r="B129" s="137"/>
      <c r="C129" s="138"/>
      <c r="D129" s="138"/>
      <c r="E129" s="249"/>
      <c r="F129" s="138"/>
      <c r="G129" s="248"/>
      <c r="H129" s="149"/>
      <c r="I129" s="186"/>
      <c r="J129" s="186"/>
      <c r="K129" s="228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</row>
    <row r="130" spans="1:26" s="274" customFormat="1" ht="15.75" customHeight="1" x14ac:dyDescent="0.2">
      <c r="A130" s="460" t="s">
        <v>248</v>
      </c>
      <c r="B130" s="169" t="s">
        <v>428</v>
      </c>
      <c r="C130" s="279"/>
      <c r="D130" s="279"/>
      <c r="E130" s="279"/>
      <c r="F130" s="279"/>
      <c r="G130" s="280"/>
      <c r="H130" s="333">
        <f>H131</f>
        <v>2635000</v>
      </c>
      <c r="I130" s="405"/>
      <c r="J130" s="402">
        <f>J131</f>
        <v>2635000</v>
      </c>
      <c r="K130" s="233"/>
      <c r="L130" s="232"/>
      <c r="M130" s="232"/>
      <c r="N130" s="232"/>
      <c r="O130" s="232"/>
      <c r="P130" s="232"/>
      <c r="Q130" s="232"/>
      <c r="R130" s="232"/>
      <c r="S130" s="232"/>
      <c r="T130" s="232"/>
      <c r="U130" s="232"/>
      <c r="V130" s="232"/>
      <c r="W130" s="232"/>
      <c r="X130" s="232"/>
      <c r="Y130" s="232"/>
      <c r="Z130" s="232"/>
    </row>
    <row r="131" spans="1:26" s="274" customFormat="1" ht="15.75" customHeight="1" x14ac:dyDescent="0.2">
      <c r="A131" s="455" t="s">
        <v>249</v>
      </c>
      <c r="B131" s="267" t="s">
        <v>50</v>
      </c>
      <c r="C131" s="268"/>
      <c r="D131" s="268" t="s">
        <v>51</v>
      </c>
      <c r="E131" s="268"/>
      <c r="F131" s="268"/>
      <c r="G131" s="269"/>
      <c r="H131" s="334">
        <f>H135+H140+H132</f>
        <v>2635000</v>
      </c>
      <c r="I131" s="197"/>
      <c r="J131" s="403">
        <f>J135+J140+J132</f>
        <v>2635000</v>
      </c>
      <c r="K131" s="233"/>
      <c r="L131" s="232"/>
      <c r="M131" s="232"/>
      <c r="N131" s="232"/>
      <c r="O131" s="232"/>
      <c r="P131" s="232"/>
      <c r="Q131" s="232"/>
      <c r="R131" s="232"/>
      <c r="S131" s="232"/>
      <c r="T131" s="232"/>
      <c r="U131" s="232"/>
      <c r="V131" s="232"/>
      <c r="W131" s="232"/>
      <c r="X131" s="232"/>
      <c r="Y131" s="232"/>
      <c r="Z131" s="232"/>
    </row>
    <row r="132" spans="1:26" s="274" customFormat="1" ht="15.75" customHeight="1" x14ac:dyDescent="0.2">
      <c r="A132" s="455" t="s">
        <v>250</v>
      </c>
      <c r="B132" s="267"/>
      <c r="C132" s="145" t="s">
        <v>337</v>
      </c>
      <c r="D132" s="256"/>
      <c r="E132" s="145" t="s">
        <v>338</v>
      </c>
      <c r="F132" s="257"/>
      <c r="G132" s="269"/>
      <c r="H132" s="334">
        <f>H133</f>
        <v>200000</v>
      </c>
      <c r="I132" s="197"/>
      <c r="J132" s="403">
        <f>J133</f>
        <v>200000</v>
      </c>
      <c r="K132" s="233"/>
      <c r="L132" s="232"/>
      <c r="M132" s="232"/>
      <c r="N132" s="232"/>
      <c r="O132" s="232"/>
      <c r="P132" s="232"/>
      <c r="Q132" s="232"/>
      <c r="R132" s="232"/>
      <c r="S132" s="232"/>
      <c r="T132" s="232"/>
      <c r="U132" s="232"/>
      <c r="V132" s="232"/>
      <c r="W132" s="232"/>
      <c r="X132" s="232"/>
      <c r="Y132" s="232"/>
      <c r="Z132" s="232"/>
    </row>
    <row r="133" spans="1:26" s="274" customFormat="1" ht="15.75" customHeight="1" x14ac:dyDescent="0.2">
      <c r="A133" s="456" t="s">
        <v>251</v>
      </c>
      <c r="B133" s="267"/>
      <c r="C133" s="138"/>
      <c r="D133" s="138" t="s">
        <v>342</v>
      </c>
      <c r="E133" s="138" t="s">
        <v>343</v>
      </c>
      <c r="F133" s="138"/>
      <c r="G133" s="269"/>
      <c r="H133" s="335">
        <v>200000</v>
      </c>
      <c r="I133" s="197"/>
      <c r="J133" s="197">
        <f>SUM(H133:I133)</f>
        <v>200000</v>
      </c>
      <c r="K133" s="233"/>
      <c r="L133" s="232"/>
      <c r="M133" s="232"/>
      <c r="N133" s="232"/>
      <c r="O133" s="232"/>
      <c r="P133" s="232"/>
      <c r="Q133" s="232"/>
      <c r="R133" s="232"/>
      <c r="S133" s="232"/>
      <c r="T133" s="232"/>
      <c r="U133" s="232"/>
      <c r="V133" s="232"/>
      <c r="W133" s="232"/>
      <c r="X133" s="232"/>
      <c r="Y133" s="232"/>
      <c r="Z133" s="232"/>
    </row>
    <row r="134" spans="1:26" s="274" customFormat="1" ht="15.75" customHeight="1" x14ac:dyDescent="0.2">
      <c r="A134" s="456" t="s">
        <v>252</v>
      </c>
      <c r="B134" s="267"/>
      <c r="C134" s="145"/>
      <c r="D134" s="145"/>
      <c r="E134" s="145"/>
      <c r="F134" s="249" t="s">
        <v>345</v>
      </c>
      <c r="G134" s="269"/>
      <c r="H134" s="335">
        <v>200000</v>
      </c>
      <c r="I134" s="197"/>
      <c r="J134" s="197">
        <f>SUM(H134:I134)</f>
        <v>200000</v>
      </c>
      <c r="K134" s="233"/>
      <c r="L134" s="232"/>
      <c r="M134" s="232"/>
      <c r="N134" s="232"/>
      <c r="O134" s="232"/>
      <c r="P134" s="232"/>
      <c r="Q134" s="232"/>
      <c r="R134" s="232"/>
      <c r="S134" s="232"/>
      <c r="T134" s="232"/>
      <c r="U134" s="232"/>
      <c r="V134" s="232"/>
      <c r="W134" s="232"/>
      <c r="X134" s="232"/>
      <c r="Y134" s="232"/>
      <c r="Z134" s="232"/>
    </row>
    <row r="135" spans="1:26" s="274" customFormat="1" ht="15.75" customHeight="1" x14ac:dyDescent="0.2">
      <c r="A135" s="455" t="s">
        <v>429</v>
      </c>
      <c r="B135" s="294"/>
      <c r="C135" s="268" t="s">
        <v>355</v>
      </c>
      <c r="D135" s="295"/>
      <c r="E135" s="268" t="s">
        <v>409</v>
      </c>
      <c r="F135" s="295"/>
      <c r="G135" s="269"/>
      <c r="H135" s="334">
        <f>H136+H137</f>
        <v>1875000</v>
      </c>
      <c r="I135" s="197"/>
      <c r="J135" s="403">
        <f>J136+J137</f>
        <v>1875000</v>
      </c>
      <c r="K135" s="233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2"/>
      <c r="Z135" s="232"/>
    </row>
    <row r="136" spans="1:26" s="274" customFormat="1" ht="15.75" customHeight="1" x14ac:dyDescent="0.2">
      <c r="A136" s="456" t="s">
        <v>431</v>
      </c>
      <c r="B136" s="294"/>
      <c r="C136" s="268"/>
      <c r="D136" s="264" t="s">
        <v>362</v>
      </c>
      <c r="E136" s="264" t="s">
        <v>414</v>
      </c>
      <c r="F136" s="264"/>
      <c r="G136" s="269"/>
      <c r="H136" s="335">
        <v>1575000</v>
      </c>
      <c r="I136" s="197"/>
      <c r="J136" s="197">
        <f>SUM(H136:I136)</f>
        <v>1575000</v>
      </c>
      <c r="K136" s="233"/>
      <c r="L136" s="232"/>
      <c r="M136" s="232"/>
      <c r="N136" s="232"/>
      <c r="O136" s="232"/>
      <c r="P136" s="232"/>
      <c r="Q136" s="232"/>
      <c r="R136" s="232"/>
      <c r="S136" s="232"/>
      <c r="T136" s="232"/>
      <c r="U136" s="232"/>
      <c r="V136" s="232"/>
      <c r="W136" s="232"/>
      <c r="X136" s="232"/>
      <c r="Y136" s="232"/>
      <c r="Z136" s="232"/>
    </row>
    <row r="137" spans="1:26" s="274" customFormat="1" ht="15.75" customHeight="1" x14ac:dyDescent="0.2">
      <c r="A137" s="456" t="s">
        <v>432</v>
      </c>
      <c r="B137" s="294"/>
      <c r="C137" s="268"/>
      <c r="D137" s="138" t="s">
        <v>364</v>
      </c>
      <c r="E137" s="138" t="s">
        <v>365</v>
      </c>
      <c r="F137" s="138"/>
      <c r="G137" s="269"/>
      <c r="H137" s="335">
        <f>H138+H139</f>
        <v>300000</v>
      </c>
      <c r="I137" s="197"/>
      <c r="J137" s="197">
        <f>SUM(H137:I137)</f>
        <v>300000</v>
      </c>
      <c r="K137" s="233"/>
      <c r="L137" s="232"/>
      <c r="M137" s="232"/>
      <c r="N137" s="232"/>
      <c r="O137" s="232"/>
      <c r="P137" s="232"/>
      <c r="Q137" s="232"/>
      <c r="R137" s="232"/>
      <c r="S137" s="232"/>
      <c r="T137" s="232"/>
      <c r="U137" s="232"/>
      <c r="V137" s="232"/>
      <c r="W137" s="232"/>
      <c r="X137" s="232"/>
      <c r="Y137" s="232"/>
      <c r="Z137" s="232"/>
    </row>
    <row r="138" spans="1:26" s="274" customFormat="1" ht="15.75" customHeight="1" x14ac:dyDescent="0.2">
      <c r="A138" s="456" t="s">
        <v>433</v>
      </c>
      <c r="B138" s="294"/>
      <c r="C138" s="268"/>
      <c r="D138" s="138"/>
      <c r="E138" s="249" t="s">
        <v>430</v>
      </c>
      <c r="F138" s="138"/>
      <c r="G138" s="269"/>
      <c r="H138" s="335">
        <v>100000</v>
      </c>
      <c r="I138" s="197"/>
      <c r="J138" s="197">
        <f>SUM(H138:I138)</f>
        <v>100000</v>
      </c>
      <c r="K138" s="233"/>
      <c r="L138" s="232"/>
      <c r="M138" s="232"/>
      <c r="N138" s="232"/>
      <c r="O138" s="232"/>
      <c r="P138" s="232"/>
      <c r="Q138" s="232"/>
      <c r="R138" s="232"/>
      <c r="S138" s="232"/>
      <c r="T138" s="232"/>
      <c r="U138" s="232"/>
      <c r="V138" s="232"/>
      <c r="W138" s="232"/>
      <c r="X138" s="232"/>
      <c r="Y138" s="232"/>
      <c r="Z138" s="232"/>
    </row>
    <row r="139" spans="1:26" s="274" customFormat="1" ht="15.75" customHeight="1" x14ac:dyDescent="0.2">
      <c r="A139" s="456" t="s">
        <v>434</v>
      </c>
      <c r="B139" s="294"/>
      <c r="C139" s="268"/>
      <c r="D139" s="295"/>
      <c r="E139" s="138" t="s">
        <v>422</v>
      </c>
      <c r="F139" s="295"/>
      <c r="G139" s="269"/>
      <c r="H139" s="335">
        <v>200000</v>
      </c>
      <c r="I139" s="197"/>
      <c r="J139" s="197">
        <f>SUM(H139:I139)</f>
        <v>200000</v>
      </c>
      <c r="K139" s="233"/>
      <c r="L139" s="232"/>
      <c r="M139" s="232"/>
      <c r="N139" s="232"/>
      <c r="O139" s="232"/>
      <c r="P139" s="232"/>
      <c r="Q139" s="232"/>
      <c r="R139" s="232"/>
      <c r="S139" s="232"/>
      <c r="T139" s="232"/>
      <c r="U139" s="232"/>
      <c r="V139" s="232"/>
      <c r="W139" s="232"/>
      <c r="X139" s="232"/>
      <c r="Y139" s="232"/>
      <c r="Z139" s="232"/>
    </row>
    <row r="140" spans="1:26" s="274" customFormat="1" ht="15.75" customHeight="1" x14ac:dyDescent="0.2">
      <c r="A140" s="455" t="s">
        <v>435</v>
      </c>
      <c r="B140" s="294"/>
      <c r="C140" s="268" t="s">
        <v>373</v>
      </c>
      <c r="D140" s="295"/>
      <c r="E140" s="268" t="s">
        <v>374</v>
      </c>
      <c r="F140" s="295"/>
      <c r="G140" s="290"/>
      <c r="H140" s="334">
        <f>H141</f>
        <v>560000</v>
      </c>
      <c r="I140" s="197"/>
      <c r="J140" s="403">
        <f>J141</f>
        <v>560000</v>
      </c>
      <c r="K140" s="233"/>
      <c r="L140" s="232"/>
      <c r="M140" s="232"/>
      <c r="N140" s="232"/>
      <c r="O140" s="232"/>
      <c r="P140" s="232"/>
      <c r="Q140" s="232"/>
      <c r="R140" s="232"/>
      <c r="S140" s="232"/>
      <c r="T140" s="232"/>
      <c r="U140" s="232"/>
      <c r="V140" s="232"/>
      <c r="W140" s="232"/>
      <c r="X140" s="232"/>
      <c r="Y140" s="232"/>
      <c r="Z140" s="232"/>
    </row>
    <row r="141" spans="1:26" s="274" customFormat="1" ht="15.75" customHeight="1" x14ac:dyDescent="0.2">
      <c r="A141" s="456" t="s">
        <v>437</v>
      </c>
      <c r="B141" s="271"/>
      <c r="C141" s="264"/>
      <c r="D141" s="264" t="s">
        <v>375</v>
      </c>
      <c r="E141" s="264" t="s">
        <v>376</v>
      </c>
      <c r="F141" s="264"/>
      <c r="G141" s="290"/>
      <c r="H141" s="335">
        <v>560000</v>
      </c>
      <c r="I141" s="197"/>
      <c r="J141" s="197">
        <f>SUM(H141:I141)</f>
        <v>560000</v>
      </c>
      <c r="K141" s="233"/>
      <c r="L141" s="232"/>
      <c r="M141" s="232"/>
      <c r="N141" s="232"/>
      <c r="O141" s="232"/>
      <c r="P141" s="232"/>
      <c r="Q141" s="232"/>
      <c r="R141" s="232"/>
      <c r="S141" s="232"/>
      <c r="T141" s="232"/>
      <c r="U141" s="232"/>
      <c r="V141" s="232"/>
      <c r="W141" s="232"/>
      <c r="X141" s="232"/>
      <c r="Y141" s="232"/>
      <c r="Z141" s="232"/>
    </row>
    <row r="142" spans="1:26" s="274" customFormat="1" ht="15.75" customHeight="1" x14ac:dyDescent="0.2">
      <c r="A142" s="456" t="s">
        <v>438</v>
      </c>
      <c r="B142" s="271"/>
      <c r="C142" s="264"/>
      <c r="D142" s="264"/>
      <c r="E142" s="264"/>
      <c r="F142" s="264"/>
      <c r="G142" s="290"/>
      <c r="H142" s="335"/>
      <c r="I142" s="197"/>
      <c r="J142" s="197"/>
      <c r="K142" s="233"/>
      <c r="L142" s="232"/>
      <c r="M142" s="232"/>
      <c r="N142" s="232"/>
      <c r="O142" s="232"/>
      <c r="P142" s="232"/>
      <c r="Q142" s="232"/>
      <c r="R142" s="232"/>
      <c r="S142" s="232"/>
      <c r="T142" s="232"/>
      <c r="U142" s="232"/>
      <c r="V142" s="232"/>
      <c r="W142" s="232"/>
      <c r="X142" s="232"/>
      <c r="Y142" s="232"/>
      <c r="Z142" s="232"/>
    </row>
    <row r="143" spans="1:26" s="274" customFormat="1" ht="15.75" customHeight="1" x14ac:dyDescent="0.2">
      <c r="A143" s="460" t="s">
        <v>439</v>
      </c>
      <c r="B143" s="169" t="s">
        <v>436</v>
      </c>
      <c r="C143" s="170"/>
      <c r="D143" s="170"/>
      <c r="E143" s="170"/>
      <c r="F143" s="170"/>
      <c r="G143" s="289"/>
      <c r="H143" s="333">
        <v>200000</v>
      </c>
      <c r="I143" s="405"/>
      <c r="J143" s="402">
        <v>200000</v>
      </c>
      <c r="K143" s="233"/>
      <c r="L143" s="232"/>
      <c r="M143" s="232"/>
      <c r="N143" s="232"/>
      <c r="O143" s="232"/>
      <c r="P143" s="232"/>
      <c r="Q143" s="232"/>
      <c r="R143" s="232"/>
      <c r="S143" s="232"/>
      <c r="T143" s="232"/>
      <c r="U143" s="232"/>
      <c r="V143" s="232"/>
      <c r="W143" s="232"/>
      <c r="X143" s="232"/>
      <c r="Y143" s="232"/>
      <c r="Z143" s="232"/>
    </row>
    <row r="144" spans="1:26" s="274" customFormat="1" ht="15.75" customHeight="1" x14ac:dyDescent="0.2">
      <c r="A144" s="455" t="s">
        <v>440</v>
      </c>
      <c r="B144" s="267" t="s">
        <v>50</v>
      </c>
      <c r="C144" s="268"/>
      <c r="D144" s="268" t="s">
        <v>51</v>
      </c>
      <c r="E144" s="268"/>
      <c r="F144" s="264"/>
      <c r="G144" s="290"/>
      <c r="H144" s="335">
        <v>200000</v>
      </c>
      <c r="I144" s="197"/>
      <c r="J144" s="197">
        <f>SUM(H144:I144)</f>
        <v>200000</v>
      </c>
      <c r="K144" s="233"/>
      <c r="L144" s="232"/>
      <c r="M144" s="232"/>
      <c r="N144" s="232"/>
      <c r="O144" s="232"/>
      <c r="P144" s="232"/>
      <c r="Q144" s="232"/>
      <c r="R144" s="232"/>
      <c r="S144" s="232"/>
      <c r="T144" s="232"/>
      <c r="U144" s="232"/>
      <c r="V144" s="232"/>
      <c r="W144" s="232"/>
      <c r="X144" s="232"/>
      <c r="Y144" s="232"/>
      <c r="Z144" s="232"/>
    </row>
    <row r="145" spans="1:26" s="274" customFormat="1" ht="15.75" customHeight="1" x14ac:dyDescent="0.2">
      <c r="A145" s="455" t="s">
        <v>441</v>
      </c>
      <c r="B145" s="271"/>
      <c r="C145" s="268" t="s">
        <v>355</v>
      </c>
      <c r="D145" s="295"/>
      <c r="E145" s="268" t="s">
        <v>409</v>
      </c>
      <c r="F145" s="295"/>
      <c r="G145" s="290"/>
      <c r="H145" s="335">
        <v>200000</v>
      </c>
      <c r="I145" s="197"/>
      <c r="J145" s="197">
        <f>SUM(H145:I145)</f>
        <v>200000</v>
      </c>
      <c r="K145" s="233"/>
      <c r="L145" s="232"/>
      <c r="M145" s="232"/>
      <c r="N145" s="232"/>
      <c r="O145" s="232"/>
      <c r="P145" s="232"/>
      <c r="Q145" s="232"/>
      <c r="R145" s="232"/>
      <c r="S145" s="232"/>
      <c r="T145" s="232"/>
      <c r="U145" s="232"/>
      <c r="V145" s="232"/>
      <c r="W145" s="232"/>
      <c r="X145" s="232"/>
      <c r="Y145" s="232"/>
      <c r="Z145" s="232"/>
    </row>
    <row r="146" spans="1:26" s="274" customFormat="1" ht="15.75" customHeight="1" x14ac:dyDescent="0.2">
      <c r="A146" s="456" t="s">
        <v>443</v>
      </c>
      <c r="B146" s="271"/>
      <c r="C146" s="264"/>
      <c r="D146" s="264" t="s">
        <v>362</v>
      </c>
      <c r="E146" s="264" t="s">
        <v>414</v>
      </c>
      <c r="F146" s="264"/>
      <c r="G146" s="290"/>
      <c r="H146" s="335">
        <v>200000</v>
      </c>
      <c r="I146" s="197"/>
      <c r="J146" s="197">
        <f>SUM(H146:I146)</f>
        <v>200000</v>
      </c>
      <c r="K146" s="233"/>
      <c r="L146" s="232"/>
      <c r="M146" s="232"/>
      <c r="N146" s="232"/>
      <c r="O146" s="232"/>
      <c r="P146" s="232"/>
      <c r="Q146" s="232"/>
      <c r="R146" s="232"/>
      <c r="S146" s="232"/>
      <c r="T146" s="232"/>
      <c r="U146" s="232"/>
      <c r="V146" s="232"/>
      <c r="W146" s="232"/>
      <c r="X146" s="232"/>
      <c r="Y146" s="232"/>
      <c r="Z146" s="232"/>
    </row>
    <row r="147" spans="1:26" s="274" customFormat="1" ht="15.75" customHeight="1" x14ac:dyDescent="0.2">
      <c r="A147" s="456" t="s">
        <v>444</v>
      </c>
      <c r="B147" s="271"/>
      <c r="C147" s="264"/>
      <c r="D147" s="264"/>
      <c r="E147" s="264"/>
      <c r="F147" s="264"/>
      <c r="G147" s="290"/>
      <c r="H147" s="335"/>
      <c r="I147" s="197"/>
      <c r="J147" s="197"/>
      <c r="K147" s="233"/>
      <c r="L147" s="232"/>
      <c r="M147" s="232"/>
      <c r="N147" s="232"/>
      <c r="O147" s="232"/>
      <c r="P147" s="232"/>
      <c r="Q147" s="232"/>
      <c r="R147" s="232"/>
      <c r="S147" s="232"/>
      <c r="T147" s="232"/>
      <c r="U147" s="232"/>
      <c r="V147" s="232"/>
      <c r="W147" s="232"/>
      <c r="X147" s="232"/>
      <c r="Y147" s="232"/>
      <c r="Z147" s="232"/>
    </row>
    <row r="148" spans="1:26" ht="15.75" customHeight="1" x14ac:dyDescent="0.2">
      <c r="A148" s="460" t="s">
        <v>445</v>
      </c>
      <c r="B148" s="169" t="s">
        <v>442</v>
      </c>
      <c r="C148" s="170"/>
      <c r="D148" s="170"/>
      <c r="E148" s="170"/>
      <c r="F148" s="170"/>
      <c r="G148" s="280"/>
      <c r="H148" s="333">
        <f>SUM(H149)</f>
        <v>6700000</v>
      </c>
      <c r="I148" s="386">
        <v>1039959</v>
      </c>
      <c r="J148" s="402">
        <f>SUM(J149)</f>
        <v>7739959</v>
      </c>
      <c r="K148" s="228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</row>
    <row r="149" spans="1:26" ht="15.75" customHeight="1" x14ac:dyDescent="0.2">
      <c r="A149" s="455" t="s">
        <v>446</v>
      </c>
      <c r="B149" s="139" t="s">
        <v>50</v>
      </c>
      <c r="C149" s="145"/>
      <c r="D149" s="145" t="s">
        <v>51</v>
      </c>
      <c r="E149" s="145"/>
      <c r="F149" s="145"/>
      <c r="G149" s="258"/>
      <c r="H149" s="214">
        <f>H150+H154</f>
        <v>6700000</v>
      </c>
      <c r="I149" s="240">
        <v>1039959</v>
      </c>
      <c r="J149" s="240">
        <f>J150+J154</f>
        <v>7739959</v>
      </c>
      <c r="K149" s="228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</row>
    <row r="150" spans="1:26" ht="15.75" customHeight="1" x14ac:dyDescent="0.2">
      <c r="A150" s="455" t="s">
        <v>447</v>
      </c>
      <c r="B150" s="255"/>
      <c r="C150" s="145" t="s">
        <v>355</v>
      </c>
      <c r="D150" s="256"/>
      <c r="E150" s="145" t="s">
        <v>409</v>
      </c>
      <c r="F150" s="256"/>
      <c r="G150" s="258"/>
      <c r="H150" s="150">
        <f>H151+H153</f>
        <v>5300000</v>
      </c>
      <c r="I150" s="240">
        <v>1039959</v>
      </c>
      <c r="J150" s="401">
        <f>J151+J153</f>
        <v>6339959</v>
      </c>
      <c r="K150" s="228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</row>
    <row r="151" spans="1:26" ht="15.75" customHeight="1" x14ac:dyDescent="0.2">
      <c r="A151" s="456" t="s">
        <v>448</v>
      </c>
      <c r="B151" s="137"/>
      <c r="C151" s="138"/>
      <c r="D151" s="138" t="s">
        <v>410</v>
      </c>
      <c r="E151" s="138" t="s">
        <v>411</v>
      </c>
      <c r="F151" s="138"/>
      <c r="G151" s="258"/>
      <c r="H151" s="339">
        <v>4100000</v>
      </c>
      <c r="I151" s="186">
        <v>1039959</v>
      </c>
      <c r="J151" s="186">
        <f>SUM(H151:I151)</f>
        <v>5139959</v>
      </c>
      <c r="K151" s="228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</row>
    <row r="152" spans="1:26" ht="15.75" customHeight="1" x14ac:dyDescent="0.2">
      <c r="A152" s="456" t="s">
        <v>449</v>
      </c>
      <c r="B152" s="137"/>
      <c r="C152" s="138"/>
      <c r="D152" s="138"/>
      <c r="E152" s="138"/>
      <c r="F152" s="249" t="s">
        <v>412</v>
      </c>
      <c r="G152" s="248"/>
      <c r="H152" s="340">
        <v>4100000</v>
      </c>
      <c r="I152" s="186"/>
      <c r="J152" s="186">
        <f>SUM(H152:I152)</f>
        <v>4100000</v>
      </c>
      <c r="K152" s="228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</row>
    <row r="153" spans="1:26" ht="15.75" customHeight="1" x14ac:dyDescent="0.2">
      <c r="A153" s="456" t="s">
        <v>450</v>
      </c>
      <c r="B153" s="137"/>
      <c r="C153" s="138"/>
      <c r="D153" s="138" t="s">
        <v>362</v>
      </c>
      <c r="E153" s="138" t="s">
        <v>414</v>
      </c>
      <c r="F153" s="138"/>
      <c r="G153" s="248"/>
      <c r="H153" s="340">
        <v>1200000</v>
      </c>
      <c r="I153" s="186"/>
      <c r="J153" s="186">
        <f>SUM(H153:I153)</f>
        <v>1200000</v>
      </c>
      <c r="K153" s="228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</row>
    <row r="154" spans="1:26" ht="15.75" customHeight="1" x14ac:dyDescent="0.2">
      <c r="A154" s="455" t="s">
        <v>451</v>
      </c>
      <c r="B154" s="255"/>
      <c r="C154" s="145" t="s">
        <v>373</v>
      </c>
      <c r="D154" s="256"/>
      <c r="E154" s="145" t="s">
        <v>374</v>
      </c>
      <c r="F154" s="249"/>
      <c r="G154" s="248"/>
      <c r="H154" s="341">
        <f>H155</f>
        <v>1400000</v>
      </c>
      <c r="I154" s="186"/>
      <c r="J154" s="404">
        <f>J155</f>
        <v>1400000</v>
      </c>
      <c r="K154" s="228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</row>
    <row r="155" spans="1:26" ht="15.75" customHeight="1" x14ac:dyDescent="0.2">
      <c r="A155" s="456" t="s">
        <v>453</v>
      </c>
      <c r="B155" s="137"/>
      <c r="C155" s="138"/>
      <c r="D155" s="138" t="s">
        <v>375</v>
      </c>
      <c r="E155" s="138" t="s">
        <v>376</v>
      </c>
      <c r="F155" s="138"/>
      <c r="G155" s="248"/>
      <c r="H155" s="340">
        <v>1400000</v>
      </c>
      <c r="I155" s="186"/>
      <c r="J155" s="186">
        <f>SUM(H155:I155)</f>
        <v>1400000</v>
      </c>
      <c r="K155" s="228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</row>
    <row r="156" spans="1:26" ht="15.75" customHeight="1" x14ac:dyDescent="0.2">
      <c r="A156" s="456" t="s">
        <v>454</v>
      </c>
      <c r="B156" s="137"/>
      <c r="C156" s="138"/>
      <c r="D156" s="138"/>
      <c r="E156" s="138"/>
      <c r="F156" s="249"/>
      <c r="G156" s="248"/>
      <c r="H156" s="342"/>
      <c r="I156" s="186"/>
      <c r="J156" s="186"/>
      <c r="K156" s="228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</row>
    <row r="157" spans="1:26" ht="15.75" customHeight="1" x14ac:dyDescent="0.2">
      <c r="A157" s="460" t="s">
        <v>455</v>
      </c>
      <c r="B157" s="169" t="s">
        <v>452</v>
      </c>
      <c r="C157" s="170"/>
      <c r="D157" s="170"/>
      <c r="E157" s="170"/>
      <c r="F157" s="170"/>
      <c r="G157" s="280"/>
      <c r="H157" s="213">
        <f>H158</f>
        <v>7620000</v>
      </c>
      <c r="I157" s="405"/>
      <c r="J157" s="189">
        <f>J158</f>
        <v>7620000</v>
      </c>
      <c r="K157" s="228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</row>
    <row r="158" spans="1:26" ht="15.75" customHeight="1" x14ac:dyDescent="0.2">
      <c r="A158" s="455" t="s">
        <v>456</v>
      </c>
      <c r="B158" s="139" t="s">
        <v>50</v>
      </c>
      <c r="C158" s="145"/>
      <c r="D158" s="145" t="s">
        <v>51</v>
      </c>
      <c r="E158" s="145"/>
      <c r="F158" s="145"/>
      <c r="G158" s="248"/>
      <c r="H158" s="343">
        <f>H159+H162+H165</f>
        <v>7620000</v>
      </c>
      <c r="I158" s="186"/>
      <c r="J158" s="406">
        <f>J159+J162+J165</f>
        <v>7620000</v>
      </c>
      <c r="K158" s="228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</row>
    <row r="159" spans="1:26" ht="15.75" customHeight="1" x14ac:dyDescent="0.2">
      <c r="A159" s="455" t="s">
        <v>457</v>
      </c>
      <c r="B159" s="255"/>
      <c r="C159" s="145" t="s">
        <v>337</v>
      </c>
      <c r="D159" s="256"/>
      <c r="E159" s="145" t="s">
        <v>338</v>
      </c>
      <c r="F159" s="257"/>
      <c r="G159" s="248"/>
      <c r="H159" s="150">
        <f>H160</f>
        <v>2000000</v>
      </c>
      <c r="I159" s="186"/>
      <c r="J159" s="401">
        <f>J160</f>
        <v>2000000</v>
      </c>
      <c r="K159" s="228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</row>
    <row r="160" spans="1:26" ht="15.75" customHeight="1" x14ac:dyDescent="0.2">
      <c r="A160" s="456" t="s">
        <v>458</v>
      </c>
      <c r="B160" s="137"/>
      <c r="C160" s="138"/>
      <c r="D160" s="138" t="s">
        <v>342</v>
      </c>
      <c r="E160" s="138" t="s">
        <v>343</v>
      </c>
      <c r="F160" s="138"/>
      <c r="G160" s="248"/>
      <c r="H160" s="339">
        <v>2000000</v>
      </c>
      <c r="I160" s="186"/>
      <c r="J160" s="186">
        <f>SUM(H160:I160)</f>
        <v>2000000</v>
      </c>
      <c r="K160" s="228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</row>
    <row r="161" spans="1:26" ht="15.75" customHeight="1" x14ac:dyDescent="0.2">
      <c r="A161" s="456" t="s">
        <v>459</v>
      </c>
      <c r="B161" s="139"/>
      <c r="C161" s="145"/>
      <c r="D161" s="145"/>
      <c r="E161" s="145"/>
      <c r="F161" s="249" t="s">
        <v>345</v>
      </c>
      <c r="G161" s="248"/>
      <c r="H161" s="339">
        <v>2000000</v>
      </c>
      <c r="I161" s="186"/>
      <c r="J161" s="186">
        <f>SUM(H161:I161)</f>
        <v>2000000</v>
      </c>
      <c r="K161" s="228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</row>
    <row r="162" spans="1:26" ht="15.75" customHeight="1" x14ac:dyDescent="0.2">
      <c r="A162" s="455" t="s">
        <v>461</v>
      </c>
      <c r="B162" s="255"/>
      <c r="C162" s="145" t="s">
        <v>355</v>
      </c>
      <c r="D162" s="256"/>
      <c r="E162" s="145" t="s">
        <v>409</v>
      </c>
      <c r="F162" s="256"/>
      <c r="G162" s="248"/>
      <c r="H162" s="343">
        <v>4000000</v>
      </c>
      <c r="I162" s="186"/>
      <c r="J162" s="406">
        <v>4000000</v>
      </c>
      <c r="K162" s="228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</row>
    <row r="163" spans="1:26" ht="15.75" customHeight="1" x14ac:dyDescent="0.2">
      <c r="A163" s="455" t="s">
        <v>462</v>
      </c>
      <c r="B163" s="137"/>
      <c r="C163" s="138"/>
      <c r="D163" s="138" t="s">
        <v>364</v>
      </c>
      <c r="E163" s="138" t="s">
        <v>365</v>
      </c>
      <c r="F163" s="138"/>
      <c r="G163" s="248"/>
      <c r="H163" s="339">
        <v>4000000</v>
      </c>
      <c r="I163" s="186"/>
      <c r="J163" s="186">
        <f>SUM(H163:I163)</f>
        <v>4000000</v>
      </c>
      <c r="K163" s="228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</row>
    <row r="164" spans="1:26" ht="15.75" customHeight="1" x14ac:dyDescent="0.2">
      <c r="A164" s="456" t="s">
        <v>463</v>
      </c>
      <c r="B164" s="137"/>
      <c r="C164" s="138"/>
      <c r="D164" s="138"/>
      <c r="E164" s="138"/>
      <c r="F164" s="249" t="s">
        <v>460</v>
      </c>
      <c r="G164" s="248"/>
      <c r="H164" s="339">
        <v>4000000</v>
      </c>
      <c r="I164" s="186"/>
      <c r="J164" s="186">
        <f>SUM(H164:I164)</f>
        <v>4000000</v>
      </c>
      <c r="K164" s="228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</row>
    <row r="165" spans="1:26" ht="15.75" customHeight="1" x14ac:dyDescent="0.2">
      <c r="A165" s="455" t="s">
        <v>464</v>
      </c>
      <c r="B165" s="255"/>
      <c r="C165" s="145" t="s">
        <v>373</v>
      </c>
      <c r="D165" s="256"/>
      <c r="E165" s="145" t="s">
        <v>374</v>
      </c>
      <c r="F165" s="256"/>
      <c r="G165" s="248"/>
      <c r="H165" s="150">
        <f>H166</f>
        <v>1620000</v>
      </c>
      <c r="I165" s="186"/>
      <c r="J165" s="401">
        <f>J166</f>
        <v>1620000</v>
      </c>
      <c r="K165" s="228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</row>
    <row r="166" spans="1:26" ht="15.75" customHeight="1" x14ac:dyDescent="0.2">
      <c r="A166" s="456" t="s">
        <v>465</v>
      </c>
      <c r="B166" s="137"/>
      <c r="C166" s="138"/>
      <c r="D166" s="138" t="s">
        <v>375</v>
      </c>
      <c r="E166" s="138" t="s">
        <v>376</v>
      </c>
      <c r="F166" s="138"/>
      <c r="G166" s="248"/>
      <c r="H166" s="149">
        <v>1620000</v>
      </c>
      <c r="I166" s="186"/>
      <c r="J166" s="186">
        <f>SUM(H166:I166)</f>
        <v>1620000</v>
      </c>
      <c r="K166" s="228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</row>
    <row r="167" spans="1:26" ht="15.75" customHeight="1" x14ac:dyDescent="0.2">
      <c r="A167" s="456" t="s">
        <v>466</v>
      </c>
      <c r="B167" s="137"/>
      <c r="C167" s="138"/>
      <c r="D167" s="138"/>
      <c r="E167" s="249"/>
      <c r="F167" s="249"/>
      <c r="G167" s="248"/>
      <c r="H167" s="149"/>
      <c r="I167" s="186"/>
      <c r="J167" s="186"/>
      <c r="K167" s="228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</row>
    <row r="168" spans="1:26" ht="15.75" customHeight="1" x14ac:dyDescent="0.2">
      <c r="A168" s="460" t="s">
        <v>467</v>
      </c>
      <c r="B168" s="169" t="s">
        <v>158</v>
      </c>
      <c r="C168" s="170"/>
      <c r="D168" s="170"/>
      <c r="E168" s="170"/>
      <c r="F168" s="170"/>
      <c r="G168" s="280">
        <v>3</v>
      </c>
      <c r="H168" s="333">
        <f>H169+H179+H184+H215+H222</f>
        <v>39663000</v>
      </c>
      <c r="I168" s="333">
        <f>I169+I179+I184+I215+I222</f>
        <v>10227529</v>
      </c>
      <c r="J168" s="402">
        <f>J169+J179+J184+J215+J222</f>
        <v>49890529</v>
      </c>
      <c r="K168" s="228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</row>
    <row r="169" spans="1:26" ht="15.75" customHeight="1" x14ac:dyDescent="0.2">
      <c r="A169" s="455" t="s">
        <v>468</v>
      </c>
      <c r="B169" s="139" t="s">
        <v>44</v>
      </c>
      <c r="C169" s="145"/>
      <c r="D169" s="145" t="s">
        <v>322</v>
      </c>
      <c r="E169" s="145"/>
      <c r="F169" s="145"/>
      <c r="G169" s="298"/>
      <c r="H169" s="214">
        <f>H170+H176</f>
        <v>6051000</v>
      </c>
      <c r="I169" s="214">
        <f>I170+I176</f>
        <v>175707</v>
      </c>
      <c r="J169" s="240">
        <f>J170+J176</f>
        <v>6226707</v>
      </c>
      <c r="K169" s="228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</row>
    <row r="170" spans="1:26" ht="15.75" customHeight="1" x14ac:dyDescent="0.2">
      <c r="A170" s="455" t="s">
        <v>471</v>
      </c>
      <c r="B170" s="137"/>
      <c r="C170" s="145" t="s">
        <v>323</v>
      </c>
      <c r="D170" s="145"/>
      <c r="E170" s="145" t="s">
        <v>425</v>
      </c>
      <c r="F170" s="145"/>
      <c r="G170" s="248"/>
      <c r="H170" s="214">
        <f>SUM(H171:H175)</f>
        <v>5251000</v>
      </c>
      <c r="I170" s="240">
        <v>-50000</v>
      </c>
      <c r="J170" s="240">
        <f>SUM(J171:J175)</f>
        <v>5201000</v>
      </c>
      <c r="K170" s="228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</row>
    <row r="171" spans="1:26" ht="15.75" customHeight="1" x14ac:dyDescent="0.2">
      <c r="A171" s="456" t="s">
        <v>474</v>
      </c>
      <c r="B171" s="160"/>
      <c r="C171" s="138"/>
      <c r="D171" s="138" t="s">
        <v>426</v>
      </c>
      <c r="E171" s="138" t="s">
        <v>427</v>
      </c>
      <c r="F171" s="138"/>
      <c r="G171" s="248"/>
      <c r="H171" s="215">
        <v>4534000</v>
      </c>
      <c r="I171" s="186"/>
      <c r="J171" s="186">
        <f>SUM(H171:I171)</f>
        <v>4534000</v>
      </c>
      <c r="K171" s="228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</row>
    <row r="172" spans="1:26" ht="15.75" customHeight="1" x14ac:dyDescent="0.2">
      <c r="A172" s="456" t="s">
        <v>477</v>
      </c>
      <c r="B172" s="160"/>
      <c r="C172" s="138"/>
      <c r="D172" s="138" t="s">
        <v>469</v>
      </c>
      <c r="E172" s="138" t="s">
        <v>470</v>
      </c>
      <c r="F172" s="138"/>
      <c r="G172" s="248"/>
      <c r="H172" s="215">
        <v>367000</v>
      </c>
      <c r="I172" s="186"/>
      <c r="J172" s="186">
        <f>SUM(H172:I172)</f>
        <v>367000</v>
      </c>
      <c r="K172" s="228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</row>
    <row r="173" spans="1:26" ht="15.75" customHeight="1" x14ac:dyDescent="0.2">
      <c r="A173" s="456" t="s">
        <v>479</v>
      </c>
      <c r="B173" s="137"/>
      <c r="C173" s="138"/>
      <c r="D173" s="138" t="s">
        <v>472</v>
      </c>
      <c r="E173" s="138" t="s">
        <v>473</v>
      </c>
      <c r="F173" s="138"/>
      <c r="G173" s="248"/>
      <c r="H173" s="215">
        <v>250000</v>
      </c>
      <c r="I173" s="186"/>
      <c r="J173" s="186">
        <f>SUM(H173:I173)</f>
        <v>250000</v>
      </c>
      <c r="K173" s="228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</row>
    <row r="174" spans="1:26" ht="15.75" customHeight="1" x14ac:dyDescent="0.2">
      <c r="A174" s="456" t="s">
        <v>480</v>
      </c>
      <c r="B174" s="137"/>
      <c r="C174" s="138"/>
      <c r="D174" s="138" t="s">
        <v>475</v>
      </c>
      <c r="E174" s="138" t="s">
        <v>476</v>
      </c>
      <c r="F174" s="138"/>
      <c r="G174" s="248"/>
      <c r="H174" s="215">
        <v>50000</v>
      </c>
      <c r="I174" s="186">
        <v>-50000</v>
      </c>
      <c r="J174" s="186">
        <f>SUM(H174:I174)</f>
        <v>0</v>
      </c>
      <c r="K174" s="228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</row>
    <row r="175" spans="1:26" ht="15.75" customHeight="1" x14ac:dyDescent="0.2">
      <c r="A175" s="456" t="s">
        <v>483</v>
      </c>
      <c r="B175" s="137"/>
      <c r="C175" s="138"/>
      <c r="D175" s="138" t="s">
        <v>478</v>
      </c>
      <c r="E175" s="138" t="s">
        <v>425</v>
      </c>
      <c r="F175" s="138"/>
      <c r="G175" s="248"/>
      <c r="H175" s="215">
        <v>50000</v>
      </c>
      <c r="I175" s="186"/>
      <c r="J175" s="186">
        <f>SUM(H175:I175)</f>
        <v>50000</v>
      </c>
      <c r="K175" s="228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</row>
    <row r="176" spans="1:26" ht="15.75" customHeight="1" x14ac:dyDescent="0.2">
      <c r="A176" s="455" t="s">
        <v>486</v>
      </c>
      <c r="B176" s="137"/>
      <c r="C176" s="145" t="s">
        <v>326</v>
      </c>
      <c r="D176" s="145"/>
      <c r="E176" s="145" t="s">
        <v>327</v>
      </c>
      <c r="F176" s="145"/>
      <c r="G176" s="248"/>
      <c r="H176" s="214">
        <v>800000</v>
      </c>
      <c r="I176" s="240">
        <v>225707</v>
      </c>
      <c r="J176" s="240">
        <f>J177+J178</f>
        <v>1025707</v>
      </c>
      <c r="K176" s="228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</row>
    <row r="177" spans="1:26" ht="15.75" customHeight="1" x14ac:dyDescent="0.2">
      <c r="A177" s="456" t="s">
        <v>487</v>
      </c>
      <c r="B177" s="137"/>
      <c r="C177" s="138"/>
      <c r="D177" s="138" t="s">
        <v>481</v>
      </c>
      <c r="E177" s="138" t="s">
        <v>482</v>
      </c>
      <c r="F177" s="138"/>
      <c r="G177" s="248"/>
      <c r="H177" s="215">
        <v>600000</v>
      </c>
      <c r="I177" s="186"/>
      <c r="J177" s="186">
        <f>SUM(H177:I177)</f>
        <v>600000</v>
      </c>
      <c r="K177" s="228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</row>
    <row r="178" spans="1:26" ht="15.75" customHeight="1" x14ac:dyDescent="0.2">
      <c r="A178" s="456" t="s">
        <v>488</v>
      </c>
      <c r="B178" s="137"/>
      <c r="C178" s="138"/>
      <c r="D178" s="138" t="s">
        <v>484</v>
      </c>
      <c r="E178" s="138" t="s">
        <v>485</v>
      </c>
      <c r="F178" s="138"/>
      <c r="G178" s="248"/>
      <c r="H178" s="215">
        <v>200000</v>
      </c>
      <c r="I178" s="186">
        <v>225707</v>
      </c>
      <c r="J178" s="186">
        <f>SUM(H178:I178)</f>
        <v>425707</v>
      </c>
      <c r="K178" s="228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</row>
    <row r="179" spans="1:26" ht="15.75" customHeight="1" x14ac:dyDescent="0.2">
      <c r="A179" s="455" t="s">
        <v>489</v>
      </c>
      <c r="B179" s="139" t="s">
        <v>47</v>
      </c>
      <c r="C179" s="145"/>
      <c r="D179" s="145" t="s">
        <v>333</v>
      </c>
      <c r="E179" s="250"/>
      <c r="F179" s="250"/>
      <c r="G179" s="248"/>
      <c r="H179" s="214">
        <f>SUM(H180:H183)</f>
        <v>1462000</v>
      </c>
      <c r="I179" s="186"/>
      <c r="J179" s="240">
        <f>SUM(J180:J183)</f>
        <v>1462000</v>
      </c>
      <c r="K179" s="228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</row>
    <row r="180" spans="1:26" ht="15.75" customHeight="1" x14ac:dyDescent="0.2">
      <c r="A180" s="456" t="s">
        <v>490</v>
      </c>
      <c r="B180" s="137"/>
      <c r="C180" s="138"/>
      <c r="D180" s="138"/>
      <c r="E180" s="249" t="s">
        <v>334</v>
      </c>
      <c r="F180" s="138"/>
      <c r="G180" s="248"/>
      <c r="H180" s="215">
        <v>1234000</v>
      </c>
      <c r="I180" s="186"/>
      <c r="J180" s="186">
        <f>SUM(H180:I180)</f>
        <v>1234000</v>
      </c>
      <c r="K180" s="228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</row>
    <row r="181" spans="1:26" ht="15.75" customHeight="1" x14ac:dyDescent="0.2">
      <c r="A181" s="456" t="s">
        <v>492</v>
      </c>
      <c r="B181" s="137"/>
      <c r="C181" s="138"/>
      <c r="D181" s="138"/>
      <c r="E181" s="249" t="s">
        <v>335</v>
      </c>
      <c r="F181" s="138"/>
      <c r="G181" s="248"/>
      <c r="H181" s="215">
        <v>122000</v>
      </c>
      <c r="I181" s="186"/>
      <c r="J181" s="186">
        <f>SUM(H181:I181)</f>
        <v>122000</v>
      </c>
      <c r="K181" s="228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</row>
    <row r="182" spans="1:26" ht="15.75" customHeight="1" x14ac:dyDescent="0.2">
      <c r="A182" s="456" t="s">
        <v>493</v>
      </c>
      <c r="B182" s="137"/>
      <c r="C182" s="138"/>
      <c r="D182" s="138"/>
      <c r="E182" s="249" t="s">
        <v>336</v>
      </c>
      <c r="F182" s="138"/>
      <c r="G182" s="248"/>
      <c r="H182" s="215">
        <v>106000</v>
      </c>
      <c r="I182" s="186"/>
      <c r="J182" s="186">
        <f>SUM(H182:I182)</f>
        <v>106000</v>
      </c>
      <c r="K182" s="228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</row>
    <row r="183" spans="1:26" ht="15.75" customHeight="1" x14ac:dyDescent="0.2">
      <c r="A183" s="456" t="s">
        <v>494</v>
      </c>
      <c r="B183" s="137"/>
      <c r="C183" s="138"/>
      <c r="D183" s="138"/>
      <c r="E183" s="138" t="s">
        <v>491</v>
      </c>
      <c r="F183" s="138"/>
      <c r="G183" s="248"/>
      <c r="H183" s="215"/>
      <c r="I183" s="186"/>
      <c r="J183" s="186"/>
      <c r="K183" s="228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</row>
    <row r="184" spans="1:26" ht="15.75" customHeight="1" x14ac:dyDescent="0.2">
      <c r="A184" s="455" t="s">
        <v>495</v>
      </c>
      <c r="B184" s="139" t="s">
        <v>50</v>
      </c>
      <c r="C184" s="145"/>
      <c r="D184" s="145" t="s">
        <v>51</v>
      </c>
      <c r="E184" s="145"/>
      <c r="F184" s="145"/>
      <c r="G184" s="248"/>
      <c r="H184" s="214">
        <f>H185+H191+H196+H207+H211</f>
        <v>15650000</v>
      </c>
      <c r="I184" s="214">
        <f>I185+I191+I196+I207+I211</f>
        <v>64845</v>
      </c>
      <c r="J184" s="240">
        <f>J185+J191+J196+J207+J211</f>
        <v>15714845</v>
      </c>
      <c r="K184" s="228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</row>
    <row r="185" spans="1:26" ht="15.75" customHeight="1" x14ac:dyDescent="0.2">
      <c r="A185" s="455" t="s">
        <v>496</v>
      </c>
      <c r="B185" s="255"/>
      <c r="C185" s="145" t="s">
        <v>337</v>
      </c>
      <c r="D185" s="256"/>
      <c r="E185" s="145" t="s">
        <v>338</v>
      </c>
      <c r="F185" s="257"/>
      <c r="G185" s="248"/>
      <c r="H185" s="214">
        <f>H186</f>
        <v>3340000</v>
      </c>
      <c r="I185" s="186"/>
      <c r="J185" s="240">
        <f>J186</f>
        <v>3340000</v>
      </c>
      <c r="K185" s="228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</row>
    <row r="186" spans="1:26" ht="15.75" customHeight="1" x14ac:dyDescent="0.2">
      <c r="A186" s="456" t="s">
        <v>498</v>
      </c>
      <c r="B186" s="137"/>
      <c r="C186" s="138"/>
      <c r="D186" s="138" t="s">
        <v>342</v>
      </c>
      <c r="E186" s="138" t="s">
        <v>343</v>
      </c>
      <c r="F186" s="138"/>
      <c r="G186" s="248"/>
      <c r="H186" s="215">
        <f>H187+H188+H189+H190</f>
        <v>3340000</v>
      </c>
      <c r="I186" s="221"/>
      <c r="J186" s="186">
        <f>J187+J188+J189+J190</f>
        <v>3340000</v>
      </c>
      <c r="K186" s="228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</row>
    <row r="187" spans="1:26" ht="15.75" customHeight="1" x14ac:dyDescent="0.2">
      <c r="A187" s="456" t="s">
        <v>500</v>
      </c>
      <c r="B187" s="139"/>
      <c r="C187" s="145"/>
      <c r="D187" s="145"/>
      <c r="E187" s="145"/>
      <c r="F187" s="249" t="s">
        <v>344</v>
      </c>
      <c r="G187" s="248"/>
      <c r="H187" s="215">
        <v>120000</v>
      </c>
      <c r="I187" s="221"/>
      <c r="J187" s="186">
        <f>SUM(H187:I187)</f>
        <v>120000</v>
      </c>
      <c r="K187" s="228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</row>
    <row r="188" spans="1:26" ht="15.75" customHeight="1" x14ac:dyDescent="0.2">
      <c r="A188" s="456" t="s">
        <v>501</v>
      </c>
      <c r="B188" s="139"/>
      <c r="C188" s="145"/>
      <c r="D188" s="145"/>
      <c r="E188" s="145"/>
      <c r="F188" s="249" t="s">
        <v>497</v>
      </c>
      <c r="G188" s="248"/>
      <c r="H188" s="215">
        <v>1000000</v>
      </c>
      <c r="I188" s="221"/>
      <c r="J188" s="186">
        <f>SUM(H188:I188)</f>
        <v>1000000</v>
      </c>
      <c r="K188" s="228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</row>
    <row r="189" spans="1:26" ht="15.75" customHeight="1" x14ac:dyDescent="0.2">
      <c r="A189" s="456" t="s">
        <v>502</v>
      </c>
      <c r="B189" s="139"/>
      <c r="C189" s="145"/>
      <c r="D189" s="145"/>
      <c r="E189" s="145"/>
      <c r="F189" s="249" t="s">
        <v>499</v>
      </c>
      <c r="G189" s="248"/>
      <c r="H189" s="215">
        <v>100000</v>
      </c>
      <c r="I189" s="221"/>
      <c r="J189" s="186">
        <f>SUM(H189:I189)</f>
        <v>100000</v>
      </c>
      <c r="K189" s="228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</row>
    <row r="190" spans="1:26" ht="15.75" customHeight="1" x14ac:dyDescent="0.2">
      <c r="A190" s="456" t="s">
        <v>503</v>
      </c>
      <c r="B190" s="139"/>
      <c r="C190" s="145"/>
      <c r="D190" s="145"/>
      <c r="E190" s="145"/>
      <c r="F190" s="249" t="s">
        <v>345</v>
      </c>
      <c r="G190" s="248"/>
      <c r="H190" s="215">
        <v>2120000</v>
      </c>
      <c r="I190" s="221"/>
      <c r="J190" s="186">
        <f>SUM(H190:I190)</f>
        <v>2120000</v>
      </c>
      <c r="K190" s="228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</row>
    <row r="191" spans="1:26" ht="15.75" customHeight="1" x14ac:dyDescent="0.2">
      <c r="A191" s="455" t="s">
        <v>504</v>
      </c>
      <c r="B191" s="255"/>
      <c r="C191" s="145" t="s">
        <v>346</v>
      </c>
      <c r="D191" s="256"/>
      <c r="E191" s="145" t="s">
        <v>347</v>
      </c>
      <c r="F191" s="256"/>
      <c r="G191" s="248"/>
      <c r="H191" s="215">
        <f>H192+H194</f>
        <v>410000</v>
      </c>
      <c r="I191" s="215">
        <f>I192+I194</f>
        <v>64845</v>
      </c>
      <c r="J191" s="186">
        <f>J192+J194</f>
        <v>474845</v>
      </c>
      <c r="K191" s="228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</row>
    <row r="192" spans="1:26" ht="15.75" customHeight="1" x14ac:dyDescent="0.2">
      <c r="A192" s="456" t="s">
        <v>505</v>
      </c>
      <c r="B192" s="137"/>
      <c r="C192" s="138"/>
      <c r="D192" s="138" t="s">
        <v>348</v>
      </c>
      <c r="E192" s="138" t="s">
        <v>349</v>
      </c>
      <c r="F192" s="138"/>
      <c r="G192" s="248"/>
      <c r="H192" s="215">
        <v>210000</v>
      </c>
      <c r="I192" s="186"/>
      <c r="J192" s="186">
        <f>SUM(H192:I192)</f>
        <v>210000</v>
      </c>
      <c r="K192" s="228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</row>
    <row r="193" spans="1:26" ht="15.75" customHeight="1" x14ac:dyDescent="0.2">
      <c r="A193" s="456" t="s">
        <v>506</v>
      </c>
      <c r="B193" s="137"/>
      <c r="C193" s="138"/>
      <c r="D193" s="138"/>
      <c r="E193" s="138"/>
      <c r="F193" s="138" t="s">
        <v>351</v>
      </c>
      <c r="G193" s="248"/>
      <c r="H193" s="215">
        <v>210000</v>
      </c>
      <c r="I193" s="221"/>
      <c r="J193" s="186">
        <f>SUM(H193:I193)</f>
        <v>210000</v>
      </c>
      <c r="K193" s="228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</row>
    <row r="194" spans="1:26" ht="15.75" customHeight="1" x14ac:dyDescent="0.2">
      <c r="A194" s="456" t="s">
        <v>507</v>
      </c>
      <c r="B194" s="137"/>
      <c r="C194" s="138"/>
      <c r="D194" s="138" t="s">
        <v>352</v>
      </c>
      <c r="E194" s="138" t="s">
        <v>353</v>
      </c>
      <c r="F194" s="138"/>
      <c r="G194" s="248"/>
      <c r="H194" s="215">
        <v>200000</v>
      </c>
      <c r="I194" s="221">
        <v>64845</v>
      </c>
      <c r="J194" s="186">
        <f>SUM(H194:I194)</f>
        <v>264845</v>
      </c>
      <c r="K194" s="228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</row>
    <row r="195" spans="1:26" ht="15.75" customHeight="1" x14ac:dyDescent="0.2">
      <c r="A195" s="456" t="s">
        <v>508</v>
      </c>
      <c r="B195" s="137"/>
      <c r="C195" s="138"/>
      <c r="D195" s="138"/>
      <c r="E195" s="138"/>
      <c r="F195" s="249" t="s">
        <v>354</v>
      </c>
      <c r="G195" s="248"/>
      <c r="H195" s="215">
        <v>200000</v>
      </c>
      <c r="I195" s="221">
        <v>64845</v>
      </c>
      <c r="J195" s="186">
        <f>SUM(H195:I195)</f>
        <v>264845</v>
      </c>
      <c r="K195" s="228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</row>
    <row r="196" spans="1:26" ht="15.75" customHeight="1" x14ac:dyDescent="0.2">
      <c r="A196" s="455" t="s">
        <v>509</v>
      </c>
      <c r="B196" s="255"/>
      <c r="C196" s="145" t="s">
        <v>355</v>
      </c>
      <c r="D196" s="256"/>
      <c r="E196" s="145" t="s">
        <v>409</v>
      </c>
      <c r="F196" s="256"/>
      <c r="G196" s="248"/>
      <c r="H196" s="214">
        <f>H197+H201+H203+H202+H200</f>
        <v>7910000</v>
      </c>
      <c r="I196" s="221"/>
      <c r="J196" s="240">
        <f>J197+J201+J203+J202+J200</f>
        <v>7910000</v>
      </c>
      <c r="K196" s="228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</row>
    <row r="197" spans="1:26" ht="15.75" customHeight="1" x14ac:dyDescent="0.2">
      <c r="A197" s="456" t="s">
        <v>510</v>
      </c>
      <c r="B197" s="137"/>
      <c r="C197" s="138"/>
      <c r="D197" s="138" t="s">
        <v>410</v>
      </c>
      <c r="E197" s="138" t="s">
        <v>411</v>
      </c>
      <c r="F197" s="138"/>
      <c r="G197" s="248"/>
      <c r="H197" s="215">
        <f>H198+H199</f>
        <v>500000</v>
      </c>
      <c r="I197" s="221"/>
      <c r="J197" s="186">
        <f>J198+J199</f>
        <v>500000</v>
      </c>
      <c r="K197" s="228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</row>
    <row r="198" spans="1:26" ht="15.75" customHeight="1" x14ac:dyDescent="0.2">
      <c r="A198" s="456" t="s">
        <v>513</v>
      </c>
      <c r="B198" s="137"/>
      <c r="C198" s="138"/>
      <c r="D198" s="138"/>
      <c r="E198" s="138"/>
      <c r="F198" s="249" t="s">
        <v>412</v>
      </c>
      <c r="G198" s="248"/>
      <c r="H198" s="215">
        <v>150000</v>
      </c>
      <c r="I198" s="221"/>
      <c r="J198" s="186">
        <f>SUM(H198:I198)</f>
        <v>150000</v>
      </c>
      <c r="K198" s="228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</row>
    <row r="199" spans="1:26" ht="15.75" customHeight="1" x14ac:dyDescent="0.2">
      <c r="A199" s="456" t="s">
        <v>514</v>
      </c>
      <c r="B199" s="137"/>
      <c r="C199" s="138"/>
      <c r="D199" s="138"/>
      <c r="E199" s="138"/>
      <c r="F199" s="249" t="s">
        <v>413</v>
      </c>
      <c r="G199" s="248"/>
      <c r="H199" s="215">
        <v>350000</v>
      </c>
      <c r="I199" s="221"/>
      <c r="J199" s="186">
        <f>SUM(H199:I199)</f>
        <v>350000</v>
      </c>
      <c r="K199" s="228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</row>
    <row r="200" spans="1:26" ht="15.75" customHeight="1" x14ac:dyDescent="0.2">
      <c r="A200" s="456" t="s">
        <v>517</v>
      </c>
      <c r="B200" s="137"/>
      <c r="C200" s="138"/>
      <c r="D200" s="138" t="s">
        <v>511</v>
      </c>
      <c r="E200" s="138" t="s">
        <v>512</v>
      </c>
      <c r="F200" s="249"/>
      <c r="G200" s="248"/>
      <c r="H200" s="215">
        <v>50000</v>
      </c>
      <c r="I200" s="224"/>
      <c r="J200" s="186">
        <f>SUM(H200:I200)</f>
        <v>50000</v>
      </c>
      <c r="K200" s="228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</row>
    <row r="201" spans="1:26" ht="15.75" customHeight="1" x14ac:dyDescent="0.2">
      <c r="A201" s="456" t="s">
        <v>518</v>
      </c>
      <c r="B201" s="137"/>
      <c r="C201" s="138"/>
      <c r="D201" s="138" t="s">
        <v>362</v>
      </c>
      <c r="E201" s="138" t="s">
        <v>414</v>
      </c>
      <c r="F201" s="138"/>
      <c r="G201" s="248"/>
      <c r="H201" s="215">
        <v>1000000</v>
      </c>
      <c r="I201" s="221"/>
      <c r="J201" s="186">
        <f t="shared" ref="J201:J206" si="3">SUM(H201:I201)</f>
        <v>1000000</v>
      </c>
      <c r="K201" s="228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</row>
    <row r="202" spans="1:26" ht="15.75" customHeight="1" x14ac:dyDescent="0.2">
      <c r="A202" s="456" t="s">
        <v>520</v>
      </c>
      <c r="B202" s="137"/>
      <c r="C202" s="138"/>
      <c r="D202" s="138" t="s">
        <v>515</v>
      </c>
      <c r="E202" s="138" t="s">
        <v>516</v>
      </c>
      <c r="F202" s="138"/>
      <c r="G202" s="248"/>
      <c r="H202" s="215">
        <v>1100000</v>
      </c>
      <c r="I202" s="221"/>
      <c r="J202" s="186">
        <f t="shared" si="3"/>
        <v>1100000</v>
      </c>
      <c r="K202" s="228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</row>
    <row r="203" spans="1:26" ht="15.75" customHeight="1" x14ac:dyDescent="0.2">
      <c r="A203" s="456" t="s">
        <v>521</v>
      </c>
      <c r="B203" s="137"/>
      <c r="C203" s="138"/>
      <c r="D203" s="138" t="s">
        <v>364</v>
      </c>
      <c r="E203" s="138" t="s">
        <v>365</v>
      </c>
      <c r="F203" s="138"/>
      <c r="G203" s="248"/>
      <c r="H203" s="215">
        <f>H204+H205+H206</f>
        <v>5260000</v>
      </c>
      <c r="I203" s="221"/>
      <c r="J203" s="186">
        <f t="shared" si="3"/>
        <v>5260000</v>
      </c>
      <c r="K203" s="228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</row>
    <row r="204" spans="1:26" ht="15.75" customHeight="1" x14ac:dyDescent="0.2">
      <c r="A204" s="456" t="s">
        <v>522</v>
      </c>
      <c r="B204" s="137"/>
      <c r="C204" s="138"/>
      <c r="D204" s="138"/>
      <c r="E204" s="138"/>
      <c r="F204" s="249" t="s">
        <v>519</v>
      </c>
      <c r="G204" s="248"/>
      <c r="H204" s="215">
        <v>260000</v>
      </c>
      <c r="I204" s="221"/>
      <c r="J204" s="186">
        <f t="shared" si="3"/>
        <v>260000</v>
      </c>
      <c r="K204" s="228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</row>
    <row r="205" spans="1:26" ht="15.75" customHeight="1" x14ac:dyDescent="0.2">
      <c r="A205" s="456" t="s">
        <v>524</v>
      </c>
      <c r="B205" s="137"/>
      <c r="C205" s="138"/>
      <c r="D205" s="138"/>
      <c r="E205" s="138"/>
      <c r="F205" s="249" t="s">
        <v>430</v>
      </c>
      <c r="G205" s="248"/>
      <c r="H205" s="215">
        <v>1500000</v>
      </c>
      <c r="I205" s="221"/>
      <c r="J205" s="186">
        <f t="shared" si="3"/>
        <v>1500000</v>
      </c>
      <c r="K205" s="228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</row>
    <row r="206" spans="1:26" ht="15.75" customHeight="1" x14ac:dyDescent="0.2">
      <c r="A206" s="456" t="s">
        <v>525</v>
      </c>
      <c r="B206" s="137"/>
      <c r="C206" s="138"/>
      <c r="D206" s="138"/>
      <c r="E206" s="138"/>
      <c r="F206" s="249" t="s">
        <v>460</v>
      </c>
      <c r="G206" s="248"/>
      <c r="H206" s="215">
        <v>3500000</v>
      </c>
      <c r="I206" s="221"/>
      <c r="J206" s="186">
        <f t="shared" si="3"/>
        <v>3500000</v>
      </c>
      <c r="K206" s="228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</row>
    <row r="207" spans="1:26" ht="15.75" customHeight="1" x14ac:dyDescent="0.2">
      <c r="A207" s="455" t="s">
        <v>526</v>
      </c>
      <c r="B207" s="137"/>
      <c r="C207" s="145" t="s">
        <v>368</v>
      </c>
      <c r="D207" s="145"/>
      <c r="E207" s="145" t="s">
        <v>523</v>
      </c>
      <c r="F207" s="256"/>
      <c r="G207" s="248"/>
      <c r="H207" s="214">
        <f>H208+H210</f>
        <v>450000</v>
      </c>
      <c r="I207" s="221"/>
      <c r="J207" s="240">
        <f>J208+J210</f>
        <v>450000</v>
      </c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</row>
    <row r="208" spans="1:26" ht="15.75" customHeight="1" x14ac:dyDescent="0.2">
      <c r="A208" s="456" t="s">
        <v>529</v>
      </c>
      <c r="B208" s="137"/>
      <c r="C208" s="145"/>
      <c r="D208" s="138" t="s">
        <v>370</v>
      </c>
      <c r="E208" s="138" t="s">
        <v>371</v>
      </c>
      <c r="F208" s="138"/>
      <c r="G208" s="248"/>
      <c r="H208" s="215">
        <v>50000</v>
      </c>
      <c r="I208" s="221"/>
      <c r="J208" s="325">
        <f>SUM(H208:I208)</f>
        <v>50000</v>
      </c>
      <c r="K208" s="413"/>
      <c r="L208" s="260"/>
      <c r="M208" s="260"/>
      <c r="N208" s="260"/>
      <c r="O208" s="199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</row>
    <row r="209" spans="1:26" ht="15.75" customHeight="1" x14ac:dyDescent="0.2">
      <c r="A209" s="456" t="s">
        <v>530</v>
      </c>
      <c r="B209" s="137"/>
      <c r="C209" s="145"/>
      <c r="D209" s="138"/>
      <c r="E209" s="249" t="s">
        <v>372</v>
      </c>
      <c r="F209" s="138"/>
      <c r="G209" s="248"/>
      <c r="H209" s="215">
        <v>50000</v>
      </c>
      <c r="I209" s="221"/>
      <c r="J209" s="325">
        <f>SUM(H209:I209)</f>
        <v>50000</v>
      </c>
      <c r="K209" s="413"/>
      <c r="L209" s="260"/>
      <c r="M209" s="260"/>
      <c r="N209" s="260"/>
      <c r="O209" s="199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</row>
    <row r="210" spans="1:26" ht="15.75" customHeight="1" x14ac:dyDescent="0.2">
      <c r="A210" s="456" t="s">
        <v>531</v>
      </c>
      <c r="B210" s="137"/>
      <c r="C210" s="138"/>
      <c r="D210" s="138" t="s">
        <v>527</v>
      </c>
      <c r="E210" s="138" t="s">
        <v>528</v>
      </c>
      <c r="F210" s="249"/>
      <c r="G210" s="248"/>
      <c r="H210" s="215">
        <v>400000</v>
      </c>
      <c r="I210" s="221"/>
      <c r="J210" s="325">
        <f>SUM(H210:I210)</f>
        <v>400000</v>
      </c>
      <c r="K210" s="413"/>
      <c r="L210" s="260"/>
      <c r="M210" s="260"/>
      <c r="N210" s="260"/>
      <c r="O210" s="199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</row>
    <row r="211" spans="1:26" ht="15.75" customHeight="1" x14ac:dyDescent="0.2">
      <c r="A211" s="455" t="s">
        <v>533</v>
      </c>
      <c r="B211" s="255"/>
      <c r="C211" s="145" t="s">
        <v>373</v>
      </c>
      <c r="D211" s="256"/>
      <c r="E211" s="145" t="s">
        <v>374</v>
      </c>
      <c r="F211" s="256"/>
      <c r="G211" s="248"/>
      <c r="H211" s="214">
        <f>H212+H213+H214</f>
        <v>3540000</v>
      </c>
      <c r="I211" s="221"/>
      <c r="J211" s="240">
        <f>J212+J213+J214</f>
        <v>3540000</v>
      </c>
      <c r="K211" s="413"/>
      <c r="L211" s="260"/>
      <c r="M211" s="260"/>
      <c r="N211" s="266"/>
      <c r="O211" s="199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</row>
    <row r="212" spans="1:26" ht="15.75" customHeight="1" x14ac:dyDescent="0.2">
      <c r="A212" s="456" t="s">
        <v>535</v>
      </c>
      <c r="B212" s="137"/>
      <c r="C212" s="138"/>
      <c r="D212" s="138" t="s">
        <v>375</v>
      </c>
      <c r="E212" s="138" t="s">
        <v>376</v>
      </c>
      <c r="F212" s="138"/>
      <c r="G212" s="248"/>
      <c r="H212" s="215">
        <v>2690000</v>
      </c>
      <c r="I212" s="221"/>
      <c r="J212" s="186">
        <f>SUM(H212:I212)</f>
        <v>2690000</v>
      </c>
      <c r="K212" s="418"/>
      <c r="L212" s="199"/>
      <c r="M212" s="409"/>
      <c r="N212" s="199"/>
      <c r="O212" s="199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</row>
    <row r="213" spans="1:26" ht="15.75" customHeight="1" x14ac:dyDescent="0.2">
      <c r="A213" s="456" t="s">
        <v>536</v>
      </c>
      <c r="B213" s="299"/>
      <c r="C213" s="138"/>
      <c r="D213" s="138" t="s">
        <v>423</v>
      </c>
      <c r="E213" s="138" t="s">
        <v>532</v>
      </c>
      <c r="F213" s="138"/>
      <c r="G213" s="248"/>
      <c r="H213" s="215">
        <v>450000</v>
      </c>
      <c r="I213" s="221"/>
      <c r="J213" s="186">
        <f>SUM(H213:I213)</f>
        <v>450000</v>
      </c>
      <c r="K213" s="228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</row>
    <row r="214" spans="1:26" ht="15.75" customHeight="1" x14ac:dyDescent="0.2">
      <c r="A214" s="456" t="s">
        <v>1080</v>
      </c>
      <c r="B214" s="299"/>
      <c r="C214" s="138"/>
      <c r="D214" s="138" t="s">
        <v>377</v>
      </c>
      <c r="E214" s="138" t="s">
        <v>534</v>
      </c>
      <c r="F214" s="138"/>
      <c r="G214" s="248"/>
      <c r="H214" s="215">
        <v>400000</v>
      </c>
      <c r="I214" s="221"/>
      <c r="J214" s="186">
        <f>SUM(H214:I214)</f>
        <v>400000</v>
      </c>
      <c r="K214" s="228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</row>
    <row r="215" spans="1:26" ht="15.75" customHeight="1" x14ac:dyDescent="0.2">
      <c r="A215" s="455" t="s">
        <v>539</v>
      </c>
      <c r="B215" s="275" t="s">
        <v>62</v>
      </c>
      <c r="C215" s="138"/>
      <c r="D215" s="145" t="s">
        <v>63</v>
      </c>
      <c r="E215" s="138"/>
      <c r="F215" s="138"/>
      <c r="G215" s="248"/>
      <c r="H215" s="508">
        <f>H216+H217+H219+H221</f>
        <v>10000000</v>
      </c>
      <c r="I215" s="508">
        <f>I216+I217+I219+I221+I218</f>
        <v>12986977</v>
      </c>
      <c r="J215" s="240">
        <f>J216+J217+J219+J221+J218</f>
        <v>22986977</v>
      </c>
      <c r="K215" s="228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</row>
    <row r="216" spans="1:26" ht="15.75" customHeight="1" x14ac:dyDescent="0.2">
      <c r="A216" s="456" t="s">
        <v>540</v>
      </c>
      <c r="B216" s="275"/>
      <c r="C216" s="138" t="s">
        <v>537</v>
      </c>
      <c r="D216" s="145"/>
      <c r="E216" s="138" t="s">
        <v>538</v>
      </c>
      <c r="F216" s="138"/>
      <c r="G216" s="324"/>
      <c r="H216" s="186">
        <v>5512000</v>
      </c>
      <c r="I216" s="224">
        <v>-2100000</v>
      </c>
      <c r="J216" s="186">
        <v>3412000</v>
      </c>
      <c r="K216" s="228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</row>
    <row r="217" spans="1:26" s="274" customFormat="1" ht="15.75" customHeight="1" x14ac:dyDescent="0.2">
      <c r="A217" s="456" t="s">
        <v>541</v>
      </c>
      <c r="B217" s="271"/>
      <c r="C217" s="264" t="s">
        <v>416</v>
      </c>
      <c r="D217" s="264"/>
      <c r="E217" s="264" t="s">
        <v>417</v>
      </c>
      <c r="F217" s="264"/>
      <c r="G217" s="429"/>
      <c r="H217" s="197">
        <v>1575000</v>
      </c>
      <c r="I217" s="197">
        <v>-1575000</v>
      </c>
      <c r="J217" s="197">
        <f>SUM(H217:I217)</f>
        <v>0</v>
      </c>
      <c r="K217" s="233"/>
      <c r="L217" s="232"/>
      <c r="M217" s="232"/>
      <c r="N217" s="232"/>
      <c r="O217" s="232"/>
      <c r="P217" s="232"/>
      <c r="Q217" s="232"/>
      <c r="R217" s="232"/>
      <c r="S217" s="232"/>
      <c r="T217" s="232"/>
      <c r="U217" s="232"/>
      <c r="V217" s="232"/>
      <c r="W217" s="232"/>
      <c r="X217" s="232"/>
      <c r="Y217" s="232"/>
      <c r="Z217" s="232"/>
    </row>
    <row r="218" spans="1:26" s="274" customFormat="1" ht="15.75" customHeight="1" x14ac:dyDescent="0.2">
      <c r="A218" s="456" t="s">
        <v>543</v>
      </c>
      <c r="B218" s="271"/>
      <c r="C218" s="264"/>
      <c r="D218" s="264"/>
      <c r="E218" s="264" t="s">
        <v>1079</v>
      </c>
      <c r="F218" s="264"/>
      <c r="G218" s="429"/>
      <c r="H218" s="197"/>
      <c r="I218" s="197">
        <v>15242000</v>
      </c>
      <c r="J218" s="197">
        <f>SUM(I218)</f>
        <v>15242000</v>
      </c>
      <c r="K218" s="233"/>
      <c r="L218" s="232"/>
      <c r="M218" s="232"/>
      <c r="N218" s="232"/>
      <c r="O218" s="232"/>
      <c r="P218" s="232"/>
      <c r="Q218" s="232"/>
      <c r="R218" s="232"/>
      <c r="S218" s="232"/>
      <c r="T218" s="232"/>
      <c r="U218" s="232"/>
      <c r="V218" s="232"/>
      <c r="W218" s="232"/>
      <c r="X218" s="232"/>
      <c r="Y218" s="232"/>
      <c r="Z218" s="232"/>
    </row>
    <row r="219" spans="1:26" s="274" customFormat="1" ht="15.75" customHeight="1" x14ac:dyDescent="0.2">
      <c r="A219" s="456" t="s">
        <v>544</v>
      </c>
      <c r="B219" s="271"/>
      <c r="C219" s="264" t="s">
        <v>391</v>
      </c>
      <c r="D219" s="264"/>
      <c r="E219" s="264" t="s">
        <v>392</v>
      </c>
      <c r="F219" s="264"/>
      <c r="G219" s="429"/>
      <c r="H219" s="197">
        <v>787000</v>
      </c>
      <c r="I219" s="197">
        <v>423000</v>
      </c>
      <c r="J219" s="197">
        <f>SUM(H219:I219)</f>
        <v>1210000</v>
      </c>
      <c r="K219" s="233"/>
      <c r="L219" s="232"/>
      <c r="M219" s="232"/>
      <c r="N219" s="232"/>
      <c r="O219" s="232"/>
      <c r="P219" s="232"/>
      <c r="Q219" s="232"/>
      <c r="R219" s="232"/>
      <c r="S219" s="232"/>
      <c r="T219" s="232"/>
      <c r="U219" s="232"/>
      <c r="V219" s="232"/>
      <c r="W219" s="232"/>
      <c r="X219" s="232"/>
      <c r="Y219" s="232"/>
      <c r="Z219" s="232"/>
    </row>
    <row r="220" spans="1:26" s="274" customFormat="1" ht="15.75" customHeight="1" x14ac:dyDescent="0.2">
      <c r="A220" s="456" t="s">
        <v>545</v>
      </c>
      <c r="B220" s="271"/>
      <c r="C220" s="264"/>
      <c r="D220" s="264"/>
      <c r="F220" s="264" t="s">
        <v>542</v>
      </c>
      <c r="G220" s="429"/>
      <c r="H220" s="197">
        <v>787000</v>
      </c>
      <c r="I220" s="197">
        <v>423000</v>
      </c>
      <c r="J220" s="197">
        <f>SUM(H220:I220)</f>
        <v>1210000</v>
      </c>
      <c r="K220" s="233"/>
      <c r="L220" s="232"/>
      <c r="M220" s="232"/>
      <c r="N220" s="232"/>
      <c r="O220" s="232"/>
      <c r="P220" s="232"/>
      <c r="Q220" s="232"/>
      <c r="R220" s="232"/>
      <c r="S220" s="232"/>
      <c r="T220" s="232"/>
      <c r="U220" s="232"/>
      <c r="V220" s="232"/>
      <c r="W220" s="232"/>
      <c r="X220" s="232"/>
      <c r="Y220" s="232"/>
      <c r="Z220" s="232"/>
    </row>
    <row r="221" spans="1:26" s="274" customFormat="1" ht="15.75" customHeight="1" x14ac:dyDescent="0.2">
      <c r="A221" s="456" t="s">
        <v>546</v>
      </c>
      <c r="B221" s="271"/>
      <c r="C221" s="264" t="s">
        <v>397</v>
      </c>
      <c r="D221" s="264"/>
      <c r="E221" s="264" t="s">
        <v>398</v>
      </c>
      <c r="F221" s="264"/>
      <c r="G221" s="429"/>
      <c r="H221" s="197">
        <v>2126000</v>
      </c>
      <c r="I221" s="197">
        <v>996977</v>
      </c>
      <c r="J221" s="197">
        <f>SUM(H221:I221)</f>
        <v>3122977</v>
      </c>
      <c r="K221" s="233"/>
      <c r="L221" s="232"/>
      <c r="M221" s="232"/>
      <c r="N221" s="232"/>
      <c r="O221" s="232"/>
      <c r="P221" s="232"/>
      <c r="Q221" s="232"/>
      <c r="R221" s="232"/>
      <c r="S221" s="232"/>
      <c r="T221" s="232"/>
      <c r="U221" s="232"/>
      <c r="V221" s="232"/>
      <c r="W221" s="232"/>
      <c r="X221" s="232"/>
      <c r="Y221" s="232"/>
      <c r="Z221" s="232"/>
    </row>
    <row r="222" spans="1:26" s="274" customFormat="1" ht="15.75" customHeight="1" x14ac:dyDescent="0.2">
      <c r="A222" s="455" t="s">
        <v>547</v>
      </c>
      <c r="B222" s="277" t="s">
        <v>65</v>
      </c>
      <c r="C222" s="165"/>
      <c r="D222" s="164" t="s">
        <v>66</v>
      </c>
      <c r="E222" s="165"/>
      <c r="F222" s="165"/>
      <c r="G222" s="429"/>
      <c r="H222" s="191">
        <f>H223+H224</f>
        <v>6500000</v>
      </c>
      <c r="I222" s="191">
        <f>I223+I224</f>
        <v>-3000000</v>
      </c>
      <c r="J222" s="191">
        <f>J223+J224</f>
        <v>3500000</v>
      </c>
      <c r="K222" s="233"/>
      <c r="L222" s="232"/>
      <c r="M222" s="232"/>
      <c r="N222" s="232"/>
      <c r="O222" s="232"/>
      <c r="P222" s="232"/>
      <c r="Q222" s="232"/>
      <c r="R222" s="232"/>
      <c r="S222" s="232"/>
      <c r="T222" s="232"/>
      <c r="U222" s="232"/>
      <c r="V222" s="232"/>
      <c r="W222" s="232"/>
      <c r="X222" s="232"/>
      <c r="Y222" s="232"/>
      <c r="Z222" s="232"/>
    </row>
    <row r="223" spans="1:26" s="274" customFormat="1" ht="15.75" customHeight="1" x14ac:dyDescent="0.2">
      <c r="A223" s="456" t="s">
        <v>549</v>
      </c>
      <c r="B223" s="278"/>
      <c r="C223" s="165" t="s">
        <v>399</v>
      </c>
      <c r="D223" s="165"/>
      <c r="E223" s="165" t="s">
        <v>400</v>
      </c>
      <c r="F223" s="165"/>
      <c r="G223" s="269"/>
      <c r="H223" s="509">
        <v>5437000</v>
      </c>
      <c r="I223" s="510">
        <v>-2362000</v>
      </c>
      <c r="J223" s="511">
        <f>SUM(H223:I223)</f>
        <v>3075000</v>
      </c>
      <c r="K223" s="233"/>
      <c r="L223" s="232"/>
      <c r="M223" s="232"/>
      <c r="N223" s="232"/>
      <c r="O223" s="232"/>
      <c r="P223" s="232"/>
      <c r="Q223" s="232"/>
      <c r="R223" s="232"/>
      <c r="S223" s="232"/>
      <c r="T223" s="232"/>
      <c r="U223" s="232"/>
      <c r="V223" s="232"/>
      <c r="W223" s="232"/>
      <c r="X223" s="232"/>
      <c r="Y223" s="232"/>
      <c r="Z223" s="232"/>
    </row>
    <row r="224" spans="1:26" s="274" customFormat="1" ht="15.75" customHeight="1" x14ac:dyDescent="0.2">
      <c r="A224" s="456" t="s">
        <v>550</v>
      </c>
      <c r="B224" s="278"/>
      <c r="C224" s="165" t="s">
        <v>401</v>
      </c>
      <c r="D224" s="165"/>
      <c r="E224" s="165" t="s">
        <v>402</v>
      </c>
      <c r="F224" s="165"/>
      <c r="G224" s="269"/>
      <c r="H224" s="238">
        <v>1063000</v>
      </c>
      <c r="I224" s="224">
        <v>-638000</v>
      </c>
      <c r="J224" s="197">
        <f>SUM(H224:I224)</f>
        <v>425000</v>
      </c>
      <c r="K224" s="233"/>
      <c r="L224" s="232"/>
      <c r="M224" s="232"/>
      <c r="N224" s="232"/>
      <c r="O224" s="232"/>
      <c r="P224" s="232"/>
      <c r="Q224" s="232"/>
      <c r="R224" s="232"/>
      <c r="S224" s="232"/>
      <c r="T224" s="232"/>
      <c r="U224" s="232"/>
      <c r="V224" s="232"/>
      <c r="W224" s="232"/>
      <c r="X224" s="232"/>
      <c r="Y224" s="232"/>
      <c r="Z224" s="232"/>
    </row>
    <row r="225" spans="1:26" s="274" customFormat="1" ht="15.75" customHeight="1" x14ac:dyDescent="0.2">
      <c r="A225" s="455" t="s">
        <v>551</v>
      </c>
      <c r="B225" s="169" t="s">
        <v>548</v>
      </c>
      <c r="C225" s="170"/>
      <c r="D225" s="170"/>
      <c r="E225" s="170"/>
      <c r="F225" s="170"/>
      <c r="G225" s="280"/>
      <c r="H225" s="213">
        <f>SUM(H226)</f>
        <v>1043000</v>
      </c>
      <c r="I225" s="213">
        <f t="shared" ref="I225:J225" si="4">SUM(I226)</f>
        <v>0</v>
      </c>
      <c r="J225" s="189">
        <f t="shared" si="4"/>
        <v>1043000</v>
      </c>
      <c r="K225" s="233"/>
      <c r="L225" s="232"/>
      <c r="M225" s="232"/>
      <c r="N225" s="232"/>
      <c r="O225" s="232"/>
      <c r="P225" s="232"/>
      <c r="Q225" s="232"/>
      <c r="R225" s="232"/>
      <c r="S225" s="232"/>
      <c r="T225" s="232"/>
      <c r="U225" s="232"/>
      <c r="V225" s="232"/>
      <c r="W225" s="232"/>
      <c r="X225" s="232"/>
      <c r="Y225" s="232"/>
      <c r="Z225" s="232"/>
    </row>
    <row r="226" spans="1:26" s="274" customFormat="1" ht="15.75" customHeight="1" x14ac:dyDescent="0.2">
      <c r="A226" s="456" t="s">
        <v>552</v>
      </c>
      <c r="B226" s="267" t="s">
        <v>56</v>
      </c>
      <c r="C226" s="268"/>
      <c r="D226" s="268" t="s">
        <v>57</v>
      </c>
      <c r="E226" s="268"/>
      <c r="F226" s="268"/>
      <c r="G226" s="269"/>
      <c r="H226" s="344">
        <f>H227</f>
        <v>1043000</v>
      </c>
      <c r="I226" s="344">
        <f t="shared" ref="I226:J226" si="5">I227</f>
        <v>0</v>
      </c>
      <c r="J226" s="191">
        <f t="shared" si="5"/>
        <v>1043000</v>
      </c>
      <c r="K226" s="233"/>
      <c r="L226" s="232"/>
      <c r="M226" s="232"/>
      <c r="N226" s="232"/>
      <c r="O226" s="232"/>
      <c r="P226" s="232"/>
      <c r="Q226" s="232"/>
      <c r="R226" s="232"/>
      <c r="S226" s="232"/>
      <c r="T226" s="232"/>
      <c r="U226" s="232"/>
      <c r="V226" s="232"/>
      <c r="W226" s="232"/>
      <c r="X226" s="232"/>
      <c r="Y226" s="232"/>
      <c r="Z226" s="232"/>
    </row>
    <row r="227" spans="1:26" s="274" customFormat="1" ht="15.75" customHeight="1" x14ac:dyDescent="0.2">
      <c r="A227" s="456" t="s">
        <v>553</v>
      </c>
      <c r="B227" s="271"/>
      <c r="C227" s="264"/>
      <c r="D227" s="264" t="s">
        <v>381</v>
      </c>
      <c r="E227" s="264" t="s">
        <v>382</v>
      </c>
      <c r="F227" s="264"/>
      <c r="G227" s="269"/>
      <c r="H227" s="238">
        <v>1043000</v>
      </c>
      <c r="I227" s="197"/>
      <c r="J227" s="197">
        <f>SUM(H227:I227)</f>
        <v>1043000</v>
      </c>
      <c r="K227" s="233"/>
      <c r="L227" s="232"/>
      <c r="M227" s="232"/>
      <c r="N227" s="232"/>
      <c r="O227" s="232"/>
      <c r="P227" s="232"/>
      <c r="Q227" s="232"/>
      <c r="R227" s="232"/>
      <c r="S227" s="232"/>
      <c r="T227" s="232"/>
      <c r="U227" s="232"/>
      <c r="V227" s="232"/>
      <c r="W227" s="232"/>
      <c r="X227" s="232"/>
      <c r="Y227" s="232"/>
      <c r="Z227" s="232"/>
    </row>
    <row r="228" spans="1:26" s="274" customFormat="1" ht="15.75" customHeight="1" x14ac:dyDescent="0.2">
      <c r="A228" s="456" t="s">
        <v>554</v>
      </c>
      <c r="B228" s="271"/>
      <c r="C228" s="264"/>
      <c r="D228" s="264"/>
      <c r="E228" s="264"/>
      <c r="F228" s="264"/>
      <c r="G228" s="269"/>
      <c r="H228" s="238"/>
      <c r="I228" s="197"/>
      <c r="J228" s="197"/>
      <c r="K228" s="233"/>
      <c r="L228" s="232"/>
      <c r="M228" s="232"/>
      <c r="N228" s="232"/>
      <c r="O228" s="232"/>
      <c r="P228" s="232"/>
      <c r="Q228" s="232"/>
      <c r="R228" s="232"/>
      <c r="S228" s="232"/>
      <c r="T228" s="232"/>
      <c r="U228" s="232"/>
      <c r="V228" s="232"/>
      <c r="W228" s="232"/>
      <c r="X228" s="232"/>
      <c r="Y228" s="232"/>
      <c r="Z228" s="232"/>
    </row>
    <row r="229" spans="1:26" ht="15.75" customHeight="1" x14ac:dyDescent="0.2">
      <c r="A229" s="460" t="s">
        <v>555</v>
      </c>
      <c r="B229" s="169" t="s">
        <v>164</v>
      </c>
      <c r="C229" s="170"/>
      <c r="D229" s="170"/>
      <c r="E229" s="170"/>
      <c r="F229" s="170"/>
      <c r="G229" s="280">
        <v>1</v>
      </c>
      <c r="H229" s="213">
        <f>H230+H236+H240</f>
        <v>3376000</v>
      </c>
      <c r="I229" s="213">
        <f>I230+I236+I240</f>
        <v>-123000</v>
      </c>
      <c r="J229" s="189">
        <f>J230+J236+J240</f>
        <v>3253000</v>
      </c>
      <c r="K229" s="228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</row>
    <row r="230" spans="1:26" ht="15.75" customHeight="1" x14ac:dyDescent="0.2">
      <c r="A230" s="455" t="s">
        <v>556</v>
      </c>
      <c r="B230" s="139" t="s">
        <v>44</v>
      </c>
      <c r="C230" s="145"/>
      <c r="D230" s="145" t="s">
        <v>322</v>
      </c>
      <c r="E230" s="145"/>
      <c r="F230" s="145"/>
      <c r="G230" s="248"/>
      <c r="H230" s="214">
        <f>SUM(H231)</f>
        <v>2446000</v>
      </c>
      <c r="I230" s="214">
        <f>SUM(I231)</f>
        <v>-123000</v>
      </c>
      <c r="J230" s="240">
        <f>SUM(J231)</f>
        <v>2323000</v>
      </c>
      <c r="K230" s="228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</row>
    <row r="231" spans="1:26" ht="15.75" customHeight="1" x14ac:dyDescent="0.2">
      <c r="A231" s="455" t="s">
        <v>557</v>
      </c>
      <c r="B231" s="137"/>
      <c r="C231" s="145" t="s">
        <v>323</v>
      </c>
      <c r="D231" s="145"/>
      <c r="E231" s="145" t="s">
        <v>425</v>
      </c>
      <c r="F231" s="145"/>
      <c r="G231" s="248"/>
      <c r="H231" s="214">
        <f>SUM(H232:H235)</f>
        <v>2446000</v>
      </c>
      <c r="I231" s="214">
        <f>SUM(I232:I235)</f>
        <v>-123000</v>
      </c>
      <c r="J231" s="240">
        <f>SUM(J232:J235)</f>
        <v>2323000</v>
      </c>
      <c r="K231" s="228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</row>
    <row r="232" spans="1:26" ht="15.75" customHeight="1" x14ac:dyDescent="0.2">
      <c r="A232" s="456" t="s">
        <v>560</v>
      </c>
      <c r="B232" s="160"/>
      <c r="C232" s="138"/>
      <c r="D232" s="138" t="s">
        <v>426</v>
      </c>
      <c r="E232" s="138" t="s">
        <v>427</v>
      </c>
      <c r="F232" s="138"/>
      <c r="G232" s="248"/>
      <c r="H232" s="215">
        <v>2134000</v>
      </c>
      <c r="I232" s="186"/>
      <c r="J232" s="186">
        <f>SUM(H232:I232)</f>
        <v>2134000</v>
      </c>
      <c r="K232" s="228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</row>
    <row r="233" spans="1:26" ht="15.75" customHeight="1" x14ac:dyDescent="0.2">
      <c r="A233" s="456" t="s">
        <v>561</v>
      </c>
      <c r="B233" s="137"/>
      <c r="C233" s="138"/>
      <c r="D233" s="138" t="s">
        <v>472</v>
      </c>
      <c r="E233" s="138" t="s">
        <v>473</v>
      </c>
      <c r="F233" s="138"/>
      <c r="G233" s="248"/>
      <c r="H233" s="215">
        <v>149000</v>
      </c>
      <c r="I233" s="186"/>
      <c r="J233" s="186">
        <f>SUM(H233:I233)</f>
        <v>149000</v>
      </c>
      <c r="K233" s="228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</row>
    <row r="234" spans="1:26" ht="15.75" customHeight="1" x14ac:dyDescent="0.2">
      <c r="A234" s="456" t="s">
        <v>562</v>
      </c>
      <c r="B234" s="137"/>
      <c r="C234" s="138"/>
      <c r="D234" s="138" t="s">
        <v>558</v>
      </c>
      <c r="E234" s="138" t="s">
        <v>559</v>
      </c>
      <c r="F234" s="138"/>
      <c r="G234" s="248"/>
      <c r="H234" s="215">
        <v>123000</v>
      </c>
      <c r="I234" s="186">
        <v>-123000</v>
      </c>
      <c r="J234" s="186">
        <f>SUM(H234:I234)</f>
        <v>0</v>
      </c>
      <c r="K234" s="228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</row>
    <row r="235" spans="1:26" ht="15.75" customHeight="1" x14ac:dyDescent="0.2">
      <c r="A235" s="456" t="s">
        <v>563</v>
      </c>
      <c r="B235" s="137"/>
      <c r="C235" s="138"/>
      <c r="D235" s="138" t="s">
        <v>475</v>
      </c>
      <c r="E235" s="138" t="s">
        <v>476</v>
      </c>
      <c r="F235" s="138"/>
      <c r="G235" s="248"/>
      <c r="H235" s="215">
        <v>40000</v>
      </c>
      <c r="I235" s="186"/>
      <c r="J235" s="186">
        <f>SUM(H235:I235)</f>
        <v>40000</v>
      </c>
      <c r="K235" s="228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</row>
    <row r="236" spans="1:26" ht="15.75" customHeight="1" x14ac:dyDescent="0.2">
      <c r="A236" s="455" t="s">
        <v>564</v>
      </c>
      <c r="B236" s="139" t="s">
        <v>47</v>
      </c>
      <c r="C236" s="145"/>
      <c r="D236" s="145" t="s">
        <v>333</v>
      </c>
      <c r="E236" s="250"/>
      <c r="F236" s="250"/>
      <c r="G236" s="248"/>
      <c r="H236" s="214">
        <f>SUM(H237:H239)</f>
        <v>548000</v>
      </c>
      <c r="I236" s="186"/>
      <c r="J236" s="240">
        <f>SUM(J237:J239)</f>
        <v>548000</v>
      </c>
      <c r="K236" s="228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</row>
    <row r="237" spans="1:26" ht="15.75" customHeight="1" x14ac:dyDescent="0.2">
      <c r="A237" s="456" t="s">
        <v>565</v>
      </c>
      <c r="B237" s="137"/>
      <c r="C237" s="138"/>
      <c r="D237" s="138"/>
      <c r="E237" s="249" t="s">
        <v>334</v>
      </c>
      <c r="F237" s="138"/>
      <c r="G237" s="248"/>
      <c r="H237" s="215">
        <v>479000</v>
      </c>
      <c r="I237" s="186"/>
      <c r="J237" s="186">
        <f>SUM(H237:I237)</f>
        <v>479000</v>
      </c>
      <c r="K237" s="228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</row>
    <row r="238" spans="1:26" ht="15.75" customHeight="1" x14ac:dyDescent="0.2">
      <c r="A238" s="456" t="s">
        <v>566</v>
      </c>
      <c r="B238" s="137"/>
      <c r="C238" s="138"/>
      <c r="D238" s="138"/>
      <c r="E238" s="249" t="s">
        <v>335</v>
      </c>
      <c r="F238" s="138"/>
      <c r="G238" s="248"/>
      <c r="H238" s="215">
        <v>35000</v>
      </c>
      <c r="I238" s="186"/>
      <c r="J238" s="186">
        <f>SUM(H238:I238)</f>
        <v>35000</v>
      </c>
      <c r="K238" s="228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</row>
    <row r="239" spans="1:26" ht="15.75" customHeight="1" x14ac:dyDescent="0.2">
      <c r="A239" s="456" t="s">
        <v>567</v>
      </c>
      <c r="B239" s="137"/>
      <c r="C239" s="138"/>
      <c r="D239" s="138"/>
      <c r="E239" s="249" t="s">
        <v>336</v>
      </c>
      <c r="F239" s="138"/>
      <c r="G239" s="248"/>
      <c r="H239" s="215">
        <v>34000</v>
      </c>
      <c r="I239" s="186"/>
      <c r="J239" s="186">
        <f>SUM(H239:I239)</f>
        <v>34000</v>
      </c>
      <c r="K239" s="228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</row>
    <row r="240" spans="1:26" ht="15.75" customHeight="1" x14ac:dyDescent="0.2">
      <c r="A240" s="455" t="s">
        <v>568</v>
      </c>
      <c r="B240" s="139" t="s">
        <v>50</v>
      </c>
      <c r="C240" s="145"/>
      <c r="D240" s="145" t="s">
        <v>51</v>
      </c>
      <c r="E240" s="145"/>
      <c r="F240" s="145"/>
      <c r="G240" s="248"/>
      <c r="H240" s="214">
        <f>H241+H245+H248+H253+H256</f>
        <v>382000</v>
      </c>
      <c r="I240" s="186"/>
      <c r="J240" s="240">
        <f>J241+J245+J248+J253+J256</f>
        <v>382000</v>
      </c>
      <c r="K240" s="228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</row>
    <row r="241" spans="1:26" ht="15.75" customHeight="1" x14ac:dyDescent="0.2">
      <c r="A241" s="455" t="s">
        <v>569</v>
      </c>
      <c r="B241" s="255"/>
      <c r="C241" s="145" t="s">
        <v>337</v>
      </c>
      <c r="D241" s="256"/>
      <c r="E241" s="145" t="s">
        <v>338</v>
      </c>
      <c r="F241" s="257"/>
      <c r="G241" s="248"/>
      <c r="H241" s="214">
        <f>H242</f>
        <v>25000</v>
      </c>
      <c r="I241" s="186"/>
      <c r="J241" s="240">
        <f>J242</f>
        <v>25000</v>
      </c>
      <c r="K241" s="228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</row>
    <row r="242" spans="1:26" ht="15.75" customHeight="1" x14ac:dyDescent="0.2">
      <c r="A242" s="456" t="s">
        <v>570</v>
      </c>
      <c r="B242" s="137"/>
      <c r="C242" s="138"/>
      <c r="D242" s="138" t="s">
        <v>342</v>
      </c>
      <c r="E242" s="138" t="s">
        <v>343</v>
      </c>
      <c r="F242" s="138"/>
      <c r="G242" s="248"/>
      <c r="H242" s="215">
        <v>25000</v>
      </c>
      <c r="I242" s="186"/>
      <c r="J242" s="186">
        <f>SUM(H242:I242)</f>
        <v>25000</v>
      </c>
      <c r="K242" s="228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</row>
    <row r="243" spans="1:26" ht="15.75" customHeight="1" x14ac:dyDescent="0.2">
      <c r="A243" s="456" t="s">
        <v>571</v>
      </c>
      <c r="B243" s="139"/>
      <c r="C243" s="145"/>
      <c r="D243" s="145"/>
      <c r="E243" s="145"/>
      <c r="F243" s="249" t="s">
        <v>344</v>
      </c>
      <c r="G243" s="248"/>
      <c r="H243" s="215">
        <v>15000</v>
      </c>
      <c r="I243" s="186"/>
      <c r="J243" s="186">
        <f>SUM(H243:I243)</f>
        <v>15000</v>
      </c>
      <c r="K243" s="228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</row>
    <row r="244" spans="1:26" ht="15.75" customHeight="1" x14ac:dyDescent="0.2">
      <c r="A244" s="456" t="s">
        <v>572</v>
      </c>
      <c r="B244" s="139"/>
      <c r="C244" s="145"/>
      <c r="D244" s="145"/>
      <c r="E244" s="145"/>
      <c r="F244" s="249" t="s">
        <v>345</v>
      </c>
      <c r="G244" s="248"/>
      <c r="H244" s="215">
        <v>10000</v>
      </c>
      <c r="I244" s="186"/>
      <c r="J244" s="186">
        <f>SUM(H244:I244)</f>
        <v>10000</v>
      </c>
      <c r="K244" s="228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</row>
    <row r="245" spans="1:26" ht="15.75" customHeight="1" x14ac:dyDescent="0.2">
      <c r="A245" s="455" t="s">
        <v>573</v>
      </c>
      <c r="B245" s="255"/>
      <c r="C245" s="145" t="s">
        <v>346</v>
      </c>
      <c r="D245" s="256"/>
      <c r="E245" s="145" t="s">
        <v>347</v>
      </c>
      <c r="F245" s="256"/>
      <c r="G245" s="248"/>
      <c r="H245" s="214">
        <f>H246</f>
        <v>120000</v>
      </c>
      <c r="I245" s="186"/>
      <c r="J245" s="240">
        <f>J246</f>
        <v>120000</v>
      </c>
      <c r="K245" s="228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</row>
    <row r="246" spans="1:26" ht="15.75" customHeight="1" x14ac:dyDescent="0.2">
      <c r="A246" s="456" t="s">
        <v>574</v>
      </c>
      <c r="B246" s="137"/>
      <c r="C246" s="138"/>
      <c r="D246" s="138" t="s">
        <v>352</v>
      </c>
      <c r="E246" s="138" t="s">
        <v>353</v>
      </c>
      <c r="F246" s="138"/>
      <c r="G246" s="248"/>
      <c r="H246" s="215">
        <v>120000</v>
      </c>
      <c r="I246" s="186"/>
      <c r="J246" s="186">
        <f>SUM(H246:I246)</f>
        <v>120000</v>
      </c>
      <c r="K246" s="228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</row>
    <row r="247" spans="1:26" ht="15.75" customHeight="1" x14ac:dyDescent="0.2">
      <c r="A247" s="456" t="s">
        <v>575</v>
      </c>
      <c r="B247" s="137"/>
      <c r="C247" s="138"/>
      <c r="D247" s="138"/>
      <c r="E247" s="138"/>
      <c r="F247" s="249" t="s">
        <v>354</v>
      </c>
      <c r="G247" s="248"/>
      <c r="H247" s="215">
        <v>120000</v>
      </c>
      <c r="I247" s="186"/>
      <c r="J247" s="186">
        <f>SUM(H247:I247)</f>
        <v>120000</v>
      </c>
      <c r="K247" s="228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</row>
    <row r="248" spans="1:26" ht="15.75" customHeight="1" x14ac:dyDescent="0.2">
      <c r="A248" s="455" t="s">
        <v>576</v>
      </c>
      <c r="B248" s="255"/>
      <c r="C248" s="145" t="s">
        <v>355</v>
      </c>
      <c r="D248" s="256"/>
      <c r="E248" s="145" t="s">
        <v>409</v>
      </c>
      <c r="F248" s="256"/>
      <c r="G248" s="248"/>
      <c r="H248" s="214">
        <f>H249+H250</f>
        <v>160000</v>
      </c>
      <c r="I248" s="186"/>
      <c r="J248" s="240">
        <f>J249+J250</f>
        <v>160000</v>
      </c>
      <c r="K248" s="228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</row>
    <row r="249" spans="1:26" ht="15.75" customHeight="1" x14ac:dyDescent="0.2">
      <c r="A249" s="456" t="s">
        <v>578</v>
      </c>
      <c r="B249" s="137"/>
      <c r="C249" s="138"/>
      <c r="D249" s="138" t="s">
        <v>362</v>
      </c>
      <c r="E249" s="138" t="s">
        <v>414</v>
      </c>
      <c r="F249" s="138"/>
      <c r="G249" s="248"/>
      <c r="H249" s="215">
        <v>100000</v>
      </c>
      <c r="I249" s="186"/>
      <c r="J249" s="186">
        <f>SUM(H249:I249)</f>
        <v>100000</v>
      </c>
      <c r="K249" s="228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</row>
    <row r="250" spans="1:26" ht="15.75" customHeight="1" x14ac:dyDescent="0.2">
      <c r="A250" s="456" t="s">
        <v>579</v>
      </c>
      <c r="B250" s="137"/>
      <c r="C250" s="138"/>
      <c r="D250" s="138" t="s">
        <v>364</v>
      </c>
      <c r="E250" s="138" t="s">
        <v>365</v>
      </c>
      <c r="F250" s="138"/>
      <c r="G250" s="248"/>
      <c r="H250" s="215">
        <v>60000</v>
      </c>
      <c r="I250" s="186"/>
      <c r="J250" s="186">
        <f>SUM(H250:I250)</f>
        <v>60000</v>
      </c>
      <c r="K250" s="228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</row>
    <row r="251" spans="1:26" ht="15.75" customHeight="1" x14ac:dyDescent="0.2">
      <c r="A251" s="456" t="s">
        <v>580</v>
      </c>
      <c r="B251" s="137"/>
      <c r="C251" s="138"/>
      <c r="D251" s="138"/>
      <c r="E251" s="138"/>
      <c r="F251" s="249" t="s">
        <v>577</v>
      </c>
      <c r="G251" s="248"/>
      <c r="H251" s="215">
        <v>30000</v>
      </c>
      <c r="I251" s="186"/>
      <c r="J251" s="186">
        <f>SUM(H251:I251)</f>
        <v>30000</v>
      </c>
      <c r="K251" s="228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</row>
    <row r="252" spans="1:26" ht="15.75" customHeight="1" x14ac:dyDescent="0.2">
      <c r="A252" s="456" t="s">
        <v>581</v>
      </c>
      <c r="B252" s="137"/>
      <c r="C252" s="138"/>
      <c r="D252" s="138"/>
      <c r="E252" s="138"/>
      <c r="F252" s="249" t="s">
        <v>460</v>
      </c>
      <c r="G252" s="248"/>
      <c r="H252" s="215">
        <v>30000</v>
      </c>
      <c r="I252" s="186"/>
      <c r="J252" s="186">
        <f>SUM(H252:I252)</f>
        <v>30000</v>
      </c>
      <c r="K252" s="228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</row>
    <row r="253" spans="1:26" ht="15.75" customHeight="1" x14ac:dyDescent="0.2">
      <c r="A253" s="455" t="s">
        <v>582</v>
      </c>
      <c r="B253" s="255"/>
      <c r="C253" s="145" t="s">
        <v>368</v>
      </c>
      <c r="D253" s="256"/>
      <c r="E253" s="145" t="s">
        <v>369</v>
      </c>
      <c r="F253" s="256"/>
      <c r="G253" s="248"/>
      <c r="H253" s="214">
        <f>H254</f>
        <v>15000</v>
      </c>
      <c r="I253" s="186"/>
      <c r="J253" s="240">
        <f>J254</f>
        <v>15000</v>
      </c>
      <c r="K253" s="228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</row>
    <row r="254" spans="1:26" ht="15.75" customHeight="1" x14ac:dyDescent="0.2">
      <c r="A254" s="456" t="s">
        <v>583</v>
      </c>
      <c r="B254" s="137"/>
      <c r="C254" s="138"/>
      <c r="D254" s="138" t="s">
        <v>370</v>
      </c>
      <c r="E254" s="138" t="s">
        <v>371</v>
      </c>
      <c r="F254" s="138"/>
      <c r="G254" s="248"/>
      <c r="H254" s="215">
        <v>15000</v>
      </c>
      <c r="I254" s="186"/>
      <c r="J254" s="186">
        <f>SUM(H254:I254)</f>
        <v>15000</v>
      </c>
      <c r="K254" s="228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</row>
    <row r="255" spans="1:26" ht="15.75" customHeight="1" x14ac:dyDescent="0.2">
      <c r="A255" s="456" t="s">
        <v>584</v>
      </c>
      <c r="B255" s="137"/>
      <c r="C255" s="138"/>
      <c r="D255" s="138"/>
      <c r="E255" s="138"/>
      <c r="F255" s="249" t="s">
        <v>372</v>
      </c>
      <c r="G255" s="248"/>
      <c r="H255" s="215">
        <v>15000</v>
      </c>
      <c r="I255" s="186"/>
      <c r="J255" s="186">
        <f>SUM(H255:I255)</f>
        <v>15000</v>
      </c>
      <c r="K255" s="228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</row>
    <row r="256" spans="1:26" ht="15.75" customHeight="1" x14ac:dyDescent="0.2">
      <c r="A256" s="455" t="s">
        <v>585</v>
      </c>
      <c r="B256" s="255"/>
      <c r="C256" s="145" t="s">
        <v>373</v>
      </c>
      <c r="D256" s="256"/>
      <c r="E256" s="145" t="s">
        <v>374</v>
      </c>
      <c r="F256" s="256"/>
      <c r="G256" s="248"/>
      <c r="H256" s="214">
        <f>H257</f>
        <v>62000</v>
      </c>
      <c r="I256" s="186"/>
      <c r="J256" s="240">
        <f>J257</f>
        <v>62000</v>
      </c>
      <c r="K256" s="228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</row>
    <row r="257" spans="1:26" ht="15.75" customHeight="1" x14ac:dyDescent="0.2">
      <c r="A257" s="456" t="s">
        <v>586</v>
      </c>
      <c r="B257" s="137"/>
      <c r="C257" s="138"/>
      <c r="D257" s="138" t="s">
        <v>375</v>
      </c>
      <c r="E257" s="138" t="s">
        <v>376</v>
      </c>
      <c r="F257" s="138"/>
      <c r="G257" s="248"/>
      <c r="H257" s="215">
        <v>62000</v>
      </c>
      <c r="I257" s="186"/>
      <c r="J257" s="186">
        <f>SUM(H257:I257)</f>
        <v>62000</v>
      </c>
      <c r="K257" s="228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</row>
    <row r="258" spans="1:26" ht="15.75" customHeight="1" x14ac:dyDescent="0.2">
      <c r="A258" s="456" t="s">
        <v>587</v>
      </c>
      <c r="B258" s="137"/>
      <c r="C258" s="138"/>
      <c r="D258" s="138"/>
      <c r="E258" s="138"/>
      <c r="F258" s="138"/>
      <c r="G258" s="248"/>
      <c r="H258" s="215"/>
      <c r="I258" s="186"/>
      <c r="J258" s="186"/>
      <c r="K258" s="228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</row>
    <row r="259" spans="1:26" ht="15.75" customHeight="1" x14ac:dyDescent="0.2">
      <c r="A259" s="460" t="s">
        <v>588</v>
      </c>
      <c r="B259" s="169" t="s">
        <v>172</v>
      </c>
      <c r="C259" s="170"/>
      <c r="D259" s="170"/>
      <c r="E259" s="170"/>
      <c r="F259" s="170"/>
      <c r="G259" s="280">
        <v>9</v>
      </c>
      <c r="H259" s="213">
        <f>H260+H267+H272+H303</f>
        <v>55163000</v>
      </c>
      <c r="I259" s="386">
        <f>I299+I303</f>
        <v>68896993</v>
      </c>
      <c r="J259" s="189">
        <f>J260+J267+J272+J303+J299</f>
        <v>124059993</v>
      </c>
      <c r="K259" s="228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</row>
    <row r="260" spans="1:26" ht="15.75" customHeight="1" x14ac:dyDescent="0.2">
      <c r="A260" s="455" t="s">
        <v>589</v>
      </c>
      <c r="B260" s="139" t="s">
        <v>44</v>
      </c>
      <c r="C260" s="145"/>
      <c r="D260" s="145" t="s">
        <v>322</v>
      </c>
      <c r="E260" s="145"/>
      <c r="F260" s="145"/>
      <c r="G260" s="248"/>
      <c r="H260" s="214">
        <f>SUM(H261)</f>
        <v>17627000</v>
      </c>
      <c r="I260" s="186"/>
      <c r="J260" s="240">
        <f>SUM(J261)</f>
        <v>17627000</v>
      </c>
      <c r="K260" s="228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</row>
    <row r="261" spans="1:26" ht="15.75" customHeight="1" x14ac:dyDescent="0.2">
      <c r="A261" s="455" t="s">
        <v>591</v>
      </c>
      <c r="B261" s="137"/>
      <c r="C261" s="145" t="s">
        <v>323</v>
      </c>
      <c r="D261" s="145"/>
      <c r="E261" s="145" t="s">
        <v>425</v>
      </c>
      <c r="F261" s="145"/>
      <c r="G261" s="248"/>
      <c r="H261" s="214">
        <f>SUM(H262:H266)</f>
        <v>17627000</v>
      </c>
      <c r="I261" s="186"/>
      <c r="J261" s="240">
        <f>SUM(J262:J266)</f>
        <v>17627000</v>
      </c>
      <c r="K261" s="228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</row>
    <row r="262" spans="1:26" ht="15.75" customHeight="1" x14ac:dyDescent="0.2">
      <c r="A262" s="456" t="s">
        <v>592</v>
      </c>
      <c r="B262" s="160"/>
      <c r="C262" s="138"/>
      <c r="D262" s="138" t="s">
        <v>426</v>
      </c>
      <c r="E262" s="138" t="s">
        <v>427</v>
      </c>
      <c r="F262" s="138"/>
      <c r="G262" s="248"/>
      <c r="H262" s="215">
        <v>15168000</v>
      </c>
      <c r="I262" s="186"/>
      <c r="J262" s="186">
        <f>SUM(H262:I262)</f>
        <v>15168000</v>
      </c>
      <c r="K262" s="228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</row>
    <row r="263" spans="1:26" ht="15.75" customHeight="1" x14ac:dyDescent="0.2">
      <c r="A263" s="456" t="s">
        <v>593</v>
      </c>
      <c r="B263" s="160"/>
      <c r="C263" s="138"/>
      <c r="D263" s="138" t="s">
        <v>469</v>
      </c>
      <c r="E263" s="138" t="s">
        <v>590</v>
      </c>
      <c r="F263" s="138"/>
      <c r="G263" s="248"/>
      <c r="H263" s="215">
        <v>1387000</v>
      </c>
      <c r="I263" s="186"/>
      <c r="J263" s="186">
        <f>SUM(H263:I263)</f>
        <v>1387000</v>
      </c>
      <c r="K263" s="228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</row>
    <row r="264" spans="1:26" ht="15.75" customHeight="1" x14ac:dyDescent="0.2">
      <c r="A264" s="456" t="s">
        <v>594</v>
      </c>
      <c r="B264" s="137"/>
      <c r="C264" s="138"/>
      <c r="D264" s="138" t="s">
        <v>472</v>
      </c>
      <c r="E264" s="138" t="s">
        <v>473</v>
      </c>
      <c r="F264" s="138"/>
      <c r="G264" s="248"/>
      <c r="H264" s="215">
        <v>917000</v>
      </c>
      <c r="I264" s="186"/>
      <c r="J264" s="186">
        <f>SUM(H264:I264)</f>
        <v>917000</v>
      </c>
      <c r="K264" s="228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</row>
    <row r="265" spans="1:26" ht="15.75" customHeight="1" x14ac:dyDescent="0.2">
      <c r="A265" s="456" t="s">
        <v>595</v>
      </c>
      <c r="B265" s="137"/>
      <c r="C265" s="138"/>
      <c r="D265" s="138" t="s">
        <v>475</v>
      </c>
      <c r="E265" s="138" t="s">
        <v>476</v>
      </c>
      <c r="F265" s="138"/>
      <c r="G265" s="248"/>
      <c r="H265" s="215">
        <v>5000</v>
      </c>
      <c r="I265" s="186"/>
      <c r="J265" s="186">
        <f>SUM(H265:I265)</f>
        <v>5000</v>
      </c>
      <c r="K265" s="228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</row>
    <row r="266" spans="1:26" ht="15.75" customHeight="1" x14ac:dyDescent="0.2">
      <c r="A266" s="456" t="s">
        <v>596</v>
      </c>
      <c r="B266" s="137"/>
      <c r="C266" s="138"/>
      <c r="D266" s="141" t="s">
        <v>478</v>
      </c>
      <c r="E266" s="138" t="s">
        <v>425</v>
      </c>
      <c r="F266" s="138"/>
      <c r="G266" s="248"/>
      <c r="H266" s="215">
        <v>150000</v>
      </c>
      <c r="I266" s="186"/>
      <c r="J266" s="186">
        <f>SUM(H266:I266)</f>
        <v>150000</v>
      </c>
      <c r="K266" s="228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</row>
    <row r="267" spans="1:26" ht="15.75" customHeight="1" x14ac:dyDescent="0.2">
      <c r="A267" s="455" t="s">
        <v>597</v>
      </c>
      <c r="B267" s="139" t="s">
        <v>47</v>
      </c>
      <c r="C267" s="145"/>
      <c r="D267" s="145" t="s">
        <v>333</v>
      </c>
      <c r="E267" s="250"/>
      <c r="F267" s="250"/>
      <c r="G267" s="248"/>
      <c r="H267" s="214">
        <f>SUM(H268:H271)</f>
        <v>4031000</v>
      </c>
      <c r="I267" s="186"/>
      <c r="J267" s="240">
        <f>SUM(J268:J271)</f>
        <v>4031000</v>
      </c>
      <c r="K267" s="228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</row>
    <row r="268" spans="1:26" ht="15.75" customHeight="1" x14ac:dyDescent="0.2">
      <c r="A268" s="456" t="s">
        <v>598</v>
      </c>
      <c r="B268" s="137"/>
      <c r="C268" s="138"/>
      <c r="D268" s="138"/>
      <c r="E268" s="249" t="s">
        <v>334</v>
      </c>
      <c r="F268" s="138"/>
      <c r="G268" s="248"/>
      <c r="H268" s="215">
        <v>3715000</v>
      </c>
      <c r="I268" s="186"/>
      <c r="J268" s="186">
        <f>SUM(H268:I268)</f>
        <v>3715000</v>
      </c>
      <c r="K268" s="228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</row>
    <row r="269" spans="1:26" ht="15.75" customHeight="1" x14ac:dyDescent="0.2">
      <c r="A269" s="456" t="s">
        <v>599</v>
      </c>
      <c r="B269" s="137"/>
      <c r="C269" s="138"/>
      <c r="D269" s="138"/>
      <c r="E269" s="249" t="s">
        <v>335</v>
      </c>
      <c r="F269" s="138"/>
      <c r="G269" s="248"/>
      <c r="H269" s="215">
        <v>153000</v>
      </c>
      <c r="I269" s="186"/>
      <c r="J269" s="186">
        <f>SUM(H269:I269)</f>
        <v>153000</v>
      </c>
      <c r="K269" s="228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</row>
    <row r="270" spans="1:26" ht="15.75" customHeight="1" x14ac:dyDescent="0.2">
      <c r="A270" s="456" t="s">
        <v>600</v>
      </c>
      <c r="B270" s="137"/>
      <c r="C270" s="138"/>
      <c r="D270" s="138"/>
      <c r="E270" s="249" t="s">
        <v>336</v>
      </c>
      <c r="F270" s="138"/>
      <c r="G270" s="248"/>
      <c r="H270" s="215">
        <v>163000</v>
      </c>
      <c r="I270" s="186"/>
      <c r="J270" s="186">
        <f>SUM(H270:I270)</f>
        <v>163000</v>
      </c>
      <c r="K270" s="228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</row>
    <row r="271" spans="1:26" ht="15.75" customHeight="1" x14ac:dyDescent="0.2">
      <c r="A271" s="456" t="s">
        <v>601</v>
      </c>
      <c r="B271" s="137"/>
      <c r="C271" s="138"/>
      <c r="D271" s="138"/>
      <c r="E271" s="249" t="s">
        <v>491</v>
      </c>
      <c r="F271" s="138"/>
      <c r="G271" s="248"/>
      <c r="H271" s="215"/>
      <c r="I271" s="186"/>
      <c r="J271" s="186"/>
      <c r="K271" s="228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</row>
    <row r="272" spans="1:26" ht="15.75" customHeight="1" x14ac:dyDescent="0.2">
      <c r="A272" s="455" t="s">
        <v>602</v>
      </c>
      <c r="B272" s="139" t="s">
        <v>50</v>
      </c>
      <c r="C272" s="145"/>
      <c r="D272" s="145" t="s">
        <v>51</v>
      </c>
      <c r="E272" s="145"/>
      <c r="F272" s="145"/>
      <c r="G272" s="248"/>
      <c r="H272" s="214">
        <f>H273+H278+H283+H295+H293</f>
        <v>26505000</v>
      </c>
      <c r="I272" s="197"/>
      <c r="J272" s="240">
        <f>J273+J278+J283+J295+J293</f>
        <v>26505000</v>
      </c>
      <c r="K272" s="228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</row>
    <row r="273" spans="1:26" ht="15.75" customHeight="1" x14ac:dyDescent="0.2">
      <c r="A273" s="455" t="s">
        <v>603</v>
      </c>
      <c r="B273" s="255"/>
      <c r="C273" s="145" t="s">
        <v>337</v>
      </c>
      <c r="D273" s="249"/>
      <c r="E273" s="145" t="s">
        <v>338</v>
      </c>
      <c r="F273" s="300"/>
      <c r="G273" s="248"/>
      <c r="H273" s="214">
        <f>H274</f>
        <v>2160000</v>
      </c>
      <c r="I273" s="197"/>
      <c r="J273" s="240">
        <f>J274</f>
        <v>2160000</v>
      </c>
      <c r="K273" s="228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</row>
    <row r="274" spans="1:26" ht="15.75" customHeight="1" x14ac:dyDescent="0.2">
      <c r="A274" s="456" t="s">
        <v>604</v>
      </c>
      <c r="B274" s="137"/>
      <c r="C274" s="138"/>
      <c r="D274" s="138" t="s">
        <v>342</v>
      </c>
      <c r="E274" s="138" t="s">
        <v>343</v>
      </c>
      <c r="F274" s="138"/>
      <c r="G274" s="248"/>
      <c r="H274" s="215">
        <f>H275+H276+H277</f>
        <v>2160000</v>
      </c>
      <c r="I274" s="197"/>
      <c r="J274" s="186">
        <f>J275+J276+J277</f>
        <v>2160000</v>
      </c>
      <c r="K274" s="228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</row>
    <row r="275" spans="1:26" ht="15.75" customHeight="1" x14ac:dyDescent="0.2">
      <c r="A275" s="456" t="s">
        <v>605</v>
      </c>
      <c r="B275" s="139"/>
      <c r="C275" s="145"/>
      <c r="D275" s="145"/>
      <c r="E275" s="145"/>
      <c r="F275" s="249" t="s">
        <v>344</v>
      </c>
      <c r="G275" s="248"/>
      <c r="H275" s="215">
        <v>50000</v>
      </c>
      <c r="I275" s="197"/>
      <c r="J275" s="186">
        <f>SUM(H275:I275)</f>
        <v>50000</v>
      </c>
      <c r="K275" s="228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</row>
    <row r="276" spans="1:26" ht="15.75" customHeight="1" x14ac:dyDescent="0.2">
      <c r="A276" s="456" t="s">
        <v>606</v>
      </c>
      <c r="B276" s="139"/>
      <c r="C276" s="145"/>
      <c r="D276" s="145"/>
      <c r="E276" s="145"/>
      <c r="F276" s="249" t="s">
        <v>499</v>
      </c>
      <c r="G276" s="248"/>
      <c r="H276" s="215">
        <v>110000</v>
      </c>
      <c r="I276" s="197"/>
      <c r="J276" s="186">
        <f>SUM(H276:I276)</f>
        <v>110000</v>
      </c>
      <c r="K276" s="228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</row>
    <row r="277" spans="1:26" ht="15.75" customHeight="1" x14ac:dyDescent="0.2">
      <c r="A277" s="456" t="s">
        <v>607</v>
      </c>
      <c r="B277" s="139"/>
      <c r="C277" s="145"/>
      <c r="D277" s="145"/>
      <c r="E277" s="145"/>
      <c r="F277" s="249" t="s">
        <v>345</v>
      </c>
      <c r="G277" s="248"/>
      <c r="H277" s="215">
        <v>2000000</v>
      </c>
      <c r="I277" s="197"/>
      <c r="J277" s="186">
        <f>SUM(H277:I277)</f>
        <v>2000000</v>
      </c>
      <c r="K277" s="228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</row>
    <row r="278" spans="1:26" ht="15.75" customHeight="1" x14ac:dyDescent="0.2">
      <c r="A278" s="455" t="s">
        <v>608</v>
      </c>
      <c r="B278" s="255"/>
      <c r="C278" s="145" t="s">
        <v>346</v>
      </c>
      <c r="D278" s="249"/>
      <c r="E278" s="145" t="s">
        <v>347</v>
      </c>
      <c r="F278" s="249"/>
      <c r="G278" s="248"/>
      <c r="H278" s="214">
        <f>H279+H281</f>
        <v>190000</v>
      </c>
      <c r="I278" s="197"/>
      <c r="J278" s="240">
        <f>J279+J281</f>
        <v>190000</v>
      </c>
      <c r="K278" s="228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</row>
    <row r="279" spans="1:26" ht="15.75" customHeight="1" x14ac:dyDescent="0.2">
      <c r="A279" s="456" t="s">
        <v>609</v>
      </c>
      <c r="B279" s="137"/>
      <c r="C279" s="138"/>
      <c r="D279" s="138" t="s">
        <v>348</v>
      </c>
      <c r="E279" s="138" t="s">
        <v>349</v>
      </c>
      <c r="F279" s="138"/>
      <c r="G279" s="248"/>
      <c r="H279" s="215">
        <v>120000</v>
      </c>
      <c r="I279" s="197"/>
      <c r="J279" s="186">
        <f>SUM(H279:I279)</f>
        <v>120000</v>
      </c>
      <c r="K279" s="228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</row>
    <row r="280" spans="1:26" ht="15.75" customHeight="1" x14ac:dyDescent="0.2">
      <c r="A280" s="456" t="s">
        <v>610</v>
      </c>
      <c r="B280" s="137"/>
      <c r="C280" s="138"/>
      <c r="D280" s="138"/>
      <c r="E280" s="138"/>
      <c r="F280" s="249" t="s">
        <v>351</v>
      </c>
      <c r="G280" s="248"/>
      <c r="H280" s="215">
        <v>120000</v>
      </c>
      <c r="I280" s="197"/>
      <c r="J280" s="186">
        <f>SUM(H280:I280)</f>
        <v>120000</v>
      </c>
      <c r="K280" s="228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</row>
    <row r="281" spans="1:26" ht="15.75" customHeight="1" x14ac:dyDescent="0.2">
      <c r="A281" s="456" t="s">
        <v>611</v>
      </c>
      <c r="B281" s="137"/>
      <c r="C281" s="138"/>
      <c r="D281" s="138" t="s">
        <v>352</v>
      </c>
      <c r="E281" s="138" t="s">
        <v>353</v>
      </c>
      <c r="F281" s="138"/>
      <c r="G281" s="248"/>
      <c r="H281" s="215">
        <v>70000</v>
      </c>
      <c r="I281" s="197"/>
      <c r="J281" s="186">
        <f>SUM(H281:I281)</f>
        <v>70000</v>
      </c>
      <c r="K281" s="228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</row>
    <row r="282" spans="1:26" ht="15.75" customHeight="1" x14ac:dyDescent="0.2">
      <c r="A282" s="456" t="s">
        <v>612</v>
      </c>
      <c r="B282" s="137"/>
      <c r="C282" s="138"/>
      <c r="D282" s="138"/>
      <c r="E282" s="138"/>
      <c r="F282" s="249" t="s">
        <v>354</v>
      </c>
      <c r="G282" s="248"/>
      <c r="H282" s="215">
        <v>70000</v>
      </c>
      <c r="I282" s="197"/>
      <c r="J282" s="186">
        <f>SUM(H282:I282)</f>
        <v>70000</v>
      </c>
      <c r="K282" s="228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</row>
    <row r="283" spans="1:26" ht="15.75" customHeight="1" x14ac:dyDescent="0.2">
      <c r="A283" s="455" t="s">
        <v>613</v>
      </c>
      <c r="B283" s="255"/>
      <c r="C283" s="145" t="s">
        <v>355</v>
      </c>
      <c r="D283" s="249"/>
      <c r="E283" s="145" t="s">
        <v>409</v>
      </c>
      <c r="F283" s="249"/>
      <c r="G283" s="248"/>
      <c r="H283" s="214">
        <f>H284+H288+H289+H287</f>
        <v>9495000</v>
      </c>
      <c r="I283" s="197"/>
      <c r="J283" s="240">
        <f>J284+J288+J289+J287</f>
        <v>9495000</v>
      </c>
      <c r="K283" s="228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</row>
    <row r="284" spans="1:26" ht="15.75" customHeight="1" x14ac:dyDescent="0.2">
      <c r="A284" s="456" t="s">
        <v>614</v>
      </c>
      <c r="B284" s="137"/>
      <c r="C284" s="138"/>
      <c r="D284" s="138" t="s">
        <v>410</v>
      </c>
      <c r="E284" s="138" t="s">
        <v>411</v>
      </c>
      <c r="F284" s="138"/>
      <c r="G284" s="248"/>
      <c r="H284" s="215">
        <f>H285+H286</f>
        <v>2500000</v>
      </c>
      <c r="I284" s="197"/>
      <c r="J284" s="186">
        <f>J285+J286</f>
        <v>2500000</v>
      </c>
      <c r="K284" s="228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</row>
    <row r="285" spans="1:26" ht="15.75" customHeight="1" x14ac:dyDescent="0.2">
      <c r="A285" s="456" t="s">
        <v>616</v>
      </c>
      <c r="B285" s="137"/>
      <c r="C285" s="138"/>
      <c r="D285" s="138"/>
      <c r="E285" s="138"/>
      <c r="F285" s="249" t="s">
        <v>412</v>
      </c>
      <c r="G285" s="248"/>
      <c r="H285" s="215">
        <v>500000</v>
      </c>
      <c r="I285" s="197"/>
      <c r="J285" s="186">
        <f>SUM(H285:I285)</f>
        <v>500000</v>
      </c>
      <c r="K285" s="228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</row>
    <row r="286" spans="1:26" ht="15.75" customHeight="1" x14ac:dyDescent="0.2">
      <c r="A286" s="456" t="s">
        <v>617</v>
      </c>
      <c r="B286" s="137"/>
      <c r="C286" s="138"/>
      <c r="D286" s="138"/>
      <c r="E286" s="138"/>
      <c r="F286" s="249" t="s">
        <v>413</v>
      </c>
      <c r="G286" s="248"/>
      <c r="H286" s="215">
        <v>2000000</v>
      </c>
      <c r="I286" s="197"/>
      <c r="J286" s="186">
        <f>SUM(H286:I286)</f>
        <v>2000000</v>
      </c>
      <c r="K286" s="228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</row>
    <row r="287" spans="1:26" ht="15.75" customHeight="1" x14ac:dyDescent="0.2">
      <c r="A287" s="456" t="s">
        <v>618</v>
      </c>
      <c r="B287" s="137"/>
      <c r="C287" s="138"/>
      <c r="D287" s="138" t="s">
        <v>511</v>
      </c>
      <c r="E287" s="138" t="s">
        <v>615</v>
      </c>
      <c r="F287" s="138"/>
      <c r="G287" s="248"/>
      <c r="H287" s="215">
        <v>145000</v>
      </c>
      <c r="I287" s="197"/>
      <c r="J287" s="186">
        <f>SUM(H287:I287)</f>
        <v>145000</v>
      </c>
      <c r="K287" s="228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</row>
    <row r="288" spans="1:26" ht="15.75" customHeight="1" x14ac:dyDescent="0.2">
      <c r="A288" s="456" t="s">
        <v>619</v>
      </c>
      <c r="B288" s="137"/>
      <c r="C288" s="138"/>
      <c r="D288" s="138" t="s">
        <v>362</v>
      </c>
      <c r="E288" s="138" t="s">
        <v>414</v>
      </c>
      <c r="F288" s="138"/>
      <c r="G288" s="248"/>
      <c r="H288" s="215">
        <v>500000</v>
      </c>
      <c r="I288" s="197"/>
      <c r="J288" s="406">
        <f>SUM(H288:I288)</f>
        <v>500000</v>
      </c>
      <c r="K288" s="419"/>
      <c r="L288" s="252"/>
      <c r="M288" s="252"/>
      <c r="N288" s="253"/>
      <c r="O288" s="199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</row>
    <row r="289" spans="1:26" ht="15.75" customHeight="1" x14ac:dyDescent="0.2">
      <c r="A289" s="456" t="s">
        <v>621</v>
      </c>
      <c r="B289" s="137"/>
      <c r="C289" s="138"/>
      <c r="D289" s="138" t="s">
        <v>364</v>
      </c>
      <c r="E289" s="138" t="s">
        <v>365</v>
      </c>
      <c r="F289" s="138"/>
      <c r="G289" s="248"/>
      <c r="H289" s="215">
        <f>H290+H291+H292</f>
        <v>6350000</v>
      </c>
      <c r="I289" s="197"/>
      <c r="J289" s="357">
        <f>J290+J291+J292</f>
        <v>6350000</v>
      </c>
      <c r="K289" s="413"/>
      <c r="L289" s="260"/>
      <c r="M289" s="260"/>
      <c r="N289" s="260"/>
      <c r="O289" s="199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</row>
    <row r="290" spans="1:26" ht="15.75" customHeight="1" x14ac:dyDescent="0.2">
      <c r="A290" s="456" t="s">
        <v>622</v>
      </c>
      <c r="B290" s="137"/>
      <c r="C290" s="138"/>
      <c r="D290" s="138"/>
      <c r="E290" s="138"/>
      <c r="F290" s="138" t="s">
        <v>421</v>
      </c>
      <c r="G290" s="248"/>
      <c r="H290" s="215">
        <v>150000</v>
      </c>
      <c r="I290" s="197"/>
      <c r="J290" s="406">
        <f>SUM(H290:I290)</f>
        <v>150000</v>
      </c>
      <c r="K290" s="413"/>
      <c r="L290" s="266"/>
      <c r="M290" s="266"/>
      <c r="N290" s="260"/>
      <c r="O290" s="199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</row>
    <row r="291" spans="1:26" ht="15.75" customHeight="1" x14ac:dyDescent="0.2">
      <c r="A291" s="456" t="s">
        <v>624</v>
      </c>
      <c r="B291" s="137"/>
      <c r="C291" s="138"/>
      <c r="D291" s="138"/>
      <c r="E291" s="138"/>
      <c r="F291" s="138" t="s">
        <v>620</v>
      </c>
      <c r="G291" s="248"/>
      <c r="H291" s="215">
        <v>200000</v>
      </c>
      <c r="I291" s="197"/>
      <c r="J291" s="372">
        <f>SUM(H291:I291)</f>
        <v>200000</v>
      </c>
      <c r="K291" s="413"/>
      <c r="L291" s="260"/>
      <c r="M291" s="260"/>
      <c r="N291" s="266"/>
      <c r="O291" s="199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</row>
    <row r="292" spans="1:26" ht="15.75" customHeight="1" x14ac:dyDescent="0.2">
      <c r="A292" s="456" t="s">
        <v>625</v>
      </c>
      <c r="B292" s="137"/>
      <c r="C292" s="138"/>
      <c r="D292" s="138"/>
      <c r="E292" s="138"/>
      <c r="F292" s="249" t="s">
        <v>460</v>
      </c>
      <c r="G292" s="301"/>
      <c r="H292" s="345">
        <v>6000000</v>
      </c>
      <c r="I292" s="197"/>
      <c r="J292" s="357">
        <f>SUM(H292:I292)</f>
        <v>6000000</v>
      </c>
      <c r="K292" s="228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</row>
    <row r="293" spans="1:26" ht="15.75" customHeight="1" x14ac:dyDescent="0.2">
      <c r="A293" s="455" t="s">
        <v>626</v>
      </c>
      <c r="B293" s="137"/>
      <c r="C293" s="145" t="s">
        <v>368</v>
      </c>
      <c r="D293" s="145"/>
      <c r="E293" s="145" t="s">
        <v>623</v>
      </c>
      <c r="F293" s="302"/>
      <c r="G293" s="186"/>
      <c r="H293" s="346">
        <v>30000</v>
      </c>
      <c r="I293" s="197"/>
      <c r="J293" s="240">
        <v>30000</v>
      </c>
      <c r="K293" s="228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</row>
    <row r="294" spans="1:26" ht="15.75" customHeight="1" x14ac:dyDescent="0.2">
      <c r="A294" s="456" t="s">
        <v>627</v>
      </c>
      <c r="B294" s="137"/>
      <c r="C294" s="145"/>
      <c r="D294" s="138" t="s">
        <v>527</v>
      </c>
      <c r="E294" s="138" t="s">
        <v>528</v>
      </c>
      <c r="F294" s="303"/>
      <c r="G294" s="186"/>
      <c r="H294" s="221">
        <v>30000</v>
      </c>
      <c r="I294" s="197"/>
      <c r="J294" s="186">
        <f>SUM(H294:I294)</f>
        <v>30000</v>
      </c>
      <c r="K294" s="228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</row>
    <row r="295" spans="1:26" ht="15.75" customHeight="1" x14ac:dyDescent="0.2">
      <c r="A295" s="455" t="s">
        <v>628</v>
      </c>
      <c r="B295" s="255"/>
      <c r="C295" s="145" t="s">
        <v>373</v>
      </c>
      <c r="D295" s="256"/>
      <c r="E295" s="145" t="s">
        <v>374</v>
      </c>
      <c r="F295" s="256"/>
      <c r="G295" s="304"/>
      <c r="H295" s="347">
        <f>SUM(H296:H298)</f>
        <v>14630000</v>
      </c>
      <c r="I295" s="197"/>
      <c r="J295" s="240">
        <f>SUM(J296:J298)</f>
        <v>14630000</v>
      </c>
      <c r="K295" s="228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</row>
    <row r="296" spans="1:26" ht="15.75" customHeight="1" x14ac:dyDescent="0.2">
      <c r="A296" s="456" t="s">
        <v>629</v>
      </c>
      <c r="B296" s="137"/>
      <c r="C296" s="138"/>
      <c r="D296" s="138" t="s">
        <v>375</v>
      </c>
      <c r="E296" s="138" t="s">
        <v>376</v>
      </c>
      <c r="F296" s="138"/>
      <c r="G296" s="248"/>
      <c r="H296" s="215">
        <v>3500000</v>
      </c>
      <c r="I296" s="197"/>
      <c r="J296" s="186">
        <f>SUM(H296:I296)</f>
        <v>3500000</v>
      </c>
      <c r="K296" s="228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</row>
    <row r="297" spans="1:26" ht="15.75" customHeight="1" x14ac:dyDescent="0.2">
      <c r="A297" s="455" t="s">
        <v>630</v>
      </c>
      <c r="B297" s="137"/>
      <c r="C297" s="138"/>
      <c r="D297" s="138" t="s">
        <v>423</v>
      </c>
      <c r="E297" s="138" t="s">
        <v>424</v>
      </c>
      <c r="F297" s="138"/>
      <c r="G297" s="248"/>
      <c r="H297" s="215">
        <v>11050000</v>
      </c>
      <c r="I297" s="197"/>
      <c r="J297" s="186">
        <f>SUM(H297:I297)</f>
        <v>11050000</v>
      </c>
      <c r="K297" s="228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</row>
    <row r="298" spans="1:26" ht="15.75" customHeight="1" x14ac:dyDescent="0.2">
      <c r="A298" s="456" t="s">
        <v>632</v>
      </c>
      <c r="B298" s="434"/>
      <c r="C298" s="305"/>
      <c r="D298" s="305" t="s">
        <v>377</v>
      </c>
      <c r="E298" s="305" t="s">
        <v>378</v>
      </c>
      <c r="F298" s="305"/>
      <c r="G298" s="301"/>
      <c r="H298" s="345">
        <v>80000</v>
      </c>
      <c r="I298" s="512"/>
      <c r="J298" s="435">
        <f>SUM(H298:I298)</f>
        <v>80000</v>
      </c>
      <c r="K298" s="228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</row>
    <row r="299" spans="1:26" s="432" customFormat="1" ht="15.75" customHeight="1" x14ac:dyDescent="0.2">
      <c r="A299" s="455" t="s">
        <v>633</v>
      </c>
      <c r="B299" s="513" t="s">
        <v>62</v>
      </c>
      <c r="C299" s="514"/>
      <c r="D299" s="515" t="s">
        <v>63</v>
      </c>
      <c r="E299" s="514"/>
      <c r="F299" s="514"/>
      <c r="G299" s="516"/>
      <c r="H299" s="191"/>
      <c r="I299" s="191">
        <f>I301+I302+I300</f>
        <v>71896993</v>
      </c>
      <c r="J299" s="191">
        <f>J301+J302+J300</f>
        <v>71896993</v>
      </c>
      <c r="K299" s="228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</row>
    <row r="300" spans="1:26" s="433" customFormat="1" ht="15.75" customHeight="1" x14ac:dyDescent="0.2">
      <c r="A300" s="456" t="s">
        <v>634</v>
      </c>
      <c r="B300" s="513"/>
      <c r="C300" s="514" t="s">
        <v>1077</v>
      </c>
      <c r="D300" s="515"/>
      <c r="E300" s="514" t="s">
        <v>1078</v>
      </c>
      <c r="F300" s="261"/>
      <c r="G300" s="516"/>
      <c r="H300" s="191"/>
      <c r="I300" s="191">
        <v>68685013</v>
      </c>
      <c r="J300" s="191">
        <f>SUM(I300)</f>
        <v>68685013</v>
      </c>
      <c r="K300" s="228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</row>
    <row r="301" spans="1:26" s="432" customFormat="1" ht="15.75" customHeight="1" x14ac:dyDescent="0.2">
      <c r="A301" s="456" t="s">
        <v>635</v>
      </c>
      <c r="B301" s="517"/>
      <c r="C301" s="446" t="s">
        <v>391</v>
      </c>
      <c r="D301" s="446"/>
      <c r="E301" s="446" t="s">
        <v>392</v>
      </c>
      <c r="F301" s="264"/>
      <c r="G301" s="516"/>
      <c r="H301" s="197"/>
      <c r="I301" s="197">
        <v>1893646</v>
      </c>
      <c r="J301" s="197">
        <f>SUM(I301)</f>
        <v>1893646</v>
      </c>
      <c r="K301" s="228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</row>
    <row r="302" spans="1:26" s="432" customFormat="1" ht="15.75" customHeight="1" x14ac:dyDescent="0.2">
      <c r="A302" s="456" t="s">
        <v>636</v>
      </c>
      <c r="B302" s="517"/>
      <c r="C302" s="264" t="s">
        <v>397</v>
      </c>
      <c r="D302" s="264"/>
      <c r="E302" s="264" t="s">
        <v>398</v>
      </c>
      <c r="F302" s="264"/>
      <c r="G302" s="516"/>
      <c r="H302" s="197"/>
      <c r="I302" s="197">
        <v>1318334</v>
      </c>
      <c r="J302" s="197">
        <f>SUM(I302)</f>
        <v>1318334</v>
      </c>
      <c r="K302" s="228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</row>
    <row r="303" spans="1:26" ht="15.75" customHeight="1" x14ac:dyDescent="0.2">
      <c r="A303" s="455" t="s">
        <v>637</v>
      </c>
      <c r="B303" s="436" t="s">
        <v>65</v>
      </c>
      <c r="C303" s="437"/>
      <c r="D303" s="438" t="s">
        <v>66</v>
      </c>
      <c r="E303" s="437"/>
      <c r="F303" s="437"/>
      <c r="G303" s="439"/>
      <c r="H303" s="440">
        <f>SUM(H304:H305)</f>
        <v>7000000</v>
      </c>
      <c r="I303" s="440">
        <f>SUM(I304:I305)</f>
        <v>-3000000</v>
      </c>
      <c r="J303" s="441">
        <f>SUM(J304:J305)</f>
        <v>4000000</v>
      </c>
      <c r="K303" s="228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</row>
    <row r="304" spans="1:26" ht="15.75" customHeight="1" x14ac:dyDescent="0.2">
      <c r="A304" s="456" t="s">
        <v>638</v>
      </c>
      <c r="B304" s="278"/>
      <c r="C304" s="165" t="s">
        <v>399</v>
      </c>
      <c r="D304" s="165"/>
      <c r="E304" s="165" t="s">
        <v>631</v>
      </c>
      <c r="F304" s="165"/>
      <c r="G304" s="269"/>
      <c r="H304" s="238">
        <v>5512000</v>
      </c>
      <c r="I304" s="197">
        <v>-2362000</v>
      </c>
      <c r="J304" s="186">
        <f>SUM(H304:I304)</f>
        <v>3150000</v>
      </c>
      <c r="K304" s="228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</row>
    <row r="305" spans="1:26" ht="15.75" customHeight="1" x14ac:dyDescent="0.2">
      <c r="A305" s="456" t="s">
        <v>640</v>
      </c>
      <c r="B305" s="278"/>
      <c r="C305" s="165" t="s">
        <v>401</v>
      </c>
      <c r="D305" s="165"/>
      <c r="E305" s="165" t="s">
        <v>402</v>
      </c>
      <c r="F305" s="165"/>
      <c r="G305" s="269"/>
      <c r="H305" s="238">
        <v>1488000</v>
      </c>
      <c r="I305" s="197">
        <v>-638000</v>
      </c>
      <c r="J305" s="186">
        <f>SUM(H305:I305)</f>
        <v>850000</v>
      </c>
      <c r="K305" s="228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</row>
    <row r="306" spans="1:26" ht="15.75" customHeight="1" x14ac:dyDescent="0.2">
      <c r="A306" s="456" t="s">
        <v>641</v>
      </c>
      <c r="B306" s="137"/>
      <c r="C306" s="138"/>
      <c r="D306" s="138"/>
      <c r="E306" s="138"/>
      <c r="F306" s="138"/>
      <c r="G306" s="248"/>
      <c r="H306" s="215"/>
      <c r="I306" s="186"/>
      <c r="J306" s="186"/>
      <c r="K306" s="228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</row>
    <row r="307" spans="1:26" ht="15.75" customHeight="1" x14ac:dyDescent="0.2">
      <c r="A307" s="460" t="s">
        <v>642</v>
      </c>
      <c r="B307" s="169" t="s">
        <v>178</v>
      </c>
      <c r="C307" s="170"/>
      <c r="D307" s="170"/>
      <c r="E307" s="170"/>
      <c r="F307" s="170"/>
      <c r="G307" s="280">
        <v>1</v>
      </c>
      <c r="H307" s="213">
        <f>H308+H314+H318</f>
        <v>3499000</v>
      </c>
      <c r="I307" s="405"/>
      <c r="J307" s="189">
        <f>J308+J314+J318</f>
        <v>3499000</v>
      </c>
      <c r="K307" s="228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</row>
    <row r="308" spans="1:26" ht="15.75" customHeight="1" x14ac:dyDescent="0.2">
      <c r="A308" s="455" t="s">
        <v>643</v>
      </c>
      <c r="B308" s="139" t="s">
        <v>44</v>
      </c>
      <c r="C308" s="145"/>
      <c r="D308" s="145" t="s">
        <v>322</v>
      </c>
      <c r="E308" s="145"/>
      <c r="F308" s="145"/>
      <c r="G308" s="248"/>
      <c r="H308" s="214">
        <f>SUM(H309)</f>
        <v>2290000</v>
      </c>
      <c r="I308" s="186"/>
      <c r="J308" s="240">
        <f>SUM(J309)</f>
        <v>2290000</v>
      </c>
      <c r="K308" s="228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</row>
    <row r="309" spans="1:26" ht="15.75" customHeight="1" x14ac:dyDescent="0.2">
      <c r="A309" s="455" t="s">
        <v>644</v>
      </c>
      <c r="B309" s="137"/>
      <c r="C309" s="145" t="s">
        <v>323</v>
      </c>
      <c r="D309" s="145"/>
      <c r="E309" s="145" t="s">
        <v>425</v>
      </c>
      <c r="F309" s="145"/>
      <c r="G309" s="248"/>
      <c r="H309" s="214">
        <f>SUM(H310:H313)</f>
        <v>2290000</v>
      </c>
      <c r="I309" s="186"/>
      <c r="J309" s="240">
        <f>SUM(J310:J313)</f>
        <v>2290000</v>
      </c>
      <c r="K309" s="228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</row>
    <row r="310" spans="1:26" ht="15.75" customHeight="1" x14ac:dyDescent="0.2">
      <c r="A310" s="456" t="s">
        <v>645</v>
      </c>
      <c r="B310" s="160"/>
      <c r="C310" s="138"/>
      <c r="D310" s="138" t="s">
        <v>426</v>
      </c>
      <c r="E310" s="138" t="s">
        <v>427</v>
      </c>
      <c r="F310" s="138"/>
      <c r="G310" s="248"/>
      <c r="H310" s="215">
        <v>2000000</v>
      </c>
      <c r="I310" s="186"/>
      <c r="J310" s="186">
        <f>SUM(H310:I310)</f>
        <v>2000000</v>
      </c>
      <c r="K310" s="228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</row>
    <row r="311" spans="1:26" ht="15.75" customHeight="1" x14ac:dyDescent="0.2">
      <c r="A311" s="456" t="s">
        <v>646</v>
      </c>
      <c r="B311" s="160"/>
      <c r="C311" s="138"/>
      <c r="D311" s="138" t="s">
        <v>469</v>
      </c>
      <c r="E311" s="138" t="s">
        <v>639</v>
      </c>
      <c r="F311" s="138"/>
      <c r="G311" s="248"/>
      <c r="H311" s="215">
        <v>170000</v>
      </c>
      <c r="I311" s="186"/>
      <c r="J311" s="186">
        <f>SUM(H311:I311)</f>
        <v>170000</v>
      </c>
      <c r="K311" s="228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</row>
    <row r="312" spans="1:26" ht="15.75" customHeight="1" x14ac:dyDescent="0.2">
      <c r="A312" s="456" t="s">
        <v>647</v>
      </c>
      <c r="B312" s="137"/>
      <c r="C312" s="138"/>
      <c r="D312" s="138" t="s">
        <v>472</v>
      </c>
      <c r="E312" s="138" t="s">
        <v>473</v>
      </c>
      <c r="F312" s="138"/>
      <c r="G312" s="248"/>
      <c r="H312" s="215">
        <v>100000</v>
      </c>
      <c r="I312" s="186"/>
      <c r="J312" s="186">
        <f>SUM(H312:I312)</f>
        <v>100000</v>
      </c>
      <c r="K312" s="228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</row>
    <row r="313" spans="1:26" ht="15.75" customHeight="1" x14ac:dyDescent="0.2">
      <c r="A313" s="456" t="s">
        <v>648</v>
      </c>
      <c r="B313" s="137"/>
      <c r="C313" s="138"/>
      <c r="D313" s="141" t="s">
        <v>475</v>
      </c>
      <c r="E313" s="138" t="s">
        <v>476</v>
      </c>
      <c r="F313" s="138"/>
      <c r="G313" s="248"/>
      <c r="H313" s="215">
        <v>20000</v>
      </c>
      <c r="I313" s="186"/>
      <c r="J313" s="186">
        <f>SUM(H313:I313)</f>
        <v>20000</v>
      </c>
      <c r="K313" s="228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</row>
    <row r="314" spans="1:26" ht="15.75" customHeight="1" x14ac:dyDescent="0.2">
      <c r="A314" s="455" t="s">
        <v>649</v>
      </c>
      <c r="B314" s="139" t="s">
        <v>47</v>
      </c>
      <c r="C314" s="145"/>
      <c r="D314" s="145" t="s">
        <v>333</v>
      </c>
      <c r="E314" s="250"/>
      <c r="F314" s="250"/>
      <c r="G314" s="248"/>
      <c r="H314" s="214">
        <f>SUM(H315:H317)</f>
        <v>544000</v>
      </c>
      <c r="I314" s="186"/>
      <c r="J314" s="240">
        <f>SUM(J315:J317)</f>
        <v>544000</v>
      </c>
      <c r="K314" s="228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</row>
    <row r="315" spans="1:26" ht="15.75" customHeight="1" x14ac:dyDescent="0.2">
      <c r="A315" s="456" t="s">
        <v>651</v>
      </c>
      <c r="B315" s="137"/>
      <c r="C315" s="138"/>
      <c r="D315" s="138"/>
      <c r="E315" s="249" t="s">
        <v>334</v>
      </c>
      <c r="F315" s="138"/>
      <c r="G315" s="248"/>
      <c r="H315" s="215">
        <v>484000</v>
      </c>
      <c r="I315" s="186"/>
      <c r="J315" s="186">
        <f>SUM(H315:I315)</f>
        <v>484000</v>
      </c>
      <c r="K315" s="228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</row>
    <row r="316" spans="1:26" ht="15.75" customHeight="1" x14ac:dyDescent="0.2">
      <c r="A316" s="456" t="s">
        <v>653</v>
      </c>
      <c r="B316" s="137"/>
      <c r="C316" s="138"/>
      <c r="D316" s="138"/>
      <c r="E316" s="249" t="s">
        <v>335</v>
      </c>
      <c r="F316" s="138"/>
      <c r="G316" s="248"/>
      <c r="H316" s="215">
        <v>30000</v>
      </c>
      <c r="I316" s="186"/>
      <c r="J316" s="186">
        <f>SUM(H316:I316)</f>
        <v>30000</v>
      </c>
      <c r="K316" s="228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</row>
    <row r="317" spans="1:26" ht="15.75" customHeight="1" x14ac:dyDescent="0.2">
      <c r="A317" s="456" t="s">
        <v>654</v>
      </c>
      <c r="B317" s="137"/>
      <c r="C317" s="138"/>
      <c r="D317" s="138"/>
      <c r="E317" s="249" t="s">
        <v>336</v>
      </c>
      <c r="F317" s="138"/>
      <c r="G317" s="248"/>
      <c r="H317" s="215">
        <v>30000</v>
      </c>
      <c r="I317" s="186"/>
      <c r="J317" s="186">
        <f>SUM(H317:I317)</f>
        <v>30000</v>
      </c>
      <c r="K317" s="228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</row>
    <row r="318" spans="1:26" ht="15.75" customHeight="1" x14ac:dyDescent="0.2">
      <c r="A318" s="455" t="s">
        <v>655</v>
      </c>
      <c r="B318" s="139" t="s">
        <v>50</v>
      </c>
      <c r="C318" s="145"/>
      <c r="D318" s="145" t="s">
        <v>51</v>
      </c>
      <c r="E318" s="145"/>
      <c r="F318" s="145"/>
      <c r="G318" s="248"/>
      <c r="H318" s="214">
        <f>H319+H326+H333+H331</f>
        <v>665000</v>
      </c>
      <c r="I318" s="186"/>
      <c r="J318" s="240">
        <f>J319+J326+J333+J331</f>
        <v>665000</v>
      </c>
      <c r="K318" s="228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</row>
    <row r="319" spans="1:26" ht="15.75" customHeight="1" x14ac:dyDescent="0.2">
      <c r="A319" s="455" t="s">
        <v>656</v>
      </c>
      <c r="B319" s="255"/>
      <c r="C319" s="145" t="s">
        <v>337</v>
      </c>
      <c r="D319" s="256"/>
      <c r="E319" s="145" t="s">
        <v>338</v>
      </c>
      <c r="F319" s="257"/>
      <c r="G319" s="248"/>
      <c r="H319" s="214">
        <f>H320+H323</f>
        <v>220000</v>
      </c>
      <c r="I319" s="186"/>
      <c r="J319" s="240">
        <f>J320+J323</f>
        <v>220000</v>
      </c>
      <c r="K319" s="228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</row>
    <row r="320" spans="1:26" ht="15.75" customHeight="1" x14ac:dyDescent="0.2">
      <c r="A320" s="456" t="s">
        <v>657</v>
      </c>
      <c r="B320" s="137"/>
      <c r="C320" s="138"/>
      <c r="D320" s="138" t="s">
        <v>339</v>
      </c>
      <c r="E320" s="138" t="s">
        <v>340</v>
      </c>
      <c r="F320" s="300"/>
      <c r="G320" s="248"/>
      <c r="H320" s="215">
        <f>H321+H322</f>
        <v>120000</v>
      </c>
      <c r="I320" s="186"/>
      <c r="J320" s="186">
        <f>SUM(H320:I320)</f>
        <v>120000</v>
      </c>
      <c r="K320" s="228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</row>
    <row r="321" spans="1:26" ht="15.75" customHeight="1" x14ac:dyDescent="0.2">
      <c r="A321" s="456" t="s">
        <v>658</v>
      </c>
      <c r="B321" s="137"/>
      <c r="C321" s="138"/>
      <c r="D321" s="138"/>
      <c r="E321" s="138"/>
      <c r="F321" s="300" t="s">
        <v>650</v>
      </c>
      <c r="G321" s="248"/>
      <c r="H321" s="215">
        <v>40000</v>
      </c>
      <c r="I321" s="186"/>
      <c r="J321" s="186">
        <f>SUM(H321:I321)</f>
        <v>40000</v>
      </c>
      <c r="K321" s="228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</row>
    <row r="322" spans="1:26" ht="15.75" customHeight="1" x14ac:dyDescent="0.2">
      <c r="A322" s="456" t="s">
        <v>659</v>
      </c>
      <c r="B322" s="137"/>
      <c r="C322" s="138"/>
      <c r="D322" s="138"/>
      <c r="E322" s="138"/>
      <c r="F322" s="300" t="s">
        <v>652</v>
      </c>
      <c r="G322" s="248"/>
      <c r="H322" s="215">
        <v>80000</v>
      </c>
      <c r="I322" s="186"/>
      <c r="J322" s="186">
        <f>SUM(H322:I322)</f>
        <v>80000</v>
      </c>
      <c r="K322" s="228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</row>
    <row r="323" spans="1:26" ht="15.75" customHeight="1" x14ac:dyDescent="0.2">
      <c r="A323" s="456" t="s">
        <v>660</v>
      </c>
      <c r="B323" s="137"/>
      <c r="C323" s="138"/>
      <c r="D323" s="138" t="s">
        <v>342</v>
      </c>
      <c r="E323" s="138" t="s">
        <v>343</v>
      </c>
      <c r="F323" s="138"/>
      <c r="G323" s="248"/>
      <c r="H323" s="215">
        <f>H324</f>
        <v>100000</v>
      </c>
      <c r="I323" s="186"/>
      <c r="J323" s="186">
        <f>SUM(H323:I323)</f>
        <v>100000</v>
      </c>
      <c r="K323" s="228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</row>
    <row r="324" spans="1:26" ht="15.75" customHeight="1" x14ac:dyDescent="0.2">
      <c r="A324" s="456" t="s">
        <v>661</v>
      </c>
      <c r="B324" s="139"/>
      <c r="C324" s="145"/>
      <c r="D324" s="145"/>
      <c r="E324" s="145"/>
      <c r="F324" s="249" t="s">
        <v>344</v>
      </c>
      <c r="G324" s="248"/>
      <c r="H324" s="215">
        <v>100000</v>
      </c>
      <c r="I324" s="186"/>
      <c r="J324" s="186">
        <f>SUM(H324:I324)</f>
        <v>100000</v>
      </c>
      <c r="K324" s="228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</row>
    <row r="325" spans="1:26" ht="15.75" customHeight="1" x14ac:dyDescent="0.2">
      <c r="A325" s="456" t="s">
        <v>662</v>
      </c>
      <c r="B325" s="139"/>
      <c r="C325" s="145"/>
      <c r="D325" s="145"/>
      <c r="E325" s="145"/>
      <c r="F325" s="249" t="s">
        <v>345</v>
      </c>
      <c r="G325" s="248"/>
      <c r="H325" s="215"/>
      <c r="I325" s="186"/>
      <c r="J325" s="186"/>
      <c r="K325" s="228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</row>
    <row r="326" spans="1:26" ht="15.75" customHeight="1" x14ac:dyDescent="0.2">
      <c r="A326" s="455" t="s">
        <v>663</v>
      </c>
      <c r="B326" s="255"/>
      <c r="C326" s="145" t="s">
        <v>346</v>
      </c>
      <c r="D326" s="256"/>
      <c r="E326" s="145" t="s">
        <v>347</v>
      </c>
      <c r="F326" s="256"/>
      <c r="G326" s="248"/>
      <c r="H326" s="214">
        <f>H329+H327</f>
        <v>205000</v>
      </c>
      <c r="I326" s="186"/>
      <c r="J326" s="240">
        <f>J329+J327</f>
        <v>205000</v>
      </c>
      <c r="K326" s="228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</row>
    <row r="327" spans="1:26" ht="15.75" customHeight="1" x14ac:dyDescent="0.2">
      <c r="A327" s="456" t="s">
        <v>664</v>
      </c>
      <c r="B327" s="255"/>
      <c r="C327" s="145"/>
      <c r="D327" s="138" t="s">
        <v>348</v>
      </c>
      <c r="E327" s="138" t="s">
        <v>349</v>
      </c>
      <c r="F327" s="138"/>
      <c r="G327" s="248"/>
      <c r="H327" s="215">
        <v>75000</v>
      </c>
      <c r="I327" s="186"/>
      <c r="J327" s="186">
        <f>SUM(H327:I327)</f>
        <v>75000</v>
      </c>
      <c r="K327" s="228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</row>
    <row r="328" spans="1:26" ht="15.75" customHeight="1" x14ac:dyDescent="0.2">
      <c r="A328" s="456" t="s">
        <v>665</v>
      </c>
      <c r="B328" s="255"/>
      <c r="C328" s="145"/>
      <c r="D328" s="138"/>
      <c r="E328" s="138"/>
      <c r="F328" s="249" t="s">
        <v>351</v>
      </c>
      <c r="G328" s="248"/>
      <c r="H328" s="215">
        <v>75000</v>
      </c>
      <c r="I328" s="186"/>
      <c r="J328" s="186">
        <f>SUM(H328:I328)</f>
        <v>75000</v>
      </c>
      <c r="K328" s="228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</row>
    <row r="329" spans="1:26" ht="15.75" customHeight="1" x14ac:dyDescent="0.2">
      <c r="A329" s="456" t="s">
        <v>666</v>
      </c>
      <c r="B329" s="137"/>
      <c r="C329" s="138"/>
      <c r="D329" s="138" t="s">
        <v>352</v>
      </c>
      <c r="E329" s="138" t="s">
        <v>353</v>
      </c>
      <c r="F329" s="138"/>
      <c r="G329" s="248"/>
      <c r="H329" s="215">
        <v>130000</v>
      </c>
      <c r="I329" s="186"/>
      <c r="J329" s="186">
        <f>SUM(H329:I329)</f>
        <v>130000</v>
      </c>
      <c r="K329" s="228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</row>
    <row r="330" spans="1:26" ht="15.75" customHeight="1" x14ac:dyDescent="0.2">
      <c r="A330" s="456" t="s">
        <v>668</v>
      </c>
      <c r="B330" s="137"/>
      <c r="C330" s="305"/>
      <c r="D330" s="305"/>
      <c r="E330" s="305"/>
      <c r="F330" s="306" t="s">
        <v>354</v>
      </c>
      <c r="G330" s="301"/>
      <c r="H330" s="345">
        <v>130000</v>
      </c>
      <c r="I330" s="186"/>
      <c r="J330" s="186">
        <f>SUM(H330:I330)</f>
        <v>130000</v>
      </c>
      <c r="K330" s="228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</row>
    <row r="331" spans="1:26" ht="15.75" customHeight="1" x14ac:dyDescent="0.2">
      <c r="A331" s="455" t="s">
        <v>669</v>
      </c>
      <c r="B331" s="307"/>
      <c r="C331" s="308" t="s">
        <v>355</v>
      </c>
      <c r="D331" s="309"/>
      <c r="E331" s="308" t="s">
        <v>409</v>
      </c>
      <c r="F331" s="309"/>
      <c r="G331" s="310"/>
      <c r="H331" s="346">
        <f>H332</f>
        <v>100000</v>
      </c>
      <c r="I331" s="186"/>
      <c r="J331" s="240">
        <f>J332</f>
        <v>100000</v>
      </c>
      <c r="K331" s="228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</row>
    <row r="332" spans="1:26" ht="15.75" customHeight="1" x14ac:dyDescent="0.2">
      <c r="A332" s="456" t="s">
        <v>670</v>
      </c>
      <c r="B332" s="137"/>
      <c r="C332" s="311"/>
      <c r="D332" s="312" t="s">
        <v>362</v>
      </c>
      <c r="E332" s="313" t="s">
        <v>414</v>
      </c>
      <c r="F332" s="313"/>
      <c r="G332" s="314"/>
      <c r="H332" s="348">
        <v>100000</v>
      </c>
      <c r="I332" s="186"/>
      <c r="J332" s="186">
        <f>SUM(H332:I332)</f>
        <v>100000</v>
      </c>
      <c r="K332" s="228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</row>
    <row r="333" spans="1:26" ht="15.75" customHeight="1" x14ac:dyDescent="0.2">
      <c r="A333" s="455" t="s">
        <v>671</v>
      </c>
      <c r="B333" s="255"/>
      <c r="C333" s="145" t="s">
        <v>373</v>
      </c>
      <c r="D333" s="256"/>
      <c r="E333" s="315" t="s">
        <v>374</v>
      </c>
      <c r="F333" s="316"/>
      <c r="G333" s="304"/>
      <c r="H333" s="347">
        <f>SUM(H334)</f>
        <v>140000</v>
      </c>
      <c r="I333" s="186"/>
      <c r="J333" s="240">
        <f>SUM(J334)</f>
        <v>140000</v>
      </c>
      <c r="K333" s="413"/>
      <c r="L333" s="260"/>
      <c r="M333" s="260"/>
      <c r="N333" s="260"/>
      <c r="O333" s="199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</row>
    <row r="334" spans="1:26" ht="16.5" customHeight="1" x14ac:dyDescent="0.2">
      <c r="A334" s="456" t="s">
        <v>672</v>
      </c>
      <c r="B334" s="137"/>
      <c r="C334" s="138"/>
      <c r="D334" s="138" t="s">
        <v>375</v>
      </c>
      <c r="E334" s="138" t="s">
        <v>376</v>
      </c>
      <c r="F334" s="138"/>
      <c r="G334" s="248"/>
      <c r="H334" s="215">
        <v>140000</v>
      </c>
      <c r="I334" s="186"/>
      <c r="J334" s="186">
        <f>SUM(H334:I334)</f>
        <v>140000</v>
      </c>
      <c r="K334" s="228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</row>
    <row r="335" spans="1:26" ht="16.5" customHeight="1" x14ac:dyDescent="0.2">
      <c r="A335" s="456" t="s">
        <v>673</v>
      </c>
      <c r="B335" s="137"/>
      <c r="C335" s="138"/>
      <c r="D335" s="138"/>
      <c r="E335" s="138"/>
      <c r="F335" s="138"/>
      <c r="G335" s="248"/>
      <c r="H335" s="215"/>
      <c r="I335" s="221"/>
      <c r="J335" s="186"/>
      <c r="K335" s="228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</row>
    <row r="336" spans="1:26" ht="16.5" customHeight="1" x14ac:dyDescent="0.2">
      <c r="A336" s="460" t="s">
        <v>674</v>
      </c>
      <c r="B336" s="169" t="s">
        <v>667</v>
      </c>
      <c r="C336" s="279"/>
      <c r="D336" s="279"/>
      <c r="E336" s="279"/>
      <c r="F336" s="279"/>
      <c r="G336" s="280">
        <v>15</v>
      </c>
      <c r="H336" s="213">
        <f>H337+H343+H348+H373</f>
        <v>101423000</v>
      </c>
      <c r="I336" s="213">
        <f>I337+I343+I348+I373</f>
        <v>-9232011</v>
      </c>
      <c r="J336" s="189">
        <f>J337+J343+J348+J373</f>
        <v>92190989</v>
      </c>
      <c r="K336" s="228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</row>
    <row r="337" spans="1:26" ht="16.5" customHeight="1" x14ac:dyDescent="0.2">
      <c r="A337" s="455" t="s">
        <v>675</v>
      </c>
      <c r="B337" s="139" t="s">
        <v>44</v>
      </c>
      <c r="C337" s="145"/>
      <c r="D337" s="145" t="s">
        <v>322</v>
      </c>
      <c r="E337" s="145"/>
      <c r="F337" s="145"/>
      <c r="G337" s="248"/>
      <c r="H337" s="214">
        <f>H338</f>
        <v>30800000</v>
      </c>
      <c r="I337" s="214">
        <f>I338</f>
        <v>279279</v>
      </c>
      <c r="J337" s="240">
        <f>J338</f>
        <v>31079279</v>
      </c>
      <c r="K337" s="228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</row>
    <row r="338" spans="1:26" ht="16.5" customHeight="1" x14ac:dyDescent="0.2">
      <c r="A338" s="455" t="s">
        <v>676</v>
      </c>
      <c r="B338" s="137"/>
      <c r="C338" s="145" t="s">
        <v>323</v>
      </c>
      <c r="D338" s="145"/>
      <c r="E338" s="145" t="s">
        <v>425</v>
      </c>
      <c r="F338" s="145"/>
      <c r="G338" s="248"/>
      <c r="H338" s="214">
        <f>H339+H340+H341+H342</f>
        <v>30800000</v>
      </c>
      <c r="I338" s="214">
        <f>I339+I340+I341+I342</f>
        <v>279279</v>
      </c>
      <c r="J338" s="240">
        <f>J339+J340+J341+J342</f>
        <v>31079279</v>
      </c>
      <c r="K338" s="228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</row>
    <row r="339" spans="1:26" ht="16.5" customHeight="1" x14ac:dyDescent="0.2">
      <c r="A339" s="456" t="s">
        <v>677</v>
      </c>
      <c r="B339" s="160"/>
      <c r="C339" s="138"/>
      <c r="D339" s="138" t="s">
        <v>426</v>
      </c>
      <c r="E339" s="138" t="s">
        <v>427</v>
      </c>
      <c r="F339" s="138"/>
      <c r="G339" s="248"/>
      <c r="H339" s="215">
        <v>26913000</v>
      </c>
      <c r="I339" s="221"/>
      <c r="J339" s="186">
        <f>SUM(H339:I339)</f>
        <v>26913000</v>
      </c>
      <c r="K339" s="228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</row>
    <row r="340" spans="1:26" ht="16.5" customHeight="1" x14ac:dyDescent="0.2">
      <c r="A340" s="456" t="s">
        <v>678</v>
      </c>
      <c r="B340" s="160"/>
      <c r="C340" s="138"/>
      <c r="D340" s="138" t="s">
        <v>469</v>
      </c>
      <c r="E340" s="138" t="s">
        <v>639</v>
      </c>
      <c r="F340" s="138"/>
      <c r="G340" s="248"/>
      <c r="H340" s="215">
        <v>2245000</v>
      </c>
      <c r="I340" s="186"/>
      <c r="J340" s="186">
        <f>SUM(H340:I340)</f>
        <v>2245000</v>
      </c>
      <c r="K340" s="228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</row>
    <row r="341" spans="1:26" ht="16.5" customHeight="1" x14ac:dyDescent="0.2">
      <c r="A341" s="456" t="s">
        <v>679</v>
      </c>
      <c r="B341" s="137"/>
      <c r="C341" s="138"/>
      <c r="D341" s="138" t="s">
        <v>472</v>
      </c>
      <c r="E341" s="138" t="s">
        <v>473</v>
      </c>
      <c r="F341" s="138"/>
      <c r="G341" s="248"/>
      <c r="H341" s="215">
        <v>1492000</v>
      </c>
      <c r="I341" s="186"/>
      <c r="J341" s="186">
        <f>SUM(H341:I341)</f>
        <v>1492000</v>
      </c>
      <c r="K341" s="228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</row>
    <row r="342" spans="1:26" ht="16.5" customHeight="1" x14ac:dyDescent="0.2">
      <c r="A342" s="456" t="s">
        <v>680</v>
      </c>
      <c r="B342" s="137"/>
      <c r="C342" s="138"/>
      <c r="D342" s="141" t="s">
        <v>478</v>
      </c>
      <c r="E342" s="138" t="s">
        <v>425</v>
      </c>
      <c r="F342" s="138"/>
      <c r="G342" s="248"/>
      <c r="H342" s="215">
        <v>150000</v>
      </c>
      <c r="I342" s="221">
        <v>279279</v>
      </c>
      <c r="J342" s="186">
        <f>SUM(H342:I342)</f>
        <v>429279</v>
      </c>
      <c r="K342" s="228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</row>
    <row r="343" spans="1:26" ht="16.5" customHeight="1" x14ac:dyDescent="0.2">
      <c r="A343" s="455" t="s">
        <v>681</v>
      </c>
      <c r="B343" s="139" t="s">
        <v>47</v>
      </c>
      <c r="C343" s="145"/>
      <c r="D343" s="145" t="s">
        <v>333</v>
      </c>
      <c r="E343" s="250"/>
      <c r="F343" s="250"/>
      <c r="G343" s="248"/>
      <c r="H343" s="214">
        <f>H344+H345+H346+H347</f>
        <v>7083000</v>
      </c>
      <c r="I343" s="221"/>
      <c r="J343" s="240">
        <f>J344+J345+J346+J347</f>
        <v>7083000</v>
      </c>
      <c r="K343" s="228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</row>
    <row r="344" spans="1:26" ht="16.5" customHeight="1" x14ac:dyDescent="0.2">
      <c r="A344" s="456" t="s">
        <v>682</v>
      </c>
      <c r="B344" s="137"/>
      <c r="C344" s="138"/>
      <c r="D344" s="138"/>
      <c r="E344" s="249" t="s">
        <v>334</v>
      </c>
      <c r="F344" s="138"/>
      <c r="G344" s="248"/>
      <c r="H344" s="215">
        <v>6522000</v>
      </c>
      <c r="I344" s="221"/>
      <c r="J344" s="186">
        <f>SUM(H344:I344)</f>
        <v>6522000</v>
      </c>
      <c r="K344" s="228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</row>
    <row r="345" spans="1:26" ht="16.5" customHeight="1" x14ac:dyDescent="0.2">
      <c r="A345" s="456" t="s">
        <v>683</v>
      </c>
      <c r="B345" s="137"/>
      <c r="C345" s="138"/>
      <c r="D345" s="138"/>
      <c r="E345" s="249" t="s">
        <v>335</v>
      </c>
      <c r="F345" s="138"/>
      <c r="G345" s="248"/>
      <c r="H345" s="215">
        <v>247000</v>
      </c>
      <c r="I345" s="221"/>
      <c r="J345" s="186">
        <f>SUM(H345:I345)</f>
        <v>247000</v>
      </c>
      <c r="K345" s="228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</row>
    <row r="346" spans="1:26" ht="16.5" customHeight="1" x14ac:dyDescent="0.2">
      <c r="A346" s="456" t="s">
        <v>684</v>
      </c>
      <c r="B346" s="137"/>
      <c r="C346" s="138"/>
      <c r="D346" s="138"/>
      <c r="E346" s="249" t="s">
        <v>336</v>
      </c>
      <c r="F346" s="138"/>
      <c r="G346" s="248"/>
      <c r="H346" s="215">
        <v>264000</v>
      </c>
      <c r="I346" s="221"/>
      <c r="J346" s="186">
        <f>SUM(H346:I346)</f>
        <v>264000</v>
      </c>
      <c r="K346" s="228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</row>
    <row r="347" spans="1:26" ht="16.5" customHeight="1" x14ac:dyDescent="0.2">
      <c r="A347" s="456" t="s">
        <v>685</v>
      </c>
      <c r="B347" s="137"/>
      <c r="C347" s="138"/>
      <c r="D347" s="138"/>
      <c r="E347" s="138" t="s">
        <v>491</v>
      </c>
      <c r="F347" s="138"/>
      <c r="G347" s="248"/>
      <c r="H347" s="215">
        <v>50000</v>
      </c>
      <c r="I347" s="221"/>
      <c r="J347" s="186">
        <f>SUM(H347:I347)</f>
        <v>50000</v>
      </c>
      <c r="K347" s="228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</row>
    <row r="348" spans="1:26" ht="16.5" customHeight="1" x14ac:dyDescent="0.2">
      <c r="A348" s="455" t="s">
        <v>686</v>
      </c>
      <c r="B348" s="139" t="s">
        <v>50</v>
      </c>
      <c r="C348" s="145"/>
      <c r="D348" s="145" t="s">
        <v>51</v>
      </c>
      <c r="E348" s="145"/>
      <c r="F348" s="145"/>
      <c r="G348" s="248"/>
      <c r="H348" s="214">
        <f>H349+H354+H357+H368+H370</f>
        <v>33540000</v>
      </c>
      <c r="I348" s="214">
        <f>I349+I354+I357+I368+I370</f>
        <v>6488710</v>
      </c>
      <c r="J348" s="240">
        <f>J349+J354+J357+J368+J370</f>
        <v>40028710</v>
      </c>
      <c r="K348" s="228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</row>
    <row r="349" spans="1:26" ht="16.5" customHeight="1" x14ac:dyDescent="0.2">
      <c r="A349" s="455" t="s">
        <v>687</v>
      </c>
      <c r="B349" s="255"/>
      <c r="C349" s="145" t="s">
        <v>337</v>
      </c>
      <c r="D349" s="249"/>
      <c r="E349" s="145" t="s">
        <v>338</v>
      </c>
      <c r="F349" s="300"/>
      <c r="G349" s="248"/>
      <c r="H349" s="214">
        <v>6150000</v>
      </c>
      <c r="I349" s="214"/>
      <c r="J349" s="186">
        <f>SUM(H349:I349)</f>
        <v>6150000</v>
      </c>
      <c r="K349" s="228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</row>
    <row r="350" spans="1:26" ht="16.5" customHeight="1" x14ac:dyDescent="0.2">
      <c r="A350" s="456" t="s">
        <v>688</v>
      </c>
      <c r="B350" s="137"/>
      <c r="C350" s="138"/>
      <c r="D350" s="138" t="s">
        <v>342</v>
      </c>
      <c r="E350" s="138" t="s">
        <v>343</v>
      </c>
      <c r="F350" s="138"/>
      <c r="G350" s="248"/>
      <c r="H350" s="215">
        <f>H351+H352+H353</f>
        <v>6150000</v>
      </c>
      <c r="I350" s="215">
        <f>I351+I352+I353</f>
        <v>0</v>
      </c>
      <c r="J350" s="186">
        <f>J351+J352+J353</f>
        <v>6150000</v>
      </c>
      <c r="K350" s="228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</row>
    <row r="351" spans="1:26" ht="16.5" customHeight="1" x14ac:dyDescent="0.2">
      <c r="A351" s="456" t="s">
        <v>689</v>
      </c>
      <c r="B351" s="139"/>
      <c r="C351" s="145"/>
      <c r="D351" s="145"/>
      <c r="E351" s="145"/>
      <c r="F351" s="249" t="s">
        <v>344</v>
      </c>
      <c r="G351" s="248"/>
      <c r="H351" s="215">
        <v>50000</v>
      </c>
      <c r="I351" s="221"/>
      <c r="J351" s="186">
        <f>SUM(H351:I351)</f>
        <v>50000</v>
      </c>
      <c r="K351" s="228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</row>
    <row r="352" spans="1:26" ht="16.5" customHeight="1" x14ac:dyDescent="0.2">
      <c r="A352" s="456" t="s">
        <v>690</v>
      </c>
      <c r="B352" s="139"/>
      <c r="C352" s="145"/>
      <c r="D352" s="145"/>
      <c r="E352" s="145"/>
      <c r="F352" s="249" t="s">
        <v>499</v>
      </c>
      <c r="G352" s="248"/>
      <c r="H352" s="215">
        <v>100000</v>
      </c>
      <c r="I352" s="221"/>
      <c r="J352" s="186">
        <f>SUM(H352:I352)</f>
        <v>100000</v>
      </c>
      <c r="K352" s="228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</row>
    <row r="353" spans="1:26" ht="16.5" customHeight="1" x14ac:dyDescent="0.2">
      <c r="A353" s="456" t="s">
        <v>691</v>
      </c>
      <c r="B353" s="139"/>
      <c r="C353" s="145"/>
      <c r="D353" s="145"/>
      <c r="E353" s="145"/>
      <c r="F353" s="249" t="s">
        <v>345</v>
      </c>
      <c r="G353" s="248"/>
      <c r="H353" s="215">
        <v>6000000</v>
      </c>
      <c r="I353" s="186"/>
      <c r="J353" s="186">
        <f>SUM(H353:I353)</f>
        <v>6000000</v>
      </c>
      <c r="K353" s="228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</row>
    <row r="354" spans="1:26" ht="16.5" customHeight="1" x14ac:dyDescent="0.2">
      <c r="A354" s="455" t="s">
        <v>692</v>
      </c>
      <c r="B354" s="255"/>
      <c r="C354" s="145" t="s">
        <v>346</v>
      </c>
      <c r="D354" s="249"/>
      <c r="E354" s="145" t="s">
        <v>347</v>
      </c>
      <c r="F354" s="249"/>
      <c r="G354" s="248"/>
      <c r="H354" s="214">
        <v>60000</v>
      </c>
      <c r="I354" s="186"/>
      <c r="J354" s="240">
        <v>60000</v>
      </c>
      <c r="K354" s="228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</row>
    <row r="355" spans="1:26" ht="16.5" customHeight="1" x14ac:dyDescent="0.2">
      <c r="A355" s="456" t="s">
        <v>693</v>
      </c>
      <c r="B355" s="137"/>
      <c r="C355" s="138"/>
      <c r="D355" s="138" t="s">
        <v>348</v>
      </c>
      <c r="E355" s="138" t="s">
        <v>349</v>
      </c>
      <c r="F355" s="138"/>
      <c r="G355" s="248"/>
      <c r="H355" s="215">
        <v>60000</v>
      </c>
      <c r="I355" s="186"/>
      <c r="J355" s="186">
        <f>SUM(H355:I355)</f>
        <v>60000</v>
      </c>
      <c r="K355" s="228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</row>
    <row r="356" spans="1:26" ht="16.5" customHeight="1" x14ac:dyDescent="0.2">
      <c r="A356" s="456" t="s">
        <v>694</v>
      </c>
      <c r="B356" s="137"/>
      <c r="C356" s="138"/>
      <c r="D356" s="138"/>
      <c r="E356" s="138"/>
      <c r="F356" s="249" t="s">
        <v>351</v>
      </c>
      <c r="G356" s="248"/>
      <c r="H356" s="215">
        <v>60000</v>
      </c>
      <c r="I356" s="186"/>
      <c r="J356" s="186">
        <f>SUM(H356:I356)</f>
        <v>60000</v>
      </c>
      <c r="K356" s="228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</row>
    <row r="357" spans="1:26" ht="16.5" customHeight="1" x14ac:dyDescent="0.2">
      <c r="A357" s="455" t="s">
        <v>696</v>
      </c>
      <c r="B357" s="255"/>
      <c r="C357" s="145" t="s">
        <v>355</v>
      </c>
      <c r="D357" s="249"/>
      <c r="E357" s="145" t="s">
        <v>409</v>
      </c>
      <c r="F357" s="249"/>
      <c r="G357" s="248"/>
      <c r="H357" s="214">
        <f>H358+H361+H362+H363+H364</f>
        <v>6780000</v>
      </c>
      <c r="I357" s="214">
        <f>I358+I361+I362+I363+I364</f>
        <v>2013970</v>
      </c>
      <c r="J357" s="240">
        <f>J358+J361+J362+J363+J364</f>
        <v>8793970</v>
      </c>
      <c r="K357" s="228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</row>
    <row r="358" spans="1:26" ht="16.5" customHeight="1" x14ac:dyDescent="0.2">
      <c r="A358" s="456" t="s">
        <v>697</v>
      </c>
      <c r="B358" s="137"/>
      <c r="C358" s="138"/>
      <c r="D358" s="138" t="s">
        <v>410</v>
      </c>
      <c r="E358" s="138" t="s">
        <v>411</v>
      </c>
      <c r="F358" s="138"/>
      <c r="G358" s="248"/>
      <c r="H358" s="215">
        <f>H359+H360</f>
        <v>1100000</v>
      </c>
      <c r="I358" s="221"/>
      <c r="J358" s="186">
        <f>J359+J360</f>
        <v>1100000</v>
      </c>
      <c r="K358" s="228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</row>
    <row r="359" spans="1:26" ht="16.5" customHeight="1" x14ac:dyDescent="0.2">
      <c r="A359" s="456" t="s">
        <v>698</v>
      </c>
      <c r="B359" s="137"/>
      <c r="C359" s="138"/>
      <c r="D359" s="138"/>
      <c r="E359" s="138"/>
      <c r="F359" s="249" t="s">
        <v>412</v>
      </c>
      <c r="G359" s="248"/>
      <c r="H359" s="215">
        <v>600000</v>
      </c>
      <c r="I359" s="221"/>
      <c r="J359" s="186">
        <f t="shared" ref="J359:J369" si="6">SUM(H359:I359)</f>
        <v>600000</v>
      </c>
      <c r="K359" s="228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</row>
    <row r="360" spans="1:26" ht="16.5" customHeight="1" x14ac:dyDescent="0.2">
      <c r="A360" s="456" t="s">
        <v>699</v>
      </c>
      <c r="B360" s="137"/>
      <c r="C360" s="138"/>
      <c r="D360" s="138"/>
      <c r="E360" s="138"/>
      <c r="F360" s="249" t="s">
        <v>413</v>
      </c>
      <c r="G360" s="248"/>
      <c r="H360" s="215">
        <v>500000</v>
      </c>
      <c r="I360" s="186"/>
      <c r="J360" s="186">
        <f t="shared" si="6"/>
        <v>500000</v>
      </c>
      <c r="K360" s="228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</row>
    <row r="361" spans="1:26" ht="16.5" customHeight="1" x14ac:dyDescent="0.2">
      <c r="A361" s="456" t="s">
        <v>700</v>
      </c>
      <c r="B361" s="137"/>
      <c r="C361" s="138"/>
      <c r="D361" s="138" t="s">
        <v>511</v>
      </c>
      <c r="E361" s="138" t="s">
        <v>615</v>
      </c>
      <c r="F361" s="138"/>
      <c r="G361" s="248"/>
      <c r="H361" s="215">
        <v>150000</v>
      </c>
      <c r="I361" s="186"/>
      <c r="J361" s="186">
        <f t="shared" si="6"/>
        <v>150000</v>
      </c>
      <c r="K361" s="228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</row>
    <row r="362" spans="1:26" ht="16.5" customHeight="1" x14ac:dyDescent="0.2">
      <c r="A362" s="456" t="s">
        <v>701</v>
      </c>
      <c r="B362" s="137"/>
      <c r="C362" s="138"/>
      <c r="D362" s="138" t="s">
        <v>362</v>
      </c>
      <c r="E362" s="138" t="s">
        <v>414</v>
      </c>
      <c r="F362" s="138"/>
      <c r="G362" s="248"/>
      <c r="H362" s="215">
        <v>600000</v>
      </c>
      <c r="I362" s="186"/>
      <c r="J362" s="186">
        <f t="shared" si="6"/>
        <v>600000</v>
      </c>
      <c r="K362" s="228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</row>
    <row r="363" spans="1:26" ht="16.5" customHeight="1" x14ac:dyDescent="0.2">
      <c r="A363" s="456" t="s">
        <v>703</v>
      </c>
      <c r="B363" s="137"/>
      <c r="C363" s="138"/>
      <c r="D363" s="138" t="s">
        <v>515</v>
      </c>
      <c r="E363" s="138" t="s">
        <v>695</v>
      </c>
      <c r="F363" s="138"/>
      <c r="G363" s="248"/>
      <c r="H363" s="215">
        <v>2280000</v>
      </c>
      <c r="I363" s="186"/>
      <c r="J363" s="186">
        <f t="shared" si="6"/>
        <v>2280000</v>
      </c>
      <c r="K363" s="228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</row>
    <row r="364" spans="1:26" ht="16.5" customHeight="1" x14ac:dyDescent="0.2">
      <c r="A364" s="456" t="s">
        <v>704</v>
      </c>
      <c r="B364" s="137"/>
      <c r="C364" s="138"/>
      <c r="D364" s="138" t="s">
        <v>364</v>
      </c>
      <c r="E364" s="138" t="s">
        <v>365</v>
      </c>
      <c r="F364" s="138"/>
      <c r="G364" s="248"/>
      <c r="H364" s="215">
        <f>H365+H366+H367</f>
        <v>2650000</v>
      </c>
      <c r="I364" s="215">
        <f>I365+I366+I367</f>
        <v>2013970</v>
      </c>
      <c r="J364" s="186">
        <f t="shared" si="6"/>
        <v>4663970</v>
      </c>
      <c r="K364" s="228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</row>
    <row r="365" spans="1:26" ht="16.5" customHeight="1" x14ac:dyDescent="0.2">
      <c r="A365" s="456" t="s">
        <v>705</v>
      </c>
      <c r="B365" s="137"/>
      <c r="C365" s="138"/>
      <c r="D365" s="138"/>
      <c r="E365" s="138"/>
      <c r="F365" s="138" t="s">
        <v>421</v>
      </c>
      <c r="G365" s="248"/>
      <c r="H365" s="215">
        <v>500000</v>
      </c>
      <c r="I365" s="186"/>
      <c r="J365" s="186">
        <f t="shared" si="6"/>
        <v>500000</v>
      </c>
      <c r="K365" s="228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</row>
    <row r="366" spans="1:26" ht="16.5" customHeight="1" x14ac:dyDescent="0.2">
      <c r="A366" s="456" t="s">
        <v>706</v>
      </c>
      <c r="B366" s="137"/>
      <c r="C366" s="138"/>
      <c r="D366" s="138"/>
      <c r="E366" s="138"/>
      <c r="F366" s="138" t="s">
        <v>620</v>
      </c>
      <c r="G366" s="248"/>
      <c r="H366" s="215">
        <v>150000</v>
      </c>
      <c r="I366" s="186"/>
      <c r="J366" s="186">
        <f t="shared" si="6"/>
        <v>150000</v>
      </c>
      <c r="K366" s="228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</row>
    <row r="367" spans="1:26" ht="16.5" customHeight="1" x14ac:dyDescent="0.2">
      <c r="A367" s="456" t="s">
        <v>707</v>
      </c>
      <c r="B367" s="137"/>
      <c r="C367" s="138"/>
      <c r="D367" s="138"/>
      <c r="E367" s="138"/>
      <c r="F367" s="249" t="s">
        <v>460</v>
      </c>
      <c r="G367" s="248"/>
      <c r="H367" s="215">
        <v>2000000</v>
      </c>
      <c r="I367" s="186">
        <v>2013970</v>
      </c>
      <c r="J367" s="186">
        <f t="shared" si="6"/>
        <v>4013970</v>
      </c>
      <c r="K367" s="228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</row>
    <row r="368" spans="1:26" ht="16.5" customHeight="1" x14ac:dyDescent="0.2">
      <c r="A368" s="455" t="s">
        <v>709</v>
      </c>
      <c r="B368" s="137"/>
      <c r="C368" s="145" t="s">
        <v>368</v>
      </c>
      <c r="D368" s="256"/>
      <c r="E368" s="145" t="s">
        <v>369</v>
      </c>
      <c r="F368" s="256"/>
      <c r="G368" s="248"/>
      <c r="H368" s="214">
        <v>100000</v>
      </c>
      <c r="I368" s="240">
        <v>184740</v>
      </c>
      <c r="J368" s="240">
        <f t="shared" si="6"/>
        <v>284740</v>
      </c>
      <c r="K368" s="228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</row>
    <row r="369" spans="1:26" ht="16.5" customHeight="1" x14ac:dyDescent="0.2">
      <c r="A369" s="456" t="s">
        <v>710</v>
      </c>
      <c r="B369" s="137"/>
      <c r="C369" s="138"/>
      <c r="D369" s="138" t="s">
        <v>527</v>
      </c>
      <c r="E369" s="138" t="s">
        <v>702</v>
      </c>
      <c r="F369" s="138"/>
      <c r="G369" s="317"/>
      <c r="H369" s="215">
        <v>100000</v>
      </c>
      <c r="I369" s="186">
        <v>184740</v>
      </c>
      <c r="J369" s="186">
        <f t="shared" si="6"/>
        <v>284740</v>
      </c>
      <c r="K369" s="228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</row>
    <row r="370" spans="1:26" ht="16.5" customHeight="1" x14ac:dyDescent="0.2">
      <c r="A370" s="455" t="s">
        <v>711</v>
      </c>
      <c r="B370" s="255"/>
      <c r="C370" s="145" t="s">
        <v>373</v>
      </c>
      <c r="D370" s="256"/>
      <c r="E370" s="145" t="s">
        <v>374</v>
      </c>
      <c r="F370" s="256"/>
      <c r="G370" s="248"/>
      <c r="H370" s="214">
        <f>H371+H372</f>
        <v>20450000</v>
      </c>
      <c r="I370" s="214">
        <f>I371+I372</f>
        <v>4290000</v>
      </c>
      <c r="J370" s="240">
        <f>J371+J372</f>
        <v>24740000</v>
      </c>
      <c r="K370" s="228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</row>
    <row r="371" spans="1:26" ht="16.5" customHeight="1" x14ac:dyDescent="0.2">
      <c r="A371" s="456" t="s">
        <v>713</v>
      </c>
      <c r="B371" s="137"/>
      <c r="C371" s="138"/>
      <c r="D371" s="138" t="s">
        <v>375</v>
      </c>
      <c r="E371" s="138" t="s">
        <v>376</v>
      </c>
      <c r="F371" s="138"/>
      <c r="G371" s="248"/>
      <c r="H371" s="215">
        <v>2450000</v>
      </c>
      <c r="I371" s="221">
        <v>1721000</v>
      </c>
      <c r="J371" s="186">
        <f>SUM(H371:I371)</f>
        <v>4171000</v>
      </c>
      <c r="K371" s="228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</row>
    <row r="372" spans="1:26" ht="16.5" customHeight="1" x14ac:dyDescent="0.2">
      <c r="A372" s="456" t="s">
        <v>714</v>
      </c>
      <c r="B372" s="137"/>
      <c r="C372" s="138"/>
      <c r="D372" s="138" t="s">
        <v>423</v>
      </c>
      <c r="E372" s="138" t="s">
        <v>424</v>
      </c>
      <c r="F372" s="138"/>
      <c r="G372" s="248"/>
      <c r="H372" s="215">
        <v>18000000</v>
      </c>
      <c r="I372" s="221">
        <v>2569000</v>
      </c>
      <c r="J372" s="186">
        <f>SUM(H372:I372)</f>
        <v>20569000</v>
      </c>
      <c r="K372" s="228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</row>
    <row r="373" spans="1:26" s="274" customFormat="1" ht="16.5" customHeight="1" x14ac:dyDescent="0.2">
      <c r="A373" s="455" t="s">
        <v>715</v>
      </c>
      <c r="B373" s="277" t="s">
        <v>65</v>
      </c>
      <c r="C373" s="165"/>
      <c r="D373" s="164" t="s">
        <v>66</v>
      </c>
      <c r="E373" s="165"/>
      <c r="F373" s="165"/>
      <c r="G373" s="269"/>
      <c r="H373" s="344">
        <f>H374+H375</f>
        <v>30000000</v>
      </c>
      <c r="I373" s="344">
        <f>I374+I375</f>
        <v>-16000000</v>
      </c>
      <c r="J373" s="191">
        <f>J374+J375</f>
        <v>14000000</v>
      </c>
      <c r="K373" s="233"/>
      <c r="L373" s="232"/>
      <c r="M373" s="232"/>
      <c r="N373" s="232"/>
      <c r="O373" s="232"/>
      <c r="P373" s="232"/>
      <c r="Q373" s="232"/>
      <c r="R373" s="232"/>
      <c r="S373" s="232"/>
      <c r="T373" s="232"/>
      <c r="U373" s="232"/>
      <c r="V373" s="232"/>
      <c r="W373" s="232"/>
      <c r="X373" s="232"/>
      <c r="Y373" s="232"/>
      <c r="Z373" s="232"/>
    </row>
    <row r="374" spans="1:26" s="274" customFormat="1" ht="16.5" customHeight="1" x14ac:dyDescent="0.2">
      <c r="A374" s="456" t="s">
        <v>716</v>
      </c>
      <c r="B374" s="278"/>
      <c r="C374" s="165" t="s">
        <v>399</v>
      </c>
      <c r="D374" s="165"/>
      <c r="E374" s="165" t="s">
        <v>708</v>
      </c>
      <c r="F374" s="165"/>
      <c r="G374" s="269"/>
      <c r="H374" s="238">
        <v>23622000</v>
      </c>
      <c r="I374" s="197">
        <v>-12598000</v>
      </c>
      <c r="J374" s="197">
        <f>SUM(H374:I374)</f>
        <v>11024000</v>
      </c>
      <c r="K374" s="233"/>
      <c r="L374" s="232"/>
      <c r="M374" s="232"/>
      <c r="N374" s="232"/>
      <c r="O374" s="232"/>
      <c r="P374" s="232"/>
      <c r="Q374" s="232"/>
      <c r="R374" s="232"/>
      <c r="S374" s="232"/>
      <c r="T374" s="232"/>
      <c r="U374" s="232"/>
      <c r="V374" s="232"/>
      <c r="W374" s="232"/>
      <c r="X374" s="232"/>
      <c r="Y374" s="232"/>
      <c r="Z374" s="232"/>
    </row>
    <row r="375" spans="1:26" s="274" customFormat="1" ht="16.5" customHeight="1" x14ac:dyDescent="0.2">
      <c r="A375" s="456" t="s">
        <v>717</v>
      </c>
      <c r="B375" s="278"/>
      <c r="C375" s="165" t="s">
        <v>401</v>
      </c>
      <c r="D375" s="165"/>
      <c r="E375" s="165" t="s">
        <v>402</v>
      </c>
      <c r="F375" s="165"/>
      <c r="G375" s="269"/>
      <c r="H375" s="238">
        <v>6378000</v>
      </c>
      <c r="I375" s="197">
        <v>-3402000</v>
      </c>
      <c r="J375" s="197">
        <f>SUM(H375:I375)</f>
        <v>2976000</v>
      </c>
      <c r="K375" s="233"/>
      <c r="L375" s="232"/>
      <c r="M375" s="232"/>
      <c r="N375" s="232"/>
      <c r="O375" s="232"/>
      <c r="P375" s="232"/>
      <c r="Q375" s="232"/>
      <c r="R375" s="232"/>
      <c r="S375" s="232"/>
      <c r="T375" s="232"/>
      <c r="U375" s="232"/>
      <c r="V375" s="232"/>
      <c r="W375" s="232"/>
      <c r="X375" s="232"/>
      <c r="Y375" s="232"/>
      <c r="Z375" s="232"/>
    </row>
    <row r="376" spans="1:26" s="274" customFormat="1" ht="16.5" customHeight="1" x14ac:dyDescent="0.2">
      <c r="A376" s="456" t="s">
        <v>718</v>
      </c>
      <c r="B376" s="271"/>
      <c r="C376" s="264"/>
      <c r="D376" s="264"/>
      <c r="E376" s="264"/>
      <c r="F376" s="264"/>
      <c r="G376" s="269"/>
      <c r="H376" s="238"/>
      <c r="I376" s="197"/>
      <c r="J376" s="197"/>
      <c r="K376" s="233"/>
      <c r="L376" s="232"/>
      <c r="M376" s="232"/>
      <c r="N376" s="232"/>
      <c r="O376" s="232"/>
      <c r="P376" s="232"/>
      <c r="Q376" s="232"/>
      <c r="R376" s="232"/>
      <c r="S376" s="232"/>
      <c r="T376" s="232"/>
      <c r="U376" s="232"/>
      <c r="V376" s="232"/>
      <c r="W376" s="232"/>
      <c r="X376" s="232"/>
      <c r="Y376" s="232"/>
      <c r="Z376" s="232"/>
    </row>
    <row r="377" spans="1:26" ht="15.75" customHeight="1" x14ac:dyDescent="0.2">
      <c r="A377" s="460" t="s">
        <v>719</v>
      </c>
      <c r="B377" s="169" t="s">
        <v>712</v>
      </c>
      <c r="C377" s="170"/>
      <c r="D377" s="170"/>
      <c r="E377" s="170"/>
      <c r="F377" s="170"/>
      <c r="G377" s="280">
        <v>2</v>
      </c>
      <c r="H377" s="213">
        <f>H378+H384+H388</f>
        <v>6070000</v>
      </c>
      <c r="I377" s="405"/>
      <c r="J377" s="189">
        <f>J378+J384+J388</f>
        <v>6070000</v>
      </c>
      <c r="K377" s="228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</row>
    <row r="378" spans="1:26" ht="15.75" customHeight="1" x14ac:dyDescent="0.2">
      <c r="A378" s="455" t="s">
        <v>720</v>
      </c>
      <c r="B378" s="139" t="s">
        <v>44</v>
      </c>
      <c r="C378" s="145"/>
      <c r="D378" s="145" t="s">
        <v>322</v>
      </c>
      <c r="E378" s="145"/>
      <c r="F378" s="145"/>
      <c r="G378" s="248"/>
      <c r="H378" s="214">
        <f>H379</f>
        <v>3988000</v>
      </c>
      <c r="I378" s="186"/>
      <c r="J378" s="240">
        <f>J379</f>
        <v>3988000</v>
      </c>
      <c r="K378" s="228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</row>
    <row r="379" spans="1:26" ht="15.75" customHeight="1" x14ac:dyDescent="0.2">
      <c r="A379" s="455" t="s">
        <v>721</v>
      </c>
      <c r="B379" s="137"/>
      <c r="C379" s="145" t="s">
        <v>323</v>
      </c>
      <c r="D379" s="145"/>
      <c r="E379" s="145" t="s">
        <v>425</v>
      </c>
      <c r="F379" s="145"/>
      <c r="G379" s="248"/>
      <c r="H379" s="214">
        <f>SUM(H380:H383)</f>
        <v>3988000</v>
      </c>
      <c r="I379" s="186"/>
      <c r="J379" s="240">
        <f>SUM(J380:J383)</f>
        <v>3988000</v>
      </c>
      <c r="K379" s="228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</row>
    <row r="380" spans="1:26" ht="15.75" customHeight="1" x14ac:dyDescent="0.2">
      <c r="A380" s="456" t="s">
        <v>722</v>
      </c>
      <c r="B380" s="160"/>
      <c r="C380" s="138"/>
      <c r="D380" s="138" t="s">
        <v>426</v>
      </c>
      <c r="E380" s="138" t="s">
        <v>427</v>
      </c>
      <c r="F380" s="138"/>
      <c r="G380" s="248"/>
      <c r="H380" s="215">
        <v>3537000</v>
      </c>
      <c r="I380" s="186"/>
      <c r="J380" s="186">
        <f>SUM(H380:I380)</f>
        <v>3537000</v>
      </c>
      <c r="K380" s="228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</row>
    <row r="381" spans="1:26" ht="15.75" customHeight="1" x14ac:dyDescent="0.2">
      <c r="A381" s="456" t="s">
        <v>723</v>
      </c>
      <c r="B381" s="160"/>
      <c r="C381" s="138"/>
      <c r="D381" s="138" t="s">
        <v>469</v>
      </c>
      <c r="E381" s="138" t="s">
        <v>639</v>
      </c>
      <c r="F381" s="138"/>
      <c r="G381" s="248"/>
      <c r="H381" s="215">
        <v>301000</v>
      </c>
      <c r="I381" s="186"/>
      <c r="J381" s="186">
        <f>SUM(H381:I381)</f>
        <v>301000</v>
      </c>
      <c r="K381" s="228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</row>
    <row r="382" spans="1:26" ht="15.75" customHeight="1" x14ac:dyDescent="0.2">
      <c r="A382" s="456" t="s">
        <v>724</v>
      </c>
      <c r="B382" s="137"/>
      <c r="C382" s="138"/>
      <c r="D382" s="138" t="s">
        <v>472</v>
      </c>
      <c r="E382" s="138" t="s">
        <v>473</v>
      </c>
      <c r="F382" s="138"/>
      <c r="G382" s="248"/>
      <c r="H382" s="215">
        <v>100000</v>
      </c>
      <c r="I382" s="186"/>
      <c r="J382" s="186">
        <f>SUM(H382:I382)</f>
        <v>100000</v>
      </c>
      <c r="K382" s="228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</row>
    <row r="383" spans="1:26" ht="15.75" customHeight="1" x14ac:dyDescent="0.2">
      <c r="A383" s="456" t="s">
        <v>725</v>
      </c>
      <c r="B383" s="137"/>
      <c r="C383" s="138"/>
      <c r="D383" s="138" t="s">
        <v>478</v>
      </c>
      <c r="E383" s="138" t="s">
        <v>425</v>
      </c>
      <c r="F383" s="138"/>
      <c r="G383" s="248"/>
      <c r="H383" s="215">
        <v>50000</v>
      </c>
      <c r="I383" s="186"/>
      <c r="J383" s="186">
        <f>SUM(H383:I383)</f>
        <v>50000</v>
      </c>
      <c r="K383" s="228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</row>
    <row r="384" spans="1:26" ht="15.75" customHeight="1" x14ac:dyDescent="0.2">
      <c r="A384" s="455" t="s">
        <v>726</v>
      </c>
      <c r="B384" s="139" t="s">
        <v>47</v>
      </c>
      <c r="C384" s="145"/>
      <c r="D384" s="145" t="s">
        <v>333</v>
      </c>
      <c r="E384" s="250"/>
      <c r="F384" s="250"/>
      <c r="G384" s="248"/>
      <c r="H384" s="214">
        <f>SUM(H385:H387)</f>
        <v>902000</v>
      </c>
      <c r="I384" s="186"/>
      <c r="J384" s="240">
        <f>SUM(J385:J387)</f>
        <v>902000</v>
      </c>
      <c r="K384" s="228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</row>
    <row r="385" spans="1:26" ht="15.75" customHeight="1" x14ac:dyDescent="0.2">
      <c r="A385" s="456" t="s">
        <v>727</v>
      </c>
      <c r="B385" s="137"/>
      <c r="C385" s="138"/>
      <c r="D385" s="138"/>
      <c r="E385" s="249" t="s">
        <v>334</v>
      </c>
      <c r="F385" s="138"/>
      <c r="G385" s="248"/>
      <c r="H385" s="215">
        <v>867000</v>
      </c>
      <c r="I385" s="186"/>
      <c r="J385" s="186">
        <f>SUM(H385:I385)</f>
        <v>867000</v>
      </c>
      <c r="K385" s="228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</row>
    <row r="386" spans="1:26" ht="15.75" customHeight="1" x14ac:dyDescent="0.2">
      <c r="A386" s="456" t="s">
        <v>728</v>
      </c>
      <c r="B386" s="137"/>
      <c r="C386" s="138"/>
      <c r="D386" s="138"/>
      <c r="E386" s="249" t="s">
        <v>335</v>
      </c>
      <c r="F386" s="138"/>
      <c r="G386" s="248"/>
      <c r="H386" s="215">
        <v>17000</v>
      </c>
      <c r="I386" s="186"/>
      <c r="J386" s="186">
        <f>SUM(H386:I386)</f>
        <v>17000</v>
      </c>
      <c r="K386" s="228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</row>
    <row r="387" spans="1:26" ht="15.75" customHeight="1" x14ac:dyDescent="0.2">
      <c r="A387" s="456" t="s">
        <v>729</v>
      </c>
      <c r="B387" s="137"/>
      <c r="C387" s="138"/>
      <c r="D387" s="138"/>
      <c r="E387" s="249" t="s">
        <v>336</v>
      </c>
      <c r="F387" s="138"/>
      <c r="G387" s="248"/>
      <c r="H387" s="215">
        <v>18000</v>
      </c>
      <c r="I387" s="186"/>
      <c r="J387" s="186">
        <f>SUM(H387:I387)</f>
        <v>18000</v>
      </c>
      <c r="K387" s="228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</row>
    <row r="388" spans="1:26" ht="15.75" customHeight="1" x14ac:dyDescent="0.2">
      <c r="A388" s="455" t="s">
        <v>730</v>
      </c>
      <c r="B388" s="139" t="s">
        <v>50</v>
      </c>
      <c r="C388" s="145"/>
      <c r="D388" s="145" t="s">
        <v>51</v>
      </c>
      <c r="E388" s="145"/>
      <c r="F388" s="145"/>
      <c r="G388" s="248"/>
      <c r="H388" s="214">
        <f>H389+H393+H401</f>
        <v>1180000</v>
      </c>
      <c r="I388" s="186"/>
      <c r="J388" s="240">
        <f>J389+J393+J401</f>
        <v>1180000</v>
      </c>
      <c r="K388" s="228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</row>
    <row r="389" spans="1:26" ht="15.75" customHeight="1" x14ac:dyDescent="0.2">
      <c r="A389" s="455" t="s">
        <v>731</v>
      </c>
      <c r="B389" s="255"/>
      <c r="C389" s="145" t="s">
        <v>337</v>
      </c>
      <c r="D389" s="256"/>
      <c r="E389" s="145" t="s">
        <v>338</v>
      </c>
      <c r="F389" s="257"/>
      <c r="G389" s="248"/>
      <c r="H389" s="214">
        <f>H390</f>
        <v>150000</v>
      </c>
      <c r="I389" s="186"/>
      <c r="J389" s="240">
        <f>J390</f>
        <v>150000</v>
      </c>
      <c r="K389" s="228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</row>
    <row r="390" spans="1:26" ht="15.75" customHeight="1" x14ac:dyDescent="0.2">
      <c r="A390" s="456" t="s">
        <v>733</v>
      </c>
      <c r="B390" s="137"/>
      <c r="C390" s="138"/>
      <c r="D390" s="138" t="s">
        <v>342</v>
      </c>
      <c r="E390" s="138" t="s">
        <v>343</v>
      </c>
      <c r="F390" s="138"/>
      <c r="G390" s="248"/>
      <c r="H390" s="215">
        <f>H391+H392</f>
        <v>150000</v>
      </c>
      <c r="I390" s="186"/>
      <c r="J390" s="186">
        <f>SUM(H390:I390)</f>
        <v>150000</v>
      </c>
      <c r="K390" s="228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</row>
    <row r="391" spans="1:26" ht="15.75" customHeight="1" x14ac:dyDescent="0.2">
      <c r="A391" s="456" t="s">
        <v>734</v>
      </c>
      <c r="B391" s="139"/>
      <c r="C391" s="145"/>
      <c r="D391" s="145"/>
      <c r="E391" s="145"/>
      <c r="F391" s="249" t="s">
        <v>344</v>
      </c>
      <c r="G391" s="248"/>
      <c r="H391" s="215">
        <v>100000</v>
      </c>
      <c r="I391" s="186"/>
      <c r="J391" s="186">
        <f>SUM(H391:I391)</f>
        <v>100000</v>
      </c>
      <c r="K391" s="228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</row>
    <row r="392" spans="1:26" ht="15.75" customHeight="1" x14ac:dyDescent="0.2">
      <c r="A392" s="456" t="s">
        <v>735</v>
      </c>
      <c r="B392" s="139"/>
      <c r="C392" s="145"/>
      <c r="D392" s="145"/>
      <c r="E392" s="145"/>
      <c r="F392" s="249" t="s">
        <v>345</v>
      </c>
      <c r="G392" s="248"/>
      <c r="H392" s="215">
        <v>50000</v>
      </c>
      <c r="I392" s="186"/>
      <c r="J392" s="186">
        <f>SUM(H392:I392)</f>
        <v>50000</v>
      </c>
      <c r="K392" s="228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</row>
    <row r="393" spans="1:26" ht="15.75" customHeight="1" x14ac:dyDescent="0.2">
      <c r="A393" s="455" t="s">
        <v>736</v>
      </c>
      <c r="B393" s="255"/>
      <c r="C393" s="145" t="s">
        <v>355</v>
      </c>
      <c r="D393" s="256"/>
      <c r="E393" s="145" t="s">
        <v>409</v>
      </c>
      <c r="F393" s="256"/>
      <c r="G393" s="248"/>
      <c r="H393" s="215">
        <f>H394+H398+H399</f>
        <v>850000</v>
      </c>
      <c r="I393" s="186"/>
      <c r="J393" s="186">
        <f>J394+L395+J398+J399</f>
        <v>850000</v>
      </c>
      <c r="K393" s="228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</row>
    <row r="394" spans="1:26" ht="15.75" customHeight="1" x14ac:dyDescent="0.2">
      <c r="A394" s="456" t="s">
        <v>737</v>
      </c>
      <c r="B394" s="137"/>
      <c r="C394" s="138"/>
      <c r="D394" s="138" t="s">
        <v>410</v>
      </c>
      <c r="E394" s="138" t="s">
        <v>411</v>
      </c>
      <c r="F394" s="138"/>
      <c r="G394" s="248"/>
      <c r="H394" s="215">
        <f>H395+H396+H397</f>
        <v>700000</v>
      </c>
      <c r="I394" s="186"/>
      <c r="J394" s="186">
        <f>J395+J396+J397</f>
        <v>700000</v>
      </c>
      <c r="K394" s="228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</row>
    <row r="395" spans="1:26" ht="15.75" customHeight="1" x14ac:dyDescent="0.2">
      <c r="A395" s="456" t="s">
        <v>738</v>
      </c>
      <c r="B395" s="137"/>
      <c r="C395" s="138"/>
      <c r="D395" s="138"/>
      <c r="E395" s="138"/>
      <c r="F395" s="249" t="s">
        <v>412</v>
      </c>
      <c r="G395" s="248"/>
      <c r="H395" s="215">
        <v>300000</v>
      </c>
      <c r="I395" s="186"/>
      <c r="J395" s="186">
        <v>300000</v>
      </c>
      <c r="K395" s="228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</row>
    <row r="396" spans="1:26" ht="15.75" customHeight="1" x14ac:dyDescent="0.2">
      <c r="A396" s="456" t="s">
        <v>739</v>
      </c>
      <c r="B396" s="137"/>
      <c r="C396" s="138"/>
      <c r="D396" s="138"/>
      <c r="E396" s="138"/>
      <c r="F396" s="249" t="s">
        <v>732</v>
      </c>
      <c r="G396" s="248"/>
      <c r="H396" s="215">
        <v>300000</v>
      </c>
      <c r="I396" s="186"/>
      <c r="J396" s="186">
        <v>300000</v>
      </c>
      <c r="K396" s="228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</row>
    <row r="397" spans="1:26" ht="15.75" customHeight="1" x14ac:dyDescent="0.2">
      <c r="A397" s="456" t="s">
        <v>740</v>
      </c>
      <c r="B397" s="137"/>
      <c r="C397" s="138"/>
      <c r="D397" s="138"/>
      <c r="E397" s="138"/>
      <c r="F397" s="249" t="s">
        <v>413</v>
      </c>
      <c r="G397" s="248"/>
      <c r="H397" s="215">
        <v>100000</v>
      </c>
      <c r="I397" s="186"/>
      <c r="J397" s="186">
        <v>100000</v>
      </c>
      <c r="K397" s="228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</row>
    <row r="398" spans="1:26" ht="15.75" customHeight="1" x14ac:dyDescent="0.2">
      <c r="A398" s="456" t="s">
        <v>742</v>
      </c>
      <c r="B398" s="137"/>
      <c r="C398" s="138"/>
      <c r="D398" s="138" t="s">
        <v>362</v>
      </c>
      <c r="E398" s="138" t="s">
        <v>414</v>
      </c>
      <c r="F398" s="138"/>
      <c r="G398" s="248"/>
      <c r="H398" s="215">
        <v>100000</v>
      </c>
      <c r="I398" s="186"/>
      <c r="J398" s="186">
        <v>100000</v>
      </c>
      <c r="K398" s="228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</row>
    <row r="399" spans="1:26" ht="15.75" customHeight="1" x14ac:dyDescent="0.2">
      <c r="A399" s="456" t="s">
        <v>743</v>
      </c>
      <c r="B399" s="137"/>
      <c r="C399" s="138"/>
      <c r="D399" s="138" t="s">
        <v>364</v>
      </c>
      <c r="E399" s="138" t="s">
        <v>365</v>
      </c>
      <c r="F399" s="138"/>
      <c r="G399" s="248"/>
      <c r="H399" s="215">
        <f>H400</f>
        <v>50000</v>
      </c>
      <c r="I399" s="186"/>
      <c r="J399" s="186">
        <f>J400</f>
        <v>50000</v>
      </c>
      <c r="K399" s="228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</row>
    <row r="400" spans="1:26" ht="15.75" customHeight="1" x14ac:dyDescent="0.2">
      <c r="A400" s="456" t="s">
        <v>744</v>
      </c>
      <c r="B400" s="137"/>
      <c r="C400" s="138"/>
      <c r="D400" s="138"/>
      <c r="E400" s="138"/>
      <c r="F400" s="249" t="s">
        <v>460</v>
      </c>
      <c r="G400" s="248"/>
      <c r="H400" s="215">
        <v>50000</v>
      </c>
      <c r="I400" s="186"/>
      <c r="J400" s="186">
        <v>50000</v>
      </c>
      <c r="K400" s="228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</row>
    <row r="401" spans="1:26" ht="15.75" customHeight="1" x14ac:dyDescent="0.2">
      <c r="A401" s="455" t="s">
        <v>745</v>
      </c>
      <c r="B401" s="255"/>
      <c r="C401" s="145" t="s">
        <v>373</v>
      </c>
      <c r="D401" s="256"/>
      <c r="E401" s="145" t="s">
        <v>374</v>
      </c>
      <c r="F401" s="256"/>
      <c r="G401" s="248"/>
      <c r="H401" s="214">
        <f>H402</f>
        <v>180000</v>
      </c>
      <c r="I401" s="186"/>
      <c r="J401" s="240">
        <f>J402</f>
        <v>180000</v>
      </c>
      <c r="K401" s="228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</row>
    <row r="402" spans="1:26" ht="15.75" customHeight="1" x14ac:dyDescent="0.2">
      <c r="A402" s="456" t="s">
        <v>746</v>
      </c>
      <c r="B402" s="137"/>
      <c r="C402" s="138"/>
      <c r="D402" s="138" t="s">
        <v>375</v>
      </c>
      <c r="E402" s="138" t="s">
        <v>376</v>
      </c>
      <c r="F402" s="138"/>
      <c r="G402" s="248"/>
      <c r="H402" s="215">
        <v>180000</v>
      </c>
      <c r="I402" s="186"/>
      <c r="J402" s="186">
        <f>SUM(H402:I402)</f>
        <v>180000</v>
      </c>
      <c r="K402" s="228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</row>
    <row r="403" spans="1:26" ht="15.75" customHeight="1" x14ac:dyDescent="0.2">
      <c r="A403" s="456" t="s">
        <v>747</v>
      </c>
      <c r="B403" s="137"/>
      <c r="C403" s="138"/>
      <c r="D403" s="138"/>
      <c r="E403" s="138"/>
      <c r="F403" s="138"/>
      <c r="G403" s="248"/>
      <c r="H403" s="215"/>
      <c r="I403" s="221"/>
      <c r="J403" s="186"/>
      <c r="K403" s="228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</row>
    <row r="404" spans="1:26" ht="15.75" customHeight="1" x14ac:dyDescent="0.2">
      <c r="A404" s="460" t="s">
        <v>749</v>
      </c>
      <c r="B404" s="169" t="s">
        <v>741</v>
      </c>
      <c r="C404" s="170"/>
      <c r="D404" s="170"/>
      <c r="E404" s="170"/>
      <c r="F404" s="170"/>
      <c r="G404" s="280"/>
      <c r="H404" s="213">
        <f>H405</f>
        <v>20180000</v>
      </c>
      <c r="I404" s="213">
        <f>I405</f>
        <v>9323666</v>
      </c>
      <c r="J404" s="189">
        <f>J405</f>
        <v>29503666</v>
      </c>
      <c r="K404" s="228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</row>
    <row r="405" spans="1:26" ht="15.75" customHeight="1" x14ac:dyDescent="0.2">
      <c r="A405" s="455" t="s">
        <v>750</v>
      </c>
      <c r="B405" s="139" t="s">
        <v>50</v>
      </c>
      <c r="C405" s="145"/>
      <c r="D405" s="145" t="s">
        <v>51</v>
      </c>
      <c r="E405" s="145"/>
      <c r="F405" s="145"/>
      <c r="G405" s="248"/>
      <c r="H405" s="214">
        <f>H406+H409+H413</f>
        <v>20180000</v>
      </c>
      <c r="I405" s="214">
        <f>I406+I409+I413</f>
        <v>9323666</v>
      </c>
      <c r="J405" s="240">
        <f>J406+J409+J413</f>
        <v>29503666</v>
      </c>
      <c r="K405" s="228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</row>
    <row r="406" spans="1:26" ht="15.75" customHeight="1" x14ac:dyDescent="0.2">
      <c r="A406" s="456" t="s">
        <v>751</v>
      </c>
      <c r="B406" s="255"/>
      <c r="C406" s="145" t="s">
        <v>337</v>
      </c>
      <c r="D406" s="256"/>
      <c r="E406" s="145" t="s">
        <v>338</v>
      </c>
      <c r="F406" s="257"/>
      <c r="G406" s="248"/>
      <c r="H406" s="215">
        <f>H407</f>
        <v>400000</v>
      </c>
      <c r="I406" s="221"/>
      <c r="J406" s="186">
        <f t="shared" ref="J406:J412" si="7">SUM(H406:I406)</f>
        <v>400000</v>
      </c>
      <c r="K406" s="228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</row>
    <row r="407" spans="1:26" ht="15.75" customHeight="1" x14ac:dyDescent="0.2">
      <c r="A407" s="456" t="s">
        <v>752</v>
      </c>
      <c r="B407" s="137"/>
      <c r="C407" s="138"/>
      <c r="D407" s="138" t="s">
        <v>342</v>
      </c>
      <c r="E407" s="138" t="s">
        <v>343</v>
      </c>
      <c r="F407" s="138"/>
      <c r="G407" s="248"/>
      <c r="H407" s="215">
        <f>H408</f>
        <v>400000</v>
      </c>
      <c r="I407" s="221"/>
      <c r="J407" s="186">
        <f t="shared" si="7"/>
        <v>400000</v>
      </c>
      <c r="K407" s="228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</row>
    <row r="408" spans="1:26" ht="15.75" customHeight="1" x14ac:dyDescent="0.2">
      <c r="A408" s="456" t="s">
        <v>753</v>
      </c>
      <c r="B408" s="139"/>
      <c r="C408" s="145"/>
      <c r="D408" s="145"/>
      <c r="E408" s="145"/>
      <c r="F408" s="249" t="s">
        <v>345</v>
      </c>
      <c r="G408" s="248"/>
      <c r="H408" s="215">
        <v>400000</v>
      </c>
      <c r="I408" s="221"/>
      <c r="J408" s="186">
        <f t="shared" si="7"/>
        <v>400000</v>
      </c>
      <c r="K408" s="228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</row>
    <row r="409" spans="1:26" ht="15.75" customHeight="1" x14ac:dyDescent="0.2">
      <c r="A409" s="455" t="s">
        <v>754</v>
      </c>
      <c r="B409" s="139"/>
      <c r="C409" s="145" t="s">
        <v>355</v>
      </c>
      <c r="D409" s="256"/>
      <c r="E409" s="145" t="s">
        <v>409</v>
      </c>
      <c r="F409" s="256"/>
      <c r="G409" s="248"/>
      <c r="H409" s="215">
        <f>H410+H411</f>
        <v>2580000</v>
      </c>
      <c r="I409" s="221"/>
      <c r="J409" s="186">
        <f t="shared" si="7"/>
        <v>2580000</v>
      </c>
      <c r="K409" s="228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</row>
    <row r="410" spans="1:26" ht="15.75" customHeight="1" x14ac:dyDescent="0.2">
      <c r="A410" s="456" t="s">
        <v>755</v>
      </c>
      <c r="B410" s="139"/>
      <c r="C410" s="145"/>
      <c r="D410" s="138" t="s">
        <v>511</v>
      </c>
      <c r="E410" s="138" t="s">
        <v>748</v>
      </c>
      <c r="F410" s="138"/>
      <c r="G410" s="248"/>
      <c r="H410" s="215">
        <v>1080000</v>
      </c>
      <c r="I410" s="221"/>
      <c r="J410" s="186">
        <f t="shared" si="7"/>
        <v>1080000</v>
      </c>
      <c r="K410" s="228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</row>
    <row r="411" spans="1:26" ht="15.75" customHeight="1" x14ac:dyDescent="0.2">
      <c r="A411" s="456" t="s">
        <v>757</v>
      </c>
      <c r="B411" s="137"/>
      <c r="C411" s="138"/>
      <c r="D411" s="138" t="s">
        <v>364</v>
      </c>
      <c r="E411" s="138" t="s">
        <v>365</v>
      </c>
      <c r="F411" s="138"/>
      <c r="G411" s="248"/>
      <c r="H411" s="215">
        <f>H412</f>
        <v>1500000</v>
      </c>
      <c r="I411" s="221"/>
      <c r="J411" s="186">
        <f t="shared" si="7"/>
        <v>1500000</v>
      </c>
      <c r="K411" s="228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</row>
    <row r="412" spans="1:26" ht="15.75" customHeight="1" x14ac:dyDescent="0.2">
      <c r="A412" s="456" t="s">
        <v>759</v>
      </c>
      <c r="B412" s="137"/>
      <c r="C412" s="138"/>
      <c r="D412" s="138"/>
      <c r="E412" s="138"/>
      <c r="F412" s="249" t="s">
        <v>460</v>
      </c>
      <c r="G412" s="248"/>
      <c r="H412" s="215">
        <v>1500000</v>
      </c>
      <c r="I412" s="221"/>
      <c r="J412" s="186">
        <f t="shared" si="7"/>
        <v>1500000</v>
      </c>
      <c r="K412" s="228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</row>
    <row r="413" spans="1:26" ht="15.75" customHeight="1" x14ac:dyDescent="0.2">
      <c r="A413" s="455" t="s">
        <v>761</v>
      </c>
      <c r="B413" s="255"/>
      <c r="C413" s="145" t="s">
        <v>373</v>
      </c>
      <c r="D413" s="256"/>
      <c r="E413" s="145" t="s">
        <v>374</v>
      </c>
      <c r="F413" s="256"/>
      <c r="G413" s="248"/>
      <c r="H413" s="215">
        <f>H414+H415+H416</f>
        <v>17200000</v>
      </c>
      <c r="I413" s="215">
        <f>I414+I415+I416</f>
        <v>9323666</v>
      </c>
      <c r="J413" s="186">
        <f>J414+J415+J416</f>
        <v>26523666</v>
      </c>
      <c r="K413" s="228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</row>
    <row r="414" spans="1:26" ht="15.75" customHeight="1" x14ac:dyDescent="0.2">
      <c r="A414" s="456" t="s">
        <v>762</v>
      </c>
      <c r="B414" s="137"/>
      <c r="C414" s="138"/>
      <c r="D414" s="138" t="s">
        <v>375</v>
      </c>
      <c r="E414" s="138" t="s">
        <v>376</v>
      </c>
      <c r="F414" s="138"/>
      <c r="G414" s="248"/>
      <c r="H414" s="215">
        <v>2300000</v>
      </c>
      <c r="I414" s="221"/>
      <c r="J414" s="186">
        <f>SUM(H414:I414)</f>
        <v>2300000</v>
      </c>
      <c r="K414" s="228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</row>
    <row r="415" spans="1:26" ht="15.75" customHeight="1" x14ac:dyDescent="0.2">
      <c r="A415" s="456" t="s">
        <v>763</v>
      </c>
      <c r="B415" s="137"/>
      <c r="C415" s="138"/>
      <c r="D415" s="138" t="s">
        <v>423</v>
      </c>
      <c r="E415" s="138" t="s">
        <v>532</v>
      </c>
      <c r="F415" s="138"/>
      <c r="G415" s="248"/>
      <c r="H415" s="215">
        <v>2500000</v>
      </c>
      <c r="I415" s="221"/>
      <c r="J415" s="186">
        <f>SUM(H415:I415)</f>
        <v>2500000</v>
      </c>
      <c r="K415" s="228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</row>
    <row r="416" spans="1:26" ht="15.75" customHeight="1" x14ac:dyDescent="0.2">
      <c r="A416" s="456" t="s">
        <v>764</v>
      </c>
      <c r="B416" s="137"/>
      <c r="C416" s="138"/>
      <c r="D416" s="138" t="s">
        <v>377</v>
      </c>
      <c r="E416" s="138" t="s">
        <v>378</v>
      </c>
      <c r="F416" s="138"/>
      <c r="G416" s="248"/>
      <c r="H416" s="215">
        <f>H417+H418</f>
        <v>12400000</v>
      </c>
      <c r="I416" s="221">
        <v>9323666</v>
      </c>
      <c r="J416" s="186">
        <f>SUM(H416:I416)</f>
        <v>21723666</v>
      </c>
      <c r="K416" s="228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</row>
    <row r="417" spans="1:26" ht="15.75" customHeight="1" x14ac:dyDescent="0.2">
      <c r="A417" s="456" t="s">
        <v>765</v>
      </c>
      <c r="B417" s="137"/>
      <c r="C417" s="138"/>
      <c r="D417" s="138"/>
      <c r="E417" s="249" t="s">
        <v>756</v>
      </c>
      <c r="F417" s="138"/>
      <c r="G417" s="248"/>
      <c r="H417" s="215">
        <v>400000</v>
      </c>
      <c r="I417" s="221"/>
      <c r="J417" s="186">
        <f>SUM(H417:I417)</f>
        <v>400000</v>
      </c>
      <c r="K417" s="228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</row>
    <row r="418" spans="1:26" ht="15.75" customHeight="1" x14ac:dyDescent="0.2">
      <c r="A418" s="456" t="s">
        <v>767</v>
      </c>
      <c r="B418" s="137"/>
      <c r="C418" s="138"/>
      <c r="D418" s="138"/>
      <c r="E418" s="138" t="s">
        <v>758</v>
      </c>
      <c r="F418" s="138"/>
      <c r="G418" s="248"/>
      <c r="H418" s="215">
        <v>12000000</v>
      </c>
      <c r="I418" s="221"/>
      <c r="J418" s="186">
        <f>SUM(H418:I418)</f>
        <v>12000000</v>
      </c>
      <c r="K418" s="228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</row>
    <row r="419" spans="1:26" ht="15.75" customHeight="1" x14ac:dyDescent="0.2">
      <c r="A419" s="460" t="s">
        <v>768</v>
      </c>
      <c r="B419" s="169" t="s">
        <v>760</v>
      </c>
      <c r="C419" s="170"/>
      <c r="D419" s="170"/>
      <c r="E419" s="170"/>
      <c r="F419" s="170"/>
      <c r="G419" s="280"/>
      <c r="H419" s="213">
        <f>H420</f>
        <v>38000</v>
      </c>
      <c r="I419" s="411"/>
      <c r="J419" s="189">
        <f>J420</f>
        <v>38000</v>
      </c>
      <c r="K419" s="228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</row>
    <row r="420" spans="1:26" ht="15.75" customHeight="1" x14ac:dyDescent="0.2">
      <c r="A420" s="455" t="s">
        <v>769</v>
      </c>
      <c r="B420" s="267" t="s">
        <v>56</v>
      </c>
      <c r="C420" s="268"/>
      <c r="D420" s="268" t="s">
        <v>57</v>
      </c>
      <c r="E420" s="268"/>
      <c r="F420" s="268"/>
      <c r="G420" s="248"/>
      <c r="H420" s="214">
        <v>38000</v>
      </c>
      <c r="I420" s="221"/>
      <c r="J420" s="240">
        <v>38000</v>
      </c>
      <c r="K420" s="228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</row>
    <row r="421" spans="1:26" ht="15.75" customHeight="1" x14ac:dyDescent="0.2">
      <c r="A421" s="456" t="s">
        <v>770</v>
      </c>
      <c r="B421" s="271"/>
      <c r="C421" s="264"/>
      <c r="D421" s="264" t="s">
        <v>381</v>
      </c>
      <c r="E421" s="264" t="s">
        <v>382</v>
      </c>
      <c r="F421" s="264"/>
      <c r="G421" s="248"/>
      <c r="H421" s="215">
        <v>38000</v>
      </c>
      <c r="I421" s="221"/>
      <c r="J421" s="186">
        <f>SUM(H421:I421)</f>
        <v>38000</v>
      </c>
      <c r="K421" s="228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</row>
    <row r="422" spans="1:26" ht="15.75" customHeight="1" x14ac:dyDescent="0.2">
      <c r="A422" s="456" t="s">
        <v>771</v>
      </c>
      <c r="B422" s="271"/>
      <c r="C422" s="264"/>
      <c r="D422" s="264"/>
      <c r="E422" s="264"/>
      <c r="F422" s="272" t="s">
        <v>383</v>
      </c>
      <c r="G422" s="248"/>
      <c r="H422" s="215"/>
      <c r="I422" s="221"/>
      <c r="J422" s="186"/>
      <c r="K422" s="228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</row>
    <row r="423" spans="1:26" ht="15.75" customHeight="1" x14ac:dyDescent="0.2">
      <c r="A423" s="456" t="s">
        <v>773</v>
      </c>
      <c r="B423" s="271"/>
      <c r="C423" s="264"/>
      <c r="D423" s="264"/>
      <c r="E423" s="264"/>
      <c r="F423" s="272"/>
      <c r="G423" s="248"/>
      <c r="H423" s="215"/>
      <c r="I423" s="221"/>
      <c r="J423" s="186"/>
      <c r="K423" s="228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</row>
    <row r="424" spans="1:26" ht="15.75" customHeight="1" x14ac:dyDescent="0.2">
      <c r="A424" s="460" t="s">
        <v>775</v>
      </c>
      <c r="B424" s="169" t="s">
        <v>766</v>
      </c>
      <c r="C424" s="170"/>
      <c r="D424" s="170"/>
      <c r="E424" s="170"/>
      <c r="F424" s="318"/>
      <c r="G424" s="280"/>
      <c r="H424" s="213">
        <v>563000</v>
      </c>
      <c r="I424" s="411"/>
      <c r="J424" s="189">
        <v>563000</v>
      </c>
      <c r="K424" s="228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</row>
    <row r="425" spans="1:26" ht="15.75" customHeight="1" x14ac:dyDescent="0.2">
      <c r="A425" s="455" t="s">
        <v>778</v>
      </c>
      <c r="B425" s="267" t="s">
        <v>56</v>
      </c>
      <c r="C425" s="268"/>
      <c r="D425" s="268" t="s">
        <v>57</v>
      </c>
      <c r="E425" s="268"/>
      <c r="F425" s="268"/>
      <c r="G425" s="248"/>
      <c r="H425" s="214">
        <v>563000</v>
      </c>
      <c r="I425" s="221"/>
      <c r="J425" s="240">
        <v>563000</v>
      </c>
      <c r="K425" s="228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</row>
    <row r="426" spans="1:26" ht="15.75" customHeight="1" x14ac:dyDescent="0.2">
      <c r="A426" s="456" t="s">
        <v>780</v>
      </c>
      <c r="B426" s="271"/>
      <c r="C426" s="264"/>
      <c r="D426" s="264" t="s">
        <v>381</v>
      </c>
      <c r="E426" s="264" t="s">
        <v>382</v>
      </c>
      <c r="F426" s="264"/>
      <c r="G426" s="248"/>
      <c r="H426" s="215">
        <v>563000</v>
      </c>
      <c r="I426" s="221"/>
      <c r="J426" s="186">
        <f>SUM(H426:I426)</f>
        <v>563000</v>
      </c>
      <c r="K426" s="228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</row>
    <row r="427" spans="1:26" ht="15.75" customHeight="1" x14ac:dyDescent="0.2">
      <c r="A427" s="456" t="s">
        <v>782</v>
      </c>
      <c r="B427" s="271"/>
      <c r="C427" s="264"/>
      <c r="D427" s="264"/>
      <c r="E427" s="264"/>
      <c r="F427" s="272" t="s">
        <v>383</v>
      </c>
      <c r="G427" s="248"/>
      <c r="H427" s="215">
        <v>563000</v>
      </c>
      <c r="I427" s="221"/>
      <c r="J427" s="186">
        <v>563000</v>
      </c>
      <c r="K427" s="228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</row>
    <row r="428" spans="1:26" ht="15.75" customHeight="1" x14ac:dyDescent="0.2">
      <c r="A428" s="456" t="s">
        <v>784</v>
      </c>
      <c r="B428" s="271"/>
      <c r="C428" s="264"/>
      <c r="D428" s="264"/>
      <c r="E428" s="264"/>
      <c r="F428" s="272"/>
      <c r="G428" s="248"/>
      <c r="H428" s="215"/>
      <c r="I428" s="221"/>
      <c r="J428" s="186"/>
      <c r="K428" s="228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</row>
    <row r="429" spans="1:26" ht="15.75" customHeight="1" x14ac:dyDescent="0.2">
      <c r="A429" s="460" t="s">
        <v>786</v>
      </c>
      <c r="B429" s="169" t="s">
        <v>772</v>
      </c>
      <c r="C429" s="170"/>
      <c r="D429" s="170"/>
      <c r="E429" s="170"/>
      <c r="F429" s="170"/>
      <c r="G429" s="280"/>
      <c r="H429" s="213">
        <f>H430</f>
        <v>6530000</v>
      </c>
      <c r="I429" s="213">
        <f>I430</f>
        <v>-145000</v>
      </c>
      <c r="J429" s="189">
        <f>J430</f>
        <v>6385000</v>
      </c>
      <c r="K429" s="228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</row>
    <row r="430" spans="1:26" ht="15.75" customHeight="1" x14ac:dyDescent="0.2">
      <c r="A430" s="455" t="s">
        <v>788</v>
      </c>
      <c r="B430" s="267" t="s">
        <v>53</v>
      </c>
      <c r="C430" s="264"/>
      <c r="D430" s="268" t="s">
        <v>774</v>
      </c>
      <c r="E430" s="268"/>
      <c r="F430" s="268"/>
      <c r="G430" s="248"/>
      <c r="H430" s="214">
        <v>6530000</v>
      </c>
      <c r="I430" s="214">
        <f>I431+I432</f>
        <v>-145000</v>
      </c>
      <c r="J430" s="240">
        <f>J431+J432</f>
        <v>6385000</v>
      </c>
      <c r="K430" s="228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</row>
    <row r="431" spans="1:26" s="400" customFormat="1" ht="15.75" customHeight="1" x14ac:dyDescent="0.2">
      <c r="A431" s="455" t="s">
        <v>790</v>
      </c>
      <c r="B431" s="267"/>
      <c r="C431" s="268" t="s">
        <v>1067</v>
      </c>
      <c r="D431" s="268"/>
      <c r="E431" s="268" t="s">
        <v>1068</v>
      </c>
      <c r="F431" s="268"/>
      <c r="G431" s="248"/>
      <c r="H431" s="214"/>
      <c r="I431" s="221">
        <v>30000</v>
      </c>
      <c r="J431" s="186">
        <f>SUM(I431)</f>
        <v>30000</v>
      </c>
      <c r="K431" s="228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</row>
    <row r="432" spans="1:26" ht="15.75" customHeight="1" x14ac:dyDescent="0.2">
      <c r="A432" s="455" t="s">
        <v>792</v>
      </c>
      <c r="B432" s="137"/>
      <c r="C432" s="145" t="s">
        <v>776</v>
      </c>
      <c r="D432" s="145"/>
      <c r="E432" s="145" t="s">
        <v>777</v>
      </c>
      <c r="F432" s="145"/>
      <c r="G432" s="248"/>
      <c r="H432" s="214">
        <f>H433+H434+H435+H436+H437+H438+H439+H440</f>
        <v>6530000</v>
      </c>
      <c r="I432" s="214">
        <f>I433+I434+I435+I436+I437+I438+I439+I440</f>
        <v>-175000</v>
      </c>
      <c r="J432" s="240">
        <f>J433+J434+J435+J436+J437+J438+J439+J440</f>
        <v>6355000</v>
      </c>
      <c r="K432" s="228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</row>
    <row r="433" spans="1:26" ht="15.75" customHeight="1" x14ac:dyDescent="0.2">
      <c r="A433" s="456" t="s">
        <v>794</v>
      </c>
      <c r="B433" s="137"/>
      <c r="C433" s="145"/>
      <c r="D433" s="145"/>
      <c r="E433" s="145"/>
      <c r="F433" s="319" t="s">
        <v>779</v>
      </c>
      <c r="G433" s="320"/>
      <c r="H433" s="349">
        <v>500000</v>
      </c>
      <c r="I433" s="221"/>
      <c r="J433" s="186">
        <f t="shared" ref="J433:J440" si="8">SUM(H433:I433)</f>
        <v>500000</v>
      </c>
      <c r="K433" s="228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</row>
    <row r="434" spans="1:26" ht="15.75" customHeight="1" x14ac:dyDescent="0.2">
      <c r="A434" s="456" t="s">
        <v>795</v>
      </c>
      <c r="B434" s="137"/>
      <c r="C434" s="138"/>
      <c r="D434" s="138"/>
      <c r="E434" s="138"/>
      <c r="F434" s="321" t="s">
        <v>781</v>
      </c>
      <c r="G434" s="320"/>
      <c r="H434" s="349">
        <v>800000</v>
      </c>
      <c r="I434" s="186"/>
      <c r="J434" s="186">
        <f t="shared" si="8"/>
        <v>800000</v>
      </c>
      <c r="K434" s="228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</row>
    <row r="435" spans="1:26" ht="15.75" customHeight="1" x14ac:dyDescent="0.2">
      <c r="A435" s="456" t="s">
        <v>796</v>
      </c>
      <c r="B435" s="137"/>
      <c r="C435" s="138"/>
      <c r="D435" s="138"/>
      <c r="E435" s="138"/>
      <c r="F435" s="321" t="s">
        <v>783</v>
      </c>
      <c r="G435" s="320"/>
      <c r="H435" s="349">
        <v>700000</v>
      </c>
      <c r="I435" s="186"/>
      <c r="J435" s="186">
        <f t="shared" si="8"/>
        <v>700000</v>
      </c>
      <c r="K435" s="228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</row>
    <row r="436" spans="1:26" ht="15.75" customHeight="1" x14ac:dyDescent="0.2">
      <c r="A436" s="456" t="s">
        <v>797</v>
      </c>
      <c r="B436" s="137"/>
      <c r="C436" s="138"/>
      <c r="D436" s="138"/>
      <c r="E436" s="138"/>
      <c r="F436" s="321" t="s">
        <v>785</v>
      </c>
      <c r="G436" s="320"/>
      <c r="H436" s="349">
        <v>100000</v>
      </c>
      <c r="I436" s="186"/>
      <c r="J436" s="186">
        <f t="shared" si="8"/>
        <v>100000</v>
      </c>
      <c r="K436" s="228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</row>
    <row r="437" spans="1:26" ht="15.75" customHeight="1" x14ac:dyDescent="0.2">
      <c r="A437" s="456" t="s">
        <v>798</v>
      </c>
      <c r="B437" s="137"/>
      <c r="C437" s="138"/>
      <c r="D437" s="138"/>
      <c r="E437" s="138"/>
      <c r="F437" s="321" t="s">
        <v>787</v>
      </c>
      <c r="G437" s="320"/>
      <c r="H437" s="349">
        <v>240000</v>
      </c>
      <c r="I437" s="186"/>
      <c r="J437" s="186">
        <f t="shared" si="8"/>
        <v>240000</v>
      </c>
      <c r="K437" s="228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</row>
    <row r="438" spans="1:26" ht="15.75" customHeight="1" x14ac:dyDescent="0.2">
      <c r="A438" s="456" t="s">
        <v>799</v>
      </c>
      <c r="B438" s="137"/>
      <c r="C438" s="138"/>
      <c r="D438" s="138"/>
      <c r="E438" s="138"/>
      <c r="F438" s="321" t="s">
        <v>789</v>
      </c>
      <c r="G438" s="320"/>
      <c r="H438" s="349">
        <v>800000</v>
      </c>
      <c r="I438" s="186"/>
      <c r="J438" s="186">
        <f t="shared" si="8"/>
        <v>800000</v>
      </c>
      <c r="K438" s="228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</row>
    <row r="439" spans="1:26" ht="15.75" customHeight="1" x14ac:dyDescent="0.2">
      <c r="A439" s="456" t="s">
        <v>800</v>
      </c>
      <c r="B439" s="137"/>
      <c r="C439" s="138"/>
      <c r="D439" s="138"/>
      <c r="E439" s="138"/>
      <c r="F439" s="319" t="s">
        <v>791</v>
      </c>
      <c r="G439" s="320"/>
      <c r="H439" s="349">
        <v>390000</v>
      </c>
      <c r="I439" s="186"/>
      <c r="J439" s="186">
        <f t="shared" si="8"/>
        <v>390000</v>
      </c>
      <c r="K439" s="228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</row>
    <row r="440" spans="1:26" ht="15.75" customHeight="1" x14ac:dyDescent="0.2">
      <c r="A440" s="456" t="s">
        <v>801</v>
      </c>
      <c r="B440" s="137"/>
      <c r="C440" s="138"/>
      <c r="D440" s="138"/>
      <c r="E440" s="138"/>
      <c r="F440" s="319" t="s">
        <v>793</v>
      </c>
      <c r="G440" s="320"/>
      <c r="H440" s="349">
        <v>3000000</v>
      </c>
      <c r="I440" s="186">
        <v>-175000</v>
      </c>
      <c r="J440" s="186">
        <f t="shared" si="8"/>
        <v>2825000</v>
      </c>
      <c r="K440" s="228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</row>
    <row r="441" spans="1:26" ht="15.75" customHeight="1" x14ac:dyDescent="0.2">
      <c r="A441" s="456" t="s">
        <v>803</v>
      </c>
      <c r="B441" s="137"/>
      <c r="C441" s="138"/>
      <c r="D441" s="138"/>
      <c r="E441" s="138"/>
      <c r="F441" s="138"/>
      <c r="G441" s="248"/>
      <c r="H441" s="215"/>
      <c r="I441" s="186"/>
      <c r="J441" s="186"/>
      <c r="K441" s="524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</row>
    <row r="442" spans="1:26" ht="15.75" customHeight="1" x14ac:dyDescent="0.2">
      <c r="A442" s="460" t="s">
        <v>804</v>
      </c>
      <c r="B442" s="169" t="s">
        <v>44</v>
      </c>
      <c r="C442" s="170"/>
      <c r="D442" s="170" t="s">
        <v>322</v>
      </c>
      <c r="E442" s="170"/>
      <c r="F442" s="170"/>
      <c r="G442" s="247">
        <f>SUM(G9:G441)</f>
        <v>34</v>
      </c>
      <c r="H442" s="213">
        <f>H10+H169+H230+H260+H308+H337+H378+H124</f>
        <v>75212000</v>
      </c>
      <c r="I442" s="213">
        <f>I10+I169+I230+I260+I308+I337+I378+I124</f>
        <v>281986</v>
      </c>
      <c r="J442" s="189">
        <f>J10+J169+J230+J260+J308+J337+J378+J124</f>
        <v>75493986</v>
      </c>
      <c r="K442" s="234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</row>
    <row r="443" spans="1:26" ht="15.75" customHeight="1" x14ac:dyDescent="0.2">
      <c r="A443" s="460" t="s">
        <v>805</v>
      </c>
      <c r="B443" s="169" t="s">
        <v>47</v>
      </c>
      <c r="C443" s="170"/>
      <c r="D443" s="170" t="s">
        <v>333</v>
      </c>
      <c r="E443" s="318"/>
      <c r="F443" s="318"/>
      <c r="G443" s="280"/>
      <c r="H443" s="213">
        <f>H18+H127+H179+H236+H267+H314+H343+H384</f>
        <v>16919000</v>
      </c>
      <c r="I443" s="213">
        <f>I18+I127+I179+I236+I267+I314+I343+I384</f>
        <v>0</v>
      </c>
      <c r="J443" s="189">
        <f>J18+J127+J179+J236+J267+J314+J343+J384</f>
        <v>16919000</v>
      </c>
      <c r="K443" s="234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</row>
    <row r="444" spans="1:26" ht="15.75" customHeight="1" x14ac:dyDescent="0.2">
      <c r="A444" s="460" t="s">
        <v>807</v>
      </c>
      <c r="B444" s="169" t="s">
        <v>50</v>
      </c>
      <c r="C444" s="170"/>
      <c r="D444" s="170" t="s">
        <v>51</v>
      </c>
      <c r="E444" s="170"/>
      <c r="F444" s="170"/>
      <c r="G444" s="280"/>
      <c r="H444" s="213">
        <f>H22+H79+H94+H131+H149+H158+H184+H240+H272+H318+H348+H388+H405+H144</f>
        <v>136709000</v>
      </c>
      <c r="I444" s="213">
        <f>I22+I79+I94+I131+I149+I158+I184+I240+I272+I318+I348+I388+I405+I144</f>
        <v>29776284</v>
      </c>
      <c r="J444" s="189">
        <f>J22+J79+J94+J131+J149+J158+J184+J240+J272+J318+J348+J388+J405+J144</f>
        <v>166485284</v>
      </c>
      <c r="K444" s="234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</row>
    <row r="445" spans="1:26" ht="15.75" customHeight="1" x14ac:dyDescent="0.2">
      <c r="A445" s="460" t="s">
        <v>808</v>
      </c>
      <c r="B445" s="169" t="s">
        <v>53</v>
      </c>
      <c r="C445" s="279"/>
      <c r="D445" s="170" t="s">
        <v>774</v>
      </c>
      <c r="E445" s="170"/>
      <c r="F445" s="170"/>
      <c r="G445" s="280"/>
      <c r="H445" s="213">
        <f>H430</f>
        <v>6530000</v>
      </c>
      <c r="I445" s="213">
        <f>I430</f>
        <v>-145000</v>
      </c>
      <c r="J445" s="189">
        <f>J430</f>
        <v>6385000</v>
      </c>
      <c r="K445" s="234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</row>
    <row r="446" spans="1:26" ht="15.75" customHeight="1" x14ac:dyDescent="0.2">
      <c r="A446" s="460" t="s">
        <v>809</v>
      </c>
      <c r="B446" s="169" t="s">
        <v>56</v>
      </c>
      <c r="C446" s="170"/>
      <c r="D446" s="170" t="s">
        <v>57</v>
      </c>
      <c r="E446" s="170"/>
      <c r="F446" s="170"/>
      <c r="G446" s="322"/>
      <c r="H446" s="213">
        <f>H53+H226+H420+H425</f>
        <v>16182108</v>
      </c>
      <c r="I446" s="213">
        <f>I53+I226+I420+I425</f>
        <v>14826744</v>
      </c>
      <c r="J446" s="189">
        <f>J53+J226+J420+J425</f>
        <v>31008852</v>
      </c>
      <c r="K446" s="234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</row>
    <row r="447" spans="1:26" ht="15.75" customHeight="1" x14ac:dyDescent="0.2">
      <c r="A447" s="460" t="s">
        <v>811</v>
      </c>
      <c r="B447" s="169" t="s">
        <v>62</v>
      </c>
      <c r="C447" s="170"/>
      <c r="D447" s="589" t="s">
        <v>63</v>
      </c>
      <c r="E447" s="590"/>
      <c r="F447" s="591"/>
      <c r="G447" s="280"/>
      <c r="H447" s="213">
        <f>H89+H115+H215+H62</f>
        <v>45650000</v>
      </c>
      <c r="I447" s="213">
        <f>I89+I115+I215+I62+I299</f>
        <v>70566135</v>
      </c>
      <c r="J447" s="189">
        <f>J89+J115+J215+J62+J299</f>
        <v>116216135</v>
      </c>
      <c r="K447" s="234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</row>
    <row r="448" spans="1:26" ht="15.75" customHeight="1" x14ac:dyDescent="0.2">
      <c r="A448" s="460" t="s">
        <v>812</v>
      </c>
      <c r="B448" s="169" t="s">
        <v>65</v>
      </c>
      <c r="C448" s="170"/>
      <c r="D448" s="589" t="s">
        <v>802</v>
      </c>
      <c r="E448" s="590"/>
      <c r="F448" s="591"/>
      <c r="G448" s="280"/>
      <c r="H448" s="213">
        <f>H119+H303+H373+H68+H222</f>
        <v>131200000</v>
      </c>
      <c r="I448" s="213">
        <f>I119+I303+I373+I68+I222</f>
        <v>-37245895</v>
      </c>
      <c r="J448" s="189">
        <f>J119+J303+J373+J68+J222</f>
        <v>93954105</v>
      </c>
      <c r="K448" s="234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</row>
    <row r="449" spans="1:26" ht="15.75" customHeight="1" x14ac:dyDescent="0.2">
      <c r="A449" s="460" t="s">
        <v>813</v>
      </c>
      <c r="B449" s="169" t="s">
        <v>68</v>
      </c>
      <c r="C449" s="170"/>
      <c r="D449" s="170" t="s">
        <v>69</v>
      </c>
      <c r="E449" s="170"/>
      <c r="F449" s="170"/>
      <c r="G449" s="322"/>
      <c r="H449" s="213">
        <f>H71</f>
        <v>78000</v>
      </c>
      <c r="I449" s="213">
        <f>I71</f>
        <v>6276000</v>
      </c>
      <c r="J449" s="189">
        <f>J71</f>
        <v>6354000</v>
      </c>
      <c r="K449" s="234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</row>
    <row r="450" spans="1:26" ht="15.75" customHeight="1" x14ac:dyDescent="0.2">
      <c r="A450" s="460" t="s">
        <v>814</v>
      </c>
      <c r="B450" s="169" t="s">
        <v>74</v>
      </c>
      <c r="C450" s="170"/>
      <c r="D450" s="170" t="s">
        <v>72</v>
      </c>
      <c r="E450" s="170"/>
      <c r="F450" s="170"/>
      <c r="G450" s="280"/>
      <c r="H450" s="213">
        <v>3999892</v>
      </c>
      <c r="I450" s="213">
        <v>3751440</v>
      </c>
      <c r="J450" s="189">
        <v>7751332</v>
      </c>
      <c r="K450" s="234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</row>
    <row r="451" spans="1:26" ht="15.75" customHeight="1" x14ac:dyDescent="0.2">
      <c r="A451" s="460" t="s">
        <v>815</v>
      </c>
      <c r="B451" s="169" t="s">
        <v>806</v>
      </c>
      <c r="C451" s="170"/>
      <c r="D451" s="170"/>
      <c r="E451" s="170"/>
      <c r="F451" s="170"/>
      <c r="G451" s="280">
        <v>34</v>
      </c>
      <c r="H451" s="213">
        <f>H9+H78+H93+H123+H130+H148+H157+H168+H225+H229+H259+H307+H336+H377+H404+H429+H424+H419+H143</f>
        <v>432480000</v>
      </c>
      <c r="I451" s="213">
        <f>I9+I78+I93+I123+I130+I148+I157+I168+I225+I229+I259+I307+I336+I377+I404+I429+I424+I419+I143</f>
        <v>88087694</v>
      </c>
      <c r="J451" s="189">
        <f>J9+J78+J93+J123+J130+J148+J157+J168+J225+J229+J259+J307+J336+J377+J404+J429+J424+J419+J143</f>
        <v>520567694</v>
      </c>
      <c r="K451" s="234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</row>
    <row r="452" spans="1:26" ht="15.75" customHeight="1" x14ac:dyDescent="0.2">
      <c r="A452" s="456" t="s">
        <v>816</v>
      </c>
      <c r="B452" s="137"/>
      <c r="C452" s="138"/>
      <c r="D452" s="138"/>
      <c r="E452" s="138"/>
      <c r="F452" s="138"/>
      <c r="G452" s="248"/>
      <c r="H452" s="215"/>
      <c r="I452" s="186"/>
      <c r="J452" s="186"/>
      <c r="K452" s="228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</row>
    <row r="453" spans="1:26" ht="15.75" customHeight="1" x14ac:dyDescent="0.2">
      <c r="A453" s="455" t="s">
        <v>817</v>
      </c>
      <c r="B453" s="139" t="s">
        <v>213</v>
      </c>
      <c r="C453" s="145"/>
      <c r="D453" s="145"/>
      <c r="E453" s="145"/>
      <c r="F453" s="145"/>
      <c r="G453" s="248"/>
      <c r="H453" s="215"/>
      <c r="I453" s="186"/>
      <c r="J453" s="186"/>
      <c r="K453" s="228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</row>
    <row r="454" spans="1:26" ht="15.75" customHeight="1" x14ac:dyDescent="0.2">
      <c r="A454" s="460" t="s">
        <v>818</v>
      </c>
      <c r="B454" s="169" t="s">
        <v>810</v>
      </c>
      <c r="C454" s="170"/>
      <c r="D454" s="170"/>
      <c r="E454" s="170"/>
      <c r="F454" s="170"/>
      <c r="G454" s="280">
        <v>3</v>
      </c>
      <c r="H454" s="213">
        <f>H455+H464+H468</f>
        <v>14181000</v>
      </c>
      <c r="I454" s="213">
        <f>I455+I464+I468</f>
        <v>440908</v>
      </c>
      <c r="J454" s="189">
        <f>J455+J464+J468</f>
        <v>14621908</v>
      </c>
      <c r="K454" s="228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</row>
    <row r="455" spans="1:26" ht="15.75" customHeight="1" x14ac:dyDescent="0.2">
      <c r="A455" s="455" t="s">
        <v>819</v>
      </c>
      <c r="B455" s="139" t="s">
        <v>44</v>
      </c>
      <c r="C455" s="145"/>
      <c r="D455" s="145" t="s">
        <v>322</v>
      </c>
      <c r="E455" s="145"/>
      <c r="F455" s="145"/>
      <c r="G455" s="248"/>
      <c r="H455" s="214">
        <f>H456+H462</f>
        <v>11449000</v>
      </c>
      <c r="I455" s="214">
        <f>I456+I462</f>
        <v>293578</v>
      </c>
      <c r="J455" s="240">
        <f>J456+J462</f>
        <v>11742578</v>
      </c>
      <c r="K455" s="228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</row>
    <row r="456" spans="1:26" ht="15.75" customHeight="1" x14ac:dyDescent="0.2">
      <c r="A456" s="455" t="s">
        <v>820</v>
      </c>
      <c r="B456" s="137"/>
      <c r="C456" s="145" t="s">
        <v>323</v>
      </c>
      <c r="D456" s="145"/>
      <c r="E456" s="145" t="s">
        <v>425</v>
      </c>
      <c r="F456" s="145"/>
      <c r="G456" s="248"/>
      <c r="H456" s="214">
        <f>H457+H458+H459+H460+H461</f>
        <v>11249000</v>
      </c>
      <c r="I456" s="214">
        <f>I457+I458+I459+I460+I461</f>
        <v>293578</v>
      </c>
      <c r="J456" s="240">
        <f>J457+J458+J459+J460+J461</f>
        <v>11542578</v>
      </c>
      <c r="K456" s="228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</row>
    <row r="457" spans="1:26" ht="15.75" customHeight="1" x14ac:dyDescent="0.2">
      <c r="A457" s="456" t="s">
        <v>821</v>
      </c>
      <c r="B457" s="160"/>
      <c r="C457" s="138"/>
      <c r="D457" s="138" t="s">
        <v>426</v>
      </c>
      <c r="E457" s="138" t="s">
        <v>427</v>
      </c>
      <c r="F457" s="138"/>
      <c r="G457" s="248"/>
      <c r="H457" s="215">
        <v>10621000</v>
      </c>
      <c r="I457" s="186">
        <v>-111820</v>
      </c>
      <c r="J457" s="186">
        <f t="shared" ref="J457:J463" si="9">SUM(H457:I457)</f>
        <v>10509180</v>
      </c>
      <c r="K457" s="228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</row>
    <row r="458" spans="1:26" ht="15.75" customHeight="1" x14ac:dyDescent="0.2">
      <c r="A458" s="456" t="s">
        <v>822</v>
      </c>
      <c r="B458" s="137"/>
      <c r="C458" s="138"/>
      <c r="D458" s="138" t="s">
        <v>472</v>
      </c>
      <c r="E458" s="138" t="s">
        <v>473</v>
      </c>
      <c r="F458" s="138"/>
      <c r="G458" s="248"/>
      <c r="H458" s="215">
        <v>448000</v>
      </c>
      <c r="I458" s="186"/>
      <c r="J458" s="186">
        <f t="shared" si="9"/>
        <v>448000</v>
      </c>
      <c r="K458" s="228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</row>
    <row r="459" spans="1:26" ht="15.75" customHeight="1" x14ac:dyDescent="0.2">
      <c r="A459" s="456" t="s">
        <v>823</v>
      </c>
      <c r="B459" s="137"/>
      <c r="C459" s="138"/>
      <c r="D459" s="138" t="s">
        <v>558</v>
      </c>
      <c r="E459" s="138" t="s">
        <v>559</v>
      </c>
      <c r="F459" s="138"/>
      <c r="G459" s="248"/>
      <c r="H459" s="215">
        <v>100000</v>
      </c>
      <c r="I459" s="186"/>
      <c r="J459" s="186">
        <f t="shared" si="9"/>
        <v>100000</v>
      </c>
      <c r="K459" s="228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</row>
    <row r="460" spans="1:26" ht="15.75" customHeight="1" x14ac:dyDescent="0.2">
      <c r="A460" s="456" t="s">
        <v>824</v>
      </c>
      <c r="B460" s="137"/>
      <c r="C460" s="138"/>
      <c r="D460" s="138" t="s">
        <v>475</v>
      </c>
      <c r="E460" s="138" t="s">
        <v>476</v>
      </c>
      <c r="F460" s="138"/>
      <c r="G460" s="248"/>
      <c r="H460" s="215">
        <v>30000</v>
      </c>
      <c r="I460" s="186">
        <v>-30000</v>
      </c>
      <c r="J460" s="186">
        <f t="shared" si="9"/>
        <v>0</v>
      </c>
      <c r="K460" s="228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</row>
    <row r="461" spans="1:26" ht="15.75" customHeight="1" x14ac:dyDescent="0.2">
      <c r="A461" s="456" t="s">
        <v>825</v>
      </c>
      <c r="B461" s="137"/>
      <c r="C461" s="138"/>
      <c r="D461" s="138" t="s">
        <v>478</v>
      </c>
      <c r="E461" s="138" t="s">
        <v>425</v>
      </c>
      <c r="F461" s="138"/>
      <c r="G461" s="248"/>
      <c r="H461" s="215">
        <v>50000</v>
      </c>
      <c r="I461" s="186">
        <v>435398</v>
      </c>
      <c r="J461" s="186">
        <f t="shared" si="9"/>
        <v>485398</v>
      </c>
      <c r="K461" s="228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</row>
    <row r="462" spans="1:26" ht="15.75" customHeight="1" x14ac:dyDescent="0.2">
      <c r="A462" s="455" t="s">
        <v>826</v>
      </c>
      <c r="B462" s="145"/>
      <c r="C462" s="145" t="s">
        <v>326</v>
      </c>
      <c r="D462" s="145"/>
      <c r="E462" s="145" t="s">
        <v>327</v>
      </c>
      <c r="F462" s="145"/>
      <c r="G462" s="248"/>
      <c r="H462" s="214">
        <v>200000</v>
      </c>
      <c r="I462" s="221"/>
      <c r="J462" s="240">
        <f t="shared" si="9"/>
        <v>200000</v>
      </c>
      <c r="K462" s="228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</row>
    <row r="463" spans="1:26" ht="15.75" customHeight="1" x14ac:dyDescent="0.2">
      <c r="A463" s="456" t="s">
        <v>827</v>
      </c>
      <c r="B463" s="137"/>
      <c r="C463" s="138"/>
      <c r="D463" s="138" t="s">
        <v>481</v>
      </c>
      <c r="E463" s="138" t="s">
        <v>482</v>
      </c>
      <c r="F463" s="138"/>
      <c r="G463" s="248"/>
      <c r="H463" s="215">
        <v>200000</v>
      </c>
      <c r="I463" s="221"/>
      <c r="J463" s="186">
        <f t="shared" si="9"/>
        <v>200000</v>
      </c>
      <c r="K463" s="228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</row>
    <row r="464" spans="1:26" ht="15.75" customHeight="1" x14ac:dyDescent="0.2">
      <c r="A464" s="455" t="s">
        <v>828</v>
      </c>
      <c r="B464" s="139" t="s">
        <v>47</v>
      </c>
      <c r="C464" s="145"/>
      <c r="D464" s="145" t="s">
        <v>333</v>
      </c>
      <c r="E464" s="250"/>
      <c r="F464" s="250"/>
      <c r="G464" s="248"/>
      <c r="H464" s="214">
        <f>H465+H466+H467</f>
        <v>2478000</v>
      </c>
      <c r="I464" s="214">
        <f>I465+I466+I467</f>
        <v>147330</v>
      </c>
      <c r="J464" s="240">
        <f>J465+J466+J467</f>
        <v>2625330</v>
      </c>
      <c r="K464" s="228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</row>
    <row r="465" spans="1:26" ht="15.75" customHeight="1" x14ac:dyDescent="0.2">
      <c r="A465" s="456" t="s">
        <v>829</v>
      </c>
      <c r="B465" s="137"/>
      <c r="C465" s="138"/>
      <c r="D465" s="138"/>
      <c r="E465" s="249" t="s">
        <v>334</v>
      </c>
      <c r="F465" s="138"/>
      <c r="G465" s="248"/>
      <c r="H465" s="215">
        <v>2311000</v>
      </c>
      <c r="I465" s="221">
        <v>147330</v>
      </c>
      <c r="J465" s="186">
        <f>SUM(H465:I465)</f>
        <v>2458330</v>
      </c>
      <c r="K465" s="228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</row>
    <row r="466" spans="1:26" ht="15.75" customHeight="1" x14ac:dyDescent="0.2">
      <c r="A466" s="456" t="s">
        <v>830</v>
      </c>
      <c r="B466" s="137"/>
      <c r="C466" s="138"/>
      <c r="D466" s="138"/>
      <c r="E466" s="249" t="s">
        <v>335</v>
      </c>
      <c r="F466" s="138"/>
      <c r="G466" s="248"/>
      <c r="H466" s="215">
        <v>82000</v>
      </c>
      <c r="I466" s="186"/>
      <c r="J466" s="186">
        <f>SUM(H466:I466)</f>
        <v>82000</v>
      </c>
      <c r="K466" s="228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</row>
    <row r="467" spans="1:26" ht="15.75" customHeight="1" x14ac:dyDescent="0.2">
      <c r="A467" s="456" t="s">
        <v>832</v>
      </c>
      <c r="B467" s="137"/>
      <c r="C467" s="138"/>
      <c r="D467" s="138"/>
      <c r="E467" s="249" t="s">
        <v>336</v>
      </c>
      <c r="F467" s="138"/>
      <c r="G467" s="248"/>
      <c r="H467" s="215">
        <v>85000</v>
      </c>
      <c r="I467" s="186"/>
      <c r="J467" s="186">
        <f>SUM(H467:I467)</f>
        <v>85000</v>
      </c>
      <c r="K467" s="228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</row>
    <row r="468" spans="1:26" ht="15.75" customHeight="1" x14ac:dyDescent="0.2">
      <c r="A468" s="455" t="s">
        <v>833</v>
      </c>
      <c r="B468" s="139" t="s">
        <v>50</v>
      </c>
      <c r="C468" s="145"/>
      <c r="D468" s="145" t="s">
        <v>51</v>
      </c>
      <c r="E468" s="145"/>
      <c r="F468" s="145"/>
      <c r="G468" s="248"/>
      <c r="H468" s="214">
        <f>H469+H471</f>
        <v>254000</v>
      </c>
      <c r="I468" s="186"/>
      <c r="J468" s="240">
        <f>J469+J471</f>
        <v>254000</v>
      </c>
      <c r="K468" s="228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</row>
    <row r="469" spans="1:26" ht="15.75" customHeight="1" x14ac:dyDescent="0.2">
      <c r="A469" s="455" t="s">
        <v>834</v>
      </c>
      <c r="B469" s="255"/>
      <c r="C469" s="145" t="s">
        <v>337</v>
      </c>
      <c r="D469" s="256"/>
      <c r="E469" s="145" t="s">
        <v>338</v>
      </c>
      <c r="F469" s="257"/>
      <c r="G469" s="248"/>
      <c r="H469" s="214">
        <f>H470</f>
        <v>200000</v>
      </c>
      <c r="I469" s="186"/>
      <c r="J469" s="240">
        <f>J470</f>
        <v>200000</v>
      </c>
      <c r="K469" s="228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</row>
    <row r="470" spans="1:26" ht="15.75" customHeight="1" x14ac:dyDescent="0.2">
      <c r="A470" s="456" t="s">
        <v>836</v>
      </c>
      <c r="B470" s="137"/>
      <c r="C470" s="138"/>
      <c r="D470" s="138" t="s">
        <v>342</v>
      </c>
      <c r="E470" s="138" t="s">
        <v>340</v>
      </c>
      <c r="F470" s="138"/>
      <c r="G470" s="248"/>
      <c r="H470" s="215">
        <v>200000</v>
      </c>
      <c r="I470" s="186"/>
      <c r="J470" s="186">
        <f>SUM(H470:I470)</f>
        <v>200000</v>
      </c>
      <c r="K470" s="228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</row>
    <row r="471" spans="1:26" ht="15.75" customHeight="1" x14ac:dyDescent="0.2">
      <c r="A471" s="455" t="s">
        <v>837</v>
      </c>
      <c r="B471" s="255"/>
      <c r="C471" s="145" t="s">
        <v>373</v>
      </c>
      <c r="D471" s="256"/>
      <c r="E471" s="145" t="s">
        <v>374</v>
      </c>
      <c r="F471" s="256"/>
      <c r="G471" s="248"/>
      <c r="H471" s="214">
        <f>H472</f>
        <v>54000</v>
      </c>
      <c r="I471" s="186"/>
      <c r="J471" s="240">
        <f>J472</f>
        <v>54000</v>
      </c>
      <c r="K471" s="228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</row>
    <row r="472" spans="1:26" ht="15.75" customHeight="1" x14ac:dyDescent="0.2">
      <c r="A472" s="456" t="s">
        <v>838</v>
      </c>
      <c r="B472" s="137"/>
      <c r="C472" s="138"/>
      <c r="D472" s="138" t="s">
        <v>375</v>
      </c>
      <c r="E472" s="138" t="s">
        <v>376</v>
      </c>
      <c r="F472" s="138"/>
      <c r="G472" s="248"/>
      <c r="H472" s="215">
        <v>54000</v>
      </c>
      <c r="I472" s="186"/>
      <c r="J472" s="186">
        <f>SUM(H472:I472)</f>
        <v>54000</v>
      </c>
      <c r="K472" s="228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</row>
    <row r="473" spans="1:26" ht="15.75" customHeight="1" x14ac:dyDescent="0.2">
      <c r="A473" s="456" t="s">
        <v>839</v>
      </c>
      <c r="B473" s="137"/>
      <c r="C473" s="138"/>
      <c r="D473" s="138"/>
      <c r="E473" s="138"/>
      <c r="F473" s="138"/>
      <c r="G473" s="248"/>
      <c r="H473" s="215"/>
      <c r="I473" s="221"/>
      <c r="J473" s="186"/>
      <c r="K473" s="228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</row>
    <row r="474" spans="1:26" ht="15.75" customHeight="1" x14ac:dyDescent="0.2">
      <c r="A474" s="460" t="s">
        <v>840</v>
      </c>
      <c r="B474" s="169" t="s">
        <v>831</v>
      </c>
      <c r="C474" s="170"/>
      <c r="D474" s="170"/>
      <c r="E474" s="170"/>
      <c r="F474" s="170"/>
      <c r="G474" s="280"/>
      <c r="H474" s="213">
        <f>H475</f>
        <v>3786000</v>
      </c>
      <c r="I474" s="213">
        <f>I475</f>
        <v>-47398</v>
      </c>
      <c r="J474" s="189">
        <f>J475</f>
        <v>3738602</v>
      </c>
      <c r="K474" s="228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</row>
    <row r="475" spans="1:26" ht="15.75" customHeight="1" x14ac:dyDescent="0.2">
      <c r="A475" s="455" t="s">
        <v>841</v>
      </c>
      <c r="B475" s="267" t="s">
        <v>50</v>
      </c>
      <c r="C475" s="268"/>
      <c r="D475" s="268" t="s">
        <v>51</v>
      </c>
      <c r="E475" s="268"/>
      <c r="F475" s="268"/>
      <c r="G475" s="269"/>
      <c r="H475" s="344">
        <f>H476+H482+H485+H495+H498</f>
        <v>3786000</v>
      </c>
      <c r="I475" s="344">
        <f>I476+I482+I485+I495+I498</f>
        <v>-47398</v>
      </c>
      <c r="J475" s="191">
        <f>J476+J482+J485+J495+J498</f>
        <v>3738602</v>
      </c>
      <c r="K475" s="228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</row>
    <row r="476" spans="1:26" ht="15.75" customHeight="1" x14ac:dyDescent="0.2">
      <c r="A476" s="455" t="s">
        <v>842</v>
      </c>
      <c r="B476" s="255"/>
      <c r="C476" s="145" t="s">
        <v>337</v>
      </c>
      <c r="D476" s="249"/>
      <c r="E476" s="145" t="s">
        <v>338</v>
      </c>
      <c r="F476" s="300"/>
      <c r="G476" s="258"/>
      <c r="H476" s="215">
        <f>+H478+H477</f>
        <v>390000</v>
      </c>
      <c r="I476" s="215">
        <f>+I478+I477</f>
        <v>-100000</v>
      </c>
      <c r="J476" s="186">
        <f t="shared" ref="J476:J481" si="10">SUM(H476:I476)</f>
        <v>290000</v>
      </c>
      <c r="K476" s="228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</row>
    <row r="477" spans="1:26" ht="15.75" customHeight="1" x14ac:dyDescent="0.2">
      <c r="A477" s="456" t="s">
        <v>843</v>
      </c>
      <c r="B477" s="255"/>
      <c r="C477" s="145"/>
      <c r="D477" s="249"/>
      <c r="E477" s="138" t="s">
        <v>835</v>
      </c>
      <c r="F477" s="300"/>
      <c r="G477" s="258"/>
      <c r="H477" s="215">
        <v>60000</v>
      </c>
      <c r="I477" s="186">
        <v>10000</v>
      </c>
      <c r="J477" s="186">
        <f t="shared" si="10"/>
        <v>70000</v>
      </c>
      <c r="K477" s="228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</row>
    <row r="478" spans="1:26" ht="15.75" customHeight="1" x14ac:dyDescent="0.2">
      <c r="A478" s="456" t="s">
        <v>844</v>
      </c>
      <c r="B478" s="137"/>
      <c r="C478" s="138"/>
      <c r="D478" s="138" t="s">
        <v>342</v>
      </c>
      <c r="E478" s="138" t="s">
        <v>343</v>
      </c>
      <c r="F478" s="138"/>
      <c r="G478" s="248"/>
      <c r="H478" s="215">
        <f>H479+H480+H481</f>
        <v>330000</v>
      </c>
      <c r="I478" s="215">
        <f>I479+I480+I481</f>
        <v>-110000</v>
      </c>
      <c r="J478" s="186">
        <f t="shared" si="10"/>
        <v>220000</v>
      </c>
      <c r="K478" s="228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</row>
    <row r="479" spans="1:26" ht="15.75" customHeight="1" x14ac:dyDescent="0.2">
      <c r="A479" s="456" t="s">
        <v>845</v>
      </c>
      <c r="B479" s="139"/>
      <c r="C479" s="145"/>
      <c r="D479" s="145"/>
      <c r="E479" s="145"/>
      <c r="F479" s="249" t="s">
        <v>344</v>
      </c>
      <c r="G479" s="258"/>
      <c r="H479" s="215">
        <v>100000</v>
      </c>
      <c r="I479" s="221"/>
      <c r="J479" s="186">
        <f t="shared" si="10"/>
        <v>100000</v>
      </c>
      <c r="K479" s="228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</row>
    <row r="480" spans="1:26" ht="15.75" customHeight="1" x14ac:dyDescent="0.2">
      <c r="A480" s="456" t="s">
        <v>846</v>
      </c>
      <c r="B480" s="139"/>
      <c r="C480" s="145"/>
      <c r="D480" s="145"/>
      <c r="E480" s="145"/>
      <c r="F480" s="249" t="s">
        <v>499</v>
      </c>
      <c r="G480" s="258"/>
      <c r="H480" s="215">
        <v>20000</v>
      </c>
      <c r="I480" s="221"/>
      <c r="J480" s="186">
        <f t="shared" si="10"/>
        <v>20000</v>
      </c>
      <c r="K480" s="228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</row>
    <row r="481" spans="1:26" ht="15.75" customHeight="1" x14ac:dyDescent="0.2">
      <c r="A481" s="456" t="s">
        <v>847</v>
      </c>
      <c r="B481" s="139"/>
      <c r="C481" s="145"/>
      <c r="D481" s="145"/>
      <c r="E481" s="145"/>
      <c r="F481" s="249" t="s">
        <v>345</v>
      </c>
      <c r="G481" s="258"/>
      <c r="H481" s="215">
        <v>210000</v>
      </c>
      <c r="I481" s="221">
        <v>-110000</v>
      </c>
      <c r="J481" s="186">
        <f t="shared" si="10"/>
        <v>100000</v>
      </c>
      <c r="K481" s="228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</row>
    <row r="482" spans="1:26" ht="15.75" customHeight="1" x14ac:dyDescent="0.2">
      <c r="A482" s="455" t="s">
        <v>848</v>
      </c>
      <c r="B482" s="255"/>
      <c r="C482" s="145" t="s">
        <v>346</v>
      </c>
      <c r="D482" s="249"/>
      <c r="E482" s="145" t="s">
        <v>347</v>
      </c>
      <c r="F482" s="249"/>
      <c r="G482" s="258"/>
      <c r="H482" s="214">
        <f>H483</f>
        <v>60000</v>
      </c>
      <c r="I482" s="221"/>
      <c r="J482" s="240">
        <f>J483</f>
        <v>60000</v>
      </c>
      <c r="K482" s="228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</row>
    <row r="483" spans="1:26" ht="15.75" customHeight="1" x14ac:dyDescent="0.2">
      <c r="A483" s="456" t="s">
        <v>849</v>
      </c>
      <c r="B483" s="137"/>
      <c r="C483" s="138"/>
      <c r="D483" s="138" t="s">
        <v>352</v>
      </c>
      <c r="E483" s="138" t="s">
        <v>353</v>
      </c>
      <c r="F483" s="138"/>
      <c r="G483" s="248"/>
      <c r="H483" s="215">
        <v>60000</v>
      </c>
      <c r="I483" s="221"/>
      <c r="J483" s="186">
        <f>SUM(H483:I483)</f>
        <v>60000</v>
      </c>
      <c r="K483" s="228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</row>
    <row r="484" spans="1:26" ht="15.75" customHeight="1" x14ac:dyDescent="0.2">
      <c r="A484" s="456" t="s">
        <v>850</v>
      </c>
      <c r="B484" s="137"/>
      <c r="C484" s="138"/>
      <c r="D484" s="138"/>
      <c r="E484" s="138"/>
      <c r="F484" s="249" t="s">
        <v>354</v>
      </c>
      <c r="G484" s="258"/>
      <c r="H484" s="215">
        <v>60000</v>
      </c>
      <c r="I484" s="221"/>
      <c r="J484" s="186">
        <f>SUM(H484:I484)</f>
        <v>60000</v>
      </c>
      <c r="K484" s="228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</row>
    <row r="485" spans="1:26" ht="15.75" customHeight="1" x14ac:dyDescent="0.2">
      <c r="A485" s="455" t="s">
        <v>851</v>
      </c>
      <c r="B485" s="255"/>
      <c r="C485" s="145" t="s">
        <v>355</v>
      </c>
      <c r="D485" s="249"/>
      <c r="E485" s="145" t="s">
        <v>409</v>
      </c>
      <c r="F485" s="249"/>
      <c r="G485" s="258"/>
      <c r="H485" s="215">
        <f>H486+H491+H490</f>
        <v>2530000</v>
      </c>
      <c r="I485" s="215">
        <f>I486+I491+I490</f>
        <v>52602</v>
      </c>
      <c r="J485" s="186">
        <f>J486+J491+J490</f>
        <v>2582602</v>
      </c>
      <c r="K485" s="228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</row>
    <row r="486" spans="1:26" ht="15.75" customHeight="1" x14ac:dyDescent="0.2">
      <c r="A486" s="456" t="s">
        <v>853</v>
      </c>
      <c r="B486" s="137"/>
      <c r="C486" s="138"/>
      <c r="D486" s="138" t="s">
        <v>410</v>
      </c>
      <c r="E486" s="138" t="s">
        <v>411</v>
      </c>
      <c r="F486" s="138"/>
      <c r="G486" s="248"/>
      <c r="H486" s="215">
        <f>H487+H488+H489</f>
        <v>1490000</v>
      </c>
      <c r="I486" s="215">
        <f>I487+I488+I489</f>
        <v>756714</v>
      </c>
      <c r="J486" s="186">
        <f>J487+J488+J489</f>
        <v>2246714</v>
      </c>
      <c r="K486" s="228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</row>
    <row r="487" spans="1:26" ht="15.75" customHeight="1" x14ac:dyDescent="0.2">
      <c r="A487" s="456" t="s">
        <v>854</v>
      </c>
      <c r="B487" s="137"/>
      <c r="C487" s="138"/>
      <c r="D487" s="138"/>
      <c r="E487" s="138"/>
      <c r="F487" s="249" t="s">
        <v>412</v>
      </c>
      <c r="G487" s="258"/>
      <c r="H487" s="345">
        <v>170000</v>
      </c>
      <c r="I487" s="221"/>
      <c r="J487" s="186">
        <f>SUM(H487:I487)</f>
        <v>170000</v>
      </c>
      <c r="K487" s="228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</row>
    <row r="488" spans="1:26" ht="15.75" customHeight="1" x14ac:dyDescent="0.2">
      <c r="A488" s="456" t="s">
        <v>855</v>
      </c>
      <c r="B488" s="137"/>
      <c r="C488" s="138"/>
      <c r="D488" s="138"/>
      <c r="E488" s="138"/>
      <c r="F488" s="249" t="s">
        <v>732</v>
      </c>
      <c r="G488" s="323"/>
      <c r="H488" s="221">
        <v>1200000</v>
      </c>
      <c r="I488" s="221">
        <v>756714</v>
      </c>
      <c r="J488" s="186">
        <f>SUM(H488:I488)</f>
        <v>1956714</v>
      </c>
      <c r="K488" s="228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</row>
    <row r="489" spans="1:26" ht="15.75" customHeight="1" x14ac:dyDescent="0.2">
      <c r="A489" s="456" t="s">
        <v>856</v>
      </c>
      <c r="B489" s="137"/>
      <c r="C489" s="138"/>
      <c r="D489" s="138"/>
      <c r="E489" s="138"/>
      <c r="F489" s="249" t="s">
        <v>413</v>
      </c>
      <c r="G489" s="323"/>
      <c r="H489" s="221">
        <v>120000</v>
      </c>
      <c r="I489" s="221"/>
      <c r="J489" s="186">
        <f>SUM(H489:I489)</f>
        <v>120000</v>
      </c>
      <c r="K489" s="228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</row>
    <row r="490" spans="1:26" ht="15.75" customHeight="1" x14ac:dyDescent="0.2">
      <c r="A490" s="456" t="s">
        <v>857</v>
      </c>
      <c r="B490" s="137"/>
      <c r="C490" s="138"/>
      <c r="D490" s="138" t="s">
        <v>362</v>
      </c>
      <c r="E490" s="138" t="s">
        <v>414</v>
      </c>
      <c r="F490" s="138"/>
      <c r="G490" s="324"/>
      <c r="H490" s="350">
        <v>550000</v>
      </c>
      <c r="I490" s="221">
        <v>-550000</v>
      </c>
      <c r="J490" s="186">
        <f>SUM(H490:I490)</f>
        <v>0</v>
      </c>
      <c r="K490" s="228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</row>
    <row r="491" spans="1:26" ht="15.75" customHeight="1" x14ac:dyDescent="0.2">
      <c r="A491" s="456" t="s">
        <v>858</v>
      </c>
      <c r="B491" s="137"/>
      <c r="C491" s="138"/>
      <c r="D491" s="138" t="s">
        <v>364</v>
      </c>
      <c r="E491" s="138" t="s">
        <v>365</v>
      </c>
      <c r="F491" s="138"/>
      <c r="G491" s="324"/>
      <c r="H491" s="221">
        <f>H493+H494+H492</f>
        <v>490000</v>
      </c>
      <c r="I491" s="221">
        <f>I493+I494+I492</f>
        <v>-154112</v>
      </c>
      <c r="J491" s="186">
        <f>J493+J494+J492</f>
        <v>335888</v>
      </c>
      <c r="K491" s="228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</row>
    <row r="492" spans="1:26" ht="15.75" customHeight="1" x14ac:dyDescent="0.2">
      <c r="A492" s="456" t="s">
        <v>859</v>
      </c>
      <c r="B492" s="137"/>
      <c r="C492" s="138"/>
      <c r="D492" s="138"/>
      <c r="E492" s="138"/>
      <c r="F492" s="138" t="s">
        <v>620</v>
      </c>
      <c r="G492" s="324"/>
      <c r="H492" s="221">
        <v>10000</v>
      </c>
      <c r="I492" s="373"/>
      <c r="J492" s="186">
        <f>SUM(H492:I492)</f>
        <v>10000</v>
      </c>
      <c r="K492" s="228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</row>
    <row r="493" spans="1:26" ht="15.75" customHeight="1" x14ac:dyDescent="0.2">
      <c r="A493" s="456" t="s">
        <v>860</v>
      </c>
      <c r="B493" s="137"/>
      <c r="C493" s="138"/>
      <c r="D493" s="138"/>
      <c r="E493" s="138"/>
      <c r="F493" s="138" t="s">
        <v>852</v>
      </c>
      <c r="G493" s="324"/>
      <c r="H493" s="221">
        <v>110000</v>
      </c>
      <c r="I493" s="186"/>
      <c r="J493" s="372">
        <f>SUM(H493:I493)</f>
        <v>110000</v>
      </c>
      <c r="K493" s="228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</row>
    <row r="494" spans="1:26" ht="15.75" customHeight="1" x14ac:dyDescent="0.2">
      <c r="A494" s="456" t="s">
        <v>861</v>
      </c>
      <c r="B494" s="137"/>
      <c r="C494" s="138"/>
      <c r="D494" s="138"/>
      <c r="E494" s="138"/>
      <c r="F494" s="249" t="s">
        <v>460</v>
      </c>
      <c r="G494" s="258"/>
      <c r="H494" s="220">
        <v>370000</v>
      </c>
      <c r="I494" s="186">
        <v>-154112</v>
      </c>
      <c r="J494" s="371">
        <f>SUM(H494:I494)</f>
        <v>215888</v>
      </c>
      <c r="K494" s="419"/>
      <c r="L494" s="253"/>
      <c r="M494" s="253"/>
      <c r="N494" s="252"/>
      <c r="O494" s="253"/>
      <c r="P494" s="199"/>
      <c r="Q494" s="199"/>
      <c r="R494" s="132"/>
      <c r="S494" s="132"/>
      <c r="T494" s="132"/>
      <c r="U494" s="132"/>
      <c r="V494" s="132"/>
      <c r="W494" s="132"/>
      <c r="X494" s="132"/>
      <c r="Y494" s="132"/>
      <c r="Z494" s="132"/>
    </row>
    <row r="495" spans="1:26" ht="15.75" customHeight="1" x14ac:dyDescent="0.2">
      <c r="A495" s="455" t="s">
        <v>863</v>
      </c>
      <c r="B495" s="137"/>
      <c r="C495" s="145" t="s">
        <v>368</v>
      </c>
      <c r="D495" s="256"/>
      <c r="E495" s="145" t="s">
        <v>369</v>
      </c>
      <c r="F495" s="256"/>
      <c r="G495" s="258"/>
      <c r="H495" s="214">
        <v>20000</v>
      </c>
      <c r="I495" s="186"/>
      <c r="J495" s="240">
        <v>20000</v>
      </c>
      <c r="K495" s="413"/>
      <c r="L495" s="260"/>
      <c r="M495" s="260"/>
      <c r="N495" s="260"/>
      <c r="O495" s="260"/>
      <c r="P495" s="199"/>
      <c r="Q495" s="199"/>
      <c r="R495" s="132"/>
      <c r="S495" s="132"/>
      <c r="T495" s="132"/>
      <c r="U495" s="132"/>
      <c r="V495" s="132"/>
      <c r="W495" s="132"/>
      <c r="X495" s="132"/>
      <c r="Y495" s="132"/>
      <c r="Z495" s="132"/>
    </row>
    <row r="496" spans="1:26" ht="15.75" customHeight="1" x14ac:dyDescent="0.2">
      <c r="A496" s="456" t="s">
        <v>864</v>
      </c>
      <c r="B496" s="137"/>
      <c r="C496" s="138"/>
      <c r="D496" s="138" t="s">
        <v>370</v>
      </c>
      <c r="E496" s="138" t="s">
        <v>371</v>
      </c>
      <c r="F496" s="138"/>
      <c r="G496" s="258"/>
      <c r="H496" s="215">
        <v>20000</v>
      </c>
      <c r="I496" s="186"/>
      <c r="J496" s="371">
        <f>SUM(H496:I496)</f>
        <v>20000</v>
      </c>
      <c r="K496" s="413"/>
      <c r="L496" s="260"/>
      <c r="M496" s="260"/>
      <c r="N496" s="260"/>
      <c r="O496" s="260"/>
      <c r="P496" s="199"/>
      <c r="Q496" s="199"/>
      <c r="R496" s="132"/>
      <c r="S496" s="132"/>
      <c r="T496" s="132"/>
      <c r="U496" s="132"/>
      <c r="V496" s="132"/>
      <c r="W496" s="132"/>
      <c r="X496" s="132"/>
      <c r="Y496" s="132"/>
      <c r="Z496" s="132"/>
    </row>
    <row r="497" spans="1:26" ht="15.75" customHeight="1" x14ac:dyDescent="0.2">
      <c r="A497" s="456" t="s">
        <v>865</v>
      </c>
      <c r="B497" s="137"/>
      <c r="C497" s="138"/>
      <c r="D497" s="138"/>
      <c r="E497" s="138"/>
      <c r="F497" s="249" t="s">
        <v>372</v>
      </c>
      <c r="G497" s="258"/>
      <c r="H497" s="215">
        <v>20000</v>
      </c>
      <c r="I497" s="186"/>
      <c r="J497" s="371">
        <f>SUM(H497:I497)</f>
        <v>20000</v>
      </c>
      <c r="K497" s="413"/>
      <c r="L497" s="260"/>
      <c r="M497" s="260"/>
      <c r="N497" s="260"/>
      <c r="O497" s="260"/>
      <c r="P497" s="199"/>
      <c r="Q497" s="199"/>
      <c r="R497" s="132"/>
      <c r="S497" s="132"/>
      <c r="T497" s="132"/>
      <c r="U497" s="132"/>
      <c r="V497" s="132"/>
      <c r="W497" s="132"/>
      <c r="X497" s="132"/>
      <c r="Y497" s="132"/>
      <c r="Z497" s="132"/>
    </row>
    <row r="498" spans="1:26" ht="15.75" customHeight="1" x14ac:dyDescent="0.2">
      <c r="A498" s="455" t="s">
        <v>866</v>
      </c>
      <c r="B498" s="139"/>
      <c r="C498" s="145" t="s">
        <v>373</v>
      </c>
      <c r="D498" s="256"/>
      <c r="E498" s="145" t="s">
        <v>374</v>
      </c>
      <c r="F498" s="256"/>
      <c r="G498" s="248"/>
      <c r="H498" s="214">
        <f>H499+H500</f>
        <v>786000</v>
      </c>
      <c r="I498" s="186"/>
      <c r="J498" s="240">
        <f>J499+J500</f>
        <v>786000</v>
      </c>
      <c r="K498" s="413"/>
      <c r="L498" s="260"/>
      <c r="M498" s="260"/>
      <c r="N498" s="260"/>
      <c r="O498" s="260"/>
      <c r="P498" s="199"/>
      <c r="Q498" s="199"/>
      <c r="R498" s="132"/>
      <c r="S498" s="132"/>
      <c r="T498" s="132"/>
      <c r="U498" s="132"/>
      <c r="V498" s="132"/>
      <c r="W498" s="132"/>
      <c r="X498" s="132"/>
      <c r="Y498" s="132"/>
      <c r="Z498" s="132"/>
    </row>
    <row r="499" spans="1:26" ht="15.75" customHeight="1" x14ac:dyDescent="0.2">
      <c r="A499" s="456" t="s">
        <v>867</v>
      </c>
      <c r="B499" s="139"/>
      <c r="C499" s="138"/>
      <c r="D499" s="138" t="s">
        <v>375</v>
      </c>
      <c r="E499" s="138" t="s">
        <v>376</v>
      </c>
      <c r="F499" s="138"/>
      <c r="G499" s="248"/>
      <c r="H499" s="215">
        <v>785000</v>
      </c>
      <c r="I499" s="186"/>
      <c r="J499" s="186">
        <f>SUM(H499:I499)</f>
        <v>785000</v>
      </c>
      <c r="K499" s="228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</row>
    <row r="500" spans="1:26" ht="15.75" customHeight="1" x14ac:dyDescent="0.2">
      <c r="A500" s="456" t="s">
        <v>868</v>
      </c>
      <c r="B500" s="139"/>
      <c r="C500" s="138"/>
      <c r="D500" s="138" t="s">
        <v>377</v>
      </c>
      <c r="E500" s="138" t="s">
        <v>378</v>
      </c>
      <c r="F500" s="138"/>
      <c r="G500" s="248"/>
      <c r="H500" s="215">
        <v>1000</v>
      </c>
      <c r="I500" s="186"/>
      <c r="J500" s="186">
        <f>SUM(H500:I500)</f>
        <v>1000</v>
      </c>
      <c r="K500" s="228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</row>
    <row r="501" spans="1:26" ht="15.75" customHeight="1" x14ac:dyDescent="0.2">
      <c r="A501" s="456" t="s">
        <v>869</v>
      </c>
      <c r="B501" s="139"/>
      <c r="C501" s="145"/>
      <c r="D501" s="145"/>
      <c r="E501" s="138" t="s">
        <v>380</v>
      </c>
      <c r="F501" s="145"/>
      <c r="G501" s="248"/>
      <c r="H501" s="215">
        <v>1000</v>
      </c>
      <c r="I501" s="186"/>
      <c r="J501" s="186">
        <f>SUM(H501:I501)</f>
        <v>1000</v>
      </c>
      <c r="K501" s="228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</row>
    <row r="502" spans="1:26" ht="15.75" customHeight="1" x14ac:dyDescent="0.2">
      <c r="A502" s="460" t="s">
        <v>870</v>
      </c>
      <c r="B502" s="169" t="s">
        <v>862</v>
      </c>
      <c r="C502" s="170"/>
      <c r="D502" s="170"/>
      <c r="E502" s="170"/>
      <c r="F502" s="170"/>
      <c r="G502" s="280">
        <v>1</v>
      </c>
      <c r="H502" s="213">
        <f>H503+H507+H511</f>
        <v>12605000</v>
      </c>
      <c r="I502" s="213">
        <f>I503+I507+I511</f>
        <v>305406</v>
      </c>
      <c r="J502" s="189">
        <f>J503+J507+J511</f>
        <v>12910406</v>
      </c>
      <c r="K502" s="228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</row>
    <row r="503" spans="1:26" ht="15.75" customHeight="1" x14ac:dyDescent="0.2">
      <c r="A503" s="455" t="s">
        <v>871</v>
      </c>
      <c r="B503" s="139" t="s">
        <v>44</v>
      </c>
      <c r="C503" s="145"/>
      <c r="D503" s="145" t="s">
        <v>322</v>
      </c>
      <c r="E503" s="145"/>
      <c r="F503" s="145"/>
      <c r="G503" s="248"/>
      <c r="H503" s="215">
        <f>H504</f>
        <v>2191000</v>
      </c>
      <c r="I503" s="186"/>
      <c r="J503" s="186">
        <f>SUM(H503:I503)</f>
        <v>2191000</v>
      </c>
      <c r="K503" s="228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</row>
    <row r="504" spans="1:26" ht="15.75" customHeight="1" x14ac:dyDescent="0.2">
      <c r="A504" s="456" t="s">
        <v>872</v>
      </c>
      <c r="B504" s="137"/>
      <c r="C504" s="145" t="s">
        <v>323</v>
      </c>
      <c r="D504" s="145"/>
      <c r="E504" s="145" t="s">
        <v>425</v>
      </c>
      <c r="F504" s="145"/>
      <c r="G504" s="248"/>
      <c r="H504" s="214">
        <f>H505+H506</f>
        <v>2191000</v>
      </c>
      <c r="I504" s="214"/>
      <c r="J504" s="240">
        <f>J505+J506</f>
        <v>2191000</v>
      </c>
      <c r="K504" s="228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</row>
    <row r="505" spans="1:26" ht="15.75" customHeight="1" x14ac:dyDescent="0.2">
      <c r="A505" s="456" t="s">
        <v>873</v>
      </c>
      <c r="B505" s="160"/>
      <c r="C505" s="138"/>
      <c r="D505" s="138" t="s">
        <v>426</v>
      </c>
      <c r="E505" s="138" t="s">
        <v>427</v>
      </c>
      <c r="F505" s="138"/>
      <c r="G505" s="248"/>
      <c r="H505" s="215">
        <v>2042000</v>
      </c>
      <c r="I505" s="186"/>
      <c r="J505" s="186">
        <f>SUM(H505:I505)</f>
        <v>2042000</v>
      </c>
      <c r="K505" s="228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</row>
    <row r="506" spans="1:26" ht="15.75" customHeight="1" x14ac:dyDescent="0.2">
      <c r="A506" s="456" t="s">
        <v>876</v>
      </c>
      <c r="B506" s="137"/>
      <c r="C506" s="138"/>
      <c r="D506" s="138" t="s">
        <v>472</v>
      </c>
      <c r="E506" s="138" t="s">
        <v>473</v>
      </c>
      <c r="F506" s="138"/>
      <c r="G506" s="248"/>
      <c r="H506" s="215">
        <v>149000</v>
      </c>
      <c r="I506" s="186"/>
      <c r="J506" s="356">
        <f>SUM(H506:I506)</f>
        <v>149000</v>
      </c>
      <c r="K506" s="420"/>
      <c r="L506" s="252"/>
      <c r="M506" s="252"/>
      <c r="N506" s="252"/>
      <c r="O506" s="252"/>
      <c r="P506" s="252"/>
      <c r="Q506" s="199"/>
      <c r="R506" s="132"/>
      <c r="S506" s="132"/>
      <c r="T506" s="132"/>
      <c r="U506" s="132"/>
      <c r="V506" s="132"/>
      <c r="W506" s="132"/>
      <c r="X506" s="132"/>
      <c r="Y506" s="132"/>
      <c r="Z506" s="132"/>
    </row>
    <row r="507" spans="1:26" ht="15.75" customHeight="1" x14ac:dyDescent="0.2">
      <c r="A507" s="455" t="s">
        <v>877</v>
      </c>
      <c r="B507" s="139" t="s">
        <v>47</v>
      </c>
      <c r="C507" s="145"/>
      <c r="D507" s="145" t="s">
        <v>333</v>
      </c>
      <c r="E507" s="250"/>
      <c r="F507" s="250"/>
      <c r="G507" s="248"/>
      <c r="H507" s="214">
        <f>H508+H509+H510</f>
        <v>508000</v>
      </c>
      <c r="I507" s="186"/>
      <c r="J507" s="240">
        <f>J508+J509+J510</f>
        <v>508000</v>
      </c>
      <c r="K507" s="228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</row>
    <row r="508" spans="1:26" ht="15.75" customHeight="1" x14ac:dyDescent="0.2">
      <c r="A508" s="456" t="s">
        <v>878</v>
      </c>
      <c r="B508" s="137"/>
      <c r="C508" s="138"/>
      <c r="D508" s="138"/>
      <c r="E508" s="249" t="s">
        <v>334</v>
      </c>
      <c r="F508" s="138"/>
      <c r="G508" s="248"/>
      <c r="H508" s="215">
        <v>457000</v>
      </c>
      <c r="I508" s="186"/>
      <c r="J508" s="186">
        <f>SUM(H508:I508)</f>
        <v>457000</v>
      </c>
      <c r="K508" s="228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</row>
    <row r="509" spans="1:26" ht="15.75" customHeight="1" x14ac:dyDescent="0.2">
      <c r="A509" s="456" t="s">
        <v>879</v>
      </c>
      <c r="B509" s="137"/>
      <c r="C509" s="138"/>
      <c r="D509" s="138"/>
      <c r="E509" s="249" t="s">
        <v>335</v>
      </c>
      <c r="F509" s="138"/>
      <c r="G509" s="248"/>
      <c r="H509" s="215">
        <v>25000</v>
      </c>
      <c r="I509" s="186"/>
      <c r="J509" s="186">
        <f>SUM(H509:I509)</f>
        <v>25000</v>
      </c>
      <c r="K509" s="228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</row>
    <row r="510" spans="1:26" ht="15.75" customHeight="1" x14ac:dyDescent="0.2">
      <c r="A510" s="456" t="s">
        <v>881</v>
      </c>
      <c r="B510" s="137"/>
      <c r="C510" s="138"/>
      <c r="D510" s="138"/>
      <c r="E510" s="249" t="s">
        <v>336</v>
      </c>
      <c r="F510" s="138"/>
      <c r="G510" s="248"/>
      <c r="H510" s="215">
        <v>26000</v>
      </c>
      <c r="I510" s="186"/>
      <c r="J510" s="186">
        <f>SUM(H510:I510)</f>
        <v>26000</v>
      </c>
      <c r="K510" s="228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</row>
    <row r="511" spans="1:26" ht="15.75" customHeight="1" x14ac:dyDescent="0.2">
      <c r="A511" s="455" t="s">
        <v>882</v>
      </c>
      <c r="B511" s="139" t="s">
        <v>50</v>
      </c>
      <c r="C511" s="145"/>
      <c r="D511" s="145" t="s">
        <v>51</v>
      </c>
      <c r="E511" s="145"/>
      <c r="F511" s="145"/>
      <c r="G511" s="248"/>
      <c r="H511" s="214">
        <f>H512+H514</f>
        <v>9906000</v>
      </c>
      <c r="I511" s="214">
        <f>I512+I514</f>
        <v>305406</v>
      </c>
      <c r="J511" s="240">
        <f>J512+J514</f>
        <v>10211406</v>
      </c>
      <c r="K511" s="228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</row>
    <row r="512" spans="1:26" ht="15.75" customHeight="1" x14ac:dyDescent="0.2">
      <c r="A512" s="455" t="s">
        <v>883</v>
      </c>
      <c r="B512" s="139"/>
      <c r="C512" s="145" t="s">
        <v>355</v>
      </c>
      <c r="D512" s="256"/>
      <c r="E512" s="145" t="s">
        <v>409</v>
      </c>
      <c r="F512" s="256"/>
      <c r="G512" s="248"/>
      <c r="H512" s="214">
        <f>H513</f>
        <v>7800000</v>
      </c>
      <c r="I512" s="214">
        <f>I513</f>
        <v>303952</v>
      </c>
      <c r="J512" s="240">
        <f>J513</f>
        <v>8103952</v>
      </c>
      <c r="K512" s="228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</row>
    <row r="513" spans="1:26" ht="15.75" customHeight="1" x14ac:dyDescent="0.2">
      <c r="A513" s="456" t="s">
        <v>884</v>
      </c>
      <c r="B513" s="139"/>
      <c r="C513" s="145"/>
      <c r="D513" s="138" t="s">
        <v>874</v>
      </c>
      <c r="E513" s="138" t="s">
        <v>875</v>
      </c>
      <c r="F513" s="145"/>
      <c r="G513" s="248"/>
      <c r="H513" s="215">
        <v>7800000</v>
      </c>
      <c r="I513" s="221">
        <v>303952</v>
      </c>
      <c r="J513" s="186">
        <f>SUM(H513:I513)</f>
        <v>8103952</v>
      </c>
      <c r="K513" s="228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</row>
    <row r="514" spans="1:26" ht="15.75" customHeight="1" x14ac:dyDescent="0.2">
      <c r="A514" s="455" t="s">
        <v>885</v>
      </c>
      <c r="B514" s="255"/>
      <c r="C514" s="145" t="s">
        <v>373</v>
      </c>
      <c r="D514" s="256"/>
      <c r="E514" s="145" t="s">
        <v>374</v>
      </c>
      <c r="F514" s="256"/>
      <c r="G514" s="248"/>
      <c r="H514" s="214">
        <f>H515</f>
        <v>2106000</v>
      </c>
      <c r="I514" s="214">
        <f>I515</f>
        <v>1454</v>
      </c>
      <c r="J514" s="240">
        <f>J515</f>
        <v>2107454</v>
      </c>
      <c r="K514" s="228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</row>
    <row r="515" spans="1:26" ht="15.75" customHeight="1" x14ac:dyDescent="0.2">
      <c r="A515" s="455" t="s">
        <v>886</v>
      </c>
      <c r="B515" s="139"/>
      <c r="C515" s="138"/>
      <c r="D515" s="138" t="s">
        <v>375</v>
      </c>
      <c r="E515" s="138" t="s">
        <v>376</v>
      </c>
      <c r="F515" s="138"/>
      <c r="G515" s="248"/>
      <c r="H515" s="215">
        <v>2106000</v>
      </c>
      <c r="I515" s="221">
        <v>1454</v>
      </c>
      <c r="J515" s="186">
        <f>SUM(H515:I515)</f>
        <v>2107454</v>
      </c>
      <c r="K515" s="228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</row>
    <row r="516" spans="1:26" ht="15.75" customHeight="1" x14ac:dyDescent="0.2">
      <c r="A516" s="456" t="s">
        <v>887</v>
      </c>
      <c r="B516" s="139"/>
      <c r="C516" s="145"/>
      <c r="D516" s="145"/>
      <c r="E516" s="145"/>
      <c r="F516" s="145"/>
      <c r="G516" s="248"/>
      <c r="H516" s="215"/>
      <c r="I516" s="221"/>
      <c r="J516" s="186"/>
      <c r="K516" s="228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</row>
    <row r="517" spans="1:26" ht="15.75" customHeight="1" x14ac:dyDescent="0.2">
      <c r="A517" s="460" t="s">
        <v>888</v>
      </c>
      <c r="B517" s="169" t="s">
        <v>880</v>
      </c>
      <c r="C517" s="170"/>
      <c r="D517" s="170"/>
      <c r="E517" s="170"/>
      <c r="F517" s="170"/>
      <c r="G517" s="280"/>
      <c r="H517" s="213">
        <f>H518</f>
        <v>1206000</v>
      </c>
      <c r="I517" s="405"/>
      <c r="J517" s="213">
        <f>J518</f>
        <v>1206000</v>
      </c>
      <c r="K517" s="228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</row>
    <row r="518" spans="1:26" ht="15.75" customHeight="1" x14ac:dyDescent="0.2">
      <c r="A518" s="455" t="s">
        <v>889</v>
      </c>
      <c r="B518" s="139" t="s">
        <v>50</v>
      </c>
      <c r="C518" s="145"/>
      <c r="D518" s="145" t="s">
        <v>51</v>
      </c>
      <c r="E518" s="145"/>
      <c r="F518" s="145"/>
      <c r="G518" s="248"/>
      <c r="H518" s="214">
        <f>H519+H521</f>
        <v>1206000</v>
      </c>
      <c r="I518" s="186"/>
      <c r="J518" s="240">
        <f>J519+J521</f>
        <v>1206000</v>
      </c>
      <c r="K518" s="228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</row>
    <row r="519" spans="1:26" ht="15.75" customHeight="1" x14ac:dyDescent="0.2">
      <c r="A519" s="455" t="s">
        <v>890</v>
      </c>
      <c r="B519" s="139"/>
      <c r="C519" s="145" t="s">
        <v>355</v>
      </c>
      <c r="D519" s="256"/>
      <c r="E519" s="145" t="s">
        <v>409</v>
      </c>
      <c r="F519" s="256"/>
      <c r="G519" s="248"/>
      <c r="H519" s="214">
        <f>H520</f>
        <v>950000</v>
      </c>
      <c r="I519" s="186"/>
      <c r="J519" s="240">
        <f>J520</f>
        <v>950000</v>
      </c>
      <c r="K519" s="228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</row>
    <row r="520" spans="1:26" ht="15.75" customHeight="1" x14ac:dyDescent="0.2">
      <c r="A520" s="456" t="s">
        <v>892</v>
      </c>
      <c r="B520" s="139"/>
      <c r="C520" s="145"/>
      <c r="D520" s="138" t="s">
        <v>874</v>
      </c>
      <c r="E520" s="138" t="s">
        <v>875</v>
      </c>
      <c r="F520" s="145"/>
      <c r="G520" s="248"/>
      <c r="H520" s="215">
        <v>950000</v>
      </c>
      <c r="I520" s="186"/>
      <c r="J520" s="186">
        <f>SUM(H520:I520)</f>
        <v>950000</v>
      </c>
      <c r="K520" s="228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</row>
    <row r="521" spans="1:26" ht="15.75" customHeight="1" x14ac:dyDescent="0.2">
      <c r="A521" s="455" t="s">
        <v>893</v>
      </c>
      <c r="B521" s="255"/>
      <c r="C521" s="145" t="s">
        <v>373</v>
      </c>
      <c r="D521" s="256"/>
      <c r="E521" s="145" t="s">
        <v>374</v>
      </c>
      <c r="F521" s="256"/>
      <c r="G521" s="248"/>
      <c r="H521" s="214">
        <f>H522</f>
        <v>256000</v>
      </c>
      <c r="I521" s="186"/>
      <c r="J521" s="240">
        <f>J522</f>
        <v>256000</v>
      </c>
      <c r="K521" s="228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</row>
    <row r="522" spans="1:26" ht="15.75" customHeight="1" x14ac:dyDescent="0.2">
      <c r="A522" s="456" t="s">
        <v>894</v>
      </c>
      <c r="B522" s="139"/>
      <c r="C522" s="138"/>
      <c r="D522" s="138" t="s">
        <v>375</v>
      </c>
      <c r="E522" s="138" t="s">
        <v>376</v>
      </c>
      <c r="F522" s="138"/>
      <c r="G522" s="248"/>
      <c r="H522" s="215">
        <v>256000</v>
      </c>
      <c r="I522" s="186"/>
      <c r="J522" s="186">
        <f>SUM(H522:I522)</f>
        <v>256000</v>
      </c>
      <c r="K522" s="228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</row>
    <row r="523" spans="1:26" ht="15.75" customHeight="1" x14ac:dyDescent="0.2">
      <c r="A523" s="456" t="s">
        <v>896</v>
      </c>
      <c r="B523" s="139"/>
      <c r="C523" s="145"/>
      <c r="D523" s="145"/>
      <c r="E523" s="145"/>
      <c r="F523" s="145"/>
      <c r="G523" s="248"/>
      <c r="H523" s="215"/>
      <c r="I523" s="186"/>
      <c r="J523" s="186"/>
      <c r="K523" s="228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</row>
    <row r="524" spans="1:26" ht="15.75" customHeight="1" x14ac:dyDescent="0.2">
      <c r="A524" s="460" t="s">
        <v>897</v>
      </c>
      <c r="B524" s="169" t="s">
        <v>44</v>
      </c>
      <c r="C524" s="170"/>
      <c r="D524" s="170" t="s">
        <v>322</v>
      </c>
      <c r="E524" s="170"/>
      <c r="F524" s="170"/>
      <c r="G524" s="280">
        <v>4</v>
      </c>
      <c r="H524" s="213">
        <f>H455+H503</f>
        <v>13640000</v>
      </c>
      <c r="I524" s="213">
        <f>I455+I503</f>
        <v>293578</v>
      </c>
      <c r="J524" s="189">
        <f>J455+J503</f>
        <v>13933578</v>
      </c>
      <c r="K524" s="228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</row>
    <row r="525" spans="1:26" ht="15.75" customHeight="1" x14ac:dyDescent="0.2">
      <c r="A525" s="460" t="s">
        <v>898</v>
      </c>
      <c r="B525" s="169" t="s">
        <v>47</v>
      </c>
      <c r="C525" s="170"/>
      <c r="D525" s="170" t="s">
        <v>333</v>
      </c>
      <c r="E525" s="318"/>
      <c r="F525" s="318"/>
      <c r="G525" s="280"/>
      <c r="H525" s="213">
        <f>H464+H507</f>
        <v>2986000</v>
      </c>
      <c r="I525" s="213">
        <f>I464+I507</f>
        <v>147330</v>
      </c>
      <c r="J525" s="189">
        <f>J464+J507</f>
        <v>3133330</v>
      </c>
      <c r="K525" s="228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</row>
    <row r="526" spans="1:26" ht="15.75" customHeight="1" x14ac:dyDescent="0.2">
      <c r="A526" s="460" t="s">
        <v>899</v>
      </c>
      <c r="B526" s="169" t="s">
        <v>50</v>
      </c>
      <c r="C526" s="170"/>
      <c r="D526" s="170" t="s">
        <v>51</v>
      </c>
      <c r="E526" s="170"/>
      <c r="F526" s="170"/>
      <c r="G526" s="280"/>
      <c r="H526" s="213">
        <f>H468+H511+H518+H475</f>
        <v>15152000</v>
      </c>
      <c r="I526" s="213">
        <f>I468+I511+I518+I475</f>
        <v>258008</v>
      </c>
      <c r="J526" s="189">
        <f>J468+J511+J518+J475</f>
        <v>15410008</v>
      </c>
      <c r="K526" s="228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</row>
    <row r="527" spans="1:26" ht="15.75" customHeight="1" x14ac:dyDescent="0.2">
      <c r="A527" s="460" t="s">
        <v>900</v>
      </c>
      <c r="B527" s="169" t="s">
        <v>891</v>
      </c>
      <c r="C527" s="170"/>
      <c r="D527" s="170"/>
      <c r="E527" s="170"/>
      <c r="F527" s="170"/>
      <c r="G527" s="280">
        <v>4</v>
      </c>
      <c r="H527" s="213">
        <f>SUM(H524:H526)</f>
        <v>31778000</v>
      </c>
      <c r="I527" s="213">
        <f>SUM(I524:I526)</f>
        <v>698916</v>
      </c>
      <c r="J527" s="189">
        <f>SUM(J524:J526)</f>
        <v>32476916</v>
      </c>
      <c r="K527" s="228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</row>
    <row r="528" spans="1:26" ht="15.75" customHeight="1" x14ac:dyDescent="0.2">
      <c r="A528" s="456" t="s">
        <v>903</v>
      </c>
      <c r="B528" s="139"/>
      <c r="C528" s="145"/>
      <c r="D528" s="145"/>
      <c r="E528" s="145"/>
      <c r="F528" s="145"/>
      <c r="G528" s="248"/>
      <c r="H528" s="215"/>
      <c r="I528" s="186"/>
      <c r="J528" s="186"/>
      <c r="K528" s="228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</row>
    <row r="529" spans="1:26" ht="15.75" customHeight="1" x14ac:dyDescent="0.2">
      <c r="A529" s="455" t="s">
        <v>904</v>
      </c>
      <c r="B529" s="139" t="s">
        <v>232</v>
      </c>
      <c r="C529" s="145"/>
      <c r="D529" s="145"/>
      <c r="E529" s="145"/>
      <c r="F529" s="145"/>
      <c r="G529" s="248"/>
      <c r="H529" s="215"/>
      <c r="I529" s="186"/>
      <c r="J529" s="186"/>
      <c r="K529" s="228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</row>
    <row r="530" spans="1:26" ht="15.75" customHeight="1" x14ac:dyDescent="0.2">
      <c r="A530" s="460" t="s">
        <v>905</v>
      </c>
      <c r="B530" s="169" t="s">
        <v>321</v>
      </c>
      <c r="C530" s="246"/>
      <c r="D530" s="246"/>
      <c r="E530" s="246"/>
      <c r="F530" s="246"/>
      <c r="G530" s="247" t="s">
        <v>895</v>
      </c>
      <c r="H530" s="213">
        <f>H531+H544+H548+H574</f>
        <v>99655420</v>
      </c>
      <c r="I530" s="213">
        <f>I531+I544+I548+I574+I576</f>
        <v>4497649</v>
      </c>
      <c r="J530" s="189">
        <f>J531+J544+J548+J574+J576</f>
        <v>104153069</v>
      </c>
      <c r="K530" s="228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</row>
    <row r="531" spans="1:26" ht="15.75" customHeight="1" x14ac:dyDescent="0.2">
      <c r="A531" s="455" t="s">
        <v>907</v>
      </c>
      <c r="B531" s="139" t="s">
        <v>44</v>
      </c>
      <c r="C531" s="145"/>
      <c r="D531" s="145" t="s">
        <v>322</v>
      </c>
      <c r="E531" s="145"/>
      <c r="F531" s="145"/>
      <c r="G531" s="248"/>
      <c r="H531" s="214">
        <f>H532+H541</f>
        <v>69914870</v>
      </c>
      <c r="I531" s="240">
        <f>I532+I541</f>
        <v>1184194</v>
      </c>
      <c r="J531" s="240">
        <f>J532+J541</f>
        <v>71099064</v>
      </c>
      <c r="K531" s="228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</row>
    <row r="532" spans="1:26" ht="15.75" customHeight="1" x14ac:dyDescent="0.2">
      <c r="A532" s="455" t="s">
        <v>910</v>
      </c>
      <c r="B532" s="137"/>
      <c r="C532" s="145" t="s">
        <v>323</v>
      </c>
      <c r="D532" s="145"/>
      <c r="E532" s="145" t="s">
        <v>425</v>
      </c>
      <c r="F532" s="145"/>
      <c r="G532" s="248"/>
      <c r="H532" s="214">
        <f>H534+H535+H536+H537+H538+H539+H540+H533</f>
        <v>69914870</v>
      </c>
      <c r="I532" s="240">
        <f>I534+I535+I536+I537+I538+I539+I540+I533</f>
        <v>537690</v>
      </c>
      <c r="J532" s="240">
        <f>J534+J535+J536+J537+J538+J539+J540+J533</f>
        <v>70452560</v>
      </c>
      <c r="K532" s="228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</row>
    <row r="533" spans="1:26" ht="15.75" customHeight="1" x14ac:dyDescent="0.2">
      <c r="A533" s="456" t="s">
        <v>911</v>
      </c>
      <c r="B533" s="160"/>
      <c r="C533" s="138"/>
      <c r="D533" s="138" t="s">
        <v>426</v>
      </c>
      <c r="E533" s="138" t="s">
        <v>427</v>
      </c>
      <c r="F533" s="138"/>
      <c r="G533" s="248"/>
      <c r="H533" s="215">
        <v>59039870</v>
      </c>
      <c r="I533" s="186">
        <v>-728940</v>
      </c>
      <c r="J533" s="186">
        <f t="shared" ref="J533:J540" si="11">SUM(H533:I533)</f>
        <v>58310930</v>
      </c>
      <c r="K533" s="228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</row>
    <row r="534" spans="1:26" ht="15.75" customHeight="1" x14ac:dyDescent="0.2">
      <c r="A534" s="456" t="s">
        <v>912</v>
      </c>
      <c r="B534" s="160"/>
      <c r="C534" s="138"/>
      <c r="D534" s="138" t="s">
        <v>469</v>
      </c>
      <c r="E534" s="138" t="s">
        <v>590</v>
      </c>
      <c r="F534" s="138"/>
      <c r="G534" s="248"/>
      <c r="H534" s="215">
        <v>4245000</v>
      </c>
      <c r="I534" s="186">
        <v>788940</v>
      </c>
      <c r="J534" s="186">
        <f t="shared" si="11"/>
        <v>5033940</v>
      </c>
      <c r="K534" s="228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</row>
    <row r="535" spans="1:26" ht="15.75" customHeight="1" x14ac:dyDescent="0.2">
      <c r="A535" s="456" t="s">
        <v>913</v>
      </c>
      <c r="B535" s="160"/>
      <c r="C535" s="138"/>
      <c r="D535" s="138" t="s">
        <v>901</v>
      </c>
      <c r="E535" s="138" t="s">
        <v>902</v>
      </c>
      <c r="F535" s="138"/>
      <c r="G535" s="248"/>
      <c r="H535" s="215">
        <v>2410000</v>
      </c>
      <c r="I535" s="186"/>
      <c r="J535" s="186">
        <f t="shared" si="11"/>
        <v>2410000</v>
      </c>
      <c r="K535" s="228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</row>
    <row r="536" spans="1:26" ht="15.75" customHeight="1" x14ac:dyDescent="0.2">
      <c r="A536" s="456" t="s">
        <v>914</v>
      </c>
      <c r="B536" s="137"/>
      <c r="C536" s="138"/>
      <c r="D536" s="138" t="s">
        <v>472</v>
      </c>
      <c r="E536" s="138" t="s">
        <v>473</v>
      </c>
      <c r="F536" s="138"/>
      <c r="G536" s="248"/>
      <c r="H536" s="215">
        <v>3000000</v>
      </c>
      <c r="I536" s="186"/>
      <c r="J536" s="186">
        <f t="shared" si="11"/>
        <v>3000000</v>
      </c>
      <c r="K536" s="228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</row>
    <row r="537" spans="1:26" ht="15.75" customHeight="1" x14ac:dyDescent="0.2">
      <c r="A537" s="456" t="s">
        <v>915</v>
      </c>
      <c r="B537" s="137"/>
      <c r="C537" s="138"/>
      <c r="D537" s="138" t="s">
        <v>558</v>
      </c>
      <c r="E537" s="138" t="s">
        <v>559</v>
      </c>
      <c r="F537" s="138"/>
      <c r="G537" s="248"/>
      <c r="H537" s="215">
        <v>350000</v>
      </c>
      <c r="I537" s="186">
        <v>95449</v>
      </c>
      <c r="J537" s="186">
        <f t="shared" si="11"/>
        <v>445449</v>
      </c>
      <c r="K537" s="228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</row>
    <row r="538" spans="1:26" ht="15.75" customHeight="1" x14ac:dyDescent="0.2">
      <c r="A538" s="456" t="s">
        <v>916</v>
      </c>
      <c r="B538" s="137"/>
      <c r="C538" s="138"/>
      <c r="D538" s="138" t="s">
        <v>475</v>
      </c>
      <c r="E538" s="138" t="s">
        <v>906</v>
      </c>
      <c r="F538" s="138"/>
      <c r="G538" s="248"/>
      <c r="H538" s="215">
        <v>420000</v>
      </c>
      <c r="I538" s="186">
        <v>-95449</v>
      </c>
      <c r="J538" s="186">
        <f t="shared" si="11"/>
        <v>324551</v>
      </c>
      <c r="K538" s="228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</row>
    <row r="539" spans="1:26" ht="15.75" customHeight="1" x14ac:dyDescent="0.2">
      <c r="A539" s="456" t="s">
        <v>917</v>
      </c>
      <c r="B539" s="137"/>
      <c r="C539" s="138"/>
      <c r="D539" s="138" t="s">
        <v>908</v>
      </c>
      <c r="E539" s="138" t="s">
        <v>909</v>
      </c>
      <c r="F539" s="138"/>
      <c r="G539" s="248"/>
      <c r="H539" s="215">
        <v>100000</v>
      </c>
      <c r="I539" s="186"/>
      <c r="J539" s="186">
        <f t="shared" si="11"/>
        <v>100000</v>
      </c>
      <c r="K539" s="228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</row>
    <row r="540" spans="1:26" ht="15" customHeight="1" x14ac:dyDescent="0.2">
      <c r="A540" s="456" t="s">
        <v>918</v>
      </c>
      <c r="B540" s="137"/>
      <c r="C540" s="138"/>
      <c r="D540" s="138" t="s">
        <v>478</v>
      </c>
      <c r="E540" s="138" t="s">
        <v>425</v>
      </c>
      <c r="F540" s="138"/>
      <c r="G540" s="248"/>
      <c r="H540" s="215">
        <v>350000</v>
      </c>
      <c r="I540" s="186">
        <v>477690</v>
      </c>
      <c r="J540" s="186">
        <f t="shared" si="11"/>
        <v>827690</v>
      </c>
      <c r="K540" s="228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</row>
    <row r="541" spans="1:26" s="407" customFormat="1" ht="15" customHeight="1" x14ac:dyDescent="0.2">
      <c r="A541" s="455" t="s">
        <v>919</v>
      </c>
      <c r="B541" s="137"/>
      <c r="C541" s="145" t="s">
        <v>326</v>
      </c>
      <c r="D541" s="145"/>
      <c r="E541" s="145" t="s">
        <v>327</v>
      </c>
      <c r="F541" s="145"/>
      <c r="G541" s="248"/>
      <c r="H541" s="215"/>
      <c r="I541" s="240">
        <f>I542+I543</f>
        <v>646504</v>
      </c>
      <c r="J541" s="240">
        <f>J542+J543</f>
        <v>646504</v>
      </c>
      <c r="K541" s="228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</row>
    <row r="542" spans="1:26" s="407" customFormat="1" ht="15" customHeight="1" x14ac:dyDescent="0.2">
      <c r="A542" s="456" t="s">
        <v>920</v>
      </c>
      <c r="B542" s="137"/>
      <c r="C542" s="145"/>
      <c r="D542" s="138" t="s">
        <v>481</v>
      </c>
      <c r="E542" s="138" t="s">
        <v>482</v>
      </c>
      <c r="F542" s="138"/>
      <c r="G542" s="248"/>
      <c r="H542" s="215"/>
      <c r="I542" s="186">
        <v>417019</v>
      </c>
      <c r="J542" s="186">
        <f>SUM(I542)</f>
        <v>417019</v>
      </c>
      <c r="K542" s="228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</row>
    <row r="543" spans="1:26" s="407" customFormat="1" ht="15" customHeight="1" x14ac:dyDescent="0.2">
      <c r="A543" s="456" t="s">
        <v>921</v>
      </c>
      <c r="B543" s="137"/>
      <c r="C543" s="145"/>
      <c r="D543" s="138" t="s">
        <v>484</v>
      </c>
      <c r="E543" s="138" t="s">
        <v>485</v>
      </c>
      <c r="F543" s="138"/>
      <c r="G543" s="248"/>
      <c r="H543" s="215"/>
      <c r="I543" s="221">
        <v>229485</v>
      </c>
      <c r="J543" s="186">
        <f>SUM(I543)</f>
        <v>229485</v>
      </c>
      <c r="K543" s="228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</row>
    <row r="544" spans="1:26" ht="15.75" customHeight="1" x14ac:dyDescent="0.2">
      <c r="A544" s="455" t="s">
        <v>922</v>
      </c>
      <c r="B544" s="139" t="s">
        <v>47</v>
      </c>
      <c r="C544" s="145"/>
      <c r="D544" s="145" t="s">
        <v>333</v>
      </c>
      <c r="E544" s="250"/>
      <c r="F544" s="250"/>
      <c r="G544" s="248"/>
      <c r="H544" s="214">
        <f>H545+H546+H547</f>
        <v>15986250</v>
      </c>
      <c r="I544" s="214">
        <f>I545+I546+I547</f>
        <v>260864</v>
      </c>
      <c r="J544" s="240">
        <f>J545+J546+J547</f>
        <v>16247114</v>
      </c>
      <c r="K544" s="228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</row>
    <row r="545" spans="1:26" ht="15.75" customHeight="1" x14ac:dyDescent="0.2">
      <c r="A545" s="456" t="s">
        <v>923</v>
      </c>
      <c r="B545" s="137"/>
      <c r="C545" s="138"/>
      <c r="D545" s="138"/>
      <c r="E545" s="249" t="s">
        <v>334</v>
      </c>
      <c r="F545" s="138"/>
      <c r="G545" s="248"/>
      <c r="H545" s="215">
        <v>14775550</v>
      </c>
      <c r="I545" s="221">
        <v>247990</v>
      </c>
      <c r="J545" s="186">
        <f>SUM(H545:I545)</f>
        <v>15023540</v>
      </c>
      <c r="K545" s="228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</row>
    <row r="546" spans="1:26" ht="15.75" customHeight="1" x14ac:dyDescent="0.2">
      <c r="A546" s="456" t="s">
        <v>925</v>
      </c>
      <c r="B546" s="137"/>
      <c r="C546" s="138"/>
      <c r="D546" s="138"/>
      <c r="E546" s="249" t="s">
        <v>335</v>
      </c>
      <c r="F546" s="138"/>
      <c r="G546" s="248"/>
      <c r="H546" s="215">
        <v>605000</v>
      </c>
      <c r="I546" s="221">
        <v>7655</v>
      </c>
      <c r="J546" s="186">
        <f>SUM(H546:I546)</f>
        <v>612655</v>
      </c>
      <c r="K546" s="228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</row>
    <row r="547" spans="1:26" ht="15.75" customHeight="1" x14ac:dyDescent="0.2">
      <c r="A547" s="456" t="s">
        <v>927</v>
      </c>
      <c r="B547" s="137"/>
      <c r="C547" s="138"/>
      <c r="D547" s="138"/>
      <c r="E547" s="249" t="s">
        <v>336</v>
      </c>
      <c r="F547" s="138"/>
      <c r="G547" s="248"/>
      <c r="H547" s="215">
        <v>605700</v>
      </c>
      <c r="I547" s="221">
        <v>5219</v>
      </c>
      <c r="J547" s="186">
        <f>SUM(H547:I547)</f>
        <v>610919</v>
      </c>
      <c r="K547" s="228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</row>
    <row r="548" spans="1:26" ht="15.75" customHeight="1" x14ac:dyDescent="0.2">
      <c r="A548" s="455" t="s">
        <v>928</v>
      </c>
      <c r="B548" s="267" t="s">
        <v>50</v>
      </c>
      <c r="C548" s="268"/>
      <c r="D548" s="268" t="s">
        <v>51</v>
      </c>
      <c r="E548" s="268"/>
      <c r="F548" s="268"/>
      <c r="G548" s="248"/>
      <c r="H548" s="214">
        <f>H549+H555+H560+H566+H569</f>
        <v>13733500</v>
      </c>
      <c r="I548" s="214">
        <f>I549+I555+I560+I566+I569</f>
        <v>2869212</v>
      </c>
      <c r="J548" s="240">
        <f>J549+J555+J560+J566+J569</f>
        <v>16602712</v>
      </c>
      <c r="K548" s="228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</row>
    <row r="549" spans="1:26" ht="15.75" customHeight="1" x14ac:dyDescent="0.2">
      <c r="A549" s="455" t="s">
        <v>929</v>
      </c>
      <c r="B549" s="255"/>
      <c r="C549" s="145" t="s">
        <v>337</v>
      </c>
      <c r="D549" s="249"/>
      <c r="E549" s="145" t="s">
        <v>338</v>
      </c>
      <c r="F549" s="300"/>
      <c r="G549" s="248"/>
      <c r="H549" s="214">
        <f>H550+H552</f>
        <v>1470000</v>
      </c>
      <c r="I549" s="214">
        <f>I550+I552</f>
        <v>375700</v>
      </c>
      <c r="J549" s="240">
        <f>J550+J552</f>
        <v>1845700</v>
      </c>
      <c r="K549" s="228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</row>
    <row r="550" spans="1:26" ht="15.75" customHeight="1" x14ac:dyDescent="0.2">
      <c r="A550" s="456" t="s">
        <v>930</v>
      </c>
      <c r="B550" s="255"/>
      <c r="C550" s="145"/>
      <c r="D550" s="138" t="s">
        <v>339</v>
      </c>
      <c r="E550" s="138" t="s">
        <v>340</v>
      </c>
      <c r="F550" s="138"/>
      <c r="G550" s="248"/>
      <c r="H550" s="215">
        <v>340000</v>
      </c>
      <c r="I550" s="221">
        <v>24854</v>
      </c>
      <c r="J550" s="186">
        <f>SUM(H550:I550)</f>
        <v>364854</v>
      </c>
      <c r="K550" s="228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</row>
    <row r="551" spans="1:26" ht="15.75" customHeight="1" x14ac:dyDescent="0.2">
      <c r="A551" s="456" t="s">
        <v>931</v>
      </c>
      <c r="B551" s="255"/>
      <c r="C551" s="145"/>
      <c r="D551" s="249"/>
      <c r="E551" s="249"/>
      <c r="F551" s="249" t="s">
        <v>835</v>
      </c>
      <c r="G551" s="248"/>
      <c r="H551" s="215">
        <v>340000</v>
      </c>
      <c r="I551" s="221"/>
      <c r="J551" s="186">
        <f>SUM(H551:I551)</f>
        <v>340000</v>
      </c>
      <c r="K551" s="228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</row>
    <row r="552" spans="1:26" ht="15.75" customHeight="1" x14ac:dyDescent="0.2">
      <c r="A552" s="456" t="s">
        <v>933</v>
      </c>
      <c r="B552" s="137"/>
      <c r="C552" s="138"/>
      <c r="D552" s="138" t="s">
        <v>342</v>
      </c>
      <c r="E552" s="138" t="s">
        <v>343</v>
      </c>
      <c r="F552" s="138"/>
      <c r="G552" s="248"/>
      <c r="H552" s="215">
        <f>H553+H554</f>
        <v>1130000</v>
      </c>
      <c r="I552" s="215">
        <f>I553+I554</f>
        <v>350846</v>
      </c>
      <c r="J552" s="186">
        <f>SUM(H552:I552)</f>
        <v>1480846</v>
      </c>
      <c r="K552" s="228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</row>
    <row r="553" spans="1:26" ht="15.75" customHeight="1" x14ac:dyDescent="0.2">
      <c r="A553" s="456" t="s">
        <v>934</v>
      </c>
      <c r="B553" s="139"/>
      <c r="C553" s="145"/>
      <c r="D553" s="145"/>
      <c r="E553" s="145"/>
      <c r="F553" s="249" t="s">
        <v>344</v>
      </c>
      <c r="G553" s="248"/>
      <c r="H553" s="215">
        <v>1100000</v>
      </c>
      <c r="I553" s="221">
        <v>350846</v>
      </c>
      <c r="J553" s="186">
        <f>SUM(H553:I553)</f>
        <v>1450846</v>
      </c>
      <c r="K553" s="228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</row>
    <row r="554" spans="1:26" ht="15.75" customHeight="1" x14ac:dyDescent="0.2">
      <c r="A554" s="456" t="s">
        <v>935</v>
      </c>
      <c r="B554" s="139"/>
      <c r="C554" s="145"/>
      <c r="D554" s="145"/>
      <c r="E554" s="145"/>
      <c r="F554" s="249" t="s">
        <v>345</v>
      </c>
      <c r="G554" s="248"/>
      <c r="H554" s="215">
        <v>30000</v>
      </c>
      <c r="I554" s="221"/>
      <c r="J554" s="186">
        <f>SUM(H554:I554)</f>
        <v>30000</v>
      </c>
      <c r="K554" s="228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</row>
    <row r="555" spans="1:26" ht="15.75" customHeight="1" x14ac:dyDescent="0.2">
      <c r="A555" s="455" t="s">
        <v>936</v>
      </c>
      <c r="B555" s="255"/>
      <c r="C555" s="145" t="s">
        <v>346</v>
      </c>
      <c r="D555" s="249"/>
      <c r="E555" s="145" t="s">
        <v>347</v>
      </c>
      <c r="F555" s="249"/>
      <c r="G555" s="248"/>
      <c r="H555" s="214">
        <f>H556+H558</f>
        <v>560000</v>
      </c>
      <c r="I555" s="214">
        <f>I556+I558</f>
        <v>295001</v>
      </c>
      <c r="J555" s="240">
        <f>J556+J558</f>
        <v>855001</v>
      </c>
      <c r="K555" s="228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</row>
    <row r="556" spans="1:26" ht="15.75" customHeight="1" x14ac:dyDescent="0.2">
      <c r="A556" s="456" t="s">
        <v>937</v>
      </c>
      <c r="B556" s="255"/>
      <c r="C556" s="145"/>
      <c r="D556" s="138" t="s">
        <v>348</v>
      </c>
      <c r="E556" s="138" t="s">
        <v>924</v>
      </c>
      <c r="F556" s="249"/>
      <c r="G556" s="248"/>
      <c r="H556" s="215">
        <f>H557</f>
        <v>80000</v>
      </c>
      <c r="I556" s="221">
        <v>199197</v>
      </c>
      <c r="J556" s="186">
        <f>SUM(H556:I556)</f>
        <v>279197</v>
      </c>
      <c r="K556" s="228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</row>
    <row r="557" spans="1:26" ht="15.75" customHeight="1" x14ac:dyDescent="0.2">
      <c r="A557" s="456" t="s">
        <v>938</v>
      </c>
      <c r="B557" s="255"/>
      <c r="C557" s="145"/>
      <c r="D557" s="249"/>
      <c r="E557" s="145"/>
      <c r="F557" s="249" t="s">
        <v>926</v>
      </c>
      <c r="G557" s="248"/>
      <c r="H557" s="215">
        <v>80000</v>
      </c>
      <c r="I557" s="221">
        <v>199197</v>
      </c>
      <c r="J557" s="186">
        <f>SUM(H557:I557)</f>
        <v>279197</v>
      </c>
      <c r="K557" s="228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</row>
    <row r="558" spans="1:26" ht="15.75" customHeight="1" x14ac:dyDescent="0.2">
      <c r="A558" s="456" t="s">
        <v>939</v>
      </c>
      <c r="B558" s="137"/>
      <c r="C558" s="138"/>
      <c r="D558" s="138" t="s">
        <v>352</v>
      </c>
      <c r="E558" s="138" t="s">
        <v>353</v>
      </c>
      <c r="F558" s="138"/>
      <c r="G558" s="248"/>
      <c r="H558" s="215">
        <f>H559</f>
        <v>480000</v>
      </c>
      <c r="I558" s="215">
        <f>I559</f>
        <v>95804</v>
      </c>
      <c r="J558" s="186">
        <f>J559</f>
        <v>575804</v>
      </c>
      <c r="K558" s="228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</row>
    <row r="559" spans="1:26" ht="15.75" customHeight="1" x14ac:dyDescent="0.2">
      <c r="A559" s="456" t="s">
        <v>940</v>
      </c>
      <c r="B559" s="137"/>
      <c r="C559" s="138"/>
      <c r="D559" s="138"/>
      <c r="E559" s="138"/>
      <c r="F559" s="249" t="s">
        <v>354</v>
      </c>
      <c r="G559" s="248"/>
      <c r="H559" s="215">
        <v>480000</v>
      </c>
      <c r="I559" s="186">
        <v>95804</v>
      </c>
      <c r="J559" s="186">
        <f>SUM(H559:I559)</f>
        <v>575804</v>
      </c>
      <c r="K559" s="228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</row>
    <row r="560" spans="1:26" ht="15.75" customHeight="1" x14ac:dyDescent="0.2">
      <c r="A560" s="455" t="s">
        <v>941</v>
      </c>
      <c r="B560" s="139"/>
      <c r="C560" s="145" t="s">
        <v>355</v>
      </c>
      <c r="D560" s="256"/>
      <c r="E560" s="145" t="s">
        <v>409</v>
      </c>
      <c r="F560" s="256"/>
      <c r="G560" s="248"/>
      <c r="H560" s="214">
        <f>H561+H562+H563</f>
        <v>6820000</v>
      </c>
      <c r="I560" s="214">
        <f>I561+I562+I563</f>
        <v>2027396</v>
      </c>
      <c r="J560" s="240">
        <f>J561+J562+J563</f>
        <v>8847396</v>
      </c>
      <c r="K560" s="228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</row>
    <row r="561" spans="1:26" ht="15.75" customHeight="1" x14ac:dyDescent="0.2">
      <c r="A561" s="456" t="s">
        <v>942</v>
      </c>
      <c r="B561" s="139"/>
      <c r="C561" s="145"/>
      <c r="D561" s="138" t="s">
        <v>362</v>
      </c>
      <c r="E561" s="138" t="s">
        <v>414</v>
      </c>
      <c r="F561" s="138"/>
      <c r="G561" s="248"/>
      <c r="H561" s="215">
        <v>240000</v>
      </c>
      <c r="I561" s="186"/>
      <c r="J561" s="186">
        <f t="shared" ref="J561:J568" si="12">SUM(H561:I561)</f>
        <v>240000</v>
      </c>
      <c r="K561" s="228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</row>
    <row r="562" spans="1:26" ht="15.75" customHeight="1" x14ac:dyDescent="0.2">
      <c r="A562" s="456" t="s">
        <v>944</v>
      </c>
      <c r="B562" s="139"/>
      <c r="C562" s="145"/>
      <c r="D562" s="138" t="s">
        <v>419</v>
      </c>
      <c r="E562" s="138" t="s">
        <v>932</v>
      </c>
      <c r="F562" s="138"/>
      <c r="G562" s="248"/>
      <c r="H562" s="215">
        <v>450000</v>
      </c>
      <c r="I562" s="186">
        <v>54717</v>
      </c>
      <c r="J562" s="186">
        <f t="shared" si="12"/>
        <v>504717</v>
      </c>
      <c r="K562" s="228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</row>
    <row r="563" spans="1:26" ht="15.75" customHeight="1" x14ac:dyDescent="0.2">
      <c r="A563" s="456" t="s">
        <v>945</v>
      </c>
      <c r="B563" s="139"/>
      <c r="C563" s="138"/>
      <c r="D563" s="138" t="s">
        <v>364</v>
      </c>
      <c r="E563" s="138" t="s">
        <v>365</v>
      </c>
      <c r="F563" s="138"/>
      <c r="G563" s="248"/>
      <c r="H563" s="215">
        <v>6130000</v>
      </c>
      <c r="I563" s="186">
        <v>1972679</v>
      </c>
      <c r="J563" s="186">
        <f t="shared" si="12"/>
        <v>8102679</v>
      </c>
      <c r="K563" s="228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</row>
    <row r="564" spans="1:26" ht="15.75" customHeight="1" x14ac:dyDescent="0.2">
      <c r="A564" s="456" t="s">
        <v>946</v>
      </c>
      <c r="B564" s="139"/>
      <c r="C564" s="138"/>
      <c r="D564" s="138"/>
      <c r="E564" s="138"/>
      <c r="F564" s="249" t="s">
        <v>460</v>
      </c>
      <c r="G564" s="248"/>
      <c r="H564" s="215">
        <v>5900000</v>
      </c>
      <c r="I564" s="186"/>
      <c r="J564" s="186">
        <f t="shared" si="12"/>
        <v>5900000</v>
      </c>
      <c r="K564" s="228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</row>
    <row r="565" spans="1:26" ht="15.75" customHeight="1" x14ac:dyDescent="0.2">
      <c r="A565" s="456" t="s">
        <v>948</v>
      </c>
      <c r="B565" s="139"/>
      <c r="C565" s="138"/>
      <c r="D565" s="138"/>
      <c r="E565" s="138"/>
      <c r="F565" s="138" t="s">
        <v>852</v>
      </c>
      <c r="G565" s="248"/>
      <c r="H565" s="215">
        <v>230000</v>
      </c>
      <c r="I565" s="186"/>
      <c r="J565" s="186">
        <f t="shared" si="12"/>
        <v>230000</v>
      </c>
      <c r="K565" s="228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</row>
    <row r="566" spans="1:26" ht="15.75" customHeight="1" x14ac:dyDescent="0.2">
      <c r="A566" s="455" t="s">
        <v>949</v>
      </c>
      <c r="B566" s="139"/>
      <c r="C566" s="145" t="s">
        <v>368</v>
      </c>
      <c r="D566" s="256"/>
      <c r="E566" s="145" t="s">
        <v>369</v>
      </c>
      <c r="F566" s="256"/>
      <c r="G566" s="258"/>
      <c r="H566" s="214">
        <f>H567</f>
        <v>200000</v>
      </c>
      <c r="I566" s="240">
        <v>160545</v>
      </c>
      <c r="J566" s="240">
        <f t="shared" si="12"/>
        <v>360545</v>
      </c>
      <c r="K566" s="228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</row>
    <row r="567" spans="1:26" ht="15.75" customHeight="1" x14ac:dyDescent="0.2">
      <c r="A567" s="456" t="s">
        <v>950</v>
      </c>
      <c r="B567" s="139"/>
      <c r="C567" s="138"/>
      <c r="D567" s="138" t="s">
        <v>370</v>
      </c>
      <c r="E567" s="138" t="s">
        <v>371</v>
      </c>
      <c r="F567" s="138"/>
      <c r="G567" s="248"/>
      <c r="H567" s="215">
        <v>200000</v>
      </c>
      <c r="I567" s="186">
        <v>160545</v>
      </c>
      <c r="J567" s="186">
        <f t="shared" si="12"/>
        <v>360545</v>
      </c>
      <c r="K567" s="228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</row>
    <row r="568" spans="1:26" ht="15.75" customHeight="1" x14ac:dyDescent="0.2">
      <c r="A568" s="456" t="s">
        <v>951</v>
      </c>
      <c r="B568" s="139"/>
      <c r="C568" s="138"/>
      <c r="D568" s="138"/>
      <c r="E568" s="138"/>
      <c r="F568" s="249" t="s">
        <v>372</v>
      </c>
      <c r="G568" s="258"/>
      <c r="H568" s="215">
        <v>200000</v>
      </c>
      <c r="I568" s="186">
        <v>160545</v>
      </c>
      <c r="J568" s="186">
        <f t="shared" si="12"/>
        <v>360545</v>
      </c>
      <c r="K568" s="228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</row>
    <row r="569" spans="1:26" ht="15.75" customHeight="1" x14ac:dyDescent="0.2">
      <c r="A569" s="455" t="s">
        <v>952</v>
      </c>
      <c r="B569" s="139"/>
      <c r="C569" s="145" t="s">
        <v>373</v>
      </c>
      <c r="D569" s="256"/>
      <c r="E569" s="145" t="s">
        <v>374</v>
      </c>
      <c r="F569" s="256"/>
      <c r="G569" s="258"/>
      <c r="H569" s="214">
        <f>H570+H571</f>
        <v>4683500</v>
      </c>
      <c r="I569" s="214">
        <f>I570+I571</f>
        <v>10570</v>
      </c>
      <c r="J569" s="240">
        <f>J570+J571</f>
        <v>4694070</v>
      </c>
      <c r="K569" s="228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</row>
    <row r="570" spans="1:26" ht="15.75" customHeight="1" x14ac:dyDescent="0.2">
      <c r="A570" s="456" t="s">
        <v>954</v>
      </c>
      <c r="B570" s="139"/>
      <c r="C570" s="138"/>
      <c r="D570" s="138" t="s">
        <v>375</v>
      </c>
      <c r="E570" s="138" t="s">
        <v>376</v>
      </c>
      <c r="F570" s="138"/>
      <c r="G570" s="248"/>
      <c r="H570" s="215">
        <v>2764900</v>
      </c>
      <c r="I570" s="186">
        <v>10568</v>
      </c>
      <c r="J570" s="186">
        <f>SUM(H570:I570)</f>
        <v>2775468</v>
      </c>
      <c r="K570" s="228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</row>
    <row r="571" spans="1:26" ht="15.75" customHeight="1" x14ac:dyDescent="0.2">
      <c r="A571" s="456" t="s">
        <v>955</v>
      </c>
      <c r="B571" s="139"/>
      <c r="C571" s="145"/>
      <c r="D571" s="138" t="s">
        <v>377</v>
      </c>
      <c r="E571" s="138" t="s">
        <v>378</v>
      </c>
      <c r="F571" s="138"/>
      <c r="G571" s="248"/>
      <c r="H571" s="215">
        <v>1918600</v>
      </c>
      <c r="I571" s="186">
        <v>2</v>
      </c>
      <c r="J571" s="186">
        <f>SUM(H571:I571)</f>
        <v>1918602</v>
      </c>
      <c r="K571" s="228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</row>
    <row r="572" spans="1:26" ht="15.75" customHeight="1" x14ac:dyDescent="0.2">
      <c r="A572" s="456" t="s">
        <v>956</v>
      </c>
      <c r="B572" s="139"/>
      <c r="C572" s="145"/>
      <c r="D572" s="138"/>
      <c r="E572" s="138" t="s">
        <v>943</v>
      </c>
      <c r="F572" s="138"/>
      <c r="G572" s="248"/>
      <c r="H572" s="215">
        <v>50000</v>
      </c>
      <c r="I572" s="186"/>
      <c r="J572" s="186">
        <f>SUM(H572:I572)</f>
        <v>50000</v>
      </c>
      <c r="K572" s="228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</row>
    <row r="573" spans="1:26" ht="15.75" customHeight="1" x14ac:dyDescent="0.2">
      <c r="A573" s="456" t="s">
        <v>957</v>
      </c>
      <c r="B573" s="139"/>
      <c r="C573" s="145"/>
      <c r="D573" s="138"/>
      <c r="E573" s="138" t="s">
        <v>380</v>
      </c>
      <c r="F573" s="138"/>
      <c r="G573" s="248"/>
      <c r="H573" s="215">
        <v>1868600</v>
      </c>
      <c r="I573" s="186">
        <v>2</v>
      </c>
      <c r="J573" s="186">
        <f>SUM(H573:I573)</f>
        <v>1868602</v>
      </c>
      <c r="K573" s="228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</row>
    <row r="574" spans="1:26" ht="15.75" customHeight="1" x14ac:dyDescent="0.2">
      <c r="A574" s="455" t="s">
        <v>958</v>
      </c>
      <c r="B574" s="139" t="s">
        <v>56</v>
      </c>
      <c r="C574" s="145"/>
      <c r="D574" s="145" t="s">
        <v>57</v>
      </c>
      <c r="E574" s="138"/>
      <c r="F574" s="138"/>
      <c r="G574" s="248"/>
      <c r="H574" s="214">
        <v>20800</v>
      </c>
      <c r="I574" s="186"/>
      <c r="J574" s="240">
        <v>20800</v>
      </c>
      <c r="K574" s="228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</row>
    <row r="575" spans="1:26" ht="15.75" customHeight="1" x14ac:dyDescent="0.2">
      <c r="A575" s="456" t="s">
        <v>959</v>
      </c>
      <c r="B575" s="139"/>
      <c r="C575" s="145"/>
      <c r="D575" s="138" t="s">
        <v>385</v>
      </c>
      <c r="E575" s="138" t="s">
        <v>947</v>
      </c>
      <c r="F575" s="145"/>
      <c r="G575" s="248"/>
      <c r="H575" s="215">
        <v>20800</v>
      </c>
      <c r="I575" s="186"/>
      <c r="J575" s="186">
        <f>SUM(H575:I575)</f>
        <v>20800</v>
      </c>
      <c r="K575" s="228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</row>
    <row r="576" spans="1:26" s="408" customFormat="1" ht="15.75" customHeight="1" x14ac:dyDescent="0.2">
      <c r="A576" s="455" t="s">
        <v>960</v>
      </c>
      <c r="B576" s="275" t="s">
        <v>62</v>
      </c>
      <c r="C576" s="138"/>
      <c r="D576" s="145" t="s">
        <v>63</v>
      </c>
      <c r="E576" s="138"/>
      <c r="F576" s="138"/>
      <c r="G576" s="248"/>
      <c r="H576" s="214"/>
      <c r="I576" s="214">
        <f>I577+I578</f>
        <v>183379</v>
      </c>
      <c r="J576" s="240">
        <f>J577+J578</f>
        <v>183379</v>
      </c>
      <c r="K576" s="228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</row>
    <row r="577" spans="1:26" s="408" customFormat="1" ht="15.75" customHeight="1" x14ac:dyDescent="0.2">
      <c r="A577" s="455" t="s">
        <v>961</v>
      </c>
      <c r="B577" s="275"/>
      <c r="C577" s="264" t="s">
        <v>391</v>
      </c>
      <c r="D577" s="264"/>
      <c r="E577" s="264" t="s">
        <v>392</v>
      </c>
      <c r="F577" s="264"/>
      <c r="G577" s="248"/>
      <c r="H577" s="215"/>
      <c r="I577" s="186">
        <v>144393</v>
      </c>
      <c r="J577" s="186">
        <f>SUM(I577)</f>
        <v>144393</v>
      </c>
      <c r="K577" s="228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</row>
    <row r="578" spans="1:26" s="408" customFormat="1" ht="15.75" customHeight="1" x14ac:dyDescent="0.2">
      <c r="A578" s="456" t="s">
        <v>962</v>
      </c>
      <c r="B578" s="275"/>
      <c r="C578" s="264" t="s">
        <v>397</v>
      </c>
      <c r="D578" s="264"/>
      <c r="E578" s="264" t="s">
        <v>398</v>
      </c>
      <c r="F578" s="264"/>
      <c r="G578" s="248"/>
      <c r="H578" s="215"/>
      <c r="I578" s="186">
        <v>38986</v>
      </c>
      <c r="J578" s="186">
        <f>SUM(I578)</f>
        <v>38986</v>
      </c>
      <c r="K578" s="228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</row>
    <row r="579" spans="1:26" s="408" customFormat="1" ht="15.75" customHeight="1" x14ac:dyDescent="0.2">
      <c r="A579" s="456" t="s">
        <v>963</v>
      </c>
      <c r="B579" s="139"/>
      <c r="C579" s="145"/>
      <c r="D579" s="138"/>
      <c r="E579" s="138"/>
      <c r="F579" s="145"/>
      <c r="G579" s="248"/>
      <c r="H579" s="215"/>
      <c r="I579" s="186"/>
      <c r="J579" s="186"/>
      <c r="K579" s="228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</row>
    <row r="580" spans="1:26" ht="15.75" customHeight="1" x14ac:dyDescent="0.2">
      <c r="A580" s="460" t="s">
        <v>964</v>
      </c>
      <c r="B580" s="169" t="s">
        <v>44</v>
      </c>
      <c r="C580" s="170"/>
      <c r="D580" s="170" t="s">
        <v>322</v>
      </c>
      <c r="E580" s="170"/>
      <c r="F580" s="170"/>
      <c r="G580" s="280">
        <v>20</v>
      </c>
      <c r="H580" s="213">
        <f>H531</f>
        <v>69914870</v>
      </c>
      <c r="I580" s="213">
        <f>I531</f>
        <v>1184194</v>
      </c>
      <c r="J580" s="189">
        <f>J531</f>
        <v>71099064</v>
      </c>
      <c r="K580" s="228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</row>
    <row r="581" spans="1:26" ht="15.75" customHeight="1" x14ac:dyDescent="0.2">
      <c r="A581" s="460" t="s">
        <v>1081</v>
      </c>
      <c r="B581" s="169" t="s">
        <v>47</v>
      </c>
      <c r="C581" s="170"/>
      <c r="D581" s="170" t="s">
        <v>333</v>
      </c>
      <c r="E581" s="318"/>
      <c r="F581" s="318"/>
      <c r="G581" s="280"/>
      <c r="H581" s="213">
        <f>H544</f>
        <v>15986250</v>
      </c>
      <c r="I581" s="213">
        <f>I544</f>
        <v>260864</v>
      </c>
      <c r="J581" s="189">
        <f>J544</f>
        <v>16247114</v>
      </c>
      <c r="K581" s="228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</row>
    <row r="582" spans="1:26" ht="15.75" customHeight="1" x14ac:dyDescent="0.2">
      <c r="A582" s="460" t="s">
        <v>1082</v>
      </c>
      <c r="B582" s="169" t="s">
        <v>50</v>
      </c>
      <c r="C582" s="170"/>
      <c r="D582" s="170" t="s">
        <v>51</v>
      </c>
      <c r="E582" s="170"/>
      <c r="F582" s="170"/>
      <c r="G582" s="280"/>
      <c r="H582" s="213">
        <f>H548</f>
        <v>13733500</v>
      </c>
      <c r="I582" s="213">
        <f>I548</f>
        <v>2869212</v>
      </c>
      <c r="J582" s="189">
        <f>J548</f>
        <v>16602712</v>
      </c>
      <c r="K582" s="228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</row>
    <row r="583" spans="1:26" ht="15.75" customHeight="1" x14ac:dyDescent="0.2">
      <c r="A583" s="460" t="s">
        <v>1083</v>
      </c>
      <c r="B583" s="169" t="s">
        <v>56</v>
      </c>
      <c r="C583" s="170"/>
      <c r="D583" s="170" t="s">
        <v>57</v>
      </c>
      <c r="E583" s="279"/>
      <c r="F583" s="422"/>
      <c r="G583" s="423"/>
      <c r="H583" s="216">
        <f>H574</f>
        <v>20800</v>
      </c>
      <c r="I583" s="216">
        <f>I574</f>
        <v>0</v>
      </c>
      <c r="J583" s="189">
        <f>J574</f>
        <v>20800</v>
      </c>
      <c r="K583" s="228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</row>
    <row r="584" spans="1:26" s="408" customFormat="1" ht="15.75" customHeight="1" x14ac:dyDescent="0.2">
      <c r="A584" s="460" t="s">
        <v>1084</v>
      </c>
      <c r="B584" s="169"/>
      <c r="C584" s="170"/>
      <c r="D584" s="170"/>
      <c r="E584" s="421"/>
      <c r="F584" s="427"/>
      <c r="G584" s="428"/>
      <c r="H584" s="189"/>
      <c r="I584" s="222">
        <f>I576</f>
        <v>183379</v>
      </c>
      <c r="J584" s="189">
        <f>J576</f>
        <v>183379</v>
      </c>
      <c r="K584" s="228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</row>
    <row r="585" spans="1:26" ht="15.75" customHeight="1" x14ac:dyDescent="0.2">
      <c r="A585" s="460" t="s">
        <v>1085</v>
      </c>
      <c r="B585" s="169" t="s">
        <v>953</v>
      </c>
      <c r="C585" s="170"/>
      <c r="D585" s="170"/>
      <c r="E585" s="170"/>
      <c r="F585" s="424"/>
      <c r="G585" s="425">
        <v>20</v>
      </c>
      <c r="H585" s="218">
        <f>SUM(H580:H583)</f>
        <v>99655420</v>
      </c>
      <c r="I585" s="218">
        <f>SUM(I580:I584)</f>
        <v>4497649</v>
      </c>
      <c r="J585" s="189">
        <f>SUM(J580:J584)</f>
        <v>104153069</v>
      </c>
      <c r="K585" s="228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</row>
    <row r="586" spans="1:26" ht="15.75" customHeight="1" x14ac:dyDescent="0.2">
      <c r="A586" s="456" t="s">
        <v>1086</v>
      </c>
      <c r="B586" s="139"/>
      <c r="C586" s="145"/>
      <c r="D586" s="145"/>
      <c r="E586" s="145"/>
      <c r="F586" s="145"/>
      <c r="G586" s="248"/>
      <c r="H586" s="345"/>
      <c r="I586" s="186"/>
      <c r="J586" s="186"/>
      <c r="K586" s="228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</row>
    <row r="587" spans="1:26" ht="15.75" customHeight="1" x14ac:dyDescent="0.2">
      <c r="A587" s="460" t="s">
        <v>1087</v>
      </c>
      <c r="B587" s="169" t="s">
        <v>44</v>
      </c>
      <c r="C587" s="170"/>
      <c r="D587" s="170" t="s">
        <v>322</v>
      </c>
      <c r="E587" s="170"/>
      <c r="F587" s="170"/>
      <c r="G587" s="327">
        <f>G585+G527+G451</f>
        <v>58</v>
      </c>
      <c r="H587" s="351">
        <v>158766870</v>
      </c>
      <c r="I587" s="386">
        <f>I580+I524+I442</f>
        <v>1759758</v>
      </c>
      <c r="J587" s="447">
        <f t="shared" ref="J587:J595" si="13">SUM(H587:I587)</f>
        <v>160526628</v>
      </c>
      <c r="K587" s="326"/>
      <c r="L587" s="328"/>
      <c r="M587" s="328"/>
      <c r="N587" s="329"/>
      <c r="O587" s="276"/>
      <c r="P587" s="276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</row>
    <row r="588" spans="1:26" ht="15.75" customHeight="1" x14ac:dyDescent="0.2">
      <c r="A588" s="460" t="s">
        <v>1088</v>
      </c>
      <c r="B588" s="169" t="s">
        <v>47</v>
      </c>
      <c r="C588" s="170"/>
      <c r="D588" s="170" t="s">
        <v>333</v>
      </c>
      <c r="E588" s="318"/>
      <c r="F588" s="318"/>
      <c r="G588" s="327"/>
      <c r="H588" s="352">
        <v>35891250</v>
      </c>
      <c r="I588" s="386">
        <f>I581+I525+I443</f>
        <v>408194</v>
      </c>
      <c r="J588" s="447">
        <f t="shared" si="13"/>
        <v>36299444</v>
      </c>
      <c r="K588" s="326"/>
      <c r="L588" s="328"/>
      <c r="M588" s="328"/>
      <c r="N588" s="329"/>
      <c r="O588" s="276"/>
      <c r="P588" s="276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</row>
    <row r="589" spans="1:26" ht="15.75" customHeight="1" x14ac:dyDescent="0.2">
      <c r="A589" s="460" t="s">
        <v>1089</v>
      </c>
      <c r="B589" s="169" t="s">
        <v>50</v>
      </c>
      <c r="C589" s="170"/>
      <c r="D589" s="170" t="s">
        <v>51</v>
      </c>
      <c r="E589" s="170"/>
      <c r="F589" s="170"/>
      <c r="G589" s="327"/>
      <c r="H589" s="351">
        <v>165594500</v>
      </c>
      <c r="I589" s="386">
        <f>I582+I526+I444</f>
        <v>32903504</v>
      </c>
      <c r="J589" s="447">
        <f t="shared" si="13"/>
        <v>198498004</v>
      </c>
      <c r="K589" s="326"/>
      <c r="L589" s="328"/>
      <c r="M589" s="328"/>
      <c r="N589" s="329"/>
      <c r="O589" s="276"/>
      <c r="P589" s="276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</row>
    <row r="590" spans="1:26" ht="15.75" customHeight="1" x14ac:dyDescent="0.2">
      <c r="A590" s="460" t="s">
        <v>1090</v>
      </c>
      <c r="B590" s="169" t="s">
        <v>53</v>
      </c>
      <c r="C590" s="279"/>
      <c r="D590" s="170" t="s">
        <v>774</v>
      </c>
      <c r="E590" s="170"/>
      <c r="F590" s="170"/>
      <c r="G590" s="327"/>
      <c r="H590" s="351">
        <v>6530000</v>
      </c>
      <c r="I590" s="386">
        <f>I445</f>
        <v>-145000</v>
      </c>
      <c r="J590" s="447">
        <f t="shared" si="13"/>
        <v>6385000</v>
      </c>
      <c r="K590" s="329"/>
      <c r="L590" s="328"/>
      <c r="M590" s="328"/>
      <c r="N590" s="329"/>
      <c r="O590" s="276"/>
      <c r="P590" s="276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</row>
    <row r="591" spans="1:26" ht="15.75" customHeight="1" x14ac:dyDescent="0.2">
      <c r="A591" s="460" t="s">
        <v>1091</v>
      </c>
      <c r="B591" s="169" t="s">
        <v>56</v>
      </c>
      <c r="C591" s="170"/>
      <c r="D591" s="170" t="s">
        <v>57</v>
      </c>
      <c r="E591" s="170"/>
      <c r="F591" s="170"/>
      <c r="G591" s="330"/>
      <c r="H591" s="353">
        <v>16202908</v>
      </c>
      <c r="I591" s="386">
        <f>I446+I583</f>
        <v>14826744</v>
      </c>
      <c r="J591" s="447">
        <f t="shared" si="13"/>
        <v>31029652</v>
      </c>
      <c r="K591" s="328"/>
      <c r="L591" s="328"/>
      <c r="M591" s="328"/>
      <c r="N591" s="329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</row>
    <row r="592" spans="1:26" ht="15.75" customHeight="1" x14ac:dyDescent="0.2">
      <c r="A592" s="460" t="s">
        <v>1092</v>
      </c>
      <c r="B592" s="169" t="s">
        <v>62</v>
      </c>
      <c r="C592" s="170"/>
      <c r="D592" s="589" t="s">
        <v>63</v>
      </c>
      <c r="E592" s="593"/>
      <c r="F592" s="594"/>
      <c r="G592" s="327"/>
      <c r="H592" s="353">
        <v>45650000</v>
      </c>
      <c r="I592" s="386">
        <f>I584+I447</f>
        <v>70749514</v>
      </c>
      <c r="J592" s="447">
        <f t="shared" si="13"/>
        <v>116399514</v>
      </c>
      <c r="K592" s="328"/>
      <c r="L592" s="328"/>
      <c r="M592" s="328"/>
      <c r="N592" s="329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</row>
    <row r="593" spans="1:26" ht="15.75" customHeight="1" x14ac:dyDescent="0.2">
      <c r="A593" s="460" t="s">
        <v>1093</v>
      </c>
      <c r="B593" s="169" t="s">
        <v>65</v>
      </c>
      <c r="C593" s="170"/>
      <c r="D593" s="589" t="s">
        <v>802</v>
      </c>
      <c r="E593" s="593"/>
      <c r="F593" s="594"/>
      <c r="G593" s="327"/>
      <c r="H593" s="353">
        <v>131200000</v>
      </c>
      <c r="I593" s="386">
        <f>I448</f>
        <v>-37245895</v>
      </c>
      <c r="J593" s="447">
        <f t="shared" si="13"/>
        <v>93954105</v>
      </c>
      <c r="K593" s="328"/>
      <c r="L593" s="328"/>
      <c r="M593" s="328"/>
      <c r="N593" s="329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</row>
    <row r="594" spans="1:26" ht="15.75" customHeight="1" x14ac:dyDescent="0.2">
      <c r="A594" s="460" t="s">
        <v>1094</v>
      </c>
      <c r="B594" s="169" t="s">
        <v>68</v>
      </c>
      <c r="C594" s="170"/>
      <c r="D594" s="170" t="s">
        <v>69</v>
      </c>
      <c r="E594" s="170"/>
      <c r="F594" s="170"/>
      <c r="G594" s="330"/>
      <c r="H594" s="353">
        <v>78000</v>
      </c>
      <c r="I594" s="386">
        <f>I449</f>
        <v>6276000</v>
      </c>
      <c r="J594" s="447">
        <f t="shared" si="13"/>
        <v>6354000</v>
      </c>
      <c r="K594" s="328"/>
      <c r="L594" s="328"/>
      <c r="M594" s="328"/>
      <c r="N594" s="329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</row>
    <row r="595" spans="1:26" ht="15.75" customHeight="1" x14ac:dyDescent="0.2">
      <c r="A595" s="460" t="s">
        <v>1095</v>
      </c>
      <c r="B595" s="169" t="s">
        <v>74</v>
      </c>
      <c r="C595" s="170"/>
      <c r="D595" s="170" t="s">
        <v>72</v>
      </c>
      <c r="E595" s="170"/>
      <c r="F595" s="170"/>
      <c r="G595" s="327"/>
      <c r="H595" s="353">
        <v>3999892</v>
      </c>
      <c r="I595" s="386">
        <f>I450</f>
        <v>3751440</v>
      </c>
      <c r="J595" s="447">
        <f t="shared" si="13"/>
        <v>7751332</v>
      </c>
      <c r="K595" s="328"/>
      <c r="L595" s="328"/>
      <c r="M595" s="328"/>
      <c r="N595" s="329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</row>
    <row r="596" spans="1:26" ht="15.75" customHeight="1" x14ac:dyDescent="0.2">
      <c r="A596" s="460" t="s">
        <v>1096</v>
      </c>
      <c r="B596" s="169"/>
      <c r="C596" s="170"/>
      <c r="D596" s="170" t="s">
        <v>965</v>
      </c>
      <c r="E596" s="170"/>
      <c r="F596" s="170"/>
      <c r="G596" s="327">
        <v>58</v>
      </c>
      <c r="H596" s="353">
        <f t="shared" ref="H596:J596" si="14">SUM(H587:H595)</f>
        <v>563913420</v>
      </c>
      <c r="I596" s="386">
        <f t="shared" si="14"/>
        <v>93284259</v>
      </c>
      <c r="J596" s="447">
        <f t="shared" si="14"/>
        <v>657197679</v>
      </c>
      <c r="K596" s="328"/>
      <c r="L596" s="328"/>
      <c r="M596" s="328"/>
      <c r="N596" s="329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</row>
    <row r="597" spans="1:26" ht="15.75" customHeight="1" x14ac:dyDescent="0.2">
      <c r="B597" s="331"/>
      <c r="C597" s="332"/>
      <c r="D597" s="332"/>
      <c r="E597" s="332"/>
      <c r="F597" s="332"/>
      <c r="H597" s="332"/>
      <c r="I597" s="228"/>
      <c r="J597" s="228"/>
      <c r="K597" s="228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</row>
    <row r="598" spans="1:26" ht="15.75" customHeight="1" x14ac:dyDescent="0.2">
      <c r="B598" s="331"/>
      <c r="C598" s="332"/>
      <c r="D598" s="332"/>
      <c r="E598" s="332"/>
      <c r="F598" s="332"/>
      <c r="H598" s="332"/>
      <c r="I598" s="228"/>
      <c r="J598" s="228"/>
      <c r="K598" s="228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</row>
    <row r="599" spans="1:26" ht="15.75" customHeight="1" x14ac:dyDescent="0.2">
      <c r="B599" s="474"/>
      <c r="C599" s="260"/>
      <c r="D599" s="252"/>
      <c r="E599" s="260"/>
      <c r="F599" s="260"/>
      <c r="H599" s="332"/>
      <c r="I599" s="228"/>
      <c r="J599" s="228"/>
      <c r="K599" s="228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</row>
    <row r="600" spans="1:26" ht="15.75" customHeight="1" x14ac:dyDescent="0.2">
      <c r="B600" s="474"/>
      <c r="C600" s="260"/>
      <c r="D600" s="252"/>
      <c r="E600" s="260"/>
      <c r="F600" s="260"/>
      <c r="H600" s="332"/>
      <c r="I600" s="228"/>
      <c r="J600" s="228"/>
      <c r="K600" s="228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</row>
    <row r="601" spans="1:26" ht="15.75" customHeight="1" x14ac:dyDescent="0.2">
      <c r="B601" s="474"/>
      <c r="C601" s="260"/>
      <c r="D601" s="252"/>
      <c r="E601" s="261"/>
      <c r="F601" s="260"/>
      <c r="H601" s="332"/>
      <c r="I601" s="228"/>
      <c r="J601" s="228"/>
      <c r="K601" s="228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</row>
    <row r="602" spans="1:26" ht="15.75" customHeight="1" x14ac:dyDescent="0.2">
      <c r="B602" s="475"/>
      <c r="C602" s="261"/>
      <c r="D602" s="261"/>
      <c r="E602" s="261"/>
      <c r="F602" s="261"/>
      <c r="H602" s="332"/>
      <c r="I602" s="228"/>
      <c r="J602" s="228"/>
      <c r="K602" s="228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</row>
    <row r="603" spans="1:26" ht="15.75" customHeight="1" x14ac:dyDescent="0.2">
      <c r="B603" s="475"/>
      <c r="C603" s="261"/>
      <c r="D603" s="261"/>
      <c r="E603" s="261"/>
      <c r="F603" s="261"/>
      <c r="H603" s="332"/>
      <c r="I603" s="228"/>
      <c r="J603" s="228"/>
      <c r="K603" s="228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</row>
    <row r="604" spans="1:26" ht="15.75" customHeight="1" x14ac:dyDescent="0.2">
      <c r="B604" s="475"/>
      <c r="C604" s="261"/>
      <c r="D604" s="261"/>
      <c r="E604" s="476"/>
      <c r="F604" s="261"/>
      <c r="H604" s="332"/>
      <c r="I604" s="228"/>
      <c r="J604" s="228"/>
      <c r="K604" s="228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</row>
    <row r="605" spans="1:26" ht="15.75" customHeight="1" x14ac:dyDescent="0.2">
      <c r="B605" s="475"/>
      <c r="C605" s="261"/>
      <c r="D605" s="261"/>
      <c r="E605" s="261"/>
      <c r="F605" s="261"/>
      <c r="H605" s="332"/>
      <c r="I605" s="228"/>
      <c r="J605" s="228"/>
      <c r="K605" s="228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</row>
    <row r="606" spans="1:26" ht="15.75" customHeight="1" x14ac:dyDescent="0.2">
      <c r="B606" s="445"/>
      <c r="C606" s="260"/>
      <c r="D606" s="260"/>
      <c r="E606" s="260"/>
      <c r="F606" s="260"/>
      <c r="H606" s="332"/>
      <c r="I606" s="228"/>
      <c r="J606" s="228"/>
      <c r="K606" s="228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</row>
    <row r="607" spans="1:26" ht="15.75" customHeight="1" x14ac:dyDescent="0.2">
      <c r="B607" s="445"/>
      <c r="C607" s="260"/>
      <c r="D607" s="260"/>
      <c r="E607" s="260"/>
      <c r="F607" s="260"/>
      <c r="H607" s="332"/>
      <c r="I607" s="228"/>
      <c r="J607" s="228"/>
      <c r="K607" s="228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</row>
    <row r="608" spans="1:26" ht="15.75" customHeight="1" x14ac:dyDescent="0.2">
      <c r="B608" s="331"/>
      <c r="C608" s="332"/>
      <c r="D608" s="332"/>
      <c r="E608" s="332"/>
      <c r="F608" s="332"/>
      <c r="H608" s="332"/>
      <c r="I608" s="228"/>
      <c r="J608" s="228"/>
      <c r="K608" s="228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</row>
    <row r="609" spans="2:26" ht="15.75" customHeight="1" x14ac:dyDescent="0.2">
      <c r="B609" s="331"/>
      <c r="C609" s="332"/>
      <c r="D609" s="332"/>
      <c r="E609" s="332"/>
      <c r="F609" s="332"/>
      <c r="H609" s="332"/>
      <c r="I609" s="228"/>
      <c r="J609" s="228"/>
      <c r="K609" s="228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</row>
    <row r="610" spans="2:26" ht="15.75" customHeight="1" x14ac:dyDescent="0.2">
      <c r="B610" s="331"/>
      <c r="C610" s="332"/>
      <c r="D610" s="332"/>
      <c r="E610" s="332"/>
      <c r="F610" s="332"/>
      <c r="H610" s="332"/>
      <c r="I610" s="228"/>
      <c r="J610" s="228"/>
      <c r="K610" s="228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</row>
    <row r="611" spans="2:26" ht="15.75" customHeight="1" x14ac:dyDescent="0.2">
      <c r="B611" s="331"/>
      <c r="C611" s="332"/>
      <c r="D611" s="332"/>
      <c r="E611" s="332"/>
      <c r="F611" s="332"/>
      <c r="H611" s="332"/>
      <c r="I611" s="228"/>
      <c r="J611" s="228"/>
      <c r="K611" s="228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</row>
    <row r="612" spans="2:26" ht="15.75" customHeight="1" x14ac:dyDescent="0.2">
      <c r="B612" s="331"/>
      <c r="C612" s="332"/>
      <c r="D612" s="332"/>
      <c r="E612" s="332"/>
      <c r="F612" s="332"/>
      <c r="H612" s="332"/>
      <c r="I612" s="228"/>
      <c r="J612" s="228"/>
      <c r="K612" s="228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</row>
    <row r="613" spans="2:26" ht="15.75" customHeight="1" x14ac:dyDescent="0.2">
      <c r="B613" s="331"/>
      <c r="C613" s="332"/>
      <c r="D613" s="332"/>
      <c r="E613" s="332"/>
      <c r="F613" s="332"/>
      <c r="H613" s="332"/>
      <c r="I613" s="228"/>
      <c r="J613" s="228"/>
      <c r="K613" s="228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</row>
    <row r="614" spans="2:26" ht="15.75" customHeight="1" x14ac:dyDescent="0.2">
      <c r="B614" s="331"/>
      <c r="C614" s="332"/>
      <c r="D614" s="332"/>
      <c r="E614" s="332"/>
      <c r="F614" s="332"/>
      <c r="H614" s="332"/>
      <c r="I614" s="228"/>
      <c r="J614" s="228"/>
      <c r="K614" s="228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</row>
    <row r="615" spans="2:26" ht="15.75" customHeight="1" x14ac:dyDescent="0.2">
      <c r="B615" s="331"/>
      <c r="C615" s="332"/>
      <c r="D615" s="332"/>
      <c r="E615" s="332"/>
      <c r="F615" s="332"/>
      <c r="H615" s="332"/>
      <c r="I615" s="228"/>
      <c r="J615" s="228"/>
      <c r="K615" s="228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</row>
    <row r="616" spans="2:26" ht="15.75" customHeight="1" x14ac:dyDescent="0.2">
      <c r="B616" s="331"/>
      <c r="C616" s="332"/>
      <c r="D616" s="332"/>
      <c r="E616" s="332"/>
      <c r="F616" s="332"/>
      <c r="H616" s="332"/>
      <c r="I616" s="228"/>
      <c r="J616" s="228"/>
      <c r="K616" s="228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</row>
    <row r="617" spans="2:26" ht="15.75" customHeight="1" x14ac:dyDescent="0.2">
      <c r="B617" s="331"/>
      <c r="C617" s="332"/>
      <c r="D617" s="332"/>
      <c r="E617" s="332"/>
      <c r="F617" s="332"/>
      <c r="H617" s="332"/>
      <c r="I617" s="228"/>
      <c r="J617" s="228"/>
      <c r="K617" s="228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</row>
    <row r="618" spans="2:26" ht="15.75" customHeight="1" x14ac:dyDescent="0.2">
      <c r="B618" s="331"/>
      <c r="C618" s="332"/>
      <c r="D618" s="332"/>
      <c r="E618" s="332"/>
      <c r="F618" s="332"/>
      <c r="H618" s="332"/>
      <c r="I618" s="228"/>
      <c r="J618" s="228"/>
      <c r="K618" s="228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</row>
    <row r="619" spans="2:26" ht="15.75" customHeight="1" x14ac:dyDescent="0.2">
      <c r="B619" s="331"/>
      <c r="C619" s="332"/>
      <c r="D619" s="332"/>
      <c r="E619" s="332"/>
      <c r="F619" s="332"/>
      <c r="H619" s="332"/>
      <c r="I619" s="228"/>
      <c r="J619" s="228"/>
      <c r="K619" s="228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</row>
    <row r="620" spans="2:26" ht="15.75" customHeight="1" x14ac:dyDescent="0.2">
      <c r="B620" s="331"/>
      <c r="C620" s="332"/>
      <c r="D620" s="332"/>
      <c r="E620" s="332"/>
      <c r="F620" s="332"/>
      <c r="H620" s="332"/>
      <c r="I620" s="228"/>
      <c r="J620" s="228"/>
      <c r="K620" s="228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</row>
    <row r="621" spans="2:26" ht="15.75" customHeight="1" x14ac:dyDescent="0.2">
      <c r="B621" s="331"/>
      <c r="C621" s="332"/>
      <c r="D621" s="332"/>
      <c r="E621" s="332"/>
      <c r="F621" s="332"/>
      <c r="H621" s="332"/>
      <c r="I621" s="228"/>
      <c r="J621" s="228"/>
      <c r="K621" s="228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</row>
    <row r="622" spans="2:26" ht="15.75" customHeight="1" x14ac:dyDescent="0.2">
      <c r="B622" s="331"/>
      <c r="C622" s="332"/>
      <c r="D622" s="332"/>
      <c r="E622" s="332"/>
      <c r="F622" s="332"/>
      <c r="H622" s="332"/>
      <c r="I622" s="228"/>
      <c r="J622" s="228"/>
      <c r="K622" s="228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</row>
    <row r="623" spans="2:26" ht="15.75" customHeight="1" x14ac:dyDescent="0.2">
      <c r="B623" s="331"/>
      <c r="C623" s="332"/>
      <c r="D623" s="332"/>
      <c r="E623" s="332"/>
      <c r="F623" s="332"/>
      <c r="H623" s="332"/>
      <c r="I623" s="228"/>
      <c r="J623" s="228"/>
      <c r="K623" s="228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</row>
    <row r="624" spans="2:26" ht="15.75" customHeight="1" x14ac:dyDescent="0.2">
      <c r="B624" s="331"/>
      <c r="C624" s="332"/>
      <c r="D624" s="332"/>
      <c r="E624" s="332"/>
      <c r="F624" s="332"/>
      <c r="H624" s="332"/>
      <c r="I624" s="228"/>
      <c r="J624" s="228"/>
      <c r="K624" s="228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</row>
    <row r="625" spans="2:26" ht="15.75" customHeight="1" x14ac:dyDescent="0.2">
      <c r="B625" s="331"/>
      <c r="C625" s="332"/>
      <c r="D625" s="332"/>
      <c r="E625" s="332"/>
      <c r="F625" s="332"/>
      <c r="H625" s="332"/>
      <c r="I625" s="228"/>
      <c r="J625" s="228"/>
      <c r="K625" s="228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</row>
    <row r="626" spans="2:26" ht="15.75" customHeight="1" x14ac:dyDescent="0.2">
      <c r="B626" s="331"/>
      <c r="C626" s="332"/>
      <c r="D626" s="332"/>
      <c r="E626" s="332"/>
      <c r="F626" s="332"/>
      <c r="H626" s="332"/>
      <c r="I626" s="228"/>
      <c r="J626" s="228"/>
      <c r="K626" s="228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</row>
    <row r="627" spans="2:26" ht="15.75" customHeight="1" x14ac:dyDescent="0.2">
      <c r="B627" s="331"/>
      <c r="C627" s="332"/>
      <c r="D627" s="332"/>
      <c r="E627" s="332"/>
      <c r="F627" s="332"/>
      <c r="H627" s="332"/>
      <c r="I627" s="228"/>
      <c r="J627" s="228"/>
      <c r="K627" s="228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</row>
    <row r="628" spans="2:26" ht="15.75" customHeight="1" x14ac:dyDescent="0.2">
      <c r="B628" s="331"/>
      <c r="C628" s="332"/>
      <c r="D628" s="332"/>
      <c r="E628" s="332"/>
      <c r="F628" s="332"/>
      <c r="H628" s="332"/>
      <c r="I628" s="228"/>
      <c r="J628" s="228"/>
      <c r="K628" s="228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</row>
    <row r="629" spans="2:26" ht="15.75" customHeight="1" x14ac:dyDescent="0.2">
      <c r="B629" s="331"/>
      <c r="C629" s="332"/>
      <c r="D629" s="332"/>
      <c r="E629" s="332"/>
      <c r="F629" s="332"/>
      <c r="H629" s="332"/>
      <c r="I629" s="228"/>
      <c r="J629" s="228"/>
      <c r="K629" s="228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</row>
    <row r="630" spans="2:26" ht="15.75" customHeight="1" x14ac:dyDescent="0.2">
      <c r="B630" s="331"/>
      <c r="C630" s="332"/>
      <c r="D630" s="332"/>
      <c r="E630" s="332"/>
      <c r="F630" s="332"/>
      <c r="H630" s="332"/>
      <c r="I630" s="228"/>
      <c r="J630" s="228"/>
      <c r="K630" s="228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</row>
    <row r="631" spans="2:26" ht="15.75" customHeight="1" x14ac:dyDescent="0.2">
      <c r="B631" s="331"/>
      <c r="C631" s="332"/>
      <c r="D631" s="332"/>
      <c r="E631" s="332"/>
      <c r="F631" s="332"/>
      <c r="H631" s="332"/>
      <c r="I631" s="228"/>
      <c r="J631" s="228"/>
      <c r="K631" s="228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</row>
    <row r="632" spans="2:26" ht="15.75" customHeight="1" x14ac:dyDescent="0.2">
      <c r="B632" s="331"/>
      <c r="C632" s="332"/>
      <c r="D632" s="332"/>
      <c r="E632" s="332"/>
      <c r="F632" s="332"/>
      <c r="H632" s="332"/>
      <c r="I632" s="228"/>
      <c r="J632" s="228"/>
      <c r="K632" s="228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</row>
    <row r="633" spans="2:26" ht="15.75" customHeight="1" x14ac:dyDescent="0.2">
      <c r="B633" s="331"/>
      <c r="C633" s="332"/>
      <c r="D633" s="332"/>
      <c r="E633" s="332"/>
      <c r="F633" s="332"/>
      <c r="H633" s="332"/>
      <c r="I633" s="228"/>
      <c r="J633" s="228"/>
      <c r="K633" s="228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</row>
    <row r="634" spans="2:26" ht="15.75" customHeight="1" x14ac:dyDescent="0.2">
      <c r="B634" s="331"/>
      <c r="C634" s="332"/>
      <c r="D634" s="332"/>
      <c r="E634" s="332"/>
      <c r="F634" s="332"/>
      <c r="H634" s="332"/>
      <c r="I634" s="228"/>
      <c r="J634" s="228"/>
      <c r="K634" s="228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</row>
    <row r="635" spans="2:26" ht="15.75" customHeight="1" x14ac:dyDescent="0.2">
      <c r="B635" s="331"/>
      <c r="C635" s="332"/>
      <c r="D635" s="332"/>
      <c r="E635" s="332"/>
      <c r="F635" s="332"/>
      <c r="H635" s="332"/>
      <c r="I635" s="228"/>
      <c r="J635" s="228"/>
      <c r="K635" s="228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</row>
    <row r="636" spans="2:26" ht="15.75" customHeight="1" x14ac:dyDescent="0.2">
      <c r="B636" s="331"/>
      <c r="C636" s="332"/>
      <c r="D636" s="332"/>
      <c r="E636" s="332"/>
      <c r="F636" s="332"/>
      <c r="H636" s="332"/>
      <c r="I636" s="228"/>
      <c r="J636" s="228"/>
      <c r="K636" s="228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</row>
    <row r="637" spans="2:26" ht="15.75" customHeight="1" x14ac:dyDescent="0.2">
      <c r="B637" s="331"/>
      <c r="C637" s="332"/>
      <c r="D637" s="332"/>
      <c r="E637" s="332"/>
      <c r="F637" s="332"/>
      <c r="H637" s="332"/>
      <c r="I637" s="228"/>
      <c r="J637" s="228"/>
      <c r="K637" s="228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</row>
    <row r="638" spans="2:26" ht="15.75" customHeight="1" x14ac:dyDescent="0.2">
      <c r="B638" s="331"/>
      <c r="C638" s="332"/>
      <c r="D638" s="332"/>
      <c r="E638" s="332"/>
      <c r="F638" s="332"/>
      <c r="H638" s="332"/>
      <c r="I638" s="228"/>
      <c r="J638" s="228"/>
      <c r="K638" s="228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</row>
    <row r="639" spans="2:26" ht="15.75" customHeight="1" x14ac:dyDescent="0.2">
      <c r="B639" s="331"/>
      <c r="C639" s="332"/>
      <c r="D639" s="332"/>
      <c r="E639" s="332"/>
      <c r="F639" s="332"/>
      <c r="H639" s="332"/>
      <c r="I639" s="228"/>
      <c r="J639" s="228"/>
      <c r="K639" s="228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</row>
    <row r="640" spans="2:26" ht="15.75" customHeight="1" x14ac:dyDescent="0.2">
      <c r="B640" s="331"/>
      <c r="C640" s="332"/>
      <c r="D640" s="332"/>
      <c r="E640" s="332"/>
      <c r="F640" s="332"/>
      <c r="H640" s="332"/>
      <c r="I640" s="228"/>
      <c r="J640" s="228"/>
      <c r="K640" s="228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</row>
    <row r="641" spans="2:26" ht="15.75" customHeight="1" x14ac:dyDescent="0.2">
      <c r="B641" s="331"/>
      <c r="C641" s="332"/>
      <c r="D641" s="332"/>
      <c r="E641" s="332"/>
      <c r="F641" s="332"/>
      <c r="H641" s="332"/>
      <c r="I641" s="228"/>
      <c r="J641" s="228"/>
      <c r="K641" s="228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</row>
    <row r="642" spans="2:26" ht="15.75" customHeight="1" x14ac:dyDescent="0.2">
      <c r="B642" s="331"/>
      <c r="C642" s="332"/>
      <c r="D642" s="332"/>
      <c r="E642" s="332"/>
      <c r="F642" s="332"/>
      <c r="H642" s="332"/>
      <c r="I642" s="228"/>
      <c r="J642" s="228"/>
      <c r="K642" s="228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</row>
    <row r="643" spans="2:26" ht="15.75" customHeight="1" x14ac:dyDescent="0.2">
      <c r="B643" s="331"/>
      <c r="C643" s="332"/>
      <c r="D643" s="332"/>
      <c r="E643" s="332"/>
      <c r="F643" s="332"/>
      <c r="H643" s="332"/>
      <c r="I643" s="228"/>
      <c r="J643" s="228"/>
      <c r="K643" s="228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</row>
    <row r="644" spans="2:26" ht="15.75" customHeight="1" x14ac:dyDescent="0.2">
      <c r="B644" s="331"/>
      <c r="C644" s="332"/>
      <c r="D644" s="332"/>
      <c r="E644" s="332"/>
      <c r="F644" s="332"/>
      <c r="H644" s="332"/>
      <c r="I644" s="228"/>
      <c r="J644" s="228"/>
      <c r="K644" s="228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</row>
    <row r="645" spans="2:26" ht="15.75" customHeight="1" x14ac:dyDescent="0.2">
      <c r="B645" s="331"/>
      <c r="C645" s="332"/>
      <c r="D645" s="332"/>
      <c r="E645" s="332"/>
      <c r="F645" s="332"/>
      <c r="H645" s="332"/>
      <c r="I645" s="228"/>
      <c r="J645" s="228"/>
      <c r="K645" s="228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</row>
    <row r="646" spans="2:26" ht="15.75" customHeight="1" x14ac:dyDescent="0.2">
      <c r="B646" s="331"/>
      <c r="C646" s="332"/>
      <c r="D646" s="332"/>
      <c r="E646" s="332"/>
      <c r="F646" s="332"/>
      <c r="H646" s="332"/>
      <c r="I646" s="228"/>
      <c r="J646" s="228"/>
      <c r="K646" s="228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</row>
    <row r="647" spans="2:26" ht="15.75" customHeight="1" x14ac:dyDescent="0.2">
      <c r="B647" s="331"/>
      <c r="C647" s="332"/>
      <c r="D647" s="332"/>
      <c r="E647" s="332"/>
      <c r="F647" s="332"/>
      <c r="H647" s="332"/>
      <c r="I647" s="228"/>
      <c r="J647" s="228"/>
      <c r="K647" s="228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</row>
    <row r="648" spans="2:26" ht="15.75" customHeight="1" x14ac:dyDescent="0.2">
      <c r="B648" s="331"/>
      <c r="C648" s="332"/>
      <c r="D648" s="332"/>
      <c r="E648" s="332"/>
      <c r="F648" s="332"/>
      <c r="H648" s="332"/>
      <c r="I648" s="228"/>
      <c r="J648" s="228"/>
      <c r="K648" s="228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</row>
    <row r="649" spans="2:26" ht="15.75" customHeight="1" x14ac:dyDescent="0.2">
      <c r="B649" s="331"/>
      <c r="C649" s="332"/>
      <c r="D649" s="332"/>
      <c r="E649" s="332"/>
      <c r="F649" s="332"/>
      <c r="H649" s="332"/>
      <c r="I649" s="228"/>
      <c r="J649" s="228"/>
      <c r="K649" s="228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</row>
    <row r="650" spans="2:26" ht="15.75" customHeight="1" x14ac:dyDescent="0.2">
      <c r="B650" s="331"/>
      <c r="C650" s="332"/>
      <c r="D650" s="332"/>
      <c r="E650" s="332"/>
      <c r="F650" s="332"/>
      <c r="H650" s="332"/>
      <c r="I650" s="228"/>
      <c r="J650" s="228"/>
      <c r="K650" s="228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</row>
    <row r="651" spans="2:26" ht="15.75" customHeight="1" x14ac:dyDescent="0.2">
      <c r="B651" s="331"/>
      <c r="C651" s="332"/>
      <c r="D651" s="332"/>
      <c r="E651" s="332"/>
      <c r="F651" s="332"/>
      <c r="H651" s="332"/>
      <c r="I651" s="228"/>
      <c r="J651" s="228"/>
      <c r="K651" s="228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</row>
    <row r="652" spans="2:26" ht="15.75" customHeight="1" x14ac:dyDescent="0.2">
      <c r="B652" s="331"/>
      <c r="C652" s="332"/>
      <c r="D652" s="332"/>
      <c r="E652" s="332"/>
      <c r="F652" s="332"/>
      <c r="H652" s="332"/>
      <c r="I652" s="228"/>
      <c r="J652" s="228"/>
      <c r="K652" s="228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</row>
    <row r="653" spans="2:26" ht="15.75" customHeight="1" x14ac:dyDescent="0.2">
      <c r="B653" s="331"/>
      <c r="C653" s="332"/>
      <c r="D653" s="332"/>
      <c r="E653" s="332"/>
      <c r="F653" s="332"/>
      <c r="H653" s="332"/>
      <c r="I653" s="228"/>
      <c r="J653" s="228"/>
      <c r="K653" s="228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</row>
    <row r="654" spans="2:26" ht="15.75" customHeight="1" x14ac:dyDescent="0.2">
      <c r="B654" s="331"/>
      <c r="C654" s="332"/>
      <c r="D654" s="332"/>
      <c r="E654" s="332"/>
      <c r="F654" s="332"/>
      <c r="H654" s="332"/>
      <c r="I654" s="228"/>
      <c r="J654" s="228"/>
      <c r="K654" s="228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</row>
    <row r="655" spans="2:26" ht="15.75" customHeight="1" x14ac:dyDescent="0.2">
      <c r="B655" s="331"/>
      <c r="C655" s="332"/>
      <c r="D655" s="332"/>
      <c r="E655" s="332"/>
      <c r="F655" s="332"/>
      <c r="H655" s="332"/>
      <c r="I655" s="228"/>
      <c r="J655" s="228"/>
      <c r="K655" s="228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</row>
    <row r="656" spans="2:26" ht="15.75" customHeight="1" x14ac:dyDescent="0.2">
      <c r="B656" s="331"/>
      <c r="C656" s="332"/>
      <c r="D656" s="332"/>
      <c r="E656" s="332"/>
      <c r="F656" s="332"/>
      <c r="H656" s="332"/>
      <c r="I656" s="228"/>
      <c r="J656" s="228"/>
      <c r="K656" s="228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</row>
    <row r="657" spans="2:26" ht="15.75" customHeight="1" x14ac:dyDescent="0.2">
      <c r="B657" s="331"/>
      <c r="C657" s="332"/>
      <c r="D657" s="332"/>
      <c r="E657" s="332"/>
      <c r="F657" s="332"/>
      <c r="H657" s="332"/>
      <c r="I657" s="228"/>
      <c r="J657" s="228"/>
      <c r="K657" s="228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</row>
    <row r="658" spans="2:26" ht="15.75" customHeight="1" x14ac:dyDescent="0.2">
      <c r="B658" s="331"/>
      <c r="C658" s="332"/>
      <c r="D658" s="332"/>
      <c r="E658" s="332"/>
      <c r="F658" s="332"/>
      <c r="H658" s="332"/>
      <c r="I658" s="228"/>
      <c r="J658" s="228"/>
      <c r="K658" s="228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</row>
    <row r="659" spans="2:26" ht="15.75" customHeight="1" x14ac:dyDescent="0.2">
      <c r="B659" s="331"/>
      <c r="C659" s="332"/>
      <c r="D659" s="332"/>
      <c r="E659" s="332"/>
      <c r="F659" s="332"/>
      <c r="H659" s="332"/>
      <c r="I659" s="228"/>
      <c r="J659" s="228"/>
      <c r="K659" s="228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</row>
    <row r="660" spans="2:26" ht="15.75" customHeight="1" x14ac:dyDescent="0.2">
      <c r="B660" s="331"/>
      <c r="C660" s="332"/>
      <c r="D660" s="332"/>
      <c r="E660" s="332"/>
      <c r="F660" s="332"/>
      <c r="H660" s="332"/>
      <c r="I660" s="228"/>
      <c r="J660" s="228"/>
      <c r="K660" s="228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</row>
    <row r="661" spans="2:26" ht="15.75" customHeight="1" x14ac:dyDescent="0.2">
      <c r="B661" s="331"/>
      <c r="C661" s="332"/>
      <c r="D661" s="332"/>
      <c r="E661" s="332"/>
      <c r="F661" s="332"/>
      <c r="H661" s="332"/>
      <c r="I661" s="228"/>
      <c r="J661" s="228"/>
      <c r="K661" s="228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</row>
    <row r="662" spans="2:26" ht="15.75" customHeight="1" x14ac:dyDescent="0.2">
      <c r="B662" s="331"/>
      <c r="C662" s="332"/>
      <c r="D662" s="332"/>
      <c r="E662" s="332"/>
      <c r="F662" s="332"/>
      <c r="H662" s="332"/>
      <c r="I662" s="228"/>
      <c r="J662" s="228"/>
      <c r="K662" s="228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</row>
    <row r="663" spans="2:26" ht="15.75" customHeight="1" x14ac:dyDescent="0.2">
      <c r="B663" s="331"/>
      <c r="C663" s="332"/>
      <c r="D663" s="332"/>
      <c r="E663" s="332"/>
      <c r="F663" s="332"/>
      <c r="H663" s="332"/>
      <c r="I663" s="228"/>
      <c r="J663" s="228"/>
      <c r="K663" s="228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</row>
    <row r="664" spans="2:26" ht="15.75" customHeight="1" x14ac:dyDescent="0.2">
      <c r="B664" s="331"/>
      <c r="C664" s="332"/>
      <c r="D664" s="332"/>
      <c r="E664" s="332"/>
      <c r="F664" s="332"/>
      <c r="H664" s="332"/>
      <c r="I664" s="228"/>
      <c r="J664" s="228"/>
      <c r="K664" s="228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</row>
    <row r="665" spans="2:26" ht="15.75" customHeight="1" x14ac:dyDescent="0.2">
      <c r="B665" s="331"/>
      <c r="C665" s="332"/>
      <c r="D665" s="332"/>
      <c r="E665" s="332"/>
      <c r="F665" s="332"/>
      <c r="H665" s="332"/>
      <c r="I665" s="228"/>
      <c r="J665" s="228"/>
      <c r="K665" s="228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</row>
    <row r="666" spans="2:26" ht="15.75" customHeight="1" x14ac:dyDescent="0.2">
      <c r="B666" s="331"/>
      <c r="C666" s="332"/>
      <c r="D666" s="332"/>
      <c r="E666" s="332"/>
      <c r="F666" s="332"/>
      <c r="H666" s="332"/>
      <c r="I666" s="228"/>
      <c r="J666" s="228"/>
      <c r="K666" s="228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</row>
    <row r="667" spans="2:26" ht="15.75" customHeight="1" x14ac:dyDescent="0.2">
      <c r="B667" s="331"/>
      <c r="C667" s="332"/>
      <c r="D667" s="332"/>
      <c r="E667" s="332"/>
      <c r="F667" s="332"/>
      <c r="H667" s="332"/>
      <c r="I667" s="228"/>
      <c r="J667" s="228"/>
      <c r="K667" s="228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</row>
    <row r="668" spans="2:26" ht="15.75" customHeight="1" x14ac:dyDescent="0.2">
      <c r="B668" s="331"/>
      <c r="C668" s="332"/>
      <c r="D668" s="332"/>
      <c r="E668" s="332"/>
      <c r="F668" s="332"/>
      <c r="H668" s="332"/>
      <c r="I668" s="228"/>
      <c r="J668" s="228"/>
      <c r="K668" s="228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</row>
    <row r="669" spans="2:26" ht="15.75" customHeight="1" x14ac:dyDescent="0.2">
      <c r="B669" s="331"/>
      <c r="C669" s="332"/>
      <c r="D669" s="332"/>
      <c r="E669" s="332"/>
      <c r="F669" s="332"/>
      <c r="H669" s="332"/>
      <c r="I669" s="228"/>
      <c r="J669" s="228"/>
      <c r="K669" s="228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</row>
    <row r="670" spans="2:26" ht="15.75" customHeight="1" x14ac:dyDescent="0.2">
      <c r="B670" s="331"/>
      <c r="C670" s="332"/>
      <c r="D670" s="332"/>
      <c r="E670" s="332"/>
      <c r="F670" s="332"/>
      <c r="H670" s="332"/>
      <c r="I670" s="228"/>
      <c r="J670" s="228"/>
      <c r="K670" s="228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</row>
    <row r="671" spans="2:26" ht="15.75" customHeight="1" x14ac:dyDescent="0.2">
      <c r="B671" s="331"/>
      <c r="C671" s="332"/>
      <c r="D671" s="332"/>
      <c r="E671" s="332"/>
      <c r="F671" s="332"/>
      <c r="H671" s="332"/>
      <c r="I671" s="228"/>
      <c r="J671" s="228"/>
      <c r="K671" s="228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</row>
    <row r="672" spans="2:26" ht="15.75" customHeight="1" x14ac:dyDescent="0.2">
      <c r="B672" s="331"/>
      <c r="C672" s="332"/>
      <c r="D672" s="332"/>
      <c r="E672" s="332"/>
      <c r="F672" s="332"/>
      <c r="H672" s="332"/>
      <c r="I672" s="228"/>
      <c r="J672" s="228"/>
      <c r="K672" s="228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</row>
    <row r="673" spans="2:26" ht="15.75" customHeight="1" x14ac:dyDescent="0.2">
      <c r="B673" s="331"/>
      <c r="C673" s="332"/>
      <c r="D673" s="332"/>
      <c r="E673" s="332"/>
      <c r="F673" s="332"/>
      <c r="H673" s="332"/>
      <c r="I673" s="228"/>
      <c r="J673" s="228"/>
      <c r="K673" s="228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</row>
    <row r="674" spans="2:26" ht="15.75" customHeight="1" x14ac:dyDescent="0.2">
      <c r="B674" s="331"/>
      <c r="C674" s="332"/>
      <c r="D674" s="332"/>
      <c r="E674" s="332"/>
      <c r="F674" s="332"/>
      <c r="H674" s="332"/>
      <c r="I674" s="228"/>
      <c r="J674" s="228"/>
      <c r="K674" s="228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</row>
    <row r="675" spans="2:26" ht="15.75" customHeight="1" x14ac:dyDescent="0.2">
      <c r="B675" s="331"/>
      <c r="C675" s="332"/>
      <c r="D675" s="332"/>
      <c r="E675" s="332"/>
      <c r="F675" s="332"/>
      <c r="H675" s="332"/>
      <c r="I675" s="228"/>
      <c r="J675" s="228"/>
      <c r="K675" s="228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</row>
    <row r="676" spans="2:26" ht="15.75" customHeight="1" x14ac:dyDescent="0.2">
      <c r="B676" s="331"/>
      <c r="C676" s="332"/>
      <c r="D676" s="332"/>
      <c r="E676" s="332"/>
      <c r="F676" s="332"/>
      <c r="H676" s="332"/>
      <c r="I676" s="228"/>
      <c r="J676" s="228"/>
      <c r="K676" s="228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</row>
    <row r="677" spans="2:26" ht="15.75" customHeight="1" x14ac:dyDescent="0.2">
      <c r="B677" s="331"/>
      <c r="C677" s="332"/>
      <c r="D677" s="332"/>
      <c r="E677" s="332"/>
      <c r="F677" s="332"/>
      <c r="H677" s="332"/>
      <c r="I677" s="228"/>
      <c r="J677" s="228"/>
      <c r="K677" s="228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</row>
    <row r="678" spans="2:26" ht="15.75" customHeight="1" x14ac:dyDescent="0.2">
      <c r="B678" s="331"/>
      <c r="C678" s="332"/>
      <c r="D678" s="332"/>
      <c r="E678" s="332"/>
      <c r="F678" s="332"/>
      <c r="H678" s="332"/>
      <c r="I678" s="228"/>
      <c r="J678" s="228"/>
      <c r="K678" s="228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</row>
    <row r="679" spans="2:26" ht="15.75" customHeight="1" x14ac:dyDescent="0.2">
      <c r="B679" s="331"/>
      <c r="C679" s="332"/>
      <c r="D679" s="332"/>
      <c r="E679" s="332"/>
      <c r="F679" s="332"/>
      <c r="H679" s="332"/>
      <c r="I679" s="228"/>
      <c r="J679" s="228"/>
      <c r="K679" s="228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</row>
    <row r="680" spans="2:26" ht="15.75" customHeight="1" x14ac:dyDescent="0.2">
      <c r="B680" s="331"/>
      <c r="C680" s="332"/>
      <c r="D680" s="332"/>
      <c r="E680" s="332"/>
      <c r="F680" s="332"/>
      <c r="H680" s="332"/>
      <c r="I680" s="228"/>
      <c r="J680" s="228"/>
      <c r="K680" s="228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</row>
    <row r="681" spans="2:26" ht="15.75" customHeight="1" x14ac:dyDescent="0.2">
      <c r="B681" s="331"/>
      <c r="C681" s="332"/>
      <c r="D681" s="332"/>
      <c r="E681" s="332"/>
      <c r="F681" s="332"/>
      <c r="H681" s="332"/>
      <c r="I681" s="228"/>
      <c r="J681" s="228"/>
      <c r="K681" s="228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</row>
    <row r="682" spans="2:26" ht="15.75" customHeight="1" x14ac:dyDescent="0.2">
      <c r="B682" s="331"/>
      <c r="C682" s="332"/>
      <c r="D682" s="332"/>
      <c r="E682" s="332"/>
      <c r="F682" s="332"/>
      <c r="H682" s="332"/>
      <c r="I682" s="228"/>
      <c r="J682" s="228"/>
      <c r="K682" s="228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</row>
    <row r="683" spans="2:26" ht="15.75" customHeight="1" x14ac:dyDescent="0.2">
      <c r="B683" s="331"/>
      <c r="C683" s="332"/>
      <c r="D683" s="332"/>
      <c r="E683" s="332"/>
      <c r="F683" s="332"/>
      <c r="H683" s="332"/>
      <c r="I683" s="228"/>
      <c r="J683" s="228"/>
      <c r="K683" s="228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</row>
    <row r="684" spans="2:26" ht="15.75" customHeight="1" x14ac:dyDescent="0.2">
      <c r="B684" s="331"/>
      <c r="C684" s="332"/>
      <c r="D684" s="332"/>
      <c r="E684" s="332"/>
      <c r="F684" s="332"/>
      <c r="H684" s="332"/>
      <c r="I684" s="228"/>
      <c r="J684" s="228"/>
      <c r="K684" s="228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</row>
    <row r="685" spans="2:26" ht="15.75" customHeight="1" x14ac:dyDescent="0.2">
      <c r="B685" s="331"/>
      <c r="C685" s="332"/>
      <c r="D685" s="332"/>
      <c r="E685" s="332"/>
      <c r="F685" s="332"/>
      <c r="H685" s="332"/>
      <c r="I685" s="228"/>
      <c r="J685" s="228"/>
      <c r="K685" s="228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</row>
    <row r="686" spans="2:26" ht="15.75" customHeight="1" x14ac:dyDescent="0.2">
      <c r="B686" s="331"/>
      <c r="C686" s="332"/>
      <c r="D686" s="332"/>
      <c r="E686" s="332"/>
      <c r="F686" s="332"/>
      <c r="H686" s="332"/>
      <c r="I686" s="228"/>
      <c r="J686" s="228"/>
      <c r="K686" s="228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</row>
    <row r="687" spans="2:26" ht="15.75" customHeight="1" x14ac:dyDescent="0.2">
      <c r="B687" s="331"/>
      <c r="C687" s="332"/>
      <c r="D687" s="332"/>
      <c r="E687" s="332"/>
      <c r="F687" s="332"/>
      <c r="H687" s="332"/>
      <c r="I687" s="228"/>
      <c r="J687" s="228"/>
      <c r="K687" s="228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</row>
    <row r="688" spans="2:26" ht="15.75" customHeight="1" x14ac:dyDescent="0.2">
      <c r="B688" s="331"/>
      <c r="C688" s="332"/>
      <c r="D688" s="332"/>
      <c r="E688" s="332"/>
      <c r="F688" s="332"/>
      <c r="H688" s="332"/>
      <c r="I688" s="228"/>
      <c r="J688" s="228"/>
      <c r="K688" s="228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</row>
    <row r="689" spans="2:26" ht="15.75" customHeight="1" x14ac:dyDescent="0.2">
      <c r="B689" s="331"/>
      <c r="C689" s="332"/>
      <c r="D689" s="332"/>
      <c r="E689" s="332"/>
      <c r="F689" s="332"/>
      <c r="H689" s="332"/>
      <c r="I689" s="228"/>
      <c r="J689" s="228"/>
      <c r="K689" s="228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</row>
    <row r="690" spans="2:26" ht="15.75" customHeight="1" x14ac:dyDescent="0.2">
      <c r="B690" s="331"/>
      <c r="C690" s="332"/>
      <c r="D690" s="332"/>
      <c r="E690" s="332"/>
      <c r="F690" s="332"/>
      <c r="H690" s="332"/>
      <c r="I690" s="228"/>
      <c r="J690" s="228"/>
      <c r="K690" s="228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</row>
    <row r="691" spans="2:26" ht="15.75" customHeight="1" x14ac:dyDescent="0.2">
      <c r="B691" s="331"/>
      <c r="C691" s="332"/>
      <c r="D691" s="332"/>
      <c r="E691" s="332"/>
      <c r="F691" s="332"/>
      <c r="H691" s="332"/>
      <c r="I691" s="228"/>
      <c r="J691" s="228"/>
      <c r="K691" s="228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</row>
    <row r="692" spans="2:26" ht="15.75" customHeight="1" x14ac:dyDescent="0.2">
      <c r="B692" s="331"/>
      <c r="C692" s="332"/>
      <c r="D692" s="332"/>
      <c r="E692" s="332"/>
      <c r="F692" s="332"/>
      <c r="H692" s="332"/>
      <c r="I692" s="228"/>
      <c r="J692" s="228"/>
      <c r="K692" s="228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</row>
    <row r="693" spans="2:26" ht="15.75" customHeight="1" x14ac:dyDescent="0.2">
      <c r="B693" s="331"/>
      <c r="C693" s="332"/>
      <c r="D693" s="332"/>
      <c r="E693" s="332"/>
      <c r="F693" s="332"/>
      <c r="H693" s="332"/>
      <c r="I693" s="228"/>
      <c r="J693" s="228"/>
      <c r="K693" s="228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</row>
    <row r="694" spans="2:26" ht="15.75" customHeight="1" x14ac:dyDescent="0.2">
      <c r="B694" s="331"/>
      <c r="C694" s="332"/>
      <c r="D694" s="332"/>
      <c r="E694" s="332"/>
      <c r="F694" s="332"/>
      <c r="H694" s="332"/>
      <c r="I694" s="228"/>
      <c r="J694" s="228"/>
      <c r="K694" s="228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</row>
    <row r="695" spans="2:26" ht="15.75" customHeight="1" x14ac:dyDescent="0.2">
      <c r="B695" s="331"/>
      <c r="C695" s="332"/>
      <c r="D695" s="332"/>
      <c r="E695" s="332"/>
      <c r="F695" s="332"/>
      <c r="H695" s="332"/>
      <c r="I695" s="228"/>
      <c r="J695" s="228"/>
      <c r="K695" s="228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</row>
    <row r="696" spans="2:26" ht="15.75" customHeight="1" x14ac:dyDescent="0.2">
      <c r="B696" s="331"/>
      <c r="C696" s="332"/>
      <c r="D696" s="332"/>
      <c r="E696" s="332"/>
      <c r="F696" s="332"/>
      <c r="H696" s="332"/>
      <c r="I696" s="228"/>
      <c r="J696" s="228"/>
      <c r="K696" s="228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</row>
    <row r="697" spans="2:26" ht="15.75" customHeight="1" x14ac:dyDescent="0.2">
      <c r="B697" s="331"/>
      <c r="C697" s="332"/>
      <c r="D697" s="332"/>
      <c r="E697" s="332"/>
      <c r="F697" s="332"/>
      <c r="H697" s="332"/>
      <c r="I697" s="228"/>
      <c r="J697" s="228"/>
      <c r="K697" s="228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</row>
    <row r="698" spans="2:26" ht="15.75" customHeight="1" x14ac:dyDescent="0.2">
      <c r="B698" s="331"/>
      <c r="C698" s="332"/>
      <c r="D698" s="332"/>
      <c r="E698" s="332"/>
      <c r="F698" s="332"/>
      <c r="H698" s="332"/>
      <c r="I698" s="228"/>
      <c r="J698" s="228"/>
      <c r="K698" s="228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</row>
    <row r="699" spans="2:26" ht="15.75" customHeight="1" x14ac:dyDescent="0.2">
      <c r="B699" s="331"/>
      <c r="C699" s="332"/>
      <c r="D699" s="332"/>
      <c r="E699" s="332"/>
      <c r="F699" s="332"/>
      <c r="H699" s="332"/>
      <c r="I699" s="228"/>
      <c r="J699" s="228"/>
      <c r="K699" s="228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</row>
    <row r="700" spans="2:26" ht="15.75" customHeight="1" x14ac:dyDescent="0.2">
      <c r="B700" s="331"/>
      <c r="C700" s="332"/>
      <c r="D700" s="332"/>
      <c r="E700" s="332"/>
      <c r="F700" s="332"/>
      <c r="H700" s="332"/>
      <c r="I700" s="228"/>
      <c r="J700" s="228"/>
      <c r="K700" s="228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</row>
    <row r="701" spans="2:26" ht="15.75" customHeight="1" x14ac:dyDescent="0.2">
      <c r="B701" s="331"/>
      <c r="C701" s="332"/>
      <c r="D701" s="332"/>
      <c r="E701" s="332"/>
      <c r="F701" s="332"/>
      <c r="H701" s="332"/>
      <c r="I701" s="228"/>
      <c r="J701" s="228"/>
      <c r="K701" s="228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</row>
    <row r="702" spans="2:26" ht="15.75" customHeight="1" x14ac:dyDescent="0.2">
      <c r="B702" s="331"/>
      <c r="C702" s="332"/>
      <c r="D702" s="332"/>
      <c r="E702" s="332"/>
      <c r="F702" s="332"/>
      <c r="H702" s="332"/>
      <c r="I702" s="228"/>
      <c r="J702" s="228"/>
      <c r="K702" s="228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</row>
    <row r="703" spans="2:26" ht="15.75" customHeight="1" x14ac:dyDescent="0.2">
      <c r="B703" s="331"/>
      <c r="C703" s="332"/>
      <c r="D703" s="332"/>
      <c r="E703" s="332"/>
      <c r="F703" s="332"/>
      <c r="H703" s="332"/>
      <c r="I703" s="228"/>
      <c r="J703" s="228"/>
      <c r="K703" s="228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</row>
    <row r="704" spans="2:26" ht="15.75" customHeight="1" x14ac:dyDescent="0.2">
      <c r="B704" s="331"/>
      <c r="C704" s="332"/>
      <c r="D704" s="332"/>
      <c r="E704" s="332"/>
      <c r="F704" s="332"/>
      <c r="H704" s="332"/>
      <c r="I704" s="228"/>
      <c r="J704" s="228"/>
      <c r="K704" s="228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</row>
    <row r="705" spans="2:26" ht="15.75" customHeight="1" x14ac:dyDescent="0.2">
      <c r="B705" s="331"/>
      <c r="C705" s="332"/>
      <c r="D705" s="332"/>
      <c r="E705" s="332"/>
      <c r="F705" s="332"/>
      <c r="H705" s="332"/>
      <c r="I705" s="228"/>
      <c r="J705" s="228"/>
      <c r="K705" s="228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</row>
    <row r="706" spans="2:26" ht="15.75" customHeight="1" x14ac:dyDescent="0.2">
      <c r="B706" s="331"/>
      <c r="C706" s="332"/>
      <c r="D706" s="332"/>
      <c r="E706" s="332"/>
      <c r="F706" s="332"/>
      <c r="H706" s="332"/>
      <c r="I706" s="228"/>
      <c r="J706" s="228"/>
      <c r="K706" s="228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</row>
    <row r="707" spans="2:26" ht="15.75" customHeight="1" x14ac:dyDescent="0.2">
      <c r="B707" s="331"/>
      <c r="C707" s="332"/>
      <c r="D707" s="332"/>
      <c r="E707" s="332"/>
      <c r="F707" s="332"/>
      <c r="H707" s="332"/>
      <c r="I707" s="228"/>
      <c r="J707" s="228"/>
      <c r="K707" s="228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</row>
    <row r="708" spans="2:26" ht="15.75" customHeight="1" x14ac:dyDescent="0.2">
      <c r="B708" s="331"/>
      <c r="C708" s="332"/>
      <c r="D708" s="332"/>
      <c r="E708" s="332"/>
      <c r="F708" s="332"/>
      <c r="H708" s="332"/>
      <c r="I708" s="228"/>
      <c r="J708" s="228"/>
      <c r="K708" s="228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</row>
    <row r="709" spans="2:26" ht="15.75" customHeight="1" x14ac:dyDescent="0.2">
      <c r="B709" s="331"/>
      <c r="C709" s="332"/>
      <c r="D709" s="332"/>
      <c r="E709" s="332"/>
      <c r="F709" s="332"/>
      <c r="H709" s="332"/>
      <c r="I709" s="228"/>
      <c r="J709" s="228"/>
      <c r="K709" s="228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</row>
    <row r="710" spans="2:26" ht="15.75" customHeight="1" x14ac:dyDescent="0.2">
      <c r="B710" s="331"/>
      <c r="C710" s="332"/>
      <c r="D710" s="332"/>
      <c r="E710" s="332"/>
      <c r="F710" s="332"/>
      <c r="H710" s="332"/>
      <c r="I710" s="228"/>
      <c r="J710" s="228"/>
      <c r="K710" s="228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</row>
    <row r="711" spans="2:26" ht="15.75" customHeight="1" x14ac:dyDescent="0.2">
      <c r="B711" s="331"/>
      <c r="C711" s="332"/>
      <c r="D711" s="332"/>
      <c r="E711" s="332"/>
      <c r="F711" s="332"/>
      <c r="H711" s="332"/>
      <c r="I711" s="228"/>
      <c r="J711" s="228"/>
      <c r="K711" s="228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</row>
    <row r="712" spans="2:26" ht="15.75" customHeight="1" x14ac:dyDescent="0.2">
      <c r="B712" s="331"/>
      <c r="C712" s="332"/>
      <c r="D712" s="332"/>
      <c r="E712" s="332"/>
      <c r="F712" s="332"/>
      <c r="H712" s="332"/>
      <c r="I712" s="228"/>
      <c r="J712" s="228"/>
      <c r="K712" s="228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</row>
    <row r="713" spans="2:26" ht="15.75" customHeight="1" x14ac:dyDescent="0.2">
      <c r="B713" s="331"/>
      <c r="C713" s="332"/>
      <c r="D713" s="332"/>
      <c r="E713" s="332"/>
      <c r="F713" s="332"/>
      <c r="H713" s="332"/>
      <c r="I713" s="228"/>
      <c r="J713" s="228"/>
      <c r="K713" s="228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</row>
    <row r="714" spans="2:26" ht="15.75" customHeight="1" x14ac:dyDescent="0.2">
      <c r="B714" s="331"/>
      <c r="C714" s="332"/>
      <c r="D714" s="332"/>
      <c r="E714" s="332"/>
      <c r="F714" s="332"/>
      <c r="H714" s="332"/>
      <c r="I714" s="228"/>
      <c r="J714" s="228"/>
      <c r="K714" s="228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</row>
    <row r="715" spans="2:26" ht="15.75" customHeight="1" x14ac:dyDescent="0.2">
      <c r="B715" s="331"/>
      <c r="C715" s="332"/>
      <c r="D715" s="332"/>
      <c r="E715" s="332"/>
      <c r="F715" s="332"/>
      <c r="H715" s="332"/>
      <c r="I715" s="228"/>
      <c r="J715" s="228"/>
      <c r="K715" s="228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</row>
    <row r="716" spans="2:26" ht="15.75" customHeight="1" x14ac:dyDescent="0.2">
      <c r="B716" s="331"/>
      <c r="C716" s="332"/>
      <c r="D716" s="332"/>
      <c r="E716" s="332"/>
      <c r="F716" s="332"/>
      <c r="H716" s="332"/>
      <c r="I716" s="228"/>
      <c r="J716" s="228"/>
      <c r="K716" s="228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</row>
    <row r="717" spans="2:26" ht="15.75" customHeight="1" x14ac:dyDescent="0.2">
      <c r="B717" s="331"/>
      <c r="C717" s="332"/>
      <c r="D717" s="332"/>
      <c r="E717" s="332"/>
      <c r="F717" s="332"/>
      <c r="H717" s="332"/>
      <c r="I717" s="228"/>
      <c r="J717" s="228"/>
      <c r="K717" s="228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</row>
    <row r="718" spans="2:26" ht="15.75" customHeight="1" x14ac:dyDescent="0.2">
      <c r="B718" s="331"/>
      <c r="C718" s="332"/>
      <c r="D718" s="332"/>
      <c r="E718" s="332"/>
      <c r="F718" s="332"/>
      <c r="H718" s="332"/>
      <c r="I718" s="228"/>
      <c r="J718" s="228"/>
      <c r="K718" s="228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</row>
    <row r="719" spans="2:26" ht="15.75" customHeight="1" x14ac:dyDescent="0.2">
      <c r="B719" s="331"/>
      <c r="C719" s="332"/>
      <c r="D719" s="332"/>
      <c r="E719" s="332"/>
      <c r="F719" s="332"/>
      <c r="H719" s="332"/>
      <c r="I719" s="228"/>
      <c r="J719" s="228"/>
      <c r="K719" s="228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</row>
    <row r="720" spans="2:26" ht="15.75" customHeight="1" x14ac:dyDescent="0.2">
      <c r="B720" s="331"/>
      <c r="C720" s="332"/>
      <c r="D720" s="332"/>
      <c r="E720" s="332"/>
      <c r="F720" s="332"/>
      <c r="H720" s="332"/>
      <c r="I720" s="228"/>
      <c r="J720" s="228"/>
      <c r="K720" s="228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</row>
    <row r="721" spans="2:26" ht="15.75" customHeight="1" x14ac:dyDescent="0.2">
      <c r="B721" s="331"/>
      <c r="C721" s="332"/>
      <c r="D721" s="332"/>
      <c r="E721" s="332"/>
      <c r="F721" s="332"/>
      <c r="H721" s="332"/>
      <c r="I721" s="228"/>
      <c r="J721" s="228"/>
      <c r="K721" s="228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</row>
    <row r="722" spans="2:26" ht="15.75" customHeight="1" x14ac:dyDescent="0.2">
      <c r="B722" s="331"/>
      <c r="C722" s="332"/>
      <c r="D722" s="332"/>
      <c r="E722" s="332"/>
      <c r="F722" s="332"/>
      <c r="H722" s="332"/>
      <c r="I722" s="228"/>
      <c r="J722" s="228"/>
      <c r="K722" s="228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</row>
    <row r="723" spans="2:26" ht="15.75" customHeight="1" x14ac:dyDescent="0.2">
      <c r="B723" s="331"/>
      <c r="C723" s="332"/>
      <c r="D723" s="332"/>
      <c r="E723" s="332"/>
      <c r="F723" s="332"/>
      <c r="H723" s="332"/>
      <c r="I723" s="228"/>
      <c r="J723" s="228"/>
      <c r="K723" s="228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</row>
    <row r="724" spans="2:26" ht="15.75" customHeight="1" x14ac:dyDescent="0.2">
      <c r="B724" s="331"/>
      <c r="C724" s="332"/>
      <c r="D724" s="332"/>
      <c r="E724" s="332"/>
      <c r="F724" s="332"/>
      <c r="H724" s="332"/>
      <c r="I724" s="228"/>
      <c r="J724" s="228"/>
      <c r="K724" s="228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</row>
    <row r="725" spans="2:26" ht="15.75" customHeight="1" x14ac:dyDescent="0.2">
      <c r="B725" s="331"/>
      <c r="C725" s="332"/>
      <c r="D725" s="332"/>
      <c r="E725" s="332"/>
      <c r="F725" s="332"/>
      <c r="H725" s="332"/>
      <c r="I725" s="228"/>
      <c r="J725" s="228"/>
      <c r="K725" s="228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</row>
    <row r="726" spans="2:26" ht="15.75" customHeight="1" x14ac:dyDescent="0.2">
      <c r="B726" s="331"/>
      <c r="C726" s="332"/>
      <c r="D726" s="332"/>
      <c r="E726" s="332"/>
      <c r="F726" s="332"/>
      <c r="H726" s="332"/>
      <c r="I726" s="228"/>
      <c r="J726" s="228"/>
      <c r="K726" s="228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</row>
    <row r="727" spans="2:26" ht="15.75" customHeight="1" x14ac:dyDescent="0.2">
      <c r="B727" s="331"/>
      <c r="C727" s="332"/>
      <c r="D727" s="332"/>
      <c r="E727" s="332"/>
      <c r="F727" s="332"/>
      <c r="H727" s="332"/>
      <c r="I727" s="228"/>
      <c r="J727" s="228"/>
      <c r="K727" s="228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</row>
    <row r="728" spans="2:26" ht="15.75" customHeight="1" x14ac:dyDescent="0.2">
      <c r="B728" s="331"/>
      <c r="C728" s="332"/>
      <c r="D728" s="332"/>
      <c r="E728" s="332"/>
      <c r="F728" s="332"/>
      <c r="H728" s="332"/>
      <c r="I728" s="228"/>
      <c r="J728" s="228"/>
      <c r="K728" s="228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</row>
    <row r="729" spans="2:26" ht="15.75" customHeight="1" x14ac:dyDescent="0.2">
      <c r="B729" s="331"/>
      <c r="C729" s="332"/>
      <c r="D729" s="332"/>
      <c r="E729" s="332"/>
      <c r="F729" s="332"/>
      <c r="H729" s="332"/>
      <c r="I729" s="228"/>
      <c r="J729" s="228"/>
      <c r="K729" s="228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</row>
    <row r="730" spans="2:26" ht="15.75" customHeight="1" x14ac:dyDescent="0.2">
      <c r="B730" s="331"/>
      <c r="C730" s="332"/>
      <c r="D730" s="332"/>
      <c r="E730" s="332"/>
      <c r="F730" s="332"/>
      <c r="H730" s="332"/>
      <c r="I730" s="228"/>
      <c r="J730" s="228"/>
      <c r="K730" s="228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</row>
    <row r="731" spans="2:26" ht="15.75" customHeight="1" x14ac:dyDescent="0.2">
      <c r="B731" s="331"/>
      <c r="C731" s="332"/>
      <c r="D731" s="332"/>
      <c r="E731" s="332"/>
      <c r="F731" s="332"/>
      <c r="H731" s="332"/>
      <c r="I731" s="228"/>
      <c r="J731" s="228"/>
      <c r="K731" s="228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</row>
    <row r="732" spans="2:26" ht="15.75" customHeight="1" x14ac:dyDescent="0.2">
      <c r="B732" s="331"/>
      <c r="C732" s="332"/>
      <c r="D732" s="332"/>
      <c r="E732" s="332"/>
      <c r="F732" s="332"/>
      <c r="H732" s="332"/>
      <c r="I732" s="228"/>
      <c r="J732" s="228"/>
      <c r="K732" s="228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</row>
    <row r="733" spans="2:26" ht="15.75" customHeight="1" x14ac:dyDescent="0.2">
      <c r="B733" s="331"/>
      <c r="C733" s="332"/>
      <c r="D733" s="332"/>
      <c r="E733" s="332"/>
      <c r="F733" s="332"/>
      <c r="H733" s="332"/>
      <c r="I733" s="228"/>
      <c r="J733" s="228"/>
      <c r="K733" s="228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</row>
    <row r="734" spans="2:26" ht="15.75" customHeight="1" x14ac:dyDescent="0.2">
      <c r="B734" s="331"/>
      <c r="C734" s="332"/>
      <c r="D734" s="332"/>
      <c r="E734" s="332"/>
      <c r="F734" s="332"/>
      <c r="H734" s="332"/>
      <c r="I734" s="228"/>
      <c r="J734" s="228"/>
      <c r="K734" s="228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</row>
    <row r="735" spans="2:26" ht="15.75" customHeight="1" x14ac:dyDescent="0.2">
      <c r="B735" s="331"/>
      <c r="C735" s="332"/>
      <c r="D735" s="332"/>
      <c r="E735" s="332"/>
      <c r="F735" s="332"/>
      <c r="H735" s="332"/>
      <c r="I735" s="228"/>
      <c r="J735" s="228"/>
      <c r="K735" s="228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</row>
    <row r="736" spans="2:26" ht="15.75" customHeight="1" x14ac:dyDescent="0.2">
      <c r="B736" s="331"/>
      <c r="C736" s="332"/>
      <c r="D736" s="332"/>
      <c r="E736" s="332"/>
      <c r="F736" s="332"/>
      <c r="H736" s="332"/>
      <c r="I736" s="228"/>
      <c r="J736" s="228"/>
      <c r="K736" s="228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</row>
    <row r="737" spans="2:26" ht="15.75" customHeight="1" x14ac:dyDescent="0.2">
      <c r="B737" s="331"/>
      <c r="C737" s="332"/>
      <c r="D737" s="332"/>
      <c r="E737" s="332"/>
      <c r="F737" s="332"/>
      <c r="H737" s="332"/>
      <c r="I737" s="228"/>
      <c r="J737" s="228"/>
      <c r="K737" s="228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</row>
    <row r="738" spans="2:26" ht="15.75" customHeight="1" x14ac:dyDescent="0.2">
      <c r="B738" s="331"/>
      <c r="C738" s="332"/>
      <c r="D738" s="332"/>
      <c r="E738" s="332"/>
      <c r="F738" s="332"/>
      <c r="H738" s="332"/>
      <c r="I738" s="228"/>
      <c r="J738" s="228"/>
      <c r="K738" s="228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</row>
    <row r="739" spans="2:26" ht="15.75" customHeight="1" x14ac:dyDescent="0.2">
      <c r="B739" s="331"/>
      <c r="C739" s="332"/>
      <c r="D739" s="332"/>
      <c r="E739" s="332"/>
      <c r="F739" s="332"/>
      <c r="H739" s="332"/>
      <c r="I739" s="228"/>
      <c r="J739" s="228"/>
      <c r="K739" s="228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</row>
    <row r="740" spans="2:26" ht="15.75" customHeight="1" x14ac:dyDescent="0.2">
      <c r="B740" s="331"/>
      <c r="C740" s="332"/>
      <c r="D740" s="332"/>
      <c r="E740" s="332"/>
      <c r="F740" s="332"/>
      <c r="H740" s="332"/>
      <c r="I740" s="228"/>
      <c r="J740" s="228"/>
      <c r="K740" s="228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</row>
    <row r="741" spans="2:26" ht="15.75" customHeight="1" x14ac:dyDescent="0.2">
      <c r="B741" s="331"/>
      <c r="C741" s="332"/>
      <c r="D741" s="332"/>
      <c r="E741" s="332"/>
      <c r="F741" s="332"/>
      <c r="H741" s="332"/>
      <c r="I741" s="228"/>
      <c r="J741" s="228"/>
      <c r="K741" s="228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</row>
    <row r="742" spans="2:26" ht="15.75" customHeight="1" x14ac:dyDescent="0.2">
      <c r="B742" s="331"/>
      <c r="C742" s="332"/>
      <c r="D742" s="332"/>
      <c r="E742" s="332"/>
      <c r="F742" s="332"/>
      <c r="H742" s="332"/>
      <c r="I742" s="228"/>
      <c r="J742" s="228"/>
      <c r="K742" s="228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</row>
    <row r="743" spans="2:26" ht="15.75" customHeight="1" x14ac:dyDescent="0.2">
      <c r="B743" s="331"/>
      <c r="C743" s="332"/>
      <c r="D743" s="332"/>
      <c r="E743" s="332"/>
      <c r="F743" s="332"/>
      <c r="H743" s="332"/>
      <c r="I743" s="228"/>
      <c r="J743" s="228"/>
      <c r="K743" s="228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</row>
    <row r="744" spans="2:26" ht="15.75" customHeight="1" x14ac:dyDescent="0.2">
      <c r="B744" s="331"/>
      <c r="C744" s="332"/>
      <c r="D744" s="332"/>
      <c r="E744" s="332"/>
      <c r="F744" s="332"/>
      <c r="H744" s="332"/>
      <c r="I744" s="228"/>
      <c r="J744" s="228"/>
      <c r="K744" s="228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</row>
    <row r="745" spans="2:26" ht="15.75" customHeight="1" x14ac:dyDescent="0.2">
      <c r="B745" s="331"/>
      <c r="C745" s="332"/>
      <c r="D745" s="332"/>
      <c r="E745" s="332"/>
      <c r="F745" s="332"/>
      <c r="H745" s="332"/>
      <c r="I745" s="228"/>
      <c r="J745" s="228"/>
      <c r="K745" s="228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</row>
    <row r="746" spans="2:26" ht="15.75" customHeight="1" x14ac:dyDescent="0.2">
      <c r="B746" s="331"/>
      <c r="C746" s="332"/>
      <c r="D746" s="332"/>
      <c r="E746" s="332"/>
      <c r="F746" s="332"/>
      <c r="H746" s="332"/>
      <c r="I746" s="228"/>
      <c r="J746" s="228"/>
      <c r="K746" s="228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</row>
    <row r="747" spans="2:26" ht="15.75" customHeight="1" x14ac:dyDescent="0.2">
      <c r="B747" s="331"/>
      <c r="C747" s="332"/>
      <c r="D747" s="332"/>
      <c r="E747" s="332"/>
      <c r="F747" s="332"/>
      <c r="H747" s="332"/>
      <c r="I747" s="228"/>
      <c r="J747" s="228"/>
      <c r="K747" s="228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</row>
    <row r="748" spans="2:26" ht="15.75" customHeight="1" x14ac:dyDescent="0.2">
      <c r="B748" s="331"/>
      <c r="C748" s="332"/>
      <c r="D748" s="332"/>
      <c r="E748" s="332"/>
      <c r="F748" s="332"/>
      <c r="H748" s="332"/>
      <c r="I748" s="228"/>
      <c r="J748" s="228"/>
      <c r="K748" s="228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</row>
    <row r="749" spans="2:26" ht="15.75" customHeight="1" x14ac:dyDescent="0.2">
      <c r="B749" s="331"/>
      <c r="C749" s="332"/>
      <c r="D749" s="332"/>
      <c r="E749" s="332"/>
      <c r="F749" s="332"/>
      <c r="H749" s="332"/>
      <c r="I749" s="228"/>
      <c r="J749" s="228"/>
      <c r="K749" s="228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</row>
    <row r="750" spans="2:26" ht="15.75" customHeight="1" x14ac:dyDescent="0.2">
      <c r="B750" s="331"/>
      <c r="C750" s="332"/>
      <c r="D750" s="332"/>
      <c r="E750" s="332"/>
      <c r="F750" s="332"/>
      <c r="H750" s="332"/>
      <c r="I750" s="228"/>
      <c r="J750" s="228"/>
      <c r="K750" s="228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</row>
    <row r="751" spans="2:26" ht="15.75" customHeight="1" x14ac:dyDescent="0.2">
      <c r="B751" s="331"/>
      <c r="C751" s="332"/>
      <c r="D751" s="332"/>
      <c r="E751" s="332"/>
      <c r="F751" s="332"/>
      <c r="H751" s="332"/>
      <c r="I751" s="228"/>
      <c r="J751" s="228"/>
      <c r="K751" s="228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</row>
    <row r="752" spans="2:26" ht="15.75" customHeight="1" x14ac:dyDescent="0.2">
      <c r="B752" s="331"/>
      <c r="C752" s="332"/>
      <c r="D752" s="332"/>
      <c r="E752" s="332"/>
      <c r="F752" s="332"/>
      <c r="H752" s="332"/>
      <c r="I752" s="228"/>
      <c r="J752" s="228"/>
      <c r="K752" s="228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</row>
    <row r="753" spans="2:26" ht="15.75" customHeight="1" x14ac:dyDescent="0.2">
      <c r="B753" s="331"/>
      <c r="C753" s="332"/>
      <c r="D753" s="332"/>
      <c r="E753" s="332"/>
      <c r="F753" s="332"/>
      <c r="H753" s="332"/>
      <c r="I753" s="228"/>
      <c r="J753" s="228"/>
      <c r="K753" s="228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</row>
    <row r="754" spans="2:26" ht="15.75" customHeight="1" x14ac:dyDescent="0.2">
      <c r="B754" s="331"/>
      <c r="C754" s="332"/>
      <c r="D754" s="332"/>
      <c r="E754" s="332"/>
      <c r="F754" s="332"/>
      <c r="H754" s="332"/>
      <c r="I754" s="228"/>
      <c r="J754" s="228"/>
      <c r="K754" s="228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</row>
    <row r="755" spans="2:26" ht="15.75" customHeight="1" x14ac:dyDescent="0.2">
      <c r="B755" s="331"/>
      <c r="C755" s="332"/>
      <c r="D755" s="332"/>
      <c r="E755" s="332"/>
      <c r="F755" s="332"/>
      <c r="H755" s="332"/>
      <c r="I755" s="228"/>
      <c r="J755" s="228"/>
      <c r="K755" s="228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</row>
    <row r="756" spans="2:26" ht="15.75" customHeight="1" x14ac:dyDescent="0.2">
      <c r="B756" s="331"/>
      <c r="C756" s="332"/>
      <c r="D756" s="332"/>
      <c r="E756" s="332"/>
      <c r="F756" s="332"/>
      <c r="H756" s="332"/>
      <c r="I756" s="228"/>
      <c r="J756" s="228"/>
      <c r="K756" s="228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</row>
    <row r="757" spans="2:26" ht="15.75" customHeight="1" x14ac:dyDescent="0.2">
      <c r="B757" s="331"/>
      <c r="C757" s="332"/>
      <c r="D757" s="332"/>
      <c r="E757" s="332"/>
      <c r="F757" s="332"/>
      <c r="H757" s="332"/>
      <c r="I757" s="228"/>
      <c r="J757" s="228"/>
      <c r="K757" s="228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</row>
    <row r="758" spans="2:26" ht="15.75" customHeight="1" x14ac:dyDescent="0.2">
      <c r="B758" s="331"/>
      <c r="C758" s="332"/>
      <c r="D758" s="332"/>
      <c r="E758" s="332"/>
      <c r="F758" s="332"/>
      <c r="H758" s="332"/>
      <c r="I758" s="228"/>
      <c r="J758" s="228"/>
      <c r="K758" s="228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</row>
    <row r="759" spans="2:26" ht="15.75" customHeight="1" x14ac:dyDescent="0.2">
      <c r="B759" s="331"/>
      <c r="C759" s="332"/>
      <c r="D759" s="332"/>
      <c r="E759" s="332"/>
      <c r="F759" s="332"/>
      <c r="H759" s="332"/>
      <c r="I759" s="228"/>
      <c r="J759" s="228"/>
      <c r="K759" s="228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</row>
    <row r="760" spans="2:26" ht="15.75" customHeight="1" x14ac:dyDescent="0.2">
      <c r="B760" s="331"/>
      <c r="C760" s="332"/>
      <c r="D760" s="332"/>
      <c r="E760" s="332"/>
      <c r="F760" s="332"/>
      <c r="H760" s="332"/>
      <c r="I760" s="228"/>
      <c r="J760" s="228"/>
      <c r="K760" s="228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</row>
    <row r="761" spans="2:26" ht="15.75" customHeight="1" x14ac:dyDescent="0.2">
      <c r="B761" s="331"/>
      <c r="C761" s="332"/>
      <c r="D761" s="332"/>
      <c r="E761" s="332"/>
      <c r="F761" s="332"/>
      <c r="H761" s="332"/>
      <c r="I761" s="228"/>
      <c r="J761" s="228"/>
      <c r="K761" s="228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</row>
    <row r="762" spans="2:26" ht="15.75" customHeight="1" x14ac:dyDescent="0.2">
      <c r="B762" s="331"/>
      <c r="C762" s="332"/>
      <c r="D762" s="332"/>
      <c r="E762" s="332"/>
      <c r="F762" s="332"/>
      <c r="H762" s="332"/>
      <c r="I762" s="228"/>
      <c r="J762" s="228"/>
      <c r="K762" s="228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</row>
    <row r="763" spans="2:26" ht="15.75" customHeight="1" x14ac:dyDescent="0.2">
      <c r="B763" s="331"/>
      <c r="C763" s="332"/>
      <c r="D763" s="332"/>
      <c r="E763" s="332"/>
      <c r="F763" s="332"/>
      <c r="H763" s="332"/>
      <c r="I763" s="228"/>
      <c r="J763" s="228"/>
      <c r="K763" s="228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</row>
    <row r="764" spans="2:26" ht="15.75" customHeight="1" x14ac:dyDescent="0.2">
      <c r="B764" s="331"/>
      <c r="C764" s="332"/>
      <c r="D764" s="332"/>
      <c r="E764" s="332"/>
      <c r="F764" s="332"/>
      <c r="H764" s="332"/>
      <c r="I764" s="228"/>
      <c r="J764" s="228"/>
      <c r="K764" s="228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</row>
    <row r="765" spans="2:26" ht="15.75" customHeight="1" x14ac:dyDescent="0.2">
      <c r="B765" s="331"/>
      <c r="C765" s="332"/>
      <c r="D765" s="332"/>
      <c r="E765" s="332"/>
      <c r="F765" s="332"/>
      <c r="H765" s="332"/>
      <c r="I765" s="228"/>
      <c r="J765" s="228"/>
      <c r="K765" s="228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</row>
    <row r="766" spans="2:26" ht="15.75" customHeight="1" x14ac:dyDescent="0.2">
      <c r="B766" s="331"/>
      <c r="C766" s="332"/>
      <c r="D766" s="332"/>
      <c r="E766" s="332"/>
      <c r="F766" s="332"/>
      <c r="H766" s="332"/>
      <c r="I766" s="228"/>
      <c r="J766" s="228"/>
      <c r="K766" s="228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</row>
    <row r="767" spans="2:26" ht="15.75" customHeight="1" x14ac:dyDescent="0.2">
      <c r="B767" s="331"/>
      <c r="C767" s="332"/>
      <c r="D767" s="332"/>
      <c r="E767" s="332"/>
      <c r="F767" s="332"/>
      <c r="H767" s="332"/>
      <c r="I767" s="228"/>
      <c r="J767" s="228"/>
      <c r="K767" s="228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</row>
    <row r="768" spans="2:26" ht="15.75" customHeight="1" x14ac:dyDescent="0.2">
      <c r="B768" s="331"/>
      <c r="C768" s="332"/>
      <c r="D768" s="332"/>
      <c r="E768" s="332"/>
      <c r="F768" s="332"/>
      <c r="H768" s="332"/>
      <c r="I768" s="228"/>
      <c r="J768" s="228"/>
      <c r="K768" s="228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</row>
    <row r="769" spans="2:26" ht="15.75" customHeight="1" x14ac:dyDescent="0.2">
      <c r="B769" s="331"/>
      <c r="C769" s="332"/>
      <c r="D769" s="332"/>
      <c r="E769" s="332"/>
      <c r="F769" s="332"/>
      <c r="H769" s="332"/>
      <c r="I769" s="228"/>
      <c r="J769" s="228"/>
      <c r="K769" s="228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</row>
    <row r="770" spans="2:26" ht="15.75" customHeight="1" x14ac:dyDescent="0.2">
      <c r="B770" s="331"/>
      <c r="C770" s="332"/>
      <c r="D770" s="332"/>
      <c r="E770" s="332"/>
      <c r="F770" s="332"/>
      <c r="H770" s="332"/>
      <c r="I770" s="228"/>
      <c r="J770" s="228"/>
      <c r="K770" s="228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</row>
    <row r="771" spans="2:26" ht="15.75" customHeight="1" x14ac:dyDescent="0.2">
      <c r="B771" s="331"/>
      <c r="C771" s="332"/>
      <c r="D771" s="332"/>
      <c r="E771" s="332"/>
      <c r="F771" s="332"/>
      <c r="H771" s="332"/>
      <c r="I771" s="228"/>
      <c r="J771" s="228"/>
      <c r="K771" s="228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</row>
    <row r="772" spans="2:26" ht="15.75" customHeight="1" x14ac:dyDescent="0.2">
      <c r="B772" s="331"/>
      <c r="C772" s="332"/>
      <c r="D772" s="332"/>
      <c r="E772" s="332"/>
      <c r="F772" s="332"/>
      <c r="H772" s="332"/>
      <c r="I772" s="228"/>
      <c r="J772" s="228"/>
      <c r="K772" s="228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</row>
    <row r="773" spans="2:26" ht="15.75" customHeight="1" x14ac:dyDescent="0.2">
      <c r="B773" s="331"/>
      <c r="C773" s="332"/>
      <c r="D773" s="332"/>
      <c r="E773" s="332"/>
      <c r="F773" s="332"/>
      <c r="H773" s="332"/>
      <c r="I773" s="228"/>
      <c r="J773" s="228"/>
      <c r="K773" s="228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</row>
    <row r="774" spans="2:26" ht="15.75" customHeight="1" x14ac:dyDescent="0.2">
      <c r="B774" s="331"/>
      <c r="C774" s="332"/>
      <c r="D774" s="332"/>
      <c r="E774" s="332"/>
      <c r="F774" s="332"/>
      <c r="H774" s="332"/>
      <c r="I774" s="228"/>
      <c r="J774" s="228"/>
      <c r="K774" s="228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</row>
    <row r="775" spans="2:26" ht="15.75" customHeight="1" x14ac:dyDescent="0.2">
      <c r="B775" s="331"/>
      <c r="C775" s="332"/>
      <c r="D775" s="332"/>
      <c r="E775" s="332"/>
      <c r="F775" s="332"/>
      <c r="H775" s="332"/>
      <c r="I775" s="228"/>
      <c r="J775" s="228"/>
      <c r="K775" s="228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</row>
    <row r="776" spans="2:26" ht="15.75" customHeight="1" x14ac:dyDescent="0.2">
      <c r="B776" s="331"/>
      <c r="C776" s="332"/>
      <c r="D776" s="332"/>
      <c r="E776" s="332"/>
      <c r="F776" s="332"/>
      <c r="H776" s="332"/>
      <c r="I776" s="228"/>
      <c r="J776" s="228"/>
      <c r="K776" s="228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</row>
    <row r="777" spans="2:26" ht="15.75" customHeight="1" x14ac:dyDescent="0.2">
      <c r="B777" s="331"/>
      <c r="C777" s="332"/>
      <c r="D777" s="332"/>
      <c r="E777" s="332"/>
      <c r="F777" s="332"/>
      <c r="H777" s="332"/>
      <c r="I777" s="228"/>
      <c r="J777" s="228"/>
      <c r="K777" s="228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</row>
    <row r="778" spans="2:26" ht="15.75" customHeight="1" x14ac:dyDescent="0.2">
      <c r="B778" s="331"/>
      <c r="C778" s="332"/>
      <c r="D778" s="332"/>
      <c r="E778" s="332"/>
      <c r="F778" s="332"/>
      <c r="H778" s="332"/>
      <c r="I778" s="228"/>
      <c r="J778" s="228"/>
      <c r="K778" s="228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</row>
    <row r="779" spans="2:26" ht="15.75" customHeight="1" x14ac:dyDescent="0.2">
      <c r="B779" s="331"/>
      <c r="C779" s="332"/>
      <c r="D779" s="332"/>
      <c r="E779" s="332"/>
      <c r="F779" s="332"/>
      <c r="H779" s="332"/>
      <c r="I779" s="228"/>
      <c r="J779" s="228"/>
      <c r="K779" s="228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</row>
    <row r="780" spans="2:26" ht="15.75" customHeight="1" x14ac:dyDescent="0.2">
      <c r="B780" s="331"/>
      <c r="C780" s="332"/>
      <c r="D780" s="332"/>
      <c r="E780" s="332"/>
      <c r="F780" s="332"/>
      <c r="H780" s="332"/>
      <c r="I780" s="228"/>
      <c r="J780" s="228"/>
      <c r="K780" s="228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</row>
    <row r="781" spans="2:26" ht="15.75" customHeight="1" x14ac:dyDescent="0.2">
      <c r="B781" s="331"/>
      <c r="C781" s="332"/>
      <c r="D781" s="332"/>
      <c r="E781" s="332"/>
      <c r="F781" s="332"/>
      <c r="H781" s="332"/>
      <c r="I781" s="228"/>
      <c r="J781" s="228"/>
      <c r="K781" s="228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</row>
    <row r="782" spans="2:26" ht="15.75" customHeight="1" x14ac:dyDescent="0.2">
      <c r="B782" s="331"/>
      <c r="C782" s="332"/>
      <c r="D782" s="332"/>
      <c r="E782" s="332"/>
      <c r="F782" s="332"/>
      <c r="H782" s="332"/>
      <c r="I782" s="228"/>
      <c r="J782" s="228"/>
      <c r="K782" s="228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</row>
    <row r="783" spans="2:26" ht="15.75" customHeight="1" x14ac:dyDescent="0.2">
      <c r="B783" s="331"/>
      <c r="C783" s="332"/>
      <c r="D783" s="332"/>
      <c r="E783" s="332"/>
      <c r="F783" s="332"/>
      <c r="H783" s="332"/>
      <c r="I783" s="228"/>
      <c r="J783" s="228"/>
      <c r="K783" s="228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</row>
    <row r="784" spans="2:26" ht="15.75" customHeight="1" x14ac:dyDescent="0.2">
      <c r="B784" s="331"/>
      <c r="C784" s="332"/>
      <c r="D784" s="332"/>
      <c r="E784" s="332"/>
      <c r="F784" s="332"/>
      <c r="H784" s="332"/>
      <c r="I784" s="228"/>
      <c r="J784" s="228"/>
      <c r="K784" s="228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</row>
    <row r="785" spans="2:26" ht="15.75" customHeight="1" x14ac:dyDescent="0.2">
      <c r="B785" s="331"/>
      <c r="C785" s="332"/>
      <c r="D785" s="332"/>
      <c r="E785" s="332"/>
      <c r="F785" s="332"/>
      <c r="H785" s="332"/>
      <c r="I785" s="228"/>
      <c r="J785" s="228"/>
      <c r="K785" s="228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</row>
    <row r="786" spans="2:26" ht="15.75" customHeight="1" x14ac:dyDescent="0.2">
      <c r="B786" s="331"/>
      <c r="C786" s="332"/>
      <c r="D786" s="332"/>
      <c r="E786" s="332"/>
      <c r="F786" s="332"/>
      <c r="H786" s="332"/>
      <c r="I786" s="228"/>
      <c r="J786" s="228"/>
      <c r="K786" s="228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</row>
    <row r="787" spans="2:26" ht="15.75" customHeight="1" x14ac:dyDescent="0.2">
      <c r="B787" s="331"/>
      <c r="C787" s="332"/>
      <c r="D787" s="332"/>
      <c r="E787" s="332"/>
      <c r="F787" s="332"/>
      <c r="H787" s="332"/>
      <c r="I787" s="228"/>
      <c r="J787" s="228"/>
      <c r="K787" s="228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</row>
    <row r="788" spans="2:26" ht="15.75" customHeight="1" x14ac:dyDescent="0.2">
      <c r="B788" s="331"/>
      <c r="C788" s="332"/>
      <c r="D788" s="332"/>
      <c r="E788" s="332"/>
      <c r="F788" s="332"/>
      <c r="H788" s="332"/>
      <c r="I788" s="228"/>
      <c r="J788" s="228"/>
      <c r="K788" s="228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</row>
    <row r="789" spans="2:26" ht="15.75" customHeight="1" x14ac:dyDescent="0.2">
      <c r="B789" s="331"/>
      <c r="C789" s="332"/>
      <c r="D789" s="332"/>
      <c r="E789" s="332"/>
      <c r="F789" s="332"/>
      <c r="H789" s="332"/>
      <c r="I789" s="228"/>
      <c r="J789" s="228"/>
      <c r="K789" s="228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</row>
    <row r="790" spans="2:26" ht="15.75" customHeight="1" x14ac:dyDescent="0.2">
      <c r="B790" s="331"/>
      <c r="C790" s="332"/>
      <c r="D790" s="332"/>
      <c r="E790" s="332"/>
      <c r="F790" s="332"/>
      <c r="H790" s="332"/>
      <c r="I790" s="228"/>
      <c r="J790" s="228"/>
      <c r="K790" s="228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</row>
    <row r="791" spans="2:26" ht="15.75" customHeight="1" x14ac:dyDescent="0.2">
      <c r="B791" s="331"/>
      <c r="C791" s="332"/>
      <c r="D791" s="332"/>
      <c r="E791" s="332"/>
      <c r="F791" s="332"/>
      <c r="H791" s="332"/>
      <c r="I791" s="228"/>
      <c r="J791" s="228"/>
      <c r="K791" s="228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</row>
    <row r="792" spans="2:26" ht="15.75" customHeight="1" x14ac:dyDescent="0.2">
      <c r="B792" s="331"/>
      <c r="C792" s="332"/>
      <c r="D792" s="332"/>
      <c r="E792" s="332"/>
      <c r="F792" s="332"/>
      <c r="H792" s="332"/>
      <c r="I792" s="228"/>
      <c r="J792" s="228"/>
      <c r="K792" s="228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</row>
    <row r="793" spans="2:26" ht="15.75" customHeight="1" x14ac:dyDescent="0.2">
      <c r="B793" s="331"/>
      <c r="C793" s="332"/>
      <c r="D793" s="332"/>
      <c r="E793" s="332"/>
      <c r="F793" s="332"/>
      <c r="H793" s="332"/>
      <c r="I793" s="228"/>
      <c r="J793" s="228"/>
      <c r="K793" s="228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</row>
    <row r="794" spans="2:26" ht="15.75" customHeight="1" x14ac:dyDescent="0.2">
      <c r="B794" s="331"/>
      <c r="C794" s="332"/>
      <c r="D794" s="332"/>
      <c r="E794" s="332"/>
      <c r="F794" s="332"/>
      <c r="H794" s="332"/>
      <c r="I794" s="228"/>
      <c r="J794" s="228"/>
      <c r="K794" s="228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</row>
    <row r="795" spans="2:26" ht="15.75" customHeight="1" x14ac:dyDescent="0.2">
      <c r="B795" s="331"/>
      <c r="C795" s="332"/>
      <c r="D795" s="332"/>
      <c r="E795" s="332"/>
      <c r="F795" s="332"/>
      <c r="H795" s="332"/>
      <c r="I795" s="228"/>
      <c r="J795" s="228"/>
      <c r="K795" s="228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</row>
    <row r="796" spans="2:26" ht="15.75" customHeight="1" x14ac:dyDescent="0.2">
      <c r="B796" s="331"/>
      <c r="C796" s="332"/>
      <c r="D796" s="332"/>
      <c r="E796" s="332"/>
      <c r="F796" s="332"/>
      <c r="H796" s="332"/>
      <c r="I796" s="228"/>
      <c r="J796" s="228"/>
      <c r="K796" s="228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</row>
    <row r="797" spans="2:26" ht="15.75" customHeight="1" x14ac:dyDescent="0.2">
      <c r="B797" s="331"/>
      <c r="C797" s="332"/>
      <c r="D797" s="332"/>
      <c r="E797" s="332"/>
      <c r="F797" s="332"/>
      <c r="H797" s="332"/>
      <c r="I797" s="228"/>
      <c r="J797" s="228"/>
      <c r="K797" s="228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</row>
    <row r="798" spans="2:26" ht="15.75" customHeight="1" x14ac:dyDescent="0.2">
      <c r="B798" s="331"/>
      <c r="C798" s="332"/>
      <c r="D798" s="332"/>
      <c r="E798" s="332"/>
      <c r="F798" s="332"/>
      <c r="H798" s="332"/>
      <c r="I798" s="228"/>
      <c r="J798" s="228"/>
      <c r="K798" s="228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</row>
    <row r="799" spans="2:26" ht="15.75" customHeight="1" x14ac:dyDescent="0.2">
      <c r="B799" s="331"/>
      <c r="C799" s="332"/>
      <c r="D799" s="332"/>
      <c r="E799" s="332"/>
      <c r="F799" s="332"/>
      <c r="H799" s="332"/>
      <c r="I799" s="228"/>
      <c r="J799" s="228"/>
      <c r="K799" s="228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</row>
    <row r="800" spans="2:26" ht="15.75" customHeight="1" x14ac:dyDescent="0.2">
      <c r="B800" s="331"/>
      <c r="C800" s="332"/>
      <c r="D800" s="332"/>
      <c r="E800" s="332"/>
      <c r="F800" s="332"/>
      <c r="H800" s="332"/>
      <c r="I800" s="228"/>
      <c r="J800" s="228"/>
      <c r="K800" s="228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</row>
    <row r="801" spans="2:26" ht="15.75" customHeight="1" x14ac:dyDescent="0.2">
      <c r="B801" s="331"/>
      <c r="C801" s="332"/>
      <c r="D801" s="332"/>
      <c r="E801" s="332"/>
      <c r="F801" s="332"/>
      <c r="H801" s="332"/>
      <c r="I801" s="228"/>
      <c r="J801" s="228"/>
      <c r="K801" s="228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</row>
    <row r="802" spans="2:26" ht="15.75" customHeight="1" x14ac:dyDescent="0.2">
      <c r="B802" s="331"/>
      <c r="C802" s="332"/>
      <c r="D802" s="332"/>
      <c r="E802" s="332"/>
      <c r="F802" s="332"/>
      <c r="H802" s="332"/>
      <c r="I802" s="228"/>
      <c r="J802" s="228"/>
      <c r="K802" s="228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</row>
    <row r="803" spans="2:26" ht="15.75" customHeight="1" x14ac:dyDescent="0.2">
      <c r="B803" s="331"/>
      <c r="C803" s="332"/>
      <c r="D803" s="332"/>
      <c r="E803" s="332"/>
      <c r="F803" s="332"/>
      <c r="H803" s="332"/>
      <c r="I803" s="228"/>
      <c r="J803" s="228"/>
      <c r="K803" s="228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</row>
    <row r="804" spans="2:26" ht="15.75" customHeight="1" x14ac:dyDescent="0.2">
      <c r="B804" s="331"/>
      <c r="C804" s="332"/>
      <c r="D804" s="332"/>
      <c r="E804" s="332"/>
      <c r="F804" s="332"/>
      <c r="H804" s="332"/>
      <c r="I804" s="228"/>
      <c r="J804" s="228"/>
      <c r="K804" s="228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</row>
    <row r="805" spans="2:26" ht="15.75" customHeight="1" x14ac:dyDescent="0.2">
      <c r="B805" s="331"/>
      <c r="C805" s="332"/>
      <c r="D805" s="332"/>
      <c r="E805" s="332"/>
      <c r="F805" s="332"/>
      <c r="H805" s="332"/>
      <c r="I805" s="228"/>
      <c r="J805" s="228"/>
      <c r="K805" s="228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</row>
    <row r="806" spans="2:26" ht="15.75" customHeight="1" x14ac:dyDescent="0.2">
      <c r="B806" s="331"/>
      <c r="C806" s="332"/>
      <c r="D806" s="332"/>
      <c r="E806" s="332"/>
      <c r="F806" s="332"/>
      <c r="H806" s="332"/>
      <c r="I806" s="228"/>
      <c r="J806" s="228"/>
      <c r="K806" s="228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</row>
    <row r="807" spans="2:26" ht="15.75" customHeight="1" x14ac:dyDescent="0.2">
      <c r="B807" s="331"/>
      <c r="C807" s="332"/>
      <c r="D807" s="332"/>
      <c r="E807" s="332"/>
      <c r="F807" s="332"/>
      <c r="H807" s="332"/>
      <c r="I807" s="228"/>
      <c r="J807" s="228"/>
      <c r="K807" s="228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</row>
    <row r="808" spans="2:26" ht="15.75" customHeight="1" x14ac:dyDescent="0.2">
      <c r="B808" s="331"/>
      <c r="C808" s="332"/>
      <c r="D808" s="332"/>
      <c r="E808" s="332"/>
      <c r="F808" s="332"/>
      <c r="H808" s="332"/>
      <c r="I808" s="228"/>
      <c r="J808" s="228"/>
      <c r="K808" s="228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</row>
    <row r="809" spans="2:26" ht="15.75" customHeight="1" x14ac:dyDescent="0.2">
      <c r="B809" s="331"/>
      <c r="C809" s="332"/>
      <c r="D809" s="332"/>
      <c r="E809" s="332"/>
      <c r="F809" s="332"/>
      <c r="H809" s="332"/>
      <c r="I809" s="228"/>
      <c r="J809" s="228"/>
      <c r="K809" s="228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</row>
    <row r="810" spans="2:26" ht="15.75" customHeight="1" x14ac:dyDescent="0.2">
      <c r="B810" s="331"/>
      <c r="C810" s="332"/>
      <c r="D810" s="332"/>
      <c r="E810" s="332"/>
      <c r="F810" s="332"/>
      <c r="H810" s="332"/>
      <c r="I810" s="228"/>
      <c r="J810" s="228"/>
      <c r="K810" s="228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</row>
    <row r="811" spans="2:26" ht="15.75" customHeight="1" x14ac:dyDescent="0.2">
      <c r="B811" s="331"/>
      <c r="C811" s="332"/>
      <c r="D811" s="332"/>
      <c r="E811" s="332"/>
      <c r="F811" s="332"/>
      <c r="H811" s="332"/>
      <c r="I811" s="228"/>
      <c r="J811" s="228"/>
      <c r="K811" s="228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</row>
    <row r="812" spans="2:26" ht="15.75" customHeight="1" x14ac:dyDescent="0.2">
      <c r="B812" s="331"/>
      <c r="C812" s="332"/>
      <c r="D812" s="332"/>
      <c r="E812" s="332"/>
      <c r="F812" s="332"/>
      <c r="H812" s="332"/>
      <c r="I812" s="228"/>
      <c r="J812" s="228"/>
      <c r="K812" s="228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</row>
    <row r="813" spans="2:26" ht="15.75" customHeight="1" x14ac:dyDescent="0.2">
      <c r="B813" s="331"/>
      <c r="C813" s="332"/>
      <c r="D813" s="332"/>
      <c r="E813" s="332"/>
      <c r="F813" s="332"/>
      <c r="H813" s="332"/>
      <c r="I813" s="228"/>
      <c r="J813" s="228"/>
      <c r="K813" s="228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</row>
    <row r="814" spans="2:26" ht="15.75" customHeight="1" x14ac:dyDescent="0.2">
      <c r="B814" s="331"/>
      <c r="C814" s="332"/>
      <c r="D814" s="332"/>
      <c r="E814" s="332"/>
      <c r="F814" s="332"/>
      <c r="H814" s="332"/>
      <c r="I814" s="228"/>
      <c r="J814" s="228"/>
      <c r="K814" s="228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</row>
    <row r="815" spans="2:26" ht="15.75" customHeight="1" x14ac:dyDescent="0.2">
      <c r="B815" s="331"/>
      <c r="C815" s="332"/>
      <c r="D815" s="332"/>
      <c r="E815" s="332"/>
      <c r="F815" s="332"/>
      <c r="H815" s="332"/>
      <c r="I815" s="228"/>
      <c r="J815" s="228"/>
      <c r="K815" s="228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</row>
    <row r="816" spans="2:26" ht="15.75" customHeight="1" x14ac:dyDescent="0.2">
      <c r="B816" s="331"/>
      <c r="C816" s="332"/>
      <c r="D816" s="332"/>
      <c r="E816" s="332"/>
      <c r="F816" s="332"/>
      <c r="H816" s="332"/>
      <c r="I816" s="228"/>
      <c r="J816" s="228"/>
      <c r="K816" s="228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</row>
    <row r="817" spans="2:26" ht="15.75" customHeight="1" x14ac:dyDescent="0.2">
      <c r="B817" s="331"/>
      <c r="C817" s="332"/>
      <c r="D817" s="332"/>
      <c r="E817" s="332"/>
      <c r="F817" s="332"/>
      <c r="H817" s="332"/>
      <c r="I817" s="228"/>
      <c r="J817" s="228"/>
      <c r="K817" s="228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</row>
    <row r="818" spans="2:26" ht="15.75" customHeight="1" x14ac:dyDescent="0.2">
      <c r="B818" s="331"/>
      <c r="C818" s="332"/>
      <c r="D818" s="332"/>
      <c r="E818" s="332"/>
      <c r="F818" s="332"/>
      <c r="H818" s="332"/>
      <c r="I818" s="228"/>
      <c r="J818" s="228"/>
      <c r="K818" s="228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</row>
    <row r="819" spans="2:26" ht="15.75" customHeight="1" x14ac:dyDescent="0.2">
      <c r="B819" s="331"/>
      <c r="C819" s="332"/>
      <c r="D819" s="332"/>
      <c r="E819" s="332"/>
      <c r="F819" s="332"/>
      <c r="H819" s="332"/>
      <c r="I819" s="228"/>
      <c r="J819" s="228"/>
      <c r="K819" s="228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</row>
    <row r="820" spans="2:26" ht="15.75" customHeight="1" x14ac:dyDescent="0.2">
      <c r="B820" s="331"/>
      <c r="C820" s="332"/>
      <c r="D820" s="332"/>
      <c r="E820" s="332"/>
      <c r="F820" s="332"/>
      <c r="H820" s="332"/>
      <c r="I820" s="228"/>
      <c r="J820" s="228"/>
      <c r="K820" s="228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</row>
    <row r="821" spans="2:26" ht="15.75" customHeight="1" x14ac:dyDescent="0.2">
      <c r="B821" s="331"/>
      <c r="C821" s="332"/>
      <c r="D821" s="332"/>
      <c r="E821" s="332"/>
      <c r="F821" s="332"/>
      <c r="H821" s="332"/>
      <c r="I821" s="228"/>
      <c r="J821" s="228"/>
      <c r="K821" s="228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</row>
    <row r="822" spans="2:26" ht="15.75" customHeight="1" x14ac:dyDescent="0.2">
      <c r="B822" s="331"/>
      <c r="C822" s="332"/>
      <c r="D822" s="332"/>
      <c r="E822" s="332"/>
      <c r="F822" s="332"/>
      <c r="H822" s="332"/>
      <c r="I822" s="228"/>
      <c r="J822" s="228"/>
      <c r="K822" s="228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</row>
    <row r="823" spans="2:26" ht="15.75" customHeight="1" x14ac:dyDescent="0.2">
      <c r="B823" s="331"/>
      <c r="C823" s="332"/>
      <c r="D823" s="332"/>
      <c r="E823" s="332"/>
      <c r="F823" s="332"/>
      <c r="H823" s="332"/>
      <c r="I823" s="228"/>
      <c r="J823" s="228"/>
      <c r="K823" s="228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</row>
    <row r="824" spans="2:26" ht="15.75" customHeight="1" x14ac:dyDescent="0.2">
      <c r="B824" s="331"/>
      <c r="C824" s="332"/>
      <c r="D824" s="332"/>
      <c r="E824" s="332"/>
      <c r="F824" s="332"/>
      <c r="H824" s="332"/>
      <c r="I824" s="228"/>
      <c r="J824" s="228"/>
      <c r="K824" s="228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</row>
    <row r="825" spans="2:26" ht="15.75" customHeight="1" x14ac:dyDescent="0.2">
      <c r="B825" s="331"/>
      <c r="C825" s="332"/>
      <c r="D825" s="332"/>
      <c r="E825" s="332"/>
      <c r="F825" s="332"/>
      <c r="H825" s="332"/>
      <c r="I825" s="228"/>
      <c r="J825" s="228"/>
      <c r="K825" s="228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</row>
    <row r="826" spans="2:26" ht="15.75" customHeight="1" x14ac:dyDescent="0.2">
      <c r="B826" s="331"/>
      <c r="C826" s="332"/>
      <c r="D826" s="332"/>
      <c r="E826" s="332"/>
      <c r="F826" s="332"/>
      <c r="H826" s="332"/>
      <c r="I826" s="228"/>
      <c r="J826" s="228"/>
      <c r="K826" s="228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</row>
    <row r="827" spans="2:26" ht="15.75" customHeight="1" x14ac:dyDescent="0.2">
      <c r="B827" s="331"/>
      <c r="C827" s="332"/>
      <c r="D827" s="332"/>
      <c r="E827" s="332"/>
      <c r="F827" s="332"/>
      <c r="H827" s="332"/>
      <c r="I827" s="228"/>
      <c r="J827" s="228"/>
      <c r="K827" s="228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</row>
    <row r="828" spans="2:26" ht="15.75" customHeight="1" x14ac:dyDescent="0.2">
      <c r="B828" s="331"/>
      <c r="C828" s="332"/>
      <c r="D828" s="332"/>
      <c r="E828" s="332"/>
      <c r="F828" s="332"/>
      <c r="H828" s="332"/>
      <c r="I828" s="228"/>
      <c r="J828" s="228"/>
      <c r="K828" s="228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</row>
    <row r="829" spans="2:26" ht="15.75" customHeight="1" x14ac:dyDescent="0.2">
      <c r="B829" s="331"/>
      <c r="C829" s="332"/>
      <c r="D829" s="332"/>
      <c r="E829" s="332"/>
      <c r="F829" s="332"/>
      <c r="H829" s="332"/>
      <c r="I829" s="228"/>
      <c r="J829" s="228"/>
      <c r="K829" s="228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</row>
    <row r="830" spans="2:26" ht="15.75" customHeight="1" x14ac:dyDescent="0.2">
      <c r="B830" s="331"/>
      <c r="C830" s="332"/>
      <c r="D830" s="332"/>
      <c r="E830" s="332"/>
      <c r="F830" s="332"/>
      <c r="H830" s="332"/>
      <c r="I830" s="228"/>
      <c r="J830" s="228"/>
      <c r="K830" s="228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</row>
    <row r="831" spans="2:26" ht="15.75" customHeight="1" x14ac:dyDescent="0.2">
      <c r="B831" s="331"/>
      <c r="C831" s="332"/>
      <c r="D831" s="332"/>
      <c r="E831" s="332"/>
      <c r="F831" s="332"/>
      <c r="H831" s="332"/>
      <c r="I831" s="228"/>
      <c r="J831" s="228"/>
      <c r="K831" s="228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</row>
    <row r="832" spans="2:26" ht="15.75" customHeight="1" x14ac:dyDescent="0.2">
      <c r="B832" s="331"/>
      <c r="C832" s="332"/>
      <c r="D832" s="332"/>
      <c r="E832" s="332"/>
      <c r="F832" s="332"/>
      <c r="H832" s="332"/>
      <c r="I832" s="228"/>
      <c r="J832" s="228"/>
      <c r="K832" s="228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</row>
    <row r="833" spans="2:26" ht="15.75" customHeight="1" x14ac:dyDescent="0.2">
      <c r="B833" s="331"/>
      <c r="C833" s="332"/>
      <c r="D833" s="332"/>
      <c r="E833" s="332"/>
      <c r="F833" s="332"/>
      <c r="H833" s="332"/>
      <c r="I833" s="228"/>
      <c r="J833" s="228"/>
      <c r="K833" s="228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</row>
    <row r="834" spans="2:26" ht="15.75" customHeight="1" x14ac:dyDescent="0.2">
      <c r="B834" s="331"/>
      <c r="C834" s="332"/>
      <c r="D834" s="332"/>
      <c r="E834" s="332"/>
      <c r="F834" s="332"/>
      <c r="H834" s="332"/>
      <c r="I834" s="228"/>
      <c r="J834" s="228"/>
      <c r="K834" s="228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</row>
    <row r="835" spans="2:26" ht="15.75" customHeight="1" x14ac:dyDescent="0.2">
      <c r="B835" s="331"/>
      <c r="C835" s="332"/>
      <c r="D835" s="332"/>
      <c r="E835" s="332"/>
      <c r="F835" s="332"/>
      <c r="H835" s="332"/>
      <c r="I835" s="228"/>
      <c r="J835" s="228"/>
      <c r="K835" s="228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</row>
    <row r="836" spans="2:26" ht="15.75" customHeight="1" x14ac:dyDescent="0.2">
      <c r="B836" s="331"/>
      <c r="C836" s="332"/>
      <c r="D836" s="332"/>
      <c r="E836" s="332"/>
      <c r="F836" s="332"/>
      <c r="H836" s="332"/>
      <c r="I836" s="228"/>
      <c r="J836" s="228"/>
      <c r="K836" s="228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</row>
    <row r="837" spans="2:26" ht="15.75" customHeight="1" x14ac:dyDescent="0.2">
      <c r="B837" s="331"/>
      <c r="C837" s="332"/>
      <c r="D837" s="332"/>
      <c r="E837" s="332"/>
      <c r="F837" s="332"/>
      <c r="H837" s="332"/>
      <c r="I837" s="228"/>
      <c r="J837" s="228"/>
      <c r="K837" s="228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</row>
    <row r="838" spans="2:26" ht="15.75" customHeight="1" x14ac:dyDescent="0.2">
      <c r="B838" s="331"/>
      <c r="C838" s="332"/>
      <c r="D838" s="332"/>
      <c r="E838" s="332"/>
      <c r="F838" s="332"/>
      <c r="H838" s="332"/>
      <c r="I838" s="228"/>
      <c r="J838" s="228"/>
      <c r="K838" s="228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</row>
    <row r="839" spans="2:26" ht="15.75" customHeight="1" x14ac:dyDescent="0.2">
      <c r="B839" s="331"/>
      <c r="C839" s="332"/>
      <c r="D839" s="332"/>
      <c r="E839" s="332"/>
      <c r="F839" s="332"/>
      <c r="H839" s="332"/>
      <c r="I839" s="228"/>
      <c r="J839" s="228"/>
      <c r="K839" s="228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</row>
    <row r="840" spans="2:26" ht="15.75" customHeight="1" x14ac:dyDescent="0.2">
      <c r="B840" s="331"/>
      <c r="C840" s="332"/>
      <c r="D840" s="332"/>
      <c r="E840" s="332"/>
      <c r="F840" s="332"/>
      <c r="H840" s="332"/>
      <c r="I840" s="228"/>
      <c r="J840" s="228"/>
      <c r="K840" s="228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</row>
    <row r="841" spans="2:26" ht="15.75" customHeight="1" x14ac:dyDescent="0.2">
      <c r="B841" s="331"/>
      <c r="C841" s="332"/>
      <c r="D841" s="332"/>
      <c r="E841" s="332"/>
      <c r="F841" s="332"/>
      <c r="H841" s="332"/>
      <c r="I841" s="228"/>
      <c r="J841" s="228"/>
      <c r="K841" s="228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</row>
    <row r="842" spans="2:26" ht="15.75" customHeight="1" x14ac:dyDescent="0.2">
      <c r="B842" s="331"/>
      <c r="C842" s="332"/>
      <c r="D842" s="332"/>
      <c r="E842" s="332"/>
      <c r="F842" s="332"/>
      <c r="H842" s="332"/>
      <c r="I842" s="228"/>
      <c r="J842" s="228"/>
      <c r="K842" s="228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</row>
    <row r="843" spans="2:26" ht="15.75" customHeight="1" x14ac:dyDescent="0.2">
      <c r="B843" s="331"/>
      <c r="C843" s="332"/>
      <c r="D843" s="332"/>
      <c r="E843" s="332"/>
      <c r="F843" s="332"/>
      <c r="H843" s="332"/>
      <c r="I843" s="228"/>
      <c r="J843" s="228"/>
      <c r="K843" s="228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</row>
    <row r="844" spans="2:26" ht="15.75" customHeight="1" x14ac:dyDescent="0.2">
      <c r="B844" s="331"/>
      <c r="C844" s="332"/>
      <c r="D844" s="332"/>
      <c r="E844" s="332"/>
      <c r="F844" s="332"/>
      <c r="H844" s="332"/>
      <c r="I844" s="228"/>
      <c r="J844" s="228"/>
      <c r="K844" s="228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</row>
    <row r="845" spans="2:26" ht="15.75" customHeight="1" x14ac:dyDescent="0.2">
      <c r="B845" s="331"/>
      <c r="C845" s="332"/>
      <c r="D845" s="332"/>
      <c r="E845" s="332"/>
      <c r="F845" s="332"/>
      <c r="H845" s="332"/>
      <c r="I845" s="228"/>
      <c r="J845" s="228"/>
      <c r="K845" s="228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</row>
    <row r="846" spans="2:26" ht="15.75" customHeight="1" x14ac:dyDescent="0.2">
      <c r="B846" s="331"/>
      <c r="C846" s="332"/>
      <c r="D846" s="332"/>
      <c r="E846" s="332"/>
      <c r="F846" s="332"/>
      <c r="H846" s="332"/>
      <c r="I846" s="228"/>
      <c r="J846" s="228"/>
      <c r="K846" s="228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</row>
    <row r="847" spans="2:26" ht="15.75" customHeight="1" x14ac:dyDescent="0.2">
      <c r="B847" s="331"/>
      <c r="C847" s="332"/>
      <c r="D847" s="332"/>
      <c r="E847" s="332"/>
      <c r="F847" s="332"/>
      <c r="H847" s="332"/>
      <c r="I847" s="228"/>
      <c r="J847" s="228"/>
      <c r="K847" s="228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</row>
    <row r="848" spans="2:26" ht="15.75" customHeight="1" x14ac:dyDescent="0.2">
      <c r="B848" s="331"/>
      <c r="C848" s="332"/>
      <c r="D848" s="332"/>
      <c r="E848" s="332"/>
      <c r="F848" s="332"/>
      <c r="H848" s="332"/>
      <c r="I848" s="228"/>
      <c r="J848" s="228"/>
      <c r="K848" s="228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</row>
    <row r="849" spans="2:26" ht="15.75" customHeight="1" x14ac:dyDescent="0.2">
      <c r="B849" s="331"/>
      <c r="C849" s="332"/>
      <c r="D849" s="332"/>
      <c r="E849" s="332"/>
      <c r="F849" s="332"/>
      <c r="H849" s="332"/>
      <c r="I849" s="228"/>
      <c r="J849" s="228"/>
      <c r="K849" s="228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</row>
    <row r="850" spans="2:26" ht="15.75" customHeight="1" x14ac:dyDescent="0.2">
      <c r="B850" s="331"/>
      <c r="C850" s="332"/>
      <c r="D850" s="332"/>
      <c r="E850" s="332"/>
      <c r="F850" s="332"/>
      <c r="H850" s="332"/>
      <c r="I850" s="228"/>
      <c r="J850" s="228"/>
      <c r="K850" s="228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</row>
    <row r="851" spans="2:26" ht="15.75" customHeight="1" x14ac:dyDescent="0.2">
      <c r="B851" s="331"/>
      <c r="C851" s="332"/>
      <c r="D851" s="332"/>
      <c r="E851" s="332"/>
      <c r="F851" s="332"/>
      <c r="H851" s="332"/>
      <c r="I851" s="228"/>
      <c r="J851" s="228"/>
      <c r="K851" s="228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</row>
    <row r="852" spans="2:26" ht="15.75" customHeight="1" x14ac:dyDescent="0.2">
      <c r="B852" s="331"/>
      <c r="C852" s="332"/>
      <c r="D852" s="332"/>
      <c r="E852" s="332"/>
      <c r="F852" s="332"/>
      <c r="H852" s="332"/>
      <c r="I852" s="228"/>
      <c r="J852" s="228"/>
      <c r="K852" s="228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</row>
    <row r="853" spans="2:26" ht="15.75" customHeight="1" x14ac:dyDescent="0.2">
      <c r="B853" s="331"/>
      <c r="C853" s="332"/>
      <c r="D853" s="332"/>
      <c r="E853" s="332"/>
      <c r="F853" s="332"/>
      <c r="H853" s="332"/>
      <c r="I853" s="228"/>
      <c r="J853" s="228"/>
      <c r="K853" s="228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</row>
    <row r="854" spans="2:26" ht="15.75" customHeight="1" x14ac:dyDescent="0.2">
      <c r="B854" s="331"/>
      <c r="C854" s="332"/>
      <c r="D854" s="332"/>
      <c r="E854" s="332"/>
      <c r="F854" s="332"/>
      <c r="H854" s="332"/>
      <c r="I854" s="228"/>
      <c r="J854" s="228"/>
      <c r="K854" s="228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</row>
    <row r="855" spans="2:26" ht="15.75" customHeight="1" x14ac:dyDescent="0.2">
      <c r="B855" s="331"/>
      <c r="C855" s="332"/>
      <c r="D855" s="332"/>
      <c r="E855" s="332"/>
      <c r="F855" s="332"/>
      <c r="H855" s="332"/>
      <c r="I855" s="228"/>
      <c r="J855" s="228"/>
      <c r="K855" s="228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</row>
    <row r="856" spans="2:26" ht="15.75" customHeight="1" x14ac:dyDescent="0.2">
      <c r="B856" s="331"/>
      <c r="C856" s="332"/>
      <c r="D856" s="332"/>
      <c r="E856" s="332"/>
      <c r="F856" s="332"/>
      <c r="H856" s="332"/>
      <c r="I856" s="228"/>
      <c r="J856" s="228"/>
      <c r="K856" s="228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</row>
    <row r="857" spans="2:26" ht="15.75" customHeight="1" x14ac:dyDescent="0.2">
      <c r="B857" s="331"/>
      <c r="C857" s="332"/>
      <c r="D857" s="332"/>
      <c r="E857" s="332"/>
      <c r="F857" s="332"/>
      <c r="H857" s="332"/>
      <c r="I857" s="228"/>
      <c r="J857" s="228"/>
      <c r="K857" s="228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</row>
    <row r="858" spans="2:26" ht="15.75" customHeight="1" x14ac:dyDescent="0.2">
      <c r="B858" s="331"/>
      <c r="C858" s="332"/>
      <c r="D858" s="332"/>
      <c r="E858" s="332"/>
      <c r="F858" s="332"/>
      <c r="H858" s="332"/>
      <c r="I858" s="228"/>
      <c r="J858" s="228"/>
      <c r="K858" s="228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</row>
    <row r="859" spans="2:26" ht="15.75" customHeight="1" x14ac:dyDescent="0.2">
      <c r="B859" s="331"/>
      <c r="C859" s="332"/>
      <c r="D859" s="332"/>
      <c r="E859" s="332"/>
      <c r="F859" s="332"/>
      <c r="H859" s="332"/>
      <c r="I859" s="228"/>
      <c r="J859" s="228"/>
      <c r="K859" s="228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</row>
    <row r="860" spans="2:26" ht="15.75" customHeight="1" x14ac:dyDescent="0.2">
      <c r="B860" s="331"/>
      <c r="C860" s="332"/>
      <c r="D860" s="332"/>
      <c r="E860" s="332"/>
      <c r="F860" s="332"/>
      <c r="H860" s="332"/>
      <c r="I860" s="228"/>
      <c r="J860" s="228"/>
      <c r="K860" s="228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</row>
    <row r="861" spans="2:26" ht="15.75" customHeight="1" x14ac:dyDescent="0.2">
      <c r="B861" s="331"/>
      <c r="C861" s="332"/>
      <c r="D861" s="332"/>
      <c r="E861" s="332"/>
      <c r="F861" s="332"/>
      <c r="H861" s="332"/>
      <c r="I861" s="228"/>
      <c r="J861" s="228"/>
      <c r="K861" s="228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</row>
    <row r="862" spans="2:26" ht="15.75" customHeight="1" x14ac:dyDescent="0.2">
      <c r="B862" s="331"/>
      <c r="C862" s="332"/>
      <c r="D862" s="332"/>
      <c r="E862" s="332"/>
      <c r="F862" s="332"/>
      <c r="H862" s="332"/>
      <c r="I862" s="228"/>
      <c r="J862" s="228"/>
      <c r="K862" s="228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</row>
    <row r="863" spans="2:26" ht="15.75" customHeight="1" x14ac:dyDescent="0.2">
      <c r="B863" s="331"/>
      <c r="C863" s="332"/>
      <c r="D863" s="332"/>
      <c r="E863" s="332"/>
      <c r="F863" s="332"/>
      <c r="H863" s="332"/>
      <c r="I863" s="228"/>
      <c r="J863" s="228"/>
      <c r="K863" s="228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</row>
    <row r="864" spans="2:26" ht="15.75" customHeight="1" x14ac:dyDescent="0.2">
      <c r="B864" s="331"/>
      <c r="C864" s="332"/>
      <c r="D864" s="332"/>
      <c r="E864" s="332"/>
      <c r="F864" s="332"/>
      <c r="H864" s="332"/>
      <c r="I864" s="228"/>
      <c r="J864" s="228"/>
      <c r="K864" s="228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</row>
    <row r="865" spans="2:26" ht="15.75" customHeight="1" x14ac:dyDescent="0.2">
      <c r="B865" s="331"/>
      <c r="C865" s="332"/>
      <c r="D865" s="332"/>
      <c r="E865" s="332"/>
      <c r="F865" s="332"/>
      <c r="H865" s="332"/>
      <c r="I865" s="228"/>
      <c r="J865" s="228"/>
      <c r="K865" s="228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</row>
    <row r="866" spans="2:26" ht="15.75" customHeight="1" x14ac:dyDescent="0.2">
      <c r="B866" s="331"/>
      <c r="C866" s="332"/>
      <c r="D866" s="332"/>
      <c r="E866" s="332"/>
      <c r="F866" s="332"/>
      <c r="H866" s="332"/>
      <c r="I866" s="228"/>
      <c r="J866" s="228"/>
      <c r="K866" s="228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</row>
    <row r="867" spans="2:26" ht="15.75" customHeight="1" x14ac:dyDescent="0.2">
      <c r="B867" s="331"/>
      <c r="C867" s="332"/>
      <c r="D867" s="332"/>
      <c r="E867" s="332"/>
      <c r="F867" s="332"/>
      <c r="H867" s="332"/>
      <c r="I867" s="228"/>
      <c r="J867" s="228"/>
      <c r="K867" s="228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</row>
    <row r="868" spans="2:26" ht="15.75" customHeight="1" x14ac:dyDescent="0.2">
      <c r="B868" s="331"/>
      <c r="C868" s="332"/>
      <c r="D868" s="332"/>
      <c r="E868" s="332"/>
      <c r="F868" s="332"/>
      <c r="H868" s="332"/>
      <c r="I868" s="228"/>
      <c r="J868" s="228"/>
      <c r="K868" s="228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</row>
    <row r="869" spans="2:26" ht="15.75" customHeight="1" x14ac:dyDescent="0.2">
      <c r="B869" s="331"/>
      <c r="C869" s="332"/>
      <c r="D869" s="332"/>
      <c r="E869" s="332"/>
      <c r="F869" s="332"/>
      <c r="H869" s="332"/>
      <c r="I869" s="228"/>
      <c r="J869" s="228"/>
      <c r="K869" s="228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</row>
    <row r="870" spans="2:26" ht="15.75" customHeight="1" x14ac:dyDescent="0.2">
      <c r="B870" s="331"/>
      <c r="C870" s="332"/>
      <c r="D870" s="332"/>
      <c r="E870" s="332"/>
      <c r="F870" s="332"/>
      <c r="H870" s="332"/>
      <c r="I870" s="228"/>
      <c r="J870" s="228"/>
      <c r="K870" s="228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</row>
    <row r="871" spans="2:26" ht="15.75" customHeight="1" x14ac:dyDescent="0.2">
      <c r="B871" s="331"/>
      <c r="C871" s="332"/>
      <c r="D871" s="332"/>
      <c r="E871" s="332"/>
      <c r="F871" s="332"/>
      <c r="H871" s="332"/>
      <c r="I871" s="228"/>
      <c r="J871" s="228"/>
      <c r="K871" s="228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</row>
    <row r="872" spans="2:26" ht="15.75" customHeight="1" x14ac:dyDescent="0.2">
      <c r="B872" s="331"/>
      <c r="C872" s="332"/>
      <c r="D872" s="332"/>
      <c r="E872" s="332"/>
      <c r="F872" s="332"/>
      <c r="H872" s="332"/>
      <c r="I872" s="228"/>
      <c r="J872" s="228"/>
      <c r="K872" s="228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</row>
    <row r="873" spans="2:26" ht="15.75" customHeight="1" x14ac:dyDescent="0.2">
      <c r="B873" s="331"/>
      <c r="C873" s="332"/>
      <c r="D873" s="332"/>
      <c r="E873" s="332"/>
      <c r="F873" s="332"/>
      <c r="H873" s="332"/>
      <c r="I873" s="228"/>
      <c r="J873" s="228"/>
      <c r="K873" s="228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</row>
    <row r="874" spans="2:26" ht="15.75" customHeight="1" x14ac:dyDescent="0.2">
      <c r="B874" s="331"/>
      <c r="C874" s="332"/>
      <c r="D874" s="332"/>
      <c r="E874" s="332"/>
      <c r="F874" s="332"/>
      <c r="H874" s="332"/>
      <c r="I874" s="228"/>
      <c r="J874" s="228"/>
      <c r="K874" s="228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</row>
    <row r="875" spans="2:26" ht="15.75" customHeight="1" x14ac:dyDescent="0.2">
      <c r="B875" s="331"/>
      <c r="C875" s="332"/>
      <c r="D875" s="332"/>
      <c r="E875" s="332"/>
      <c r="F875" s="332"/>
      <c r="H875" s="332"/>
      <c r="I875" s="228"/>
      <c r="J875" s="228"/>
      <c r="K875" s="228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</row>
    <row r="876" spans="2:26" ht="15.75" customHeight="1" x14ac:dyDescent="0.2">
      <c r="B876" s="331"/>
      <c r="C876" s="332"/>
      <c r="D876" s="332"/>
      <c r="E876" s="332"/>
      <c r="F876" s="332"/>
      <c r="H876" s="332"/>
      <c r="I876" s="228"/>
      <c r="J876" s="228"/>
      <c r="K876" s="228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</row>
    <row r="877" spans="2:26" ht="15.75" customHeight="1" x14ac:dyDescent="0.2">
      <c r="B877" s="331"/>
      <c r="C877" s="332"/>
      <c r="D877" s="332"/>
      <c r="E877" s="332"/>
      <c r="F877" s="332"/>
      <c r="H877" s="332"/>
      <c r="I877" s="228"/>
      <c r="J877" s="228"/>
      <c r="K877" s="228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</row>
    <row r="878" spans="2:26" ht="15.75" customHeight="1" x14ac:dyDescent="0.2">
      <c r="B878" s="331"/>
      <c r="C878" s="332"/>
      <c r="D878" s="332"/>
      <c r="E878" s="332"/>
      <c r="F878" s="332"/>
      <c r="H878" s="332"/>
      <c r="I878" s="228"/>
      <c r="J878" s="228"/>
      <c r="K878" s="228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</row>
    <row r="879" spans="2:26" ht="15.75" customHeight="1" x14ac:dyDescent="0.2">
      <c r="B879" s="331"/>
      <c r="C879" s="332"/>
      <c r="D879" s="332"/>
      <c r="E879" s="332"/>
      <c r="F879" s="332"/>
      <c r="H879" s="332"/>
      <c r="I879" s="228"/>
      <c r="J879" s="228"/>
      <c r="K879" s="228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</row>
    <row r="880" spans="2:26" ht="15.75" customHeight="1" x14ac:dyDescent="0.2">
      <c r="B880" s="331"/>
      <c r="C880" s="332"/>
      <c r="D880" s="332"/>
      <c r="E880" s="332"/>
      <c r="F880" s="332"/>
      <c r="H880" s="332"/>
      <c r="I880" s="228"/>
      <c r="J880" s="228"/>
      <c r="K880" s="228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</row>
    <row r="881" spans="2:26" ht="15.75" customHeight="1" x14ac:dyDescent="0.2">
      <c r="B881" s="331"/>
      <c r="C881" s="332"/>
      <c r="D881" s="332"/>
      <c r="E881" s="332"/>
      <c r="F881" s="332"/>
      <c r="H881" s="332"/>
      <c r="I881" s="228"/>
      <c r="J881" s="228"/>
      <c r="K881" s="228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</row>
    <row r="882" spans="2:26" ht="15.75" customHeight="1" x14ac:dyDescent="0.2">
      <c r="B882" s="331"/>
      <c r="C882" s="332"/>
      <c r="D882" s="332"/>
      <c r="E882" s="332"/>
      <c r="F882" s="332"/>
      <c r="H882" s="332"/>
      <c r="I882" s="228"/>
      <c r="J882" s="228"/>
      <c r="K882" s="228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</row>
    <row r="883" spans="2:26" ht="15.75" customHeight="1" x14ac:dyDescent="0.2">
      <c r="B883" s="331"/>
      <c r="C883" s="332"/>
      <c r="D883" s="332"/>
      <c r="E883" s="332"/>
      <c r="F883" s="332"/>
      <c r="H883" s="332"/>
      <c r="I883" s="228"/>
      <c r="J883" s="228"/>
      <c r="K883" s="228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</row>
    <row r="884" spans="2:26" ht="15.75" customHeight="1" x14ac:dyDescent="0.2">
      <c r="B884" s="331"/>
      <c r="C884" s="332"/>
      <c r="D884" s="332"/>
      <c r="E884" s="332"/>
      <c r="F884" s="332"/>
      <c r="H884" s="332"/>
      <c r="I884" s="228"/>
      <c r="J884" s="228"/>
      <c r="K884" s="228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</row>
  </sheetData>
  <mergeCells count="15">
    <mergeCell ref="I6:I7"/>
    <mergeCell ref="J6:J7"/>
    <mergeCell ref="A1:J1"/>
    <mergeCell ref="A2:J2"/>
    <mergeCell ref="A3:J3"/>
    <mergeCell ref="A4:J4"/>
    <mergeCell ref="G5:J5"/>
    <mergeCell ref="H6:H7"/>
    <mergeCell ref="A6:A7"/>
    <mergeCell ref="D447:F447"/>
    <mergeCell ref="D448:F448"/>
    <mergeCell ref="D592:F592"/>
    <mergeCell ref="D593:F593"/>
    <mergeCell ref="B6:F7"/>
    <mergeCell ref="G6:G7"/>
  </mergeCells>
  <pageMargins left="0.31496062992125984" right="0.31496062992125984" top="0.74803149606299213" bottom="0.74803149606299213" header="0.31496062992125984" footer="0.31496062992125984"/>
  <pageSetup paperSize="9" orientation="portrait" r:id="rId1"/>
  <ignoredErrors>
    <ignoredError sqref="J470 J464 J126:J127 J140 J135 J131 H131 J158 H158 J165 J154 J207 J211 J333 J331 J106 J248 J245 J236 J253 J25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59"/>
  <sheetViews>
    <sheetView workbookViewId="0">
      <selection activeCell="E12" sqref="E12"/>
    </sheetView>
  </sheetViews>
  <sheetFormatPr defaultColWidth="17.28515625" defaultRowHeight="12.75" x14ac:dyDescent="0.2"/>
  <cols>
    <col min="1" max="1" width="3.7109375" style="71" customWidth="1"/>
    <col min="2" max="2" width="6.7109375" style="1" customWidth="1"/>
    <col min="3" max="3" width="33.85546875" style="1" customWidth="1"/>
    <col min="4" max="4" width="11" style="62" customWidth="1"/>
    <col min="5" max="5" width="11.7109375" style="62" customWidth="1"/>
    <col min="6" max="6" width="8.85546875" style="62" customWidth="1"/>
    <col min="7" max="7" width="11" style="62" customWidth="1"/>
    <col min="8" max="8" width="9.85546875" style="1" customWidth="1"/>
    <col min="9" max="18" width="9.140625" style="1" customWidth="1"/>
    <col min="19" max="26" width="8" style="1" customWidth="1"/>
    <col min="27" max="256" width="17.28515625" style="1"/>
    <col min="257" max="257" width="5.5703125" style="1" customWidth="1"/>
    <col min="258" max="258" width="6.7109375" style="1" customWidth="1"/>
    <col min="259" max="259" width="33.85546875" style="1" customWidth="1"/>
    <col min="260" max="260" width="12.28515625" style="1" customWidth="1"/>
    <col min="261" max="261" width="12.140625" style="1" customWidth="1"/>
    <col min="262" max="262" width="8" style="1" customWidth="1"/>
    <col min="263" max="263" width="11" style="1" customWidth="1"/>
    <col min="264" max="264" width="9.85546875" style="1" customWidth="1"/>
    <col min="265" max="274" width="9.140625" style="1" customWidth="1"/>
    <col min="275" max="282" width="8" style="1" customWidth="1"/>
    <col min="283" max="512" width="17.28515625" style="1"/>
    <col min="513" max="513" width="5.5703125" style="1" customWidth="1"/>
    <col min="514" max="514" width="6.7109375" style="1" customWidth="1"/>
    <col min="515" max="515" width="33.85546875" style="1" customWidth="1"/>
    <col min="516" max="516" width="12.28515625" style="1" customWidth="1"/>
    <col min="517" max="517" width="12.140625" style="1" customWidth="1"/>
    <col min="518" max="518" width="8" style="1" customWidth="1"/>
    <col min="519" max="519" width="11" style="1" customWidth="1"/>
    <col min="520" max="520" width="9.85546875" style="1" customWidth="1"/>
    <col min="521" max="530" width="9.140625" style="1" customWidth="1"/>
    <col min="531" max="538" width="8" style="1" customWidth="1"/>
    <col min="539" max="768" width="17.28515625" style="1"/>
    <col min="769" max="769" width="5.5703125" style="1" customWidth="1"/>
    <col min="770" max="770" width="6.7109375" style="1" customWidth="1"/>
    <col min="771" max="771" width="33.85546875" style="1" customWidth="1"/>
    <col min="772" max="772" width="12.28515625" style="1" customWidth="1"/>
    <col min="773" max="773" width="12.140625" style="1" customWidth="1"/>
    <col min="774" max="774" width="8" style="1" customWidth="1"/>
    <col min="775" max="775" width="11" style="1" customWidth="1"/>
    <col min="776" max="776" width="9.85546875" style="1" customWidth="1"/>
    <col min="777" max="786" width="9.140625" style="1" customWidth="1"/>
    <col min="787" max="794" width="8" style="1" customWidth="1"/>
    <col min="795" max="1024" width="17.28515625" style="1"/>
    <col min="1025" max="1025" width="5.5703125" style="1" customWidth="1"/>
    <col min="1026" max="1026" width="6.7109375" style="1" customWidth="1"/>
    <col min="1027" max="1027" width="33.85546875" style="1" customWidth="1"/>
    <col min="1028" max="1028" width="12.28515625" style="1" customWidth="1"/>
    <col min="1029" max="1029" width="12.140625" style="1" customWidth="1"/>
    <col min="1030" max="1030" width="8" style="1" customWidth="1"/>
    <col min="1031" max="1031" width="11" style="1" customWidth="1"/>
    <col min="1032" max="1032" width="9.85546875" style="1" customWidth="1"/>
    <col min="1033" max="1042" width="9.140625" style="1" customWidth="1"/>
    <col min="1043" max="1050" width="8" style="1" customWidth="1"/>
    <col min="1051" max="1280" width="17.28515625" style="1"/>
    <col min="1281" max="1281" width="5.5703125" style="1" customWidth="1"/>
    <col min="1282" max="1282" width="6.7109375" style="1" customWidth="1"/>
    <col min="1283" max="1283" width="33.85546875" style="1" customWidth="1"/>
    <col min="1284" max="1284" width="12.28515625" style="1" customWidth="1"/>
    <col min="1285" max="1285" width="12.140625" style="1" customWidth="1"/>
    <col min="1286" max="1286" width="8" style="1" customWidth="1"/>
    <col min="1287" max="1287" width="11" style="1" customWidth="1"/>
    <col min="1288" max="1288" width="9.85546875" style="1" customWidth="1"/>
    <col min="1289" max="1298" width="9.140625" style="1" customWidth="1"/>
    <col min="1299" max="1306" width="8" style="1" customWidth="1"/>
    <col min="1307" max="1536" width="17.28515625" style="1"/>
    <col min="1537" max="1537" width="5.5703125" style="1" customWidth="1"/>
    <col min="1538" max="1538" width="6.7109375" style="1" customWidth="1"/>
    <col min="1539" max="1539" width="33.85546875" style="1" customWidth="1"/>
    <col min="1540" max="1540" width="12.28515625" style="1" customWidth="1"/>
    <col min="1541" max="1541" width="12.140625" style="1" customWidth="1"/>
    <col min="1542" max="1542" width="8" style="1" customWidth="1"/>
    <col min="1543" max="1543" width="11" style="1" customWidth="1"/>
    <col min="1544" max="1544" width="9.85546875" style="1" customWidth="1"/>
    <col min="1545" max="1554" width="9.140625" style="1" customWidth="1"/>
    <col min="1555" max="1562" width="8" style="1" customWidth="1"/>
    <col min="1563" max="1792" width="17.28515625" style="1"/>
    <col min="1793" max="1793" width="5.5703125" style="1" customWidth="1"/>
    <col min="1794" max="1794" width="6.7109375" style="1" customWidth="1"/>
    <col min="1795" max="1795" width="33.85546875" style="1" customWidth="1"/>
    <col min="1796" max="1796" width="12.28515625" style="1" customWidth="1"/>
    <col min="1797" max="1797" width="12.140625" style="1" customWidth="1"/>
    <col min="1798" max="1798" width="8" style="1" customWidth="1"/>
    <col min="1799" max="1799" width="11" style="1" customWidth="1"/>
    <col min="1800" max="1800" width="9.85546875" style="1" customWidth="1"/>
    <col min="1801" max="1810" width="9.140625" style="1" customWidth="1"/>
    <col min="1811" max="1818" width="8" style="1" customWidth="1"/>
    <col min="1819" max="2048" width="17.28515625" style="1"/>
    <col min="2049" max="2049" width="5.5703125" style="1" customWidth="1"/>
    <col min="2050" max="2050" width="6.7109375" style="1" customWidth="1"/>
    <col min="2051" max="2051" width="33.85546875" style="1" customWidth="1"/>
    <col min="2052" max="2052" width="12.28515625" style="1" customWidth="1"/>
    <col min="2053" max="2053" width="12.140625" style="1" customWidth="1"/>
    <col min="2054" max="2054" width="8" style="1" customWidth="1"/>
    <col min="2055" max="2055" width="11" style="1" customWidth="1"/>
    <col min="2056" max="2056" width="9.85546875" style="1" customWidth="1"/>
    <col min="2057" max="2066" width="9.140625" style="1" customWidth="1"/>
    <col min="2067" max="2074" width="8" style="1" customWidth="1"/>
    <col min="2075" max="2304" width="17.28515625" style="1"/>
    <col min="2305" max="2305" width="5.5703125" style="1" customWidth="1"/>
    <col min="2306" max="2306" width="6.7109375" style="1" customWidth="1"/>
    <col min="2307" max="2307" width="33.85546875" style="1" customWidth="1"/>
    <col min="2308" max="2308" width="12.28515625" style="1" customWidth="1"/>
    <col min="2309" max="2309" width="12.140625" style="1" customWidth="1"/>
    <col min="2310" max="2310" width="8" style="1" customWidth="1"/>
    <col min="2311" max="2311" width="11" style="1" customWidth="1"/>
    <col min="2312" max="2312" width="9.85546875" style="1" customWidth="1"/>
    <col min="2313" max="2322" width="9.140625" style="1" customWidth="1"/>
    <col min="2323" max="2330" width="8" style="1" customWidth="1"/>
    <col min="2331" max="2560" width="17.28515625" style="1"/>
    <col min="2561" max="2561" width="5.5703125" style="1" customWidth="1"/>
    <col min="2562" max="2562" width="6.7109375" style="1" customWidth="1"/>
    <col min="2563" max="2563" width="33.85546875" style="1" customWidth="1"/>
    <col min="2564" max="2564" width="12.28515625" style="1" customWidth="1"/>
    <col min="2565" max="2565" width="12.140625" style="1" customWidth="1"/>
    <col min="2566" max="2566" width="8" style="1" customWidth="1"/>
    <col min="2567" max="2567" width="11" style="1" customWidth="1"/>
    <col min="2568" max="2568" width="9.85546875" style="1" customWidth="1"/>
    <col min="2569" max="2578" width="9.140625" style="1" customWidth="1"/>
    <col min="2579" max="2586" width="8" style="1" customWidth="1"/>
    <col min="2587" max="2816" width="17.28515625" style="1"/>
    <col min="2817" max="2817" width="5.5703125" style="1" customWidth="1"/>
    <col min="2818" max="2818" width="6.7109375" style="1" customWidth="1"/>
    <col min="2819" max="2819" width="33.85546875" style="1" customWidth="1"/>
    <col min="2820" max="2820" width="12.28515625" style="1" customWidth="1"/>
    <col min="2821" max="2821" width="12.140625" style="1" customWidth="1"/>
    <col min="2822" max="2822" width="8" style="1" customWidth="1"/>
    <col min="2823" max="2823" width="11" style="1" customWidth="1"/>
    <col min="2824" max="2824" width="9.85546875" style="1" customWidth="1"/>
    <col min="2825" max="2834" width="9.140625" style="1" customWidth="1"/>
    <col min="2835" max="2842" width="8" style="1" customWidth="1"/>
    <col min="2843" max="3072" width="17.28515625" style="1"/>
    <col min="3073" max="3073" width="5.5703125" style="1" customWidth="1"/>
    <col min="3074" max="3074" width="6.7109375" style="1" customWidth="1"/>
    <col min="3075" max="3075" width="33.85546875" style="1" customWidth="1"/>
    <col min="3076" max="3076" width="12.28515625" style="1" customWidth="1"/>
    <col min="3077" max="3077" width="12.140625" style="1" customWidth="1"/>
    <col min="3078" max="3078" width="8" style="1" customWidth="1"/>
    <col min="3079" max="3079" width="11" style="1" customWidth="1"/>
    <col min="3080" max="3080" width="9.85546875" style="1" customWidth="1"/>
    <col min="3081" max="3090" width="9.140625" style="1" customWidth="1"/>
    <col min="3091" max="3098" width="8" style="1" customWidth="1"/>
    <col min="3099" max="3328" width="17.28515625" style="1"/>
    <col min="3329" max="3329" width="5.5703125" style="1" customWidth="1"/>
    <col min="3330" max="3330" width="6.7109375" style="1" customWidth="1"/>
    <col min="3331" max="3331" width="33.85546875" style="1" customWidth="1"/>
    <col min="3332" max="3332" width="12.28515625" style="1" customWidth="1"/>
    <col min="3333" max="3333" width="12.140625" style="1" customWidth="1"/>
    <col min="3334" max="3334" width="8" style="1" customWidth="1"/>
    <col min="3335" max="3335" width="11" style="1" customWidth="1"/>
    <col min="3336" max="3336" width="9.85546875" style="1" customWidth="1"/>
    <col min="3337" max="3346" width="9.140625" style="1" customWidth="1"/>
    <col min="3347" max="3354" width="8" style="1" customWidth="1"/>
    <col min="3355" max="3584" width="17.28515625" style="1"/>
    <col min="3585" max="3585" width="5.5703125" style="1" customWidth="1"/>
    <col min="3586" max="3586" width="6.7109375" style="1" customWidth="1"/>
    <col min="3587" max="3587" width="33.85546875" style="1" customWidth="1"/>
    <col min="3588" max="3588" width="12.28515625" style="1" customWidth="1"/>
    <col min="3589" max="3589" width="12.140625" style="1" customWidth="1"/>
    <col min="3590" max="3590" width="8" style="1" customWidth="1"/>
    <col min="3591" max="3591" width="11" style="1" customWidth="1"/>
    <col min="3592" max="3592" width="9.85546875" style="1" customWidth="1"/>
    <col min="3593" max="3602" width="9.140625" style="1" customWidth="1"/>
    <col min="3603" max="3610" width="8" style="1" customWidth="1"/>
    <col min="3611" max="3840" width="17.28515625" style="1"/>
    <col min="3841" max="3841" width="5.5703125" style="1" customWidth="1"/>
    <col min="3842" max="3842" width="6.7109375" style="1" customWidth="1"/>
    <col min="3843" max="3843" width="33.85546875" style="1" customWidth="1"/>
    <col min="3844" max="3844" width="12.28515625" style="1" customWidth="1"/>
    <col min="3845" max="3845" width="12.140625" style="1" customWidth="1"/>
    <col min="3846" max="3846" width="8" style="1" customWidth="1"/>
    <col min="3847" max="3847" width="11" style="1" customWidth="1"/>
    <col min="3848" max="3848" width="9.85546875" style="1" customWidth="1"/>
    <col min="3849" max="3858" width="9.140625" style="1" customWidth="1"/>
    <col min="3859" max="3866" width="8" style="1" customWidth="1"/>
    <col min="3867" max="4096" width="17.28515625" style="1"/>
    <col min="4097" max="4097" width="5.5703125" style="1" customWidth="1"/>
    <col min="4098" max="4098" width="6.7109375" style="1" customWidth="1"/>
    <col min="4099" max="4099" width="33.85546875" style="1" customWidth="1"/>
    <col min="4100" max="4100" width="12.28515625" style="1" customWidth="1"/>
    <col min="4101" max="4101" width="12.140625" style="1" customWidth="1"/>
    <col min="4102" max="4102" width="8" style="1" customWidth="1"/>
    <col min="4103" max="4103" width="11" style="1" customWidth="1"/>
    <col min="4104" max="4104" width="9.85546875" style="1" customWidth="1"/>
    <col min="4105" max="4114" width="9.140625" style="1" customWidth="1"/>
    <col min="4115" max="4122" width="8" style="1" customWidth="1"/>
    <col min="4123" max="4352" width="17.28515625" style="1"/>
    <col min="4353" max="4353" width="5.5703125" style="1" customWidth="1"/>
    <col min="4354" max="4354" width="6.7109375" style="1" customWidth="1"/>
    <col min="4355" max="4355" width="33.85546875" style="1" customWidth="1"/>
    <col min="4356" max="4356" width="12.28515625" style="1" customWidth="1"/>
    <col min="4357" max="4357" width="12.140625" style="1" customWidth="1"/>
    <col min="4358" max="4358" width="8" style="1" customWidth="1"/>
    <col min="4359" max="4359" width="11" style="1" customWidth="1"/>
    <col min="4360" max="4360" width="9.85546875" style="1" customWidth="1"/>
    <col min="4361" max="4370" width="9.140625" style="1" customWidth="1"/>
    <col min="4371" max="4378" width="8" style="1" customWidth="1"/>
    <col min="4379" max="4608" width="17.28515625" style="1"/>
    <col min="4609" max="4609" width="5.5703125" style="1" customWidth="1"/>
    <col min="4610" max="4610" width="6.7109375" style="1" customWidth="1"/>
    <col min="4611" max="4611" width="33.85546875" style="1" customWidth="1"/>
    <col min="4612" max="4612" width="12.28515625" style="1" customWidth="1"/>
    <col min="4613" max="4613" width="12.140625" style="1" customWidth="1"/>
    <col min="4614" max="4614" width="8" style="1" customWidth="1"/>
    <col min="4615" max="4615" width="11" style="1" customWidth="1"/>
    <col min="4616" max="4616" width="9.85546875" style="1" customWidth="1"/>
    <col min="4617" max="4626" width="9.140625" style="1" customWidth="1"/>
    <col min="4627" max="4634" width="8" style="1" customWidth="1"/>
    <col min="4635" max="4864" width="17.28515625" style="1"/>
    <col min="4865" max="4865" width="5.5703125" style="1" customWidth="1"/>
    <col min="4866" max="4866" width="6.7109375" style="1" customWidth="1"/>
    <col min="4867" max="4867" width="33.85546875" style="1" customWidth="1"/>
    <col min="4868" max="4868" width="12.28515625" style="1" customWidth="1"/>
    <col min="4869" max="4869" width="12.140625" style="1" customWidth="1"/>
    <col min="4870" max="4870" width="8" style="1" customWidth="1"/>
    <col min="4871" max="4871" width="11" style="1" customWidth="1"/>
    <col min="4872" max="4872" width="9.85546875" style="1" customWidth="1"/>
    <col min="4873" max="4882" width="9.140625" style="1" customWidth="1"/>
    <col min="4883" max="4890" width="8" style="1" customWidth="1"/>
    <col min="4891" max="5120" width="17.28515625" style="1"/>
    <col min="5121" max="5121" width="5.5703125" style="1" customWidth="1"/>
    <col min="5122" max="5122" width="6.7109375" style="1" customWidth="1"/>
    <col min="5123" max="5123" width="33.85546875" style="1" customWidth="1"/>
    <col min="5124" max="5124" width="12.28515625" style="1" customWidth="1"/>
    <col min="5125" max="5125" width="12.140625" style="1" customWidth="1"/>
    <col min="5126" max="5126" width="8" style="1" customWidth="1"/>
    <col min="5127" max="5127" width="11" style="1" customWidth="1"/>
    <col min="5128" max="5128" width="9.85546875" style="1" customWidth="1"/>
    <col min="5129" max="5138" width="9.140625" style="1" customWidth="1"/>
    <col min="5139" max="5146" width="8" style="1" customWidth="1"/>
    <col min="5147" max="5376" width="17.28515625" style="1"/>
    <col min="5377" max="5377" width="5.5703125" style="1" customWidth="1"/>
    <col min="5378" max="5378" width="6.7109375" style="1" customWidth="1"/>
    <col min="5379" max="5379" width="33.85546875" style="1" customWidth="1"/>
    <col min="5380" max="5380" width="12.28515625" style="1" customWidth="1"/>
    <col min="5381" max="5381" width="12.140625" style="1" customWidth="1"/>
    <col min="5382" max="5382" width="8" style="1" customWidth="1"/>
    <col min="5383" max="5383" width="11" style="1" customWidth="1"/>
    <col min="5384" max="5384" width="9.85546875" style="1" customWidth="1"/>
    <col min="5385" max="5394" width="9.140625" style="1" customWidth="1"/>
    <col min="5395" max="5402" width="8" style="1" customWidth="1"/>
    <col min="5403" max="5632" width="17.28515625" style="1"/>
    <col min="5633" max="5633" width="5.5703125" style="1" customWidth="1"/>
    <col min="5634" max="5634" width="6.7109375" style="1" customWidth="1"/>
    <col min="5635" max="5635" width="33.85546875" style="1" customWidth="1"/>
    <col min="5636" max="5636" width="12.28515625" style="1" customWidth="1"/>
    <col min="5637" max="5637" width="12.140625" style="1" customWidth="1"/>
    <col min="5638" max="5638" width="8" style="1" customWidth="1"/>
    <col min="5639" max="5639" width="11" style="1" customWidth="1"/>
    <col min="5640" max="5640" width="9.85546875" style="1" customWidth="1"/>
    <col min="5641" max="5650" width="9.140625" style="1" customWidth="1"/>
    <col min="5651" max="5658" width="8" style="1" customWidth="1"/>
    <col min="5659" max="5888" width="17.28515625" style="1"/>
    <col min="5889" max="5889" width="5.5703125" style="1" customWidth="1"/>
    <col min="5890" max="5890" width="6.7109375" style="1" customWidth="1"/>
    <col min="5891" max="5891" width="33.85546875" style="1" customWidth="1"/>
    <col min="5892" max="5892" width="12.28515625" style="1" customWidth="1"/>
    <col min="5893" max="5893" width="12.140625" style="1" customWidth="1"/>
    <col min="5894" max="5894" width="8" style="1" customWidth="1"/>
    <col min="5895" max="5895" width="11" style="1" customWidth="1"/>
    <col min="5896" max="5896" width="9.85546875" style="1" customWidth="1"/>
    <col min="5897" max="5906" width="9.140625" style="1" customWidth="1"/>
    <col min="5907" max="5914" width="8" style="1" customWidth="1"/>
    <col min="5915" max="6144" width="17.28515625" style="1"/>
    <col min="6145" max="6145" width="5.5703125" style="1" customWidth="1"/>
    <col min="6146" max="6146" width="6.7109375" style="1" customWidth="1"/>
    <col min="6147" max="6147" width="33.85546875" style="1" customWidth="1"/>
    <col min="6148" max="6148" width="12.28515625" style="1" customWidth="1"/>
    <col min="6149" max="6149" width="12.140625" style="1" customWidth="1"/>
    <col min="6150" max="6150" width="8" style="1" customWidth="1"/>
    <col min="6151" max="6151" width="11" style="1" customWidth="1"/>
    <col min="6152" max="6152" width="9.85546875" style="1" customWidth="1"/>
    <col min="6153" max="6162" width="9.140625" style="1" customWidth="1"/>
    <col min="6163" max="6170" width="8" style="1" customWidth="1"/>
    <col min="6171" max="6400" width="17.28515625" style="1"/>
    <col min="6401" max="6401" width="5.5703125" style="1" customWidth="1"/>
    <col min="6402" max="6402" width="6.7109375" style="1" customWidth="1"/>
    <col min="6403" max="6403" width="33.85546875" style="1" customWidth="1"/>
    <col min="6404" max="6404" width="12.28515625" style="1" customWidth="1"/>
    <col min="6405" max="6405" width="12.140625" style="1" customWidth="1"/>
    <col min="6406" max="6406" width="8" style="1" customWidth="1"/>
    <col min="6407" max="6407" width="11" style="1" customWidth="1"/>
    <col min="6408" max="6408" width="9.85546875" style="1" customWidth="1"/>
    <col min="6409" max="6418" width="9.140625" style="1" customWidth="1"/>
    <col min="6419" max="6426" width="8" style="1" customWidth="1"/>
    <col min="6427" max="6656" width="17.28515625" style="1"/>
    <col min="6657" max="6657" width="5.5703125" style="1" customWidth="1"/>
    <col min="6658" max="6658" width="6.7109375" style="1" customWidth="1"/>
    <col min="6659" max="6659" width="33.85546875" style="1" customWidth="1"/>
    <col min="6660" max="6660" width="12.28515625" style="1" customWidth="1"/>
    <col min="6661" max="6661" width="12.140625" style="1" customWidth="1"/>
    <col min="6662" max="6662" width="8" style="1" customWidth="1"/>
    <col min="6663" max="6663" width="11" style="1" customWidth="1"/>
    <col min="6664" max="6664" width="9.85546875" style="1" customWidth="1"/>
    <col min="6665" max="6674" width="9.140625" style="1" customWidth="1"/>
    <col min="6675" max="6682" width="8" style="1" customWidth="1"/>
    <col min="6683" max="6912" width="17.28515625" style="1"/>
    <col min="6913" max="6913" width="5.5703125" style="1" customWidth="1"/>
    <col min="6914" max="6914" width="6.7109375" style="1" customWidth="1"/>
    <col min="6915" max="6915" width="33.85546875" style="1" customWidth="1"/>
    <col min="6916" max="6916" width="12.28515625" style="1" customWidth="1"/>
    <col min="6917" max="6917" width="12.140625" style="1" customWidth="1"/>
    <col min="6918" max="6918" width="8" style="1" customWidth="1"/>
    <col min="6919" max="6919" width="11" style="1" customWidth="1"/>
    <col min="6920" max="6920" width="9.85546875" style="1" customWidth="1"/>
    <col min="6921" max="6930" width="9.140625" style="1" customWidth="1"/>
    <col min="6931" max="6938" width="8" style="1" customWidth="1"/>
    <col min="6939" max="7168" width="17.28515625" style="1"/>
    <col min="7169" max="7169" width="5.5703125" style="1" customWidth="1"/>
    <col min="7170" max="7170" width="6.7109375" style="1" customWidth="1"/>
    <col min="7171" max="7171" width="33.85546875" style="1" customWidth="1"/>
    <col min="7172" max="7172" width="12.28515625" style="1" customWidth="1"/>
    <col min="7173" max="7173" width="12.140625" style="1" customWidth="1"/>
    <col min="7174" max="7174" width="8" style="1" customWidth="1"/>
    <col min="7175" max="7175" width="11" style="1" customWidth="1"/>
    <col min="7176" max="7176" width="9.85546875" style="1" customWidth="1"/>
    <col min="7177" max="7186" width="9.140625" style="1" customWidth="1"/>
    <col min="7187" max="7194" width="8" style="1" customWidth="1"/>
    <col min="7195" max="7424" width="17.28515625" style="1"/>
    <col min="7425" max="7425" width="5.5703125" style="1" customWidth="1"/>
    <col min="7426" max="7426" width="6.7109375" style="1" customWidth="1"/>
    <col min="7427" max="7427" width="33.85546875" style="1" customWidth="1"/>
    <col min="7428" max="7428" width="12.28515625" style="1" customWidth="1"/>
    <col min="7429" max="7429" width="12.140625" style="1" customWidth="1"/>
    <col min="7430" max="7430" width="8" style="1" customWidth="1"/>
    <col min="7431" max="7431" width="11" style="1" customWidth="1"/>
    <col min="7432" max="7432" width="9.85546875" style="1" customWidth="1"/>
    <col min="7433" max="7442" width="9.140625" style="1" customWidth="1"/>
    <col min="7443" max="7450" width="8" style="1" customWidth="1"/>
    <col min="7451" max="7680" width="17.28515625" style="1"/>
    <col min="7681" max="7681" width="5.5703125" style="1" customWidth="1"/>
    <col min="7682" max="7682" width="6.7109375" style="1" customWidth="1"/>
    <col min="7683" max="7683" width="33.85546875" style="1" customWidth="1"/>
    <col min="7684" max="7684" width="12.28515625" style="1" customWidth="1"/>
    <col min="7685" max="7685" width="12.140625" style="1" customWidth="1"/>
    <col min="7686" max="7686" width="8" style="1" customWidth="1"/>
    <col min="7687" max="7687" width="11" style="1" customWidth="1"/>
    <col min="7688" max="7688" width="9.85546875" style="1" customWidth="1"/>
    <col min="7689" max="7698" width="9.140625" style="1" customWidth="1"/>
    <col min="7699" max="7706" width="8" style="1" customWidth="1"/>
    <col min="7707" max="7936" width="17.28515625" style="1"/>
    <col min="7937" max="7937" width="5.5703125" style="1" customWidth="1"/>
    <col min="7938" max="7938" width="6.7109375" style="1" customWidth="1"/>
    <col min="7939" max="7939" width="33.85546875" style="1" customWidth="1"/>
    <col min="7940" max="7940" width="12.28515625" style="1" customWidth="1"/>
    <col min="7941" max="7941" width="12.140625" style="1" customWidth="1"/>
    <col min="7942" max="7942" width="8" style="1" customWidth="1"/>
    <col min="7943" max="7943" width="11" style="1" customWidth="1"/>
    <col min="7944" max="7944" width="9.85546875" style="1" customWidth="1"/>
    <col min="7945" max="7954" width="9.140625" style="1" customWidth="1"/>
    <col min="7955" max="7962" width="8" style="1" customWidth="1"/>
    <col min="7963" max="8192" width="17.28515625" style="1"/>
    <col min="8193" max="8193" width="5.5703125" style="1" customWidth="1"/>
    <col min="8194" max="8194" width="6.7109375" style="1" customWidth="1"/>
    <col min="8195" max="8195" width="33.85546875" style="1" customWidth="1"/>
    <col min="8196" max="8196" width="12.28515625" style="1" customWidth="1"/>
    <col min="8197" max="8197" width="12.140625" style="1" customWidth="1"/>
    <col min="8198" max="8198" width="8" style="1" customWidth="1"/>
    <col min="8199" max="8199" width="11" style="1" customWidth="1"/>
    <col min="8200" max="8200" width="9.85546875" style="1" customWidth="1"/>
    <col min="8201" max="8210" width="9.140625" style="1" customWidth="1"/>
    <col min="8211" max="8218" width="8" style="1" customWidth="1"/>
    <col min="8219" max="8448" width="17.28515625" style="1"/>
    <col min="8449" max="8449" width="5.5703125" style="1" customWidth="1"/>
    <col min="8450" max="8450" width="6.7109375" style="1" customWidth="1"/>
    <col min="8451" max="8451" width="33.85546875" style="1" customWidth="1"/>
    <col min="8452" max="8452" width="12.28515625" style="1" customWidth="1"/>
    <col min="8453" max="8453" width="12.140625" style="1" customWidth="1"/>
    <col min="8454" max="8454" width="8" style="1" customWidth="1"/>
    <col min="8455" max="8455" width="11" style="1" customWidth="1"/>
    <col min="8456" max="8456" width="9.85546875" style="1" customWidth="1"/>
    <col min="8457" max="8466" width="9.140625" style="1" customWidth="1"/>
    <col min="8467" max="8474" width="8" style="1" customWidth="1"/>
    <col min="8475" max="8704" width="17.28515625" style="1"/>
    <col min="8705" max="8705" width="5.5703125" style="1" customWidth="1"/>
    <col min="8706" max="8706" width="6.7109375" style="1" customWidth="1"/>
    <col min="8707" max="8707" width="33.85546875" style="1" customWidth="1"/>
    <col min="8708" max="8708" width="12.28515625" style="1" customWidth="1"/>
    <col min="8709" max="8709" width="12.140625" style="1" customWidth="1"/>
    <col min="8710" max="8710" width="8" style="1" customWidth="1"/>
    <col min="8711" max="8711" width="11" style="1" customWidth="1"/>
    <col min="8712" max="8712" width="9.85546875" style="1" customWidth="1"/>
    <col min="8713" max="8722" width="9.140625" style="1" customWidth="1"/>
    <col min="8723" max="8730" width="8" style="1" customWidth="1"/>
    <col min="8731" max="8960" width="17.28515625" style="1"/>
    <col min="8961" max="8961" width="5.5703125" style="1" customWidth="1"/>
    <col min="8962" max="8962" width="6.7109375" style="1" customWidth="1"/>
    <col min="8963" max="8963" width="33.85546875" style="1" customWidth="1"/>
    <col min="8964" max="8964" width="12.28515625" style="1" customWidth="1"/>
    <col min="8965" max="8965" width="12.140625" style="1" customWidth="1"/>
    <col min="8966" max="8966" width="8" style="1" customWidth="1"/>
    <col min="8967" max="8967" width="11" style="1" customWidth="1"/>
    <col min="8968" max="8968" width="9.85546875" style="1" customWidth="1"/>
    <col min="8969" max="8978" width="9.140625" style="1" customWidth="1"/>
    <col min="8979" max="8986" width="8" style="1" customWidth="1"/>
    <col min="8987" max="9216" width="17.28515625" style="1"/>
    <col min="9217" max="9217" width="5.5703125" style="1" customWidth="1"/>
    <col min="9218" max="9218" width="6.7109375" style="1" customWidth="1"/>
    <col min="9219" max="9219" width="33.85546875" style="1" customWidth="1"/>
    <col min="9220" max="9220" width="12.28515625" style="1" customWidth="1"/>
    <col min="9221" max="9221" width="12.140625" style="1" customWidth="1"/>
    <col min="9222" max="9222" width="8" style="1" customWidth="1"/>
    <col min="9223" max="9223" width="11" style="1" customWidth="1"/>
    <col min="9224" max="9224" width="9.85546875" style="1" customWidth="1"/>
    <col min="9225" max="9234" width="9.140625" style="1" customWidth="1"/>
    <col min="9235" max="9242" width="8" style="1" customWidth="1"/>
    <col min="9243" max="9472" width="17.28515625" style="1"/>
    <col min="9473" max="9473" width="5.5703125" style="1" customWidth="1"/>
    <col min="9474" max="9474" width="6.7109375" style="1" customWidth="1"/>
    <col min="9475" max="9475" width="33.85546875" style="1" customWidth="1"/>
    <col min="9476" max="9476" width="12.28515625" style="1" customWidth="1"/>
    <col min="9477" max="9477" width="12.140625" style="1" customWidth="1"/>
    <col min="9478" max="9478" width="8" style="1" customWidth="1"/>
    <col min="9479" max="9479" width="11" style="1" customWidth="1"/>
    <col min="9480" max="9480" width="9.85546875" style="1" customWidth="1"/>
    <col min="9481" max="9490" width="9.140625" style="1" customWidth="1"/>
    <col min="9491" max="9498" width="8" style="1" customWidth="1"/>
    <col min="9499" max="9728" width="17.28515625" style="1"/>
    <col min="9729" max="9729" width="5.5703125" style="1" customWidth="1"/>
    <col min="9730" max="9730" width="6.7109375" style="1" customWidth="1"/>
    <col min="9731" max="9731" width="33.85546875" style="1" customWidth="1"/>
    <col min="9732" max="9732" width="12.28515625" style="1" customWidth="1"/>
    <col min="9733" max="9733" width="12.140625" style="1" customWidth="1"/>
    <col min="9734" max="9734" width="8" style="1" customWidth="1"/>
    <col min="9735" max="9735" width="11" style="1" customWidth="1"/>
    <col min="9736" max="9736" width="9.85546875" style="1" customWidth="1"/>
    <col min="9737" max="9746" width="9.140625" style="1" customWidth="1"/>
    <col min="9747" max="9754" width="8" style="1" customWidth="1"/>
    <col min="9755" max="9984" width="17.28515625" style="1"/>
    <col min="9985" max="9985" width="5.5703125" style="1" customWidth="1"/>
    <col min="9986" max="9986" width="6.7109375" style="1" customWidth="1"/>
    <col min="9987" max="9987" width="33.85546875" style="1" customWidth="1"/>
    <col min="9988" max="9988" width="12.28515625" style="1" customWidth="1"/>
    <col min="9989" max="9989" width="12.140625" style="1" customWidth="1"/>
    <col min="9990" max="9990" width="8" style="1" customWidth="1"/>
    <col min="9991" max="9991" width="11" style="1" customWidth="1"/>
    <col min="9992" max="9992" width="9.85546875" style="1" customWidth="1"/>
    <col min="9993" max="10002" width="9.140625" style="1" customWidth="1"/>
    <col min="10003" max="10010" width="8" style="1" customWidth="1"/>
    <col min="10011" max="10240" width="17.28515625" style="1"/>
    <col min="10241" max="10241" width="5.5703125" style="1" customWidth="1"/>
    <col min="10242" max="10242" width="6.7109375" style="1" customWidth="1"/>
    <col min="10243" max="10243" width="33.85546875" style="1" customWidth="1"/>
    <col min="10244" max="10244" width="12.28515625" style="1" customWidth="1"/>
    <col min="10245" max="10245" width="12.140625" style="1" customWidth="1"/>
    <col min="10246" max="10246" width="8" style="1" customWidth="1"/>
    <col min="10247" max="10247" width="11" style="1" customWidth="1"/>
    <col min="10248" max="10248" width="9.85546875" style="1" customWidth="1"/>
    <col min="10249" max="10258" width="9.140625" style="1" customWidth="1"/>
    <col min="10259" max="10266" width="8" style="1" customWidth="1"/>
    <col min="10267" max="10496" width="17.28515625" style="1"/>
    <col min="10497" max="10497" width="5.5703125" style="1" customWidth="1"/>
    <col min="10498" max="10498" width="6.7109375" style="1" customWidth="1"/>
    <col min="10499" max="10499" width="33.85546875" style="1" customWidth="1"/>
    <col min="10500" max="10500" width="12.28515625" style="1" customWidth="1"/>
    <col min="10501" max="10501" width="12.140625" style="1" customWidth="1"/>
    <col min="10502" max="10502" width="8" style="1" customWidth="1"/>
    <col min="10503" max="10503" width="11" style="1" customWidth="1"/>
    <col min="10504" max="10504" width="9.85546875" style="1" customWidth="1"/>
    <col min="10505" max="10514" width="9.140625" style="1" customWidth="1"/>
    <col min="10515" max="10522" width="8" style="1" customWidth="1"/>
    <col min="10523" max="10752" width="17.28515625" style="1"/>
    <col min="10753" max="10753" width="5.5703125" style="1" customWidth="1"/>
    <col min="10754" max="10754" width="6.7109375" style="1" customWidth="1"/>
    <col min="10755" max="10755" width="33.85546875" style="1" customWidth="1"/>
    <col min="10756" max="10756" width="12.28515625" style="1" customWidth="1"/>
    <col min="10757" max="10757" width="12.140625" style="1" customWidth="1"/>
    <col min="10758" max="10758" width="8" style="1" customWidth="1"/>
    <col min="10759" max="10759" width="11" style="1" customWidth="1"/>
    <col min="10760" max="10760" width="9.85546875" style="1" customWidth="1"/>
    <col min="10761" max="10770" width="9.140625" style="1" customWidth="1"/>
    <col min="10771" max="10778" width="8" style="1" customWidth="1"/>
    <col min="10779" max="11008" width="17.28515625" style="1"/>
    <col min="11009" max="11009" width="5.5703125" style="1" customWidth="1"/>
    <col min="11010" max="11010" width="6.7109375" style="1" customWidth="1"/>
    <col min="11011" max="11011" width="33.85546875" style="1" customWidth="1"/>
    <col min="11012" max="11012" width="12.28515625" style="1" customWidth="1"/>
    <col min="11013" max="11013" width="12.140625" style="1" customWidth="1"/>
    <col min="11014" max="11014" width="8" style="1" customWidth="1"/>
    <col min="11015" max="11015" width="11" style="1" customWidth="1"/>
    <col min="11016" max="11016" width="9.85546875" style="1" customWidth="1"/>
    <col min="11017" max="11026" width="9.140625" style="1" customWidth="1"/>
    <col min="11027" max="11034" width="8" style="1" customWidth="1"/>
    <col min="11035" max="11264" width="17.28515625" style="1"/>
    <col min="11265" max="11265" width="5.5703125" style="1" customWidth="1"/>
    <col min="11266" max="11266" width="6.7109375" style="1" customWidth="1"/>
    <col min="11267" max="11267" width="33.85546875" style="1" customWidth="1"/>
    <col min="11268" max="11268" width="12.28515625" style="1" customWidth="1"/>
    <col min="11269" max="11269" width="12.140625" style="1" customWidth="1"/>
    <col min="11270" max="11270" width="8" style="1" customWidth="1"/>
    <col min="11271" max="11271" width="11" style="1" customWidth="1"/>
    <col min="11272" max="11272" width="9.85546875" style="1" customWidth="1"/>
    <col min="11273" max="11282" width="9.140625" style="1" customWidth="1"/>
    <col min="11283" max="11290" width="8" style="1" customWidth="1"/>
    <col min="11291" max="11520" width="17.28515625" style="1"/>
    <col min="11521" max="11521" width="5.5703125" style="1" customWidth="1"/>
    <col min="11522" max="11522" width="6.7109375" style="1" customWidth="1"/>
    <col min="11523" max="11523" width="33.85546875" style="1" customWidth="1"/>
    <col min="11524" max="11524" width="12.28515625" style="1" customWidth="1"/>
    <col min="11525" max="11525" width="12.140625" style="1" customWidth="1"/>
    <col min="11526" max="11526" width="8" style="1" customWidth="1"/>
    <col min="11527" max="11527" width="11" style="1" customWidth="1"/>
    <col min="11528" max="11528" width="9.85546875" style="1" customWidth="1"/>
    <col min="11529" max="11538" width="9.140625" style="1" customWidth="1"/>
    <col min="11539" max="11546" width="8" style="1" customWidth="1"/>
    <col min="11547" max="11776" width="17.28515625" style="1"/>
    <col min="11777" max="11777" width="5.5703125" style="1" customWidth="1"/>
    <col min="11778" max="11778" width="6.7109375" style="1" customWidth="1"/>
    <col min="11779" max="11779" width="33.85546875" style="1" customWidth="1"/>
    <col min="11780" max="11780" width="12.28515625" style="1" customWidth="1"/>
    <col min="11781" max="11781" width="12.140625" style="1" customWidth="1"/>
    <col min="11782" max="11782" width="8" style="1" customWidth="1"/>
    <col min="11783" max="11783" width="11" style="1" customWidth="1"/>
    <col min="11784" max="11784" width="9.85546875" style="1" customWidth="1"/>
    <col min="11785" max="11794" width="9.140625" style="1" customWidth="1"/>
    <col min="11795" max="11802" width="8" style="1" customWidth="1"/>
    <col min="11803" max="12032" width="17.28515625" style="1"/>
    <col min="12033" max="12033" width="5.5703125" style="1" customWidth="1"/>
    <col min="12034" max="12034" width="6.7109375" style="1" customWidth="1"/>
    <col min="12035" max="12035" width="33.85546875" style="1" customWidth="1"/>
    <col min="12036" max="12036" width="12.28515625" style="1" customWidth="1"/>
    <col min="12037" max="12037" width="12.140625" style="1" customWidth="1"/>
    <col min="12038" max="12038" width="8" style="1" customWidth="1"/>
    <col min="12039" max="12039" width="11" style="1" customWidth="1"/>
    <col min="12040" max="12040" width="9.85546875" style="1" customWidth="1"/>
    <col min="12041" max="12050" width="9.140625" style="1" customWidth="1"/>
    <col min="12051" max="12058" width="8" style="1" customWidth="1"/>
    <col min="12059" max="12288" width="17.28515625" style="1"/>
    <col min="12289" max="12289" width="5.5703125" style="1" customWidth="1"/>
    <col min="12290" max="12290" width="6.7109375" style="1" customWidth="1"/>
    <col min="12291" max="12291" width="33.85546875" style="1" customWidth="1"/>
    <col min="12292" max="12292" width="12.28515625" style="1" customWidth="1"/>
    <col min="12293" max="12293" width="12.140625" style="1" customWidth="1"/>
    <col min="12294" max="12294" width="8" style="1" customWidth="1"/>
    <col min="12295" max="12295" width="11" style="1" customWidth="1"/>
    <col min="12296" max="12296" width="9.85546875" style="1" customWidth="1"/>
    <col min="12297" max="12306" width="9.140625" style="1" customWidth="1"/>
    <col min="12307" max="12314" width="8" style="1" customWidth="1"/>
    <col min="12315" max="12544" width="17.28515625" style="1"/>
    <col min="12545" max="12545" width="5.5703125" style="1" customWidth="1"/>
    <col min="12546" max="12546" width="6.7109375" style="1" customWidth="1"/>
    <col min="12547" max="12547" width="33.85546875" style="1" customWidth="1"/>
    <col min="12548" max="12548" width="12.28515625" style="1" customWidth="1"/>
    <col min="12549" max="12549" width="12.140625" style="1" customWidth="1"/>
    <col min="12550" max="12550" width="8" style="1" customWidth="1"/>
    <col min="12551" max="12551" width="11" style="1" customWidth="1"/>
    <col min="12552" max="12552" width="9.85546875" style="1" customWidth="1"/>
    <col min="12553" max="12562" width="9.140625" style="1" customWidth="1"/>
    <col min="12563" max="12570" width="8" style="1" customWidth="1"/>
    <col min="12571" max="12800" width="17.28515625" style="1"/>
    <col min="12801" max="12801" width="5.5703125" style="1" customWidth="1"/>
    <col min="12802" max="12802" width="6.7109375" style="1" customWidth="1"/>
    <col min="12803" max="12803" width="33.85546875" style="1" customWidth="1"/>
    <col min="12804" max="12804" width="12.28515625" style="1" customWidth="1"/>
    <col min="12805" max="12805" width="12.140625" style="1" customWidth="1"/>
    <col min="12806" max="12806" width="8" style="1" customWidth="1"/>
    <col min="12807" max="12807" width="11" style="1" customWidth="1"/>
    <col min="12808" max="12808" width="9.85546875" style="1" customWidth="1"/>
    <col min="12809" max="12818" width="9.140625" style="1" customWidth="1"/>
    <col min="12819" max="12826" width="8" style="1" customWidth="1"/>
    <col min="12827" max="13056" width="17.28515625" style="1"/>
    <col min="13057" max="13057" width="5.5703125" style="1" customWidth="1"/>
    <col min="13058" max="13058" width="6.7109375" style="1" customWidth="1"/>
    <col min="13059" max="13059" width="33.85546875" style="1" customWidth="1"/>
    <col min="13060" max="13060" width="12.28515625" style="1" customWidth="1"/>
    <col min="13061" max="13061" width="12.140625" style="1" customWidth="1"/>
    <col min="13062" max="13062" width="8" style="1" customWidth="1"/>
    <col min="13063" max="13063" width="11" style="1" customWidth="1"/>
    <col min="13064" max="13064" width="9.85546875" style="1" customWidth="1"/>
    <col min="13065" max="13074" width="9.140625" style="1" customWidth="1"/>
    <col min="13075" max="13082" width="8" style="1" customWidth="1"/>
    <col min="13083" max="13312" width="17.28515625" style="1"/>
    <col min="13313" max="13313" width="5.5703125" style="1" customWidth="1"/>
    <col min="13314" max="13314" width="6.7109375" style="1" customWidth="1"/>
    <col min="13315" max="13315" width="33.85546875" style="1" customWidth="1"/>
    <col min="13316" max="13316" width="12.28515625" style="1" customWidth="1"/>
    <col min="13317" max="13317" width="12.140625" style="1" customWidth="1"/>
    <col min="13318" max="13318" width="8" style="1" customWidth="1"/>
    <col min="13319" max="13319" width="11" style="1" customWidth="1"/>
    <col min="13320" max="13320" width="9.85546875" style="1" customWidth="1"/>
    <col min="13321" max="13330" width="9.140625" style="1" customWidth="1"/>
    <col min="13331" max="13338" width="8" style="1" customWidth="1"/>
    <col min="13339" max="13568" width="17.28515625" style="1"/>
    <col min="13569" max="13569" width="5.5703125" style="1" customWidth="1"/>
    <col min="13570" max="13570" width="6.7109375" style="1" customWidth="1"/>
    <col min="13571" max="13571" width="33.85546875" style="1" customWidth="1"/>
    <col min="13572" max="13572" width="12.28515625" style="1" customWidth="1"/>
    <col min="13573" max="13573" width="12.140625" style="1" customWidth="1"/>
    <col min="13574" max="13574" width="8" style="1" customWidth="1"/>
    <col min="13575" max="13575" width="11" style="1" customWidth="1"/>
    <col min="13576" max="13576" width="9.85546875" style="1" customWidth="1"/>
    <col min="13577" max="13586" width="9.140625" style="1" customWidth="1"/>
    <col min="13587" max="13594" width="8" style="1" customWidth="1"/>
    <col min="13595" max="13824" width="17.28515625" style="1"/>
    <col min="13825" max="13825" width="5.5703125" style="1" customWidth="1"/>
    <col min="13826" max="13826" width="6.7109375" style="1" customWidth="1"/>
    <col min="13827" max="13827" width="33.85546875" style="1" customWidth="1"/>
    <col min="13828" max="13828" width="12.28515625" style="1" customWidth="1"/>
    <col min="13829" max="13829" width="12.140625" style="1" customWidth="1"/>
    <col min="13830" max="13830" width="8" style="1" customWidth="1"/>
    <col min="13831" max="13831" width="11" style="1" customWidth="1"/>
    <col min="13832" max="13832" width="9.85546875" style="1" customWidth="1"/>
    <col min="13833" max="13842" width="9.140625" style="1" customWidth="1"/>
    <col min="13843" max="13850" width="8" style="1" customWidth="1"/>
    <col min="13851" max="14080" width="17.28515625" style="1"/>
    <col min="14081" max="14081" width="5.5703125" style="1" customWidth="1"/>
    <col min="14082" max="14082" width="6.7109375" style="1" customWidth="1"/>
    <col min="14083" max="14083" width="33.85546875" style="1" customWidth="1"/>
    <col min="14084" max="14084" width="12.28515625" style="1" customWidth="1"/>
    <col min="14085" max="14085" width="12.140625" style="1" customWidth="1"/>
    <col min="14086" max="14086" width="8" style="1" customWidth="1"/>
    <col min="14087" max="14087" width="11" style="1" customWidth="1"/>
    <col min="14088" max="14088" width="9.85546875" style="1" customWidth="1"/>
    <col min="14089" max="14098" width="9.140625" style="1" customWidth="1"/>
    <col min="14099" max="14106" width="8" style="1" customWidth="1"/>
    <col min="14107" max="14336" width="17.28515625" style="1"/>
    <col min="14337" max="14337" width="5.5703125" style="1" customWidth="1"/>
    <col min="14338" max="14338" width="6.7109375" style="1" customWidth="1"/>
    <col min="14339" max="14339" width="33.85546875" style="1" customWidth="1"/>
    <col min="14340" max="14340" width="12.28515625" style="1" customWidth="1"/>
    <col min="14341" max="14341" width="12.140625" style="1" customWidth="1"/>
    <col min="14342" max="14342" width="8" style="1" customWidth="1"/>
    <col min="14343" max="14343" width="11" style="1" customWidth="1"/>
    <col min="14344" max="14344" width="9.85546875" style="1" customWidth="1"/>
    <col min="14345" max="14354" width="9.140625" style="1" customWidth="1"/>
    <col min="14355" max="14362" width="8" style="1" customWidth="1"/>
    <col min="14363" max="14592" width="17.28515625" style="1"/>
    <col min="14593" max="14593" width="5.5703125" style="1" customWidth="1"/>
    <col min="14594" max="14594" width="6.7109375" style="1" customWidth="1"/>
    <col min="14595" max="14595" width="33.85546875" style="1" customWidth="1"/>
    <col min="14596" max="14596" width="12.28515625" style="1" customWidth="1"/>
    <col min="14597" max="14597" width="12.140625" style="1" customWidth="1"/>
    <col min="14598" max="14598" width="8" style="1" customWidth="1"/>
    <col min="14599" max="14599" width="11" style="1" customWidth="1"/>
    <col min="14600" max="14600" width="9.85546875" style="1" customWidth="1"/>
    <col min="14601" max="14610" width="9.140625" style="1" customWidth="1"/>
    <col min="14611" max="14618" width="8" style="1" customWidth="1"/>
    <col min="14619" max="14848" width="17.28515625" style="1"/>
    <col min="14849" max="14849" width="5.5703125" style="1" customWidth="1"/>
    <col min="14850" max="14850" width="6.7109375" style="1" customWidth="1"/>
    <col min="14851" max="14851" width="33.85546875" style="1" customWidth="1"/>
    <col min="14852" max="14852" width="12.28515625" style="1" customWidth="1"/>
    <col min="14853" max="14853" width="12.140625" style="1" customWidth="1"/>
    <col min="14854" max="14854" width="8" style="1" customWidth="1"/>
    <col min="14855" max="14855" width="11" style="1" customWidth="1"/>
    <col min="14856" max="14856" width="9.85546875" style="1" customWidth="1"/>
    <col min="14857" max="14866" width="9.140625" style="1" customWidth="1"/>
    <col min="14867" max="14874" width="8" style="1" customWidth="1"/>
    <col min="14875" max="15104" width="17.28515625" style="1"/>
    <col min="15105" max="15105" width="5.5703125" style="1" customWidth="1"/>
    <col min="15106" max="15106" width="6.7109375" style="1" customWidth="1"/>
    <col min="15107" max="15107" width="33.85546875" style="1" customWidth="1"/>
    <col min="15108" max="15108" width="12.28515625" style="1" customWidth="1"/>
    <col min="15109" max="15109" width="12.140625" style="1" customWidth="1"/>
    <col min="15110" max="15110" width="8" style="1" customWidth="1"/>
    <col min="15111" max="15111" width="11" style="1" customWidth="1"/>
    <col min="15112" max="15112" width="9.85546875" style="1" customWidth="1"/>
    <col min="15113" max="15122" width="9.140625" style="1" customWidth="1"/>
    <col min="15123" max="15130" width="8" style="1" customWidth="1"/>
    <col min="15131" max="15360" width="17.28515625" style="1"/>
    <col min="15361" max="15361" width="5.5703125" style="1" customWidth="1"/>
    <col min="15362" max="15362" width="6.7109375" style="1" customWidth="1"/>
    <col min="15363" max="15363" width="33.85546875" style="1" customWidth="1"/>
    <col min="15364" max="15364" width="12.28515625" style="1" customWidth="1"/>
    <col min="15365" max="15365" width="12.140625" style="1" customWidth="1"/>
    <col min="15366" max="15366" width="8" style="1" customWidth="1"/>
    <col min="15367" max="15367" width="11" style="1" customWidth="1"/>
    <col min="15368" max="15368" width="9.85546875" style="1" customWidth="1"/>
    <col min="15369" max="15378" width="9.140625" style="1" customWidth="1"/>
    <col min="15379" max="15386" width="8" style="1" customWidth="1"/>
    <col min="15387" max="15616" width="17.28515625" style="1"/>
    <col min="15617" max="15617" width="5.5703125" style="1" customWidth="1"/>
    <col min="15618" max="15618" width="6.7109375" style="1" customWidth="1"/>
    <col min="15619" max="15619" width="33.85546875" style="1" customWidth="1"/>
    <col min="15620" max="15620" width="12.28515625" style="1" customWidth="1"/>
    <col min="15621" max="15621" width="12.140625" style="1" customWidth="1"/>
    <col min="15622" max="15622" width="8" style="1" customWidth="1"/>
    <col min="15623" max="15623" width="11" style="1" customWidth="1"/>
    <col min="15624" max="15624" width="9.85546875" style="1" customWidth="1"/>
    <col min="15625" max="15634" width="9.140625" style="1" customWidth="1"/>
    <col min="15635" max="15642" width="8" style="1" customWidth="1"/>
    <col min="15643" max="15872" width="17.28515625" style="1"/>
    <col min="15873" max="15873" width="5.5703125" style="1" customWidth="1"/>
    <col min="15874" max="15874" width="6.7109375" style="1" customWidth="1"/>
    <col min="15875" max="15875" width="33.85546875" style="1" customWidth="1"/>
    <col min="15876" max="15876" width="12.28515625" style="1" customWidth="1"/>
    <col min="15877" max="15877" width="12.140625" style="1" customWidth="1"/>
    <col min="15878" max="15878" width="8" style="1" customWidth="1"/>
    <col min="15879" max="15879" width="11" style="1" customWidth="1"/>
    <col min="15880" max="15880" width="9.85546875" style="1" customWidth="1"/>
    <col min="15881" max="15890" width="9.140625" style="1" customWidth="1"/>
    <col min="15891" max="15898" width="8" style="1" customWidth="1"/>
    <col min="15899" max="16128" width="17.28515625" style="1"/>
    <col min="16129" max="16129" width="5.5703125" style="1" customWidth="1"/>
    <col min="16130" max="16130" width="6.7109375" style="1" customWidth="1"/>
    <col min="16131" max="16131" width="33.85546875" style="1" customWidth="1"/>
    <col min="16132" max="16132" width="12.28515625" style="1" customWidth="1"/>
    <col min="16133" max="16133" width="12.140625" style="1" customWidth="1"/>
    <col min="16134" max="16134" width="8" style="1" customWidth="1"/>
    <col min="16135" max="16135" width="11" style="1" customWidth="1"/>
    <col min="16136" max="16136" width="9.85546875" style="1" customWidth="1"/>
    <col min="16137" max="16146" width="9.140625" style="1" customWidth="1"/>
    <col min="16147" max="16154" width="8" style="1" customWidth="1"/>
    <col min="16155" max="16384" width="17.28515625" style="1"/>
  </cols>
  <sheetData>
    <row r="1" spans="1:26" ht="27.75" customHeight="1" x14ac:dyDescent="0.2">
      <c r="C1" s="646" t="s">
        <v>1108</v>
      </c>
      <c r="D1" s="613"/>
      <c r="E1" s="613"/>
      <c r="F1" s="613"/>
      <c r="G1" s="613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533" customFormat="1" ht="9" customHeight="1" x14ac:dyDescent="0.2">
      <c r="A2" s="71"/>
      <c r="C2" s="64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customHeight="1" x14ac:dyDescent="0.25">
      <c r="A3" s="614" t="s">
        <v>281</v>
      </c>
      <c r="B3" s="580"/>
      <c r="C3" s="580"/>
      <c r="D3" s="580"/>
      <c r="E3" s="580"/>
      <c r="F3" s="580"/>
      <c r="G3" s="58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2.75" customHeight="1" x14ac:dyDescent="0.25">
      <c r="A4" s="614" t="s">
        <v>966</v>
      </c>
      <c r="B4" s="580"/>
      <c r="C4" s="580"/>
      <c r="D4" s="580"/>
      <c r="E4" s="580"/>
      <c r="F4" s="580"/>
      <c r="G4" s="58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2.75" customHeight="1" x14ac:dyDescent="0.25">
      <c r="A5" s="614" t="s">
        <v>282</v>
      </c>
      <c r="B5" s="580"/>
      <c r="C5" s="580"/>
      <c r="D5" s="580"/>
      <c r="E5" s="580"/>
      <c r="F5" s="580"/>
      <c r="G5" s="58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2.75" customHeight="1" x14ac:dyDescent="0.2">
      <c r="C6" s="11"/>
      <c r="D6" s="612" t="s">
        <v>2</v>
      </c>
      <c r="E6" s="612"/>
      <c r="F6" s="612"/>
      <c r="G6" s="612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 x14ac:dyDescent="0.2">
      <c r="A7" s="605" t="s">
        <v>3</v>
      </c>
      <c r="B7" s="607" t="s">
        <v>283</v>
      </c>
      <c r="C7" s="609" t="s">
        <v>4</v>
      </c>
      <c r="D7" s="603" t="s">
        <v>284</v>
      </c>
      <c r="E7" s="603" t="s">
        <v>285</v>
      </c>
      <c r="F7" s="603" t="s">
        <v>967</v>
      </c>
      <c r="G7" s="603" t="s">
        <v>287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 x14ac:dyDescent="0.2">
      <c r="A8" s="605"/>
      <c r="B8" s="608"/>
      <c r="C8" s="610"/>
      <c r="D8" s="604"/>
      <c r="E8" s="611"/>
      <c r="F8" s="604"/>
      <c r="G8" s="604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 x14ac:dyDescent="0.2">
      <c r="A9" s="605"/>
      <c r="B9" s="608"/>
      <c r="C9" s="610"/>
      <c r="D9" s="604"/>
      <c r="E9" s="611"/>
      <c r="F9" s="604"/>
      <c r="G9" s="604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24" customHeight="1" x14ac:dyDescent="0.2">
      <c r="A10" s="606"/>
      <c r="B10" s="608"/>
      <c r="C10" s="610"/>
      <c r="D10" s="604"/>
      <c r="E10" s="611"/>
      <c r="F10" s="604"/>
      <c r="G10" s="604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 x14ac:dyDescent="0.2">
      <c r="A11" s="72">
        <v>1</v>
      </c>
      <c r="B11" s="73">
        <v>2</v>
      </c>
      <c r="C11" s="4">
        <v>3</v>
      </c>
      <c r="D11" s="74">
        <v>4</v>
      </c>
      <c r="E11" s="74">
        <v>5</v>
      </c>
      <c r="F11" s="74">
        <v>6</v>
      </c>
      <c r="G11" s="74">
        <v>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26.25" customHeight="1" x14ac:dyDescent="0.2">
      <c r="A12" s="75" t="s">
        <v>6</v>
      </c>
      <c r="B12" s="76" t="s">
        <v>288</v>
      </c>
      <c r="C12" s="77" t="s">
        <v>968</v>
      </c>
      <c r="D12" s="78">
        <v>116529147</v>
      </c>
      <c r="E12" s="78"/>
      <c r="F12" s="79"/>
      <c r="G12" s="79">
        <f>SUM(D12:F12)</f>
        <v>116529147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 x14ac:dyDescent="0.2">
      <c r="A13" s="75" t="s">
        <v>8</v>
      </c>
      <c r="B13" s="80" t="s">
        <v>969</v>
      </c>
      <c r="C13" s="81" t="s">
        <v>970</v>
      </c>
      <c r="D13" s="78">
        <v>17730000</v>
      </c>
      <c r="E13" s="82"/>
      <c r="F13" s="82"/>
      <c r="G13" s="82">
        <v>17730000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28.5" customHeight="1" x14ac:dyDescent="0.2">
      <c r="A14" s="75" t="s">
        <v>11</v>
      </c>
      <c r="B14" s="80" t="s">
        <v>290</v>
      </c>
      <c r="C14" s="83" t="s">
        <v>971</v>
      </c>
      <c r="D14" s="84"/>
      <c r="E14" s="82">
        <v>48124246</v>
      </c>
      <c r="F14" s="82"/>
      <c r="G14" s="82">
        <f>SUM(E14:F14)</f>
        <v>48124246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 x14ac:dyDescent="0.2">
      <c r="A15" s="75" t="s">
        <v>14</v>
      </c>
      <c r="B15" s="80" t="s">
        <v>294</v>
      </c>
      <c r="C15" s="85" t="s">
        <v>312</v>
      </c>
      <c r="D15" s="78">
        <v>126408826</v>
      </c>
      <c r="E15" s="82"/>
      <c r="F15" s="82"/>
      <c r="G15" s="82">
        <f>SUM(D15:F15)</f>
        <v>126408826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 x14ac:dyDescent="0.2">
      <c r="A16" s="75" t="s">
        <v>17</v>
      </c>
      <c r="B16" s="80" t="s">
        <v>296</v>
      </c>
      <c r="C16" s="81" t="s">
        <v>297</v>
      </c>
      <c r="D16" s="84">
        <v>3611000</v>
      </c>
      <c r="E16" s="82"/>
      <c r="F16" s="82"/>
      <c r="G16" s="82">
        <v>3611000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0" customHeight="1" x14ac:dyDescent="0.2">
      <c r="A17" s="75" t="s">
        <v>20</v>
      </c>
      <c r="B17" s="80" t="s">
        <v>972</v>
      </c>
      <c r="C17" s="83" t="s">
        <v>973</v>
      </c>
      <c r="D17" s="84">
        <v>2635000</v>
      </c>
      <c r="E17" s="82"/>
      <c r="F17" s="82"/>
      <c r="G17" s="82">
        <v>2635000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4.25" customHeight="1" x14ac:dyDescent="0.2">
      <c r="A18" s="75" t="s">
        <v>21</v>
      </c>
      <c r="B18" s="80" t="s">
        <v>974</v>
      </c>
      <c r="C18" s="86" t="s">
        <v>975</v>
      </c>
      <c r="D18" s="84"/>
      <c r="E18" s="82">
        <v>200000</v>
      </c>
      <c r="F18" s="82"/>
      <c r="G18" s="82">
        <v>200000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 x14ac:dyDescent="0.2">
      <c r="A19" s="75" t="s">
        <v>23</v>
      </c>
      <c r="B19" s="80" t="s">
        <v>976</v>
      </c>
      <c r="C19" s="81" t="s">
        <v>977</v>
      </c>
      <c r="D19" s="84">
        <v>7739959</v>
      </c>
      <c r="E19" s="82"/>
      <c r="F19" s="82"/>
      <c r="G19" s="82">
        <f>SUM(D19:F19)</f>
        <v>7739959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 x14ac:dyDescent="0.2">
      <c r="A20" s="75" t="s">
        <v>26</v>
      </c>
      <c r="B20" s="80" t="s">
        <v>978</v>
      </c>
      <c r="C20" s="81" t="s">
        <v>979</v>
      </c>
      <c r="D20" s="84">
        <v>7620000</v>
      </c>
      <c r="E20" s="82"/>
      <c r="F20" s="82"/>
      <c r="G20" s="82">
        <v>7620000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3.75" customHeight="1" x14ac:dyDescent="0.2">
      <c r="A21" s="75" t="s">
        <v>29</v>
      </c>
      <c r="B21" s="80" t="s">
        <v>298</v>
      </c>
      <c r="C21" s="83" t="s">
        <v>299</v>
      </c>
      <c r="D21" s="84">
        <v>49890529</v>
      </c>
      <c r="E21" s="82"/>
      <c r="F21" s="82"/>
      <c r="G21" s="82">
        <f>SUM(D21:F21)</f>
        <v>49890529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 x14ac:dyDescent="0.2">
      <c r="A22" s="75" t="s">
        <v>32</v>
      </c>
      <c r="B22" s="80" t="s">
        <v>980</v>
      </c>
      <c r="C22" s="81" t="s">
        <v>981</v>
      </c>
      <c r="D22" s="84">
        <v>1043000</v>
      </c>
      <c r="E22" s="82"/>
      <c r="F22" s="82"/>
      <c r="G22" s="82">
        <v>1043000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 x14ac:dyDescent="0.2">
      <c r="A23" s="75" t="s">
        <v>33</v>
      </c>
      <c r="B23" s="80" t="s">
        <v>300</v>
      </c>
      <c r="C23" s="81" t="s">
        <v>301</v>
      </c>
      <c r="D23" s="84">
        <v>3253000</v>
      </c>
      <c r="E23" s="82"/>
      <c r="F23" s="82"/>
      <c r="G23" s="82">
        <f>SUM(D23:F23)</f>
        <v>3253000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 x14ac:dyDescent="0.2">
      <c r="A24" s="75" t="s">
        <v>35</v>
      </c>
      <c r="B24" s="80" t="s">
        <v>302</v>
      </c>
      <c r="C24" s="81" t="s">
        <v>303</v>
      </c>
      <c r="D24" s="87"/>
      <c r="E24" s="82">
        <v>123942158</v>
      </c>
      <c r="F24" s="82"/>
      <c r="G24" s="82">
        <f>SUM(E24:F24)</f>
        <v>123942158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 x14ac:dyDescent="0.2">
      <c r="A25" s="75" t="s">
        <v>37</v>
      </c>
      <c r="B25" s="80" t="s">
        <v>304</v>
      </c>
      <c r="C25" s="81" t="s">
        <v>305</v>
      </c>
      <c r="D25" s="84">
        <v>3499000</v>
      </c>
      <c r="E25" s="82"/>
      <c r="F25" s="82"/>
      <c r="G25" s="82">
        <v>3499000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5.25" customHeight="1" x14ac:dyDescent="0.2">
      <c r="A26" s="75" t="s">
        <v>38</v>
      </c>
      <c r="B26" s="80" t="s">
        <v>306</v>
      </c>
      <c r="C26" s="88" t="s">
        <v>307</v>
      </c>
      <c r="D26" s="84"/>
      <c r="E26" s="84">
        <v>92190989</v>
      </c>
      <c r="F26" s="89"/>
      <c r="G26" s="82">
        <f>SUM(E26:F26)</f>
        <v>92190989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 x14ac:dyDescent="0.2">
      <c r="A27" s="75" t="s">
        <v>40</v>
      </c>
      <c r="B27" s="80" t="s">
        <v>308</v>
      </c>
      <c r="C27" s="81" t="s">
        <v>309</v>
      </c>
      <c r="D27" s="84"/>
      <c r="E27" s="82">
        <v>29503666</v>
      </c>
      <c r="F27" s="82"/>
      <c r="G27" s="82">
        <f>SUM(E27:F27)</f>
        <v>29503666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 x14ac:dyDescent="0.2">
      <c r="A28" s="75" t="s">
        <v>41</v>
      </c>
      <c r="B28" s="90" t="s">
        <v>982</v>
      </c>
      <c r="C28" s="64" t="s">
        <v>983</v>
      </c>
      <c r="D28" s="91">
        <v>6070000</v>
      </c>
      <c r="E28" s="92"/>
      <c r="F28" s="92"/>
      <c r="G28" s="92">
        <v>6070000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0" customHeight="1" x14ac:dyDescent="0.2">
      <c r="A29" s="75" t="s">
        <v>43</v>
      </c>
      <c r="B29" s="90">
        <v>107060</v>
      </c>
      <c r="C29" s="93" t="s">
        <v>984</v>
      </c>
      <c r="D29" s="91">
        <v>6385000</v>
      </c>
      <c r="E29" s="92"/>
      <c r="F29" s="92"/>
      <c r="G29" s="92">
        <f>SUM(D29:F29)</f>
        <v>6385000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6.5" customHeight="1" x14ac:dyDescent="0.2">
      <c r="A30" s="75" t="s">
        <v>46</v>
      </c>
      <c r="B30" s="90" t="s">
        <v>985</v>
      </c>
      <c r="C30" s="94" t="s">
        <v>986</v>
      </c>
      <c r="D30" s="95">
        <v>38000</v>
      </c>
      <c r="E30" s="96"/>
      <c r="F30" s="96"/>
      <c r="G30" s="96">
        <v>38000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6.5" customHeight="1" x14ac:dyDescent="0.2">
      <c r="A31" s="75" t="s">
        <v>49</v>
      </c>
      <c r="B31" s="90" t="s">
        <v>987</v>
      </c>
      <c r="C31" s="94" t="s">
        <v>988</v>
      </c>
      <c r="D31" s="95">
        <v>563000</v>
      </c>
      <c r="E31" s="96"/>
      <c r="F31" s="96"/>
      <c r="G31" s="96">
        <v>563000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 x14ac:dyDescent="0.2">
      <c r="A32" s="97" t="s">
        <v>52</v>
      </c>
      <c r="B32" s="98"/>
      <c r="C32" s="99" t="s">
        <v>989</v>
      </c>
      <c r="D32" s="69">
        <f>SUM(D12:D31)</f>
        <v>353015461</v>
      </c>
      <c r="E32" s="70">
        <f>SUM(E12:E29)</f>
        <v>293961059</v>
      </c>
      <c r="F32" s="70">
        <f>SUM(F19:F27)</f>
        <v>0</v>
      </c>
      <c r="G32" s="70">
        <f>SUM(G12:G31)</f>
        <v>646976520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 x14ac:dyDescent="0.25">
      <c r="A33" s="100" t="s">
        <v>55</v>
      </c>
      <c r="B33" s="101" t="s">
        <v>311</v>
      </c>
      <c r="C33" s="39"/>
      <c r="D33" s="56"/>
      <c r="E33" s="56"/>
      <c r="F33" s="56"/>
      <c r="G33" s="56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 x14ac:dyDescent="0.2">
      <c r="A34" s="75" t="s">
        <v>58</v>
      </c>
      <c r="B34" s="80" t="s">
        <v>990</v>
      </c>
      <c r="C34" s="102" t="s">
        <v>991</v>
      </c>
      <c r="D34" s="95">
        <v>14621908</v>
      </c>
      <c r="E34" s="96"/>
      <c r="F34" s="96"/>
      <c r="G34" s="103">
        <f>SUM(D34:F34)</f>
        <v>14621908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 x14ac:dyDescent="0.2">
      <c r="A35" s="75" t="s">
        <v>59</v>
      </c>
      <c r="B35" s="80" t="s">
        <v>992</v>
      </c>
      <c r="C35" s="104" t="s">
        <v>993</v>
      </c>
      <c r="D35" s="9">
        <v>3738602</v>
      </c>
      <c r="E35" s="9"/>
      <c r="F35" s="9"/>
      <c r="G35" s="68">
        <f>SUM(D35:F35)</f>
        <v>3738602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 x14ac:dyDescent="0.2">
      <c r="A36" s="75" t="s">
        <v>61</v>
      </c>
      <c r="B36" s="80" t="s">
        <v>313</v>
      </c>
      <c r="C36" s="105" t="s">
        <v>314</v>
      </c>
      <c r="D36" s="9">
        <v>12910406</v>
      </c>
      <c r="E36" s="9"/>
      <c r="F36" s="9"/>
      <c r="G36" s="68">
        <f>SUM(D36:F36)</f>
        <v>12910406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 x14ac:dyDescent="0.2">
      <c r="A37" s="75" t="s">
        <v>64</v>
      </c>
      <c r="B37" s="106" t="s">
        <v>315</v>
      </c>
      <c r="C37" s="105" t="s">
        <v>316</v>
      </c>
      <c r="D37" s="9"/>
      <c r="E37" s="9">
        <v>1206000</v>
      </c>
      <c r="F37" s="9"/>
      <c r="G37" s="68">
        <v>1206000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 x14ac:dyDescent="0.2">
      <c r="A38" s="97" t="s">
        <v>67</v>
      </c>
      <c r="B38" s="107" t="s">
        <v>994</v>
      </c>
      <c r="C38" s="108"/>
      <c r="D38" s="10">
        <f>SUM(D34:D37)</f>
        <v>31270916</v>
      </c>
      <c r="E38" s="10">
        <f>SUM(E34:E37)</f>
        <v>1206000</v>
      </c>
      <c r="F38" s="109"/>
      <c r="G38" s="10">
        <f>SUM(G34:G37)</f>
        <v>32476916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 x14ac:dyDescent="0.2">
      <c r="A39" s="100" t="s">
        <v>70</v>
      </c>
      <c r="B39" s="63" t="s">
        <v>232</v>
      </c>
      <c r="C39" s="63"/>
      <c r="D39" s="56"/>
      <c r="E39" s="56"/>
      <c r="F39" s="56"/>
      <c r="G39" s="56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 x14ac:dyDescent="0.2">
      <c r="A40" s="75" t="s">
        <v>71</v>
      </c>
      <c r="B40" s="80" t="s">
        <v>288</v>
      </c>
      <c r="C40" s="94" t="s">
        <v>968</v>
      </c>
      <c r="D40" s="9">
        <v>104153069</v>
      </c>
      <c r="E40" s="9"/>
      <c r="F40" s="9"/>
      <c r="G40" s="68">
        <f>SUM(D40:F40)</f>
        <v>104153069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 x14ac:dyDescent="0.2">
      <c r="A41" s="97" t="s">
        <v>73</v>
      </c>
      <c r="B41" s="110" t="s">
        <v>995</v>
      </c>
      <c r="C41" s="110"/>
      <c r="D41" s="10">
        <f>SUM(D40)</f>
        <v>104153069</v>
      </c>
      <c r="E41" s="10"/>
      <c r="F41" s="10"/>
      <c r="G41" s="10">
        <f>SUM(G40)</f>
        <v>104153069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 x14ac:dyDescent="0.2">
      <c r="A42" s="111"/>
      <c r="B42" s="11"/>
      <c r="C42" s="11"/>
      <c r="D42" s="56"/>
      <c r="E42" s="56"/>
      <c r="F42" s="56"/>
      <c r="G42" s="65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 x14ac:dyDescent="0.2">
      <c r="A43" s="111"/>
      <c r="B43" s="11"/>
      <c r="C43" s="11"/>
      <c r="D43" s="56"/>
      <c r="E43" s="56"/>
      <c r="F43" s="56"/>
      <c r="G43" s="56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 x14ac:dyDescent="0.2">
      <c r="A44" s="111"/>
      <c r="B44" s="11"/>
      <c r="C44" s="11"/>
      <c r="D44" s="56"/>
      <c r="E44" s="56"/>
      <c r="F44" s="56"/>
      <c r="G44" s="56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 x14ac:dyDescent="0.2">
      <c r="A45" s="111"/>
      <c r="B45" s="11"/>
      <c r="C45" s="11"/>
      <c r="D45" s="56"/>
      <c r="E45" s="56"/>
      <c r="F45" s="56"/>
      <c r="G45" s="56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 x14ac:dyDescent="0.2">
      <c r="A46" s="111"/>
      <c r="B46" s="11"/>
      <c r="C46" s="11"/>
      <c r="D46" s="56"/>
      <c r="E46" s="56"/>
      <c r="F46" s="56"/>
      <c r="G46" s="56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 x14ac:dyDescent="0.2">
      <c r="A47" s="111"/>
      <c r="B47" s="11"/>
      <c r="C47" s="11"/>
      <c r="D47" s="56"/>
      <c r="E47" s="56"/>
      <c r="F47" s="56"/>
      <c r="G47" s="56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 x14ac:dyDescent="0.2">
      <c r="A48" s="111"/>
      <c r="B48" s="11"/>
      <c r="C48" s="11"/>
      <c r="D48" s="56"/>
      <c r="E48" s="56"/>
      <c r="F48" s="56"/>
      <c r="G48" s="56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 x14ac:dyDescent="0.2">
      <c r="A49" s="111"/>
      <c r="B49" s="11"/>
      <c r="C49" s="11"/>
      <c r="D49" s="56"/>
      <c r="E49" s="56"/>
      <c r="F49" s="56"/>
      <c r="G49" s="56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 x14ac:dyDescent="0.2">
      <c r="A50" s="111"/>
      <c r="B50" s="11"/>
      <c r="C50" s="11"/>
      <c r="D50" s="56"/>
      <c r="E50" s="56"/>
      <c r="F50" s="56"/>
      <c r="G50" s="56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 x14ac:dyDescent="0.2">
      <c r="A51" s="111"/>
      <c r="B51" s="11"/>
      <c r="C51" s="11"/>
      <c r="D51" s="56"/>
      <c r="E51" s="56"/>
      <c r="F51" s="56"/>
      <c r="G51" s="56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 x14ac:dyDescent="0.2">
      <c r="A52" s="111"/>
      <c r="B52" s="11"/>
      <c r="C52" s="11"/>
      <c r="D52" s="56"/>
      <c r="E52" s="56"/>
      <c r="F52" s="56"/>
      <c r="G52" s="56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 x14ac:dyDescent="0.2">
      <c r="A53" s="111"/>
      <c r="B53" s="11"/>
      <c r="C53" s="11"/>
      <c r="D53" s="56"/>
      <c r="E53" s="56"/>
      <c r="F53" s="56"/>
      <c r="G53" s="56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 x14ac:dyDescent="0.2">
      <c r="A54" s="111"/>
      <c r="B54" s="11"/>
      <c r="C54" s="11"/>
      <c r="D54" s="56"/>
      <c r="E54" s="56"/>
      <c r="F54" s="56"/>
      <c r="G54" s="56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 x14ac:dyDescent="0.2">
      <c r="A55" s="111"/>
      <c r="B55" s="11"/>
      <c r="C55" s="11"/>
      <c r="D55" s="56"/>
      <c r="E55" s="56"/>
      <c r="F55" s="56"/>
      <c r="G55" s="56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 x14ac:dyDescent="0.2">
      <c r="A56" s="111"/>
      <c r="B56" s="11"/>
      <c r="C56" s="11"/>
      <c r="D56" s="56"/>
      <c r="E56" s="56"/>
      <c r="F56" s="56"/>
      <c r="G56" s="56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 x14ac:dyDescent="0.2">
      <c r="A57" s="111"/>
      <c r="B57" s="11"/>
      <c r="C57" s="11"/>
      <c r="D57" s="56"/>
      <c r="E57" s="56"/>
      <c r="F57" s="56"/>
      <c r="G57" s="56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 x14ac:dyDescent="0.2">
      <c r="A58" s="111"/>
      <c r="B58" s="11"/>
      <c r="C58" s="11"/>
      <c r="D58" s="56"/>
      <c r="E58" s="56"/>
      <c r="F58" s="56"/>
      <c r="G58" s="56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 x14ac:dyDescent="0.2">
      <c r="A59" s="111"/>
      <c r="B59" s="11"/>
      <c r="C59" s="11"/>
      <c r="D59" s="56"/>
      <c r="E59" s="56"/>
      <c r="F59" s="56"/>
      <c r="G59" s="56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 x14ac:dyDescent="0.2">
      <c r="A60" s="111"/>
      <c r="B60" s="11"/>
      <c r="C60" s="11"/>
      <c r="D60" s="56"/>
      <c r="E60" s="56"/>
      <c r="F60" s="56"/>
      <c r="G60" s="56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 x14ac:dyDescent="0.2">
      <c r="A61" s="111"/>
      <c r="B61" s="11"/>
      <c r="C61" s="11"/>
      <c r="D61" s="56"/>
      <c r="E61" s="56"/>
      <c r="F61" s="56"/>
      <c r="G61" s="56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 x14ac:dyDescent="0.2">
      <c r="A62" s="111"/>
      <c r="B62" s="11"/>
      <c r="C62" s="11"/>
      <c r="D62" s="56"/>
      <c r="E62" s="56"/>
      <c r="F62" s="56"/>
      <c r="G62" s="56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 x14ac:dyDescent="0.2">
      <c r="A63" s="111"/>
      <c r="B63" s="11"/>
      <c r="C63" s="11"/>
      <c r="D63" s="56"/>
      <c r="E63" s="56"/>
      <c r="F63" s="56"/>
      <c r="G63" s="56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 x14ac:dyDescent="0.2">
      <c r="A64" s="111"/>
      <c r="B64" s="11"/>
      <c r="C64" s="11"/>
      <c r="D64" s="56"/>
      <c r="E64" s="56"/>
      <c r="F64" s="56"/>
      <c r="G64" s="56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 x14ac:dyDescent="0.2">
      <c r="A65" s="111"/>
      <c r="B65" s="11"/>
      <c r="C65" s="11"/>
      <c r="D65" s="56"/>
      <c r="E65" s="56"/>
      <c r="F65" s="56"/>
      <c r="G65" s="56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 x14ac:dyDescent="0.2">
      <c r="A66" s="111"/>
      <c r="B66" s="11"/>
      <c r="C66" s="11"/>
      <c r="D66" s="56"/>
      <c r="E66" s="56"/>
      <c r="F66" s="56"/>
      <c r="G66" s="56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.75" customHeight="1" x14ac:dyDescent="0.2">
      <c r="A67" s="111"/>
      <c r="B67" s="11"/>
      <c r="C67" s="11"/>
      <c r="D67" s="56"/>
      <c r="E67" s="56"/>
      <c r="F67" s="56"/>
      <c r="G67" s="56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.75" customHeight="1" x14ac:dyDescent="0.2">
      <c r="A68" s="111"/>
      <c r="B68" s="11"/>
      <c r="C68" s="11"/>
      <c r="D68" s="56"/>
      <c r="E68" s="56"/>
      <c r="F68" s="56"/>
      <c r="G68" s="56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.75" customHeight="1" x14ac:dyDescent="0.2">
      <c r="A69" s="111"/>
      <c r="B69" s="11"/>
      <c r="C69" s="11"/>
      <c r="D69" s="56"/>
      <c r="E69" s="56"/>
      <c r="F69" s="56"/>
      <c r="G69" s="56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.75" customHeight="1" x14ac:dyDescent="0.2">
      <c r="A70" s="111"/>
      <c r="B70" s="11"/>
      <c r="C70" s="11"/>
      <c r="D70" s="56"/>
      <c r="E70" s="56"/>
      <c r="F70" s="56"/>
      <c r="G70" s="56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.75" customHeight="1" x14ac:dyDescent="0.2">
      <c r="A71" s="111"/>
      <c r="B71" s="11"/>
      <c r="C71" s="11"/>
      <c r="D71" s="56"/>
      <c r="E71" s="56"/>
      <c r="F71" s="56"/>
      <c r="G71" s="56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.75" customHeight="1" x14ac:dyDescent="0.2">
      <c r="A72" s="111"/>
      <c r="B72" s="11"/>
      <c r="C72" s="11"/>
      <c r="D72" s="56"/>
      <c r="E72" s="56"/>
      <c r="F72" s="56"/>
      <c r="G72" s="56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.75" customHeight="1" x14ac:dyDescent="0.2">
      <c r="A73" s="111"/>
      <c r="B73" s="11"/>
      <c r="C73" s="11"/>
      <c r="D73" s="56"/>
      <c r="E73" s="56"/>
      <c r="F73" s="56"/>
      <c r="G73" s="56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.75" customHeight="1" x14ac:dyDescent="0.2">
      <c r="A74" s="111"/>
      <c r="B74" s="11"/>
      <c r="C74" s="11"/>
      <c r="D74" s="56"/>
      <c r="E74" s="56"/>
      <c r="F74" s="56"/>
      <c r="G74" s="56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.75" customHeight="1" x14ac:dyDescent="0.2">
      <c r="A75" s="111"/>
      <c r="B75" s="11"/>
      <c r="C75" s="11"/>
      <c r="D75" s="56"/>
      <c r="E75" s="56"/>
      <c r="F75" s="56"/>
      <c r="G75" s="56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.75" customHeight="1" x14ac:dyDescent="0.2">
      <c r="A76" s="111"/>
      <c r="B76" s="11"/>
      <c r="C76" s="11"/>
      <c r="D76" s="56"/>
      <c r="E76" s="56"/>
      <c r="F76" s="56"/>
      <c r="G76" s="56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.75" customHeight="1" x14ac:dyDescent="0.2">
      <c r="A77" s="111"/>
      <c r="B77" s="11"/>
      <c r="C77" s="11"/>
      <c r="D77" s="56"/>
      <c r="E77" s="56"/>
      <c r="F77" s="56"/>
      <c r="G77" s="56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.75" customHeight="1" x14ac:dyDescent="0.2">
      <c r="A78" s="111"/>
      <c r="B78" s="11"/>
      <c r="C78" s="11"/>
      <c r="D78" s="56"/>
      <c r="E78" s="56"/>
      <c r="F78" s="56"/>
      <c r="G78" s="56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.75" customHeight="1" x14ac:dyDescent="0.2">
      <c r="A79" s="111"/>
      <c r="B79" s="11"/>
      <c r="C79" s="11"/>
      <c r="D79" s="56"/>
      <c r="E79" s="56"/>
      <c r="F79" s="56"/>
      <c r="G79" s="56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.75" customHeight="1" x14ac:dyDescent="0.2">
      <c r="A80" s="111"/>
      <c r="B80" s="11"/>
      <c r="C80" s="11"/>
      <c r="D80" s="56"/>
      <c r="E80" s="56"/>
      <c r="F80" s="56"/>
      <c r="G80" s="56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.75" customHeight="1" x14ac:dyDescent="0.2">
      <c r="A81" s="111"/>
      <c r="B81" s="11"/>
      <c r="C81" s="11"/>
      <c r="D81" s="56"/>
      <c r="E81" s="56"/>
      <c r="F81" s="56"/>
      <c r="G81" s="56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.75" customHeight="1" x14ac:dyDescent="0.2">
      <c r="A82" s="111"/>
      <c r="B82" s="11"/>
      <c r="C82" s="11"/>
      <c r="D82" s="56"/>
      <c r="E82" s="56"/>
      <c r="F82" s="56"/>
      <c r="G82" s="56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.75" customHeight="1" x14ac:dyDescent="0.2">
      <c r="A83" s="111"/>
      <c r="B83" s="11"/>
      <c r="C83" s="11"/>
      <c r="D83" s="56"/>
      <c r="E83" s="56"/>
      <c r="F83" s="56"/>
      <c r="G83" s="56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.75" customHeight="1" x14ac:dyDescent="0.2">
      <c r="A84" s="111"/>
      <c r="B84" s="11"/>
      <c r="C84" s="11"/>
      <c r="D84" s="56"/>
      <c r="E84" s="56"/>
      <c r="F84" s="56"/>
      <c r="G84" s="56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.75" customHeight="1" x14ac:dyDescent="0.2">
      <c r="A85" s="111"/>
      <c r="B85" s="11"/>
      <c r="C85" s="11"/>
      <c r="D85" s="56"/>
      <c r="E85" s="56"/>
      <c r="F85" s="56"/>
      <c r="G85" s="56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.75" customHeight="1" x14ac:dyDescent="0.2">
      <c r="A86" s="111"/>
      <c r="B86" s="11"/>
      <c r="C86" s="11"/>
      <c r="D86" s="56"/>
      <c r="E86" s="56"/>
      <c r="F86" s="56"/>
      <c r="G86" s="56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.75" customHeight="1" x14ac:dyDescent="0.2">
      <c r="A87" s="111"/>
      <c r="B87" s="11"/>
      <c r="C87" s="11"/>
      <c r="D87" s="56"/>
      <c r="E87" s="56"/>
      <c r="F87" s="56"/>
      <c r="G87" s="56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.75" customHeight="1" x14ac:dyDescent="0.2">
      <c r="A88" s="111"/>
      <c r="B88" s="11"/>
      <c r="C88" s="11"/>
      <c r="D88" s="56"/>
      <c r="E88" s="56"/>
      <c r="F88" s="56"/>
      <c r="G88" s="56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.75" customHeight="1" x14ac:dyDescent="0.2">
      <c r="A89" s="111"/>
      <c r="B89" s="11"/>
      <c r="C89" s="11"/>
      <c r="D89" s="56"/>
      <c r="E89" s="56"/>
      <c r="F89" s="56"/>
      <c r="G89" s="56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.75" customHeight="1" x14ac:dyDescent="0.2">
      <c r="A90" s="111"/>
      <c r="B90" s="11"/>
      <c r="C90" s="11"/>
      <c r="D90" s="56"/>
      <c r="E90" s="56"/>
      <c r="F90" s="56"/>
      <c r="G90" s="56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2.75" customHeight="1" x14ac:dyDescent="0.2">
      <c r="A91" s="111"/>
      <c r="B91" s="11"/>
      <c r="C91" s="11"/>
      <c r="D91" s="56"/>
      <c r="E91" s="56"/>
      <c r="F91" s="56"/>
      <c r="G91" s="56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2.75" customHeight="1" x14ac:dyDescent="0.2">
      <c r="A92" s="111"/>
      <c r="B92" s="11"/>
      <c r="C92" s="11"/>
      <c r="D92" s="56"/>
      <c r="E92" s="56"/>
      <c r="F92" s="56"/>
      <c r="G92" s="56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2.75" customHeight="1" x14ac:dyDescent="0.2">
      <c r="A93" s="111"/>
      <c r="B93" s="11"/>
      <c r="C93" s="11"/>
      <c r="D93" s="56"/>
      <c r="E93" s="56"/>
      <c r="F93" s="56"/>
      <c r="G93" s="56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2.75" customHeight="1" x14ac:dyDescent="0.2">
      <c r="A94" s="111"/>
      <c r="B94" s="11"/>
      <c r="C94" s="11"/>
      <c r="D94" s="56"/>
      <c r="E94" s="56"/>
      <c r="F94" s="56"/>
      <c r="G94" s="56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2.75" customHeight="1" x14ac:dyDescent="0.2">
      <c r="A95" s="111"/>
      <c r="B95" s="11"/>
      <c r="C95" s="11"/>
      <c r="D95" s="56"/>
      <c r="E95" s="56"/>
      <c r="F95" s="56"/>
      <c r="G95" s="56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2.75" customHeight="1" x14ac:dyDescent="0.2">
      <c r="A96" s="111"/>
      <c r="B96" s="11"/>
      <c r="C96" s="11"/>
      <c r="D96" s="56"/>
      <c r="E96" s="56"/>
      <c r="F96" s="56"/>
      <c r="G96" s="56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2.75" customHeight="1" x14ac:dyDescent="0.2">
      <c r="A97" s="111"/>
      <c r="B97" s="11"/>
      <c r="C97" s="11"/>
      <c r="D97" s="56"/>
      <c r="E97" s="56"/>
      <c r="F97" s="56"/>
      <c r="G97" s="56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2.75" customHeight="1" x14ac:dyDescent="0.2">
      <c r="A98" s="111"/>
      <c r="B98" s="11"/>
      <c r="C98" s="11"/>
      <c r="D98" s="56"/>
      <c r="E98" s="56"/>
      <c r="F98" s="56"/>
      <c r="G98" s="56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.75" customHeight="1" x14ac:dyDescent="0.2">
      <c r="A99" s="111"/>
      <c r="B99" s="11"/>
      <c r="C99" s="11"/>
      <c r="D99" s="56"/>
      <c r="E99" s="56"/>
      <c r="F99" s="56"/>
      <c r="G99" s="56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2.75" customHeight="1" x14ac:dyDescent="0.2">
      <c r="A100" s="111"/>
      <c r="B100" s="11"/>
      <c r="C100" s="11"/>
      <c r="D100" s="56"/>
      <c r="E100" s="56"/>
      <c r="F100" s="56"/>
      <c r="G100" s="56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2.75" customHeight="1" x14ac:dyDescent="0.2">
      <c r="A101" s="111"/>
      <c r="B101" s="11"/>
      <c r="C101" s="11"/>
      <c r="D101" s="56"/>
      <c r="E101" s="56"/>
      <c r="F101" s="56"/>
      <c r="G101" s="56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2.75" customHeight="1" x14ac:dyDescent="0.2">
      <c r="A102" s="111"/>
      <c r="B102" s="11"/>
      <c r="C102" s="11"/>
      <c r="D102" s="56"/>
      <c r="E102" s="56"/>
      <c r="F102" s="56"/>
      <c r="G102" s="56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2.75" customHeight="1" x14ac:dyDescent="0.2">
      <c r="A103" s="111"/>
      <c r="B103" s="11"/>
      <c r="C103" s="11"/>
      <c r="D103" s="56"/>
      <c r="E103" s="56"/>
      <c r="F103" s="56"/>
      <c r="G103" s="56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2.75" customHeight="1" x14ac:dyDescent="0.2">
      <c r="A104" s="111"/>
      <c r="B104" s="11"/>
      <c r="C104" s="11"/>
      <c r="D104" s="56"/>
      <c r="E104" s="56"/>
      <c r="F104" s="56"/>
      <c r="G104" s="56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2.75" customHeight="1" x14ac:dyDescent="0.2">
      <c r="A105" s="111"/>
      <c r="B105" s="11"/>
      <c r="C105" s="11"/>
      <c r="D105" s="56"/>
      <c r="E105" s="56"/>
      <c r="F105" s="56"/>
      <c r="G105" s="56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2.75" customHeight="1" x14ac:dyDescent="0.2">
      <c r="A106" s="111"/>
      <c r="B106" s="11"/>
      <c r="C106" s="11"/>
      <c r="D106" s="56"/>
      <c r="E106" s="56"/>
      <c r="F106" s="56"/>
      <c r="G106" s="56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2.75" customHeight="1" x14ac:dyDescent="0.2">
      <c r="A107" s="111"/>
      <c r="B107" s="11"/>
      <c r="C107" s="11"/>
      <c r="D107" s="56"/>
      <c r="E107" s="56"/>
      <c r="F107" s="56"/>
      <c r="G107" s="56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2.75" customHeight="1" x14ac:dyDescent="0.2">
      <c r="A108" s="111"/>
      <c r="B108" s="11"/>
      <c r="C108" s="11"/>
      <c r="D108" s="56"/>
      <c r="E108" s="56"/>
      <c r="F108" s="56"/>
      <c r="G108" s="56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2.75" customHeight="1" x14ac:dyDescent="0.2">
      <c r="A109" s="111"/>
      <c r="B109" s="11"/>
      <c r="C109" s="11"/>
      <c r="D109" s="56"/>
      <c r="E109" s="56"/>
      <c r="F109" s="56"/>
      <c r="G109" s="56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2.75" customHeight="1" x14ac:dyDescent="0.2">
      <c r="A110" s="111"/>
      <c r="B110" s="11"/>
      <c r="C110" s="11"/>
      <c r="D110" s="56"/>
      <c r="E110" s="56"/>
      <c r="F110" s="56"/>
      <c r="G110" s="56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2.75" customHeight="1" x14ac:dyDescent="0.2">
      <c r="A111" s="111"/>
      <c r="B111" s="11"/>
      <c r="C111" s="11"/>
      <c r="D111" s="56"/>
      <c r="E111" s="56"/>
      <c r="F111" s="56"/>
      <c r="G111" s="56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2.75" customHeight="1" x14ac:dyDescent="0.2">
      <c r="A112" s="111"/>
      <c r="B112" s="11"/>
      <c r="C112" s="11"/>
      <c r="D112" s="56"/>
      <c r="E112" s="56"/>
      <c r="F112" s="56"/>
      <c r="G112" s="56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2.75" customHeight="1" x14ac:dyDescent="0.2">
      <c r="A113" s="111"/>
      <c r="B113" s="11"/>
      <c r="C113" s="11"/>
      <c r="D113" s="56"/>
      <c r="E113" s="56"/>
      <c r="F113" s="56"/>
      <c r="G113" s="56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2.75" customHeight="1" x14ac:dyDescent="0.2">
      <c r="A114" s="111"/>
      <c r="B114" s="11"/>
      <c r="C114" s="11"/>
      <c r="D114" s="56"/>
      <c r="E114" s="56"/>
      <c r="F114" s="56"/>
      <c r="G114" s="56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2.75" customHeight="1" x14ac:dyDescent="0.2">
      <c r="A115" s="111"/>
      <c r="B115" s="11"/>
      <c r="C115" s="11"/>
      <c r="D115" s="56"/>
      <c r="E115" s="56"/>
      <c r="F115" s="56"/>
      <c r="G115" s="56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2.75" customHeight="1" x14ac:dyDescent="0.2">
      <c r="A116" s="111"/>
      <c r="B116" s="11"/>
      <c r="C116" s="11"/>
      <c r="D116" s="56"/>
      <c r="E116" s="56"/>
      <c r="F116" s="56"/>
      <c r="G116" s="56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2.75" customHeight="1" x14ac:dyDescent="0.2">
      <c r="A117" s="111"/>
      <c r="B117" s="11"/>
      <c r="C117" s="11"/>
      <c r="D117" s="56"/>
      <c r="E117" s="56"/>
      <c r="F117" s="56"/>
      <c r="G117" s="56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2.75" customHeight="1" x14ac:dyDescent="0.2">
      <c r="A118" s="111"/>
      <c r="B118" s="11"/>
      <c r="C118" s="11"/>
      <c r="D118" s="56"/>
      <c r="E118" s="56"/>
      <c r="F118" s="56"/>
      <c r="G118" s="56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2.75" customHeight="1" x14ac:dyDescent="0.2">
      <c r="A119" s="111"/>
      <c r="B119" s="11"/>
      <c r="C119" s="11"/>
      <c r="D119" s="56"/>
      <c r="E119" s="56"/>
      <c r="F119" s="56"/>
      <c r="G119" s="56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2.75" customHeight="1" x14ac:dyDescent="0.2">
      <c r="A120" s="111"/>
      <c r="B120" s="11"/>
      <c r="C120" s="11"/>
      <c r="D120" s="56"/>
      <c r="E120" s="56"/>
      <c r="F120" s="56"/>
      <c r="G120" s="56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2.75" customHeight="1" x14ac:dyDescent="0.2">
      <c r="A121" s="111"/>
      <c r="B121" s="11"/>
      <c r="C121" s="11"/>
      <c r="D121" s="56"/>
      <c r="E121" s="56"/>
      <c r="F121" s="56"/>
      <c r="G121" s="56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.75" customHeight="1" x14ac:dyDescent="0.2">
      <c r="A122" s="111"/>
      <c r="B122" s="11"/>
      <c r="C122" s="11"/>
      <c r="D122" s="56"/>
      <c r="E122" s="56"/>
      <c r="F122" s="56"/>
      <c r="G122" s="56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2.75" customHeight="1" x14ac:dyDescent="0.2">
      <c r="A123" s="111"/>
      <c r="B123" s="11"/>
      <c r="C123" s="11"/>
      <c r="D123" s="56"/>
      <c r="E123" s="56"/>
      <c r="F123" s="56"/>
      <c r="G123" s="56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2.75" customHeight="1" x14ac:dyDescent="0.2">
      <c r="A124" s="111"/>
      <c r="B124" s="11"/>
      <c r="C124" s="11"/>
      <c r="D124" s="56"/>
      <c r="E124" s="56"/>
      <c r="F124" s="56"/>
      <c r="G124" s="56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2.75" customHeight="1" x14ac:dyDescent="0.2">
      <c r="A125" s="111"/>
      <c r="B125" s="11"/>
      <c r="C125" s="11"/>
      <c r="D125" s="56"/>
      <c r="E125" s="56"/>
      <c r="F125" s="56"/>
      <c r="G125" s="56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2.75" customHeight="1" x14ac:dyDescent="0.2">
      <c r="A126" s="111"/>
      <c r="B126" s="11"/>
      <c r="C126" s="11"/>
      <c r="D126" s="56"/>
      <c r="E126" s="56"/>
      <c r="F126" s="56"/>
      <c r="G126" s="56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2.75" customHeight="1" x14ac:dyDescent="0.2">
      <c r="A127" s="111"/>
      <c r="B127" s="11"/>
      <c r="C127" s="11"/>
      <c r="D127" s="56"/>
      <c r="E127" s="56"/>
      <c r="F127" s="56"/>
      <c r="G127" s="56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.75" customHeight="1" x14ac:dyDescent="0.2">
      <c r="A128" s="111"/>
      <c r="B128" s="11"/>
      <c r="C128" s="11"/>
      <c r="D128" s="56"/>
      <c r="E128" s="56"/>
      <c r="F128" s="56"/>
      <c r="G128" s="56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2.75" customHeight="1" x14ac:dyDescent="0.2">
      <c r="A129" s="111"/>
      <c r="B129" s="11"/>
      <c r="C129" s="11"/>
      <c r="D129" s="56"/>
      <c r="E129" s="56"/>
      <c r="F129" s="56"/>
      <c r="G129" s="56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2.75" customHeight="1" x14ac:dyDescent="0.2">
      <c r="A130" s="111"/>
      <c r="B130" s="11"/>
      <c r="C130" s="11"/>
      <c r="D130" s="56"/>
      <c r="E130" s="56"/>
      <c r="F130" s="56"/>
      <c r="G130" s="56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2.75" customHeight="1" x14ac:dyDescent="0.2">
      <c r="A131" s="111"/>
      <c r="B131" s="11"/>
      <c r="C131" s="11"/>
      <c r="D131" s="56"/>
      <c r="E131" s="56"/>
      <c r="F131" s="56"/>
      <c r="G131" s="56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2.75" customHeight="1" x14ac:dyDescent="0.2">
      <c r="A132" s="111"/>
      <c r="B132" s="11"/>
      <c r="C132" s="11"/>
      <c r="D132" s="56"/>
      <c r="E132" s="56"/>
      <c r="F132" s="56"/>
      <c r="G132" s="56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2.75" customHeight="1" x14ac:dyDescent="0.2">
      <c r="A133" s="111"/>
      <c r="B133" s="11"/>
      <c r="C133" s="11"/>
      <c r="D133" s="56"/>
      <c r="E133" s="56"/>
      <c r="F133" s="56"/>
      <c r="G133" s="56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.75" customHeight="1" x14ac:dyDescent="0.2">
      <c r="A134" s="111"/>
      <c r="B134" s="11"/>
      <c r="C134" s="11"/>
      <c r="D134" s="56"/>
      <c r="E134" s="56"/>
      <c r="F134" s="56"/>
      <c r="G134" s="56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2.75" customHeight="1" x14ac:dyDescent="0.2">
      <c r="A135" s="111"/>
      <c r="B135" s="11"/>
      <c r="C135" s="11"/>
      <c r="D135" s="56"/>
      <c r="E135" s="56"/>
      <c r="F135" s="56"/>
      <c r="G135" s="56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2.75" customHeight="1" x14ac:dyDescent="0.2">
      <c r="A136" s="111"/>
      <c r="B136" s="11"/>
      <c r="C136" s="11"/>
      <c r="D136" s="56"/>
      <c r="E136" s="56"/>
      <c r="F136" s="56"/>
      <c r="G136" s="56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2.75" customHeight="1" x14ac:dyDescent="0.2">
      <c r="A137" s="111"/>
      <c r="B137" s="11"/>
      <c r="C137" s="11"/>
      <c r="D137" s="56"/>
      <c r="E137" s="56"/>
      <c r="F137" s="56"/>
      <c r="G137" s="56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.75" customHeight="1" x14ac:dyDescent="0.2">
      <c r="A138" s="111"/>
      <c r="B138" s="11"/>
      <c r="C138" s="11"/>
      <c r="D138" s="56"/>
      <c r="E138" s="56"/>
      <c r="F138" s="56"/>
      <c r="G138" s="56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2.75" customHeight="1" x14ac:dyDescent="0.2">
      <c r="A139" s="111"/>
      <c r="B139" s="11"/>
      <c r="C139" s="11"/>
      <c r="D139" s="56"/>
      <c r="E139" s="56"/>
      <c r="F139" s="56"/>
      <c r="G139" s="56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2.75" customHeight="1" x14ac:dyDescent="0.2">
      <c r="A140" s="111"/>
      <c r="B140" s="11"/>
      <c r="C140" s="11"/>
      <c r="D140" s="56"/>
      <c r="E140" s="56"/>
      <c r="F140" s="56"/>
      <c r="G140" s="56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2.75" customHeight="1" x14ac:dyDescent="0.2">
      <c r="A141" s="111"/>
      <c r="B141" s="11"/>
      <c r="C141" s="11"/>
      <c r="D141" s="56"/>
      <c r="E141" s="56"/>
      <c r="F141" s="56"/>
      <c r="G141" s="56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2.75" customHeight="1" x14ac:dyDescent="0.2">
      <c r="A142" s="111"/>
      <c r="B142" s="11"/>
      <c r="C142" s="11"/>
      <c r="D142" s="56"/>
      <c r="E142" s="56"/>
      <c r="F142" s="56"/>
      <c r="G142" s="56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2.75" customHeight="1" x14ac:dyDescent="0.2">
      <c r="A143" s="111"/>
      <c r="B143" s="11"/>
      <c r="C143" s="11"/>
      <c r="D143" s="56"/>
      <c r="E143" s="56"/>
      <c r="F143" s="56"/>
      <c r="G143" s="56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2.75" customHeight="1" x14ac:dyDescent="0.2">
      <c r="A144" s="111"/>
      <c r="B144" s="11"/>
      <c r="C144" s="11"/>
      <c r="D144" s="56"/>
      <c r="E144" s="56"/>
      <c r="F144" s="56"/>
      <c r="G144" s="56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2.75" customHeight="1" x14ac:dyDescent="0.2">
      <c r="A145" s="111"/>
      <c r="B145" s="11"/>
      <c r="C145" s="11"/>
      <c r="D145" s="56"/>
      <c r="E145" s="56"/>
      <c r="F145" s="56"/>
      <c r="G145" s="56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2.75" customHeight="1" x14ac:dyDescent="0.2">
      <c r="A146" s="111"/>
      <c r="B146" s="11"/>
      <c r="C146" s="11"/>
      <c r="D146" s="56"/>
      <c r="E146" s="56"/>
      <c r="F146" s="56"/>
      <c r="G146" s="56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2.75" customHeight="1" x14ac:dyDescent="0.2">
      <c r="A147" s="111"/>
      <c r="B147" s="11"/>
      <c r="C147" s="11"/>
      <c r="D147" s="56"/>
      <c r="E147" s="56"/>
      <c r="F147" s="56"/>
      <c r="G147" s="56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2.75" customHeight="1" x14ac:dyDescent="0.2">
      <c r="A148" s="111"/>
      <c r="B148" s="11"/>
      <c r="C148" s="11"/>
      <c r="D148" s="56"/>
      <c r="E148" s="56"/>
      <c r="F148" s="56"/>
      <c r="G148" s="56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2.75" customHeight="1" x14ac:dyDescent="0.2">
      <c r="A149" s="111"/>
      <c r="B149" s="11"/>
      <c r="C149" s="11"/>
      <c r="D149" s="56"/>
      <c r="E149" s="56"/>
      <c r="F149" s="56"/>
      <c r="G149" s="56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2.75" customHeight="1" x14ac:dyDescent="0.2">
      <c r="A150" s="111"/>
      <c r="B150" s="11"/>
      <c r="C150" s="11"/>
      <c r="D150" s="56"/>
      <c r="E150" s="56"/>
      <c r="F150" s="56"/>
      <c r="G150" s="56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2.75" customHeight="1" x14ac:dyDescent="0.2">
      <c r="A151" s="111"/>
      <c r="B151" s="11"/>
      <c r="C151" s="11"/>
      <c r="D151" s="56"/>
      <c r="E151" s="56"/>
      <c r="F151" s="56"/>
      <c r="G151" s="56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2.75" customHeight="1" x14ac:dyDescent="0.2">
      <c r="A152" s="111"/>
      <c r="B152" s="11"/>
      <c r="C152" s="11"/>
      <c r="D152" s="56"/>
      <c r="E152" s="56"/>
      <c r="F152" s="56"/>
      <c r="G152" s="56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2.75" customHeight="1" x14ac:dyDescent="0.2">
      <c r="A153" s="111"/>
      <c r="B153" s="11"/>
      <c r="C153" s="11"/>
      <c r="D153" s="56"/>
      <c r="E153" s="56"/>
      <c r="F153" s="56"/>
      <c r="G153" s="56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2.75" customHeight="1" x14ac:dyDescent="0.2">
      <c r="A154" s="111"/>
      <c r="B154" s="11"/>
      <c r="C154" s="11"/>
      <c r="D154" s="56"/>
      <c r="E154" s="56"/>
      <c r="F154" s="56"/>
      <c r="G154" s="56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2.75" customHeight="1" x14ac:dyDescent="0.2">
      <c r="A155" s="111"/>
      <c r="B155" s="11"/>
      <c r="C155" s="11"/>
      <c r="D155" s="56"/>
      <c r="E155" s="56"/>
      <c r="F155" s="56"/>
      <c r="G155" s="56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2.75" customHeight="1" x14ac:dyDescent="0.2">
      <c r="A156" s="111"/>
      <c r="B156" s="11"/>
      <c r="C156" s="11"/>
      <c r="D156" s="56"/>
      <c r="E156" s="56"/>
      <c r="F156" s="56"/>
      <c r="G156" s="56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.75" customHeight="1" x14ac:dyDescent="0.2">
      <c r="A157" s="111"/>
      <c r="B157" s="11"/>
      <c r="C157" s="11"/>
      <c r="D157" s="56"/>
      <c r="E157" s="56"/>
      <c r="F157" s="56"/>
      <c r="G157" s="56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2.75" customHeight="1" x14ac:dyDescent="0.2">
      <c r="A158" s="111"/>
      <c r="B158" s="11"/>
      <c r="C158" s="11"/>
      <c r="D158" s="56"/>
      <c r="E158" s="56"/>
      <c r="F158" s="56"/>
      <c r="G158" s="56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2.75" customHeight="1" x14ac:dyDescent="0.2">
      <c r="A159" s="111"/>
      <c r="B159" s="11"/>
      <c r="C159" s="11"/>
      <c r="D159" s="56"/>
      <c r="E159" s="56"/>
      <c r="F159" s="56"/>
      <c r="G159" s="56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2.75" customHeight="1" x14ac:dyDescent="0.2">
      <c r="A160" s="111"/>
      <c r="B160" s="11"/>
      <c r="C160" s="11"/>
      <c r="D160" s="56"/>
      <c r="E160" s="56"/>
      <c r="F160" s="56"/>
      <c r="G160" s="56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2.75" customHeight="1" x14ac:dyDescent="0.2">
      <c r="A161" s="111"/>
      <c r="B161" s="11"/>
      <c r="C161" s="11"/>
      <c r="D161" s="56"/>
      <c r="E161" s="56"/>
      <c r="F161" s="56"/>
      <c r="G161" s="56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2.75" customHeight="1" x14ac:dyDescent="0.2">
      <c r="A162" s="111"/>
      <c r="B162" s="11"/>
      <c r="C162" s="11"/>
      <c r="D162" s="56"/>
      <c r="E162" s="56"/>
      <c r="F162" s="56"/>
      <c r="G162" s="56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2.75" customHeight="1" x14ac:dyDescent="0.2">
      <c r="A163" s="111"/>
      <c r="B163" s="11"/>
      <c r="C163" s="11"/>
      <c r="D163" s="56"/>
      <c r="E163" s="56"/>
      <c r="F163" s="56"/>
      <c r="G163" s="56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2.75" customHeight="1" x14ac:dyDescent="0.2">
      <c r="A164" s="111"/>
      <c r="B164" s="11"/>
      <c r="C164" s="11"/>
      <c r="D164" s="56"/>
      <c r="E164" s="56"/>
      <c r="F164" s="56"/>
      <c r="G164" s="56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2.75" customHeight="1" x14ac:dyDescent="0.2">
      <c r="A165" s="111"/>
      <c r="B165" s="11"/>
      <c r="C165" s="11"/>
      <c r="D165" s="56"/>
      <c r="E165" s="56"/>
      <c r="F165" s="56"/>
      <c r="G165" s="56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2.75" customHeight="1" x14ac:dyDescent="0.2">
      <c r="A166" s="111"/>
      <c r="B166" s="11"/>
      <c r="C166" s="11"/>
      <c r="D166" s="56"/>
      <c r="E166" s="56"/>
      <c r="F166" s="56"/>
      <c r="G166" s="56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2.75" customHeight="1" x14ac:dyDescent="0.2">
      <c r="A167" s="111"/>
      <c r="B167" s="11"/>
      <c r="C167" s="11"/>
      <c r="D167" s="56"/>
      <c r="E167" s="56"/>
      <c r="F167" s="56"/>
      <c r="G167" s="56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2.75" customHeight="1" x14ac:dyDescent="0.2">
      <c r="A168" s="111"/>
      <c r="B168" s="11"/>
      <c r="C168" s="11"/>
      <c r="D168" s="56"/>
      <c r="E168" s="56"/>
      <c r="F168" s="56"/>
      <c r="G168" s="56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2.75" customHeight="1" x14ac:dyDescent="0.2">
      <c r="A169" s="111"/>
      <c r="B169" s="11"/>
      <c r="C169" s="11"/>
      <c r="D169" s="56"/>
      <c r="E169" s="56"/>
      <c r="F169" s="56"/>
      <c r="G169" s="56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2.75" customHeight="1" x14ac:dyDescent="0.2">
      <c r="A170" s="111"/>
      <c r="B170" s="11"/>
      <c r="C170" s="11"/>
      <c r="D170" s="56"/>
      <c r="E170" s="56"/>
      <c r="F170" s="56"/>
      <c r="G170" s="56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2.75" customHeight="1" x14ac:dyDescent="0.2">
      <c r="A171" s="111"/>
      <c r="B171" s="11"/>
      <c r="C171" s="11"/>
      <c r="D171" s="56"/>
      <c r="E171" s="56"/>
      <c r="F171" s="56"/>
      <c r="G171" s="56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2.75" customHeight="1" x14ac:dyDescent="0.2">
      <c r="A172" s="111"/>
      <c r="B172" s="11"/>
      <c r="C172" s="11"/>
      <c r="D172" s="56"/>
      <c r="E172" s="56"/>
      <c r="F172" s="56"/>
      <c r="G172" s="56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2.75" customHeight="1" x14ac:dyDescent="0.2">
      <c r="A173" s="111"/>
      <c r="B173" s="11"/>
      <c r="C173" s="11"/>
      <c r="D173" s="56"/>
      <c r="E173" s="56"/>
      <c r="F173" s="56"/>
      <c r="G173" s="56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2.75" customHeight="1" x14ac:dyDescent="0.2">
      <c r="A174" s="111"/>
      <c r="B174" s="11"/>
      <c r="C174" s="11"/>
      <c r="D174" s="56"/>
      <c r="E174" s="56"/>
      <c r="F174" s="56"/>
      <c r="G174" s="56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2.75" customHeight="1" x14ac:dyDescent="0.2">
      <c r="A175" s="111"/>
      <c r="B175" s="11"/>
      <c r="C175" s="11"/>
      <c r="D175" s="56"/>
      <c r="E175" s="56"/>
      <c r="F175" s="56"/>
      <c r="G175" s="56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2.75" customHeight="1" x14ac:dyDescent="0.2">
      <c r="A176" s="111"/>
      <c r="B176" s="11"/>
      <c r="C176" s="11"/>
      <c r="D176" s="56"/>
      <c r="E176" s="56"/>
      <c r="F176" s="56"/>
      <c r="G176" s="56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2.75" customHeight="1" x14ac:dyDescent="0.2">
      <c r="A177" s="111"/>
      <c r="B177" s="11"/>
      <c r="C177" s="11"/>
      <c r="D177" s="56"/>
      <c r="E177" s="56"/>
      <c r="F177" s="56"/>
      <c r="G177" s="56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2.75" customHeight="1" x14ac:dyDescent="0.2">
      <c r="A178" s="111"/>
      <c r="B178" s="11"/>
      <c r="C178" s="11"/>
      <c r="D178" s="56"/>
      <c r="E178" s="56"/>
      <c r="F178" s="56"/>
      <c r="G178" s="56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2.75" customHeight="1" x14ac:dyDescent="0.2">
      <c r="A179" s="111"/>
      <c r="B179" s="11"/>
      <c r="C179" s="11"/>
      <c r="D179" s="56"/>
      <c r="E179" s="56"/>
      <c r="F179" s="56"/>
      <c r="G179" s="56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2.75" customHeight="1" x14ac:dyDescent="0.2">
      <c r="A180" s="111"/>
      <c r="B180" s="11"/>
      <c r="C180" s="11"/>
      <c r="D180" s="56"/>
      <c r="E180" s="56"/>
      <c r="F180" s="56"/>
      <c r="G180" s="56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2.75" customHeight="1" x14ac:dyDescent="0.2">
      <c r="A181" s="111"/>
      <c r="B181" s="11"/>
      <c r="C181" s="11"/>
      <c r="D181" s="56"/>
      <c r="E181" s="56"/>
      <c r="F181" s="56"/>
      <c r="G181" s="56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2.75" customHeight="1" x14ac:dyDescent="0.2">
      <c r="A182" s="111"/>
      <c r="B182" s="11"/>
      <c r="C182" s="11"/>
      <c r="D182" s="56"/>
      <c r="E182" s="56"/>
      <c r="F182" s="56"/>
      <c r="G182" s="56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2.75" customHeight="1" x14ac:dyDescent="0.2">
      <c r="A183" s="111"/>
      <c r="B183" s="11"/>
      <c r="C183" s="11"/>
      <c r="D183" s="56"/>
      <c r="E183" s="56"/>
      <c r="F183" s="56"/>
      <c r="G183" s="56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2.75" customHeight="1" x14ac:dyDescent="0.2">
      <c r="A184" s="111"/>
      <c r="B184" s="11"/>
      <c r="C184" s="11"/>
      <c r="D184" s="56"/>
      <c r="E184" s="56"/>
      <c r="F184" s="56"/>
      <c r="G184" s="56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2.75" customHeight="1" x14ac:dyDescent="0.2">
      <c r="A185" s="111"/>
      <c r="B185" s="11"/>
      <c r="C185" s="11"/>
      <c r="D185" s="56"/>
      <c r="E185" s="56"/>
      <c r="F185" s="56"/>
      <c r="G185" s="56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2.75" customHeight="1" x14ac:dyDescent="0.2">
      <c r="A186" s="111"/>
      <c r="B186" s="11"/>
      <c r="C186" s="11"/>
      <c r="D186" s="56"/>
      <c r="E186" s="56"/>
      <c r="F186" s="56"/>
      <c r="G186" s="56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2.75" customHeight="1" x14ac:dyDescent="0.2">
      <c r="A187" s="111"/>
      <c r="B187" s="11"/>
      <c r="C187" s="11"/>
      <c r="D187" s="56"/>
      <c r="E187" s="56"/>
      <c r="F187" s="56"/>
      <c r="G187" s="56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2.75" customHeight="1" x14ac:dyDescent="0.2">
      <c r="A188" s="111"/>
      <c r="B188" s="11"/>
      <c r="C188" s="11"/>
      <c r="D188" s="56"/>
      <c r="E188" s="56"/>
      <c r="F188" s="56"/>
      <c r="G188" s="56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2.75" customHeight="1" x14ac:dyDescent="0.2">
      <c r="A189" s="111"/>
      <c r="B189" s="11"/>
      <c r="C189" s="11"/>
      <c r="D189" s="56"/>
      <c r="E189" s="56"/>
      <c r="F189" s="56"/>
      <c r="G189" s="56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2.75" customHeight="1" x14ac:dyDescent="0.2">
      <c r="A190" s="111"/>
      <c r="B190" s="11"/>
      <c r="C190" s="11"/>
      <c r="D190" s="56"/>
      <c r="E190" s="56"/>
      <c r="F190" s="56"/>
      <c r="G190" s="56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2.75" customHeight="1" x14ac:dyDescent="0.2">
      <c r="A191" s="111"/>
      <c r="B191" s="11"/>
      <c r="C191" s="11"/>
      <c r="D191" s="56"/>
      <c r="E191" s="56"/>
      <c r="F191" s="56"/>
      <c r="G191" s="56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2.75" customHeight="1" x14ac:dyDescent="0.2">
      <c r="A192" s="111"/>
      <c r="B192" s="11"/>
      <c r="C192" s="11"/>
      <c r="D192" s="56"/>
      <c r="E192" s="56"/>
      <c r="F192" s="56"/>
      <c r="G192" s="56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2.75" customHeight="1" x14ac:dyDescent="0.2">
      <c r="A193" s="111"/>
      <c r="B193" s="11"/>
      <c r="C193" s="11"/>
      <c r="D193" s="56"/>
      <c r="E193" s="56"/>
      <c r="F193" s="56"/>
      <c r="G193" s="56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2.75" customHeight="1" x14ac:dyDescent="0.2">
      <c r="A194" s="111"/>
      <c r="B194" s="11"/>
      <c r="C194" s="11"/>
      <c r="D194" s="56"/>
      <c r="E194" s="56"/>
      <c r="F194" s="56"/>
      <c r="G194" s="56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2.75" customHeight="1" x14ac:dyDescent="0.2">
      <c r="A195" s="111"/>
      <c r="B195" s="11"/>
      <c r="C195" s="11"/>
      <c r="D195" s="56"/>
      <c r="E195" s="56"/>
      <c r="F195" s="56"/>
      <c r="G195" s="56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2.75" customHeight="1" x14ac:dyDescent="0.2">
      <c r="A196" s="111"/>
      <c r="B196" s="11"/>
      <c r="C196" s="11"/>
      <c r="D196" s="56"/>
      <c r="E196" s="56"/>
      <c r="F196" s="56"/>
      <c r="G196" s="56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2.75" customHeight="1" x14ac:dyDescent="0.2">
      <c r="A197" s="111"/>
      <c r="B197" s="11"/>
      <c r="C197" s="11"/>
      <c r="D197" s="56"/>
      <c r="E197" s="56"/>
      <c r="F197" s="56"/>
      <c r="G197" s="56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.75" customHeight="1" x14ac:dyDescent="0.2">
      <c r="A198" s="111"/>
      <c r="B198" s="11"/>
      <c r="C198" s="11"/>
      <c r="D198" s="56"/>
      <c r="E198" s="56"/>
      <c r="F198" s="56"/>
      <c r="G198" s="56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2.75" customHeight="1" x14ac:dyDescent="0.2">
      <c r="A199" s="111"/>
      <c r="B199" s="11"/>
      <c r="C199" s="11"/>
      <c r="D199" s="56"/>
      <c r="E199" s="56"/>
      <c r="F199" s="56"/>
      <c r="G199" s="56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2.75" customHeight="1" x14ac:dyDescent="0.2">
      <c r="A200" s="111"/>
      <c r="B200" s="11"/>
      <c r="C200" s="11"/>
      <c r="D200" s="56"/>
      <c r="E200" s="56"/>
      <c r="F200" s="56"/>
      <c r="G200" s="56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2.75" customHeight="1" x14ac:dyDescent="0.2">
      <c r="A201" s="111"/>
      <c r="B201" s="11"/>
      <c r="C201" s="11"/>
      <c r="D201" s="56"/>
      <c r="E201" s="56"/>
      <c r="F201" s="56"/>
      <c r="G201" s="56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2.75" customHeight="1" x14ac:dyDescent="0.2">
      <c r="A202" s="111"/>
      <c r="B202" s="11"/>
      <c r="C202" s="11"/>
      <c r="D202" s="56"/>
      <c r="E202" s="56"/>
      <c r="F202" s="56"/>
      <c r="G202" s="56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2.75" customHeight="1" x14ac:dyDescent="0.2">
      <c r="A203" s="111"/>
      <c r="B203" s="11"/>
      <c r="C203" s="11"/>
      <c r="D203" s="56"/>
      <c r="E203" s="56"/>
      <c r="F203" s="56"/>
      <c r="G203" s="56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2.75" customHeight="1" x14ac:dyDescent="0.2">
      <c r="A204" s="111"/>
      <c r="B204" s="11"/>
      <c r="C204" s="11"/>
      <c r="D204" s="56"/>
      <c r="E204" s="56"/>
      <c r="F204" s="56"/>
      <c r="G204" s="56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2.75" customHeight="1" x14ac:dyDescent="0.2">
      <c r="A205" s="111"/>
      <c r="B205" s="11"/>
      <c r="C205" s="11"/>
      <c r="D205" s="56"/>
      <c r="E205" s="56"/>
      <c r="F205" s="56"/>
      <c r="G205" s="56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2.75" customHeight="1" x14ac:dyDescent="0.2">
      <c r="A206" s="111"/>
      <c r="B206" s="11"/>
      <c r="C206" s="11"/>
      <c r="D206" s="56"/>
      <c r="E206" s="56"/>
      <c r="F206" s="56"/>
      <c r="G206" s="56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2.75" customHeight="1" x14ac:dyDescent="0.2">
      <c r="A207" s="111"/>
      <c r="B207" s="11"/>
      <c r="C207" s="11"/>
      <c r="D207" s="56"/>
      <c r="E207" s="56"/>
      <c r="F207" s="56"/>
      <c r="G207" s="56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2.75" customHeight="1" x14ac:dyDescent="0.2">
      <c r="A208" s="111"/>
      <c r="B208" s="11"/>
      <c r="C208" s="11"/>
      <c r="D208" s="56"/>
      <c r="E208" s="56"/>
      <c r="F208" s="56"/>
      <c r="G208" s="56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2.75" customHeight="1" x14ac:dyDescent="0.2">
      <c r="A209" s="111"/>
      <c r="B209" s="11"/>
      <c r="C209" s="11"/>
      <c r="D209" s="56"/>
      <c r="E209" s="56"/>
      <c r="F209" s="56"/>
      <c r="G209" s="56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2.75" customHeight="1" x14ac:dyDescent="0.2">
      <c r="A210" s="111"/>
      <c r="B210" s="11"/>
      <c r="C210" s="11"/>
      <c r="D210" s="56"/>
      <c r="E210" s="56"/>
      <c r="F210" s="56"/>
      <c r="G210" s="56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 x14ac:dyDescent="0.2">
      <c r="A211" s="111"/>
      <c r="B211" s="11"/>
      <c r="C211" s="11"/>
      <c r="D211" s="56"/>
      <c r="E211" s="56"/>
      <c r="F211" s="56"/>
      <c r="G211" s="56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2.75" customHeight="1" x14ac:dyDescent="0.2">
      <c r="A212" s="111"/>
      <c r="B212" s="11"/>
      <c r="C212" s="11"/>
      <c r="D212" s="56"/>
      <c r="E212" s="56"/>
      <c r="F212" s="56"/>
      <c r="G212" s="56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2.75" customHeight="1" x14ac:dyDescent="0.2">
      <c r="A213" s="111"/>
      <c r="B213" s="11"/>
      <c r="C213" s="11"/>
      <c r="D213" s="56"/>
      <c r="E213" s="56"/>
      <c r="F213" s="56"/>
      <c r="G213" s="56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2.75" customHeight="1" x14ac:dyDescent="0.2">
      <c r="A214" s="111"/>
      <c r="B214" s="11"/>
      <c r="C214" s="11"/>
      <c r="D214" s="56"/>
      <c r="E214" s="56"/>
      <c r="F214" s="56"/>
      <c r="G214" s="56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2.75" customHeight="1" x14ac:dyDescent="0.2">
      <c r="A215" s="111"/>
      <c r="B215" s="11"/>
      <c r="C215" s="11"/>
      <c r="D215" s="56"/>
      <c r="E215" s="56"/>
      <c r="F215" s="56"/>
      <c r="G215" s="56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2.75" customHeight="1" x14ac:dyDescent="0.2">
      <c r="A216" s="111"/>
      <c r="B216" s="11"/>
      <c r="C216" s="11"/>
      <c r="D216" s="56"/>
      <c r="E216" s="56"/>
      <c r="F216" s="56"/>
      <c r="G216" s="56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2.75" customHeight="1" x14ac:dyDescent="0.2">
      <c r="A217" s="111"/>
      <c r="B217" s="11"/>
      <c r="C217" s="11"/>
      <c r="D217" s="56"/>
      <c r="E217" s="56"/>
      <c r="F217" s="56"/>
      <c r="G217" s="56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2.75" customHeight="1" x14ac:dyDescent="0.2">
      <c r="A218" s="111"/>
      <c r="B218" s="11"/>
      <c r="C218" s="11"/>
      <c r="D218" s="56"/>
      <c r="E218" s="56"/>
      <c r="F218" s="56"/>
      <c r="G218" s="56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2.75" customHeight="1" x14ac:dyDescent="0.2">
      <c r="A219" s="111"/>
      <c r="B219" s="11"/>
      <c r="C219" s="11"/>
      <c r="D219" s="56"/>
      <c r="E219" s="56"/>
      <c r="F219" s="56"/>
      <c r="G219" s="56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2.75" customHeight="1" x14ac:dyDescent="0.2">
      <c r="A220" s="111"/>
      <c r="B220" s="11"/>
      <c r="C220" s="11"/>
      <c r="D220" s="56"/>
      <c r="E220" s="56"/>
      <c r="F220" s="56"/>
      <c r="G220" s="56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2.75" customHeight="1" x14ac:dyDescent="0.2">
      <c r="A221" s="111"/>
      <c r="B221" s="11"/>
      <c r="C221" s="11"/>
      <c r="D221" s="56"/>
      <c r="E221" s="56"/>
      <c r="F221" s="56"/>
      <c r="G221" s="56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2.75" customHeight="1" x14ac:dyDescent="0.2">
      <c r="A222" s="111"/>
      <c r="B222" s="11"/>
      <c r="C222" s="11"/>
      <c r="D222" s="56"/>
      <c r="E222" s="56"/>
      <c r="F222" s="56"/>
      <c r="G222" s="56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2.75" customHeight="1" x14ac:dyDescent="0.2">
      <c r="A223" s="111"/>
      <c r="B223" s="11"/>
      <c r="C223" s="11"/>
      <c r="D223" s="56"/>
      <c r="E223" s="56"/>
      <c r="F223" s="56"/>
      <c r="G223" s="56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2.75" customHeight="1" x14ac:dyDescent="0.2">
      <c r="A224" s="111"/>
      <c r="B224" s="11"/>
      <c r="C224" s="11"/>
      <c r="D224" s="56"/>
      <c r="E224" s="56"/>
      <c r="F224" s="56"/>
      <c r="G224" s="56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2.75" customHeight="1" x14ac:dyDescent="0.2">
      <c r="A225" s="111"/>
      <c r="B225" s="11"/>
      <c r="C225" s="11"/>
      <c r="D225" s="56"/>
      <c r="E225" s="56"/>
      <c r="F225" s="56"/>
      <c r="G225" s="56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2.75" customHeight="1" x14ac:dyDescent="0.2">
      <c r="A226" s="111"/>
      <c r="B226" s="11"/>
      <c r="C226" s="11"/>
      <c r="D226" s="56"/>
      <c r="E226" s="56"/>
      <c r="F226" s="56"/>
      <c r="G226" s="56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2.75" customHeight="1" x14ac:dyDescent="0.2">
      <c r="A227" s="111"/>
      <c r="B227" s="11"/>
      <c r="C227" s="11"/>
      <c r="D227" s="56"/>
      <c r="E227" s="56"/>
      <c r="F227" s="56"/>
      <c r="G227" s="56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2.75" customHeight="1" x14ac:dyDescent="0.2">
      <c r="A228" s="111"/>
      <c r="B228" s="11"/>
      <c r="C228" s="11"/>
      <c r="D228" s="56"/>
      <c r="E228" s="56"/>
      <c r="F228" s="56"/>
      <c r="G228" s="56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2.75" customHeight="1" x14ac:dyDescent="0.2">
      <c r="A229" s="111"/>
      <c r="B229" s="11"/>
      <c r="C229" s="11"/>
      <c r="D229" s="56"/>
      <c r="E229" s="56"/>
      <c r="F229" s="56"/>
      <c r="G229" s="56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2.75" customHeight="1" x14ac:dyDescent="0.2">
      <c r="A230" s="111"/>
      <c r="B230" s="11"/>
      <c r="C230" s="11"/>
      <c r="D230" s="56"/>
      <c r="E230" s="56"/>
      <c r="F230" s="56"/>
      <c r="G230" s="56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2.75" customHeight="1" x14ac:dyDescent="0.2">
      <c r="A231" s="111"/>
      <c r="B231" s="11"/>
      <c r="C231" s="11"/>
      <c r="D231" s="56"/>
      <c r="E231" s="56"/>
      <c r="F231" s="56"/>
      <c r="G231" s="56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2.75" customHeight="1" x14ac:dyDescent="0.2">
      <c r="A232" s="111"/>
      <c r="B232" s="11"/>
      <c r="C232" s="11"/>
      <c r="D232" s="56"/>
      <c r="E232" s="56"/>
      <c r="F232" s="56"/>
      <c r="G232" s="56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2.75" customHeight="1" x14ac:dyDescent="0.2">
      <c r="A233" s="111"/>
      <c r="B233" s="11"/>
      <c r="C233" s="11"/>
      <c r="D233" s="56"/>
      <c r="E233" s="56"/>
      <c r="F233" s="56"/>
      <c r="G233" s="56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2.75" customHeight="1" x14ac:dyDescent="0.2">
      <c r="A234" s="111"/>
      <c r="B234" s="11"/>
      <c r="C234" s="11"/>
      <c r="D234" s="56"/>
      <c r="E234" s="56"/>
      <c r="F234" s="56"/>
      <c r="G234" s="56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2.75" customHeight="1" x14ac:dyDescent="0.2">
      <c r="A235" s="111"/>
      <c r="B235" s="11"/>
      <c r="C235" s="11"/>
      <c r="D235" s="56"/>
      <c r="E235" s="56"/>
      <c r="F235" s="56"/>
      <c r="G235" s="56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2.75" customHeight="1" x14ac:dyDescent="0.2">
      <c r="A236" s="111"/>
      <c r="B236" s="11"/>
      <c r="C236" s="11"/>
      <c r="D236" s="56"/>
      <c r="E236" s="56"/>
      <c r="F236" s="56"/>
      <c r="G236" s="56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2.75" customHeight="1" x14ac:dyDescent="0.2">
      <c r="A237" s="111"/>
      <c r="B237" s="11"/>
      <c r="C237" s="11"/>
      <c r="D237" s="56"/>
      <c r="E237" s="56"/>
      <c r="F237" s="56"/>
      <c r="G237" s="56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2.75" customHeight="1" x14ac:dyDescent="0.2">
      <c r="A238" s="111"/>
      <c r="B238" s="11"/>
      <c r="C238" s="11"/>
      <c r="D238" s="56"/>
      <c r="E238" s="56"/>
      <c r="F238" s="56"/>
      <c r="G238" s="56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2.75" customHeight="1" x14ac:dyDescent="0.2">
      <c r="A239" s="111"/>
      <c r="B239" s="11"/>
      <c r="C239" s="11"/>
      <c r="D239" s="56"/>
      <c r="E239" s="56"/>
      <c r="F239" s="56"/>
      <c r="G239" s="56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2.75" customHeight="1" x14ac:dyDescent="0.2">
      <c r="A240" s="111"/>
      <c r="B240" s="11"/>
      <c r="C240" s="11"/>
      <c r="D240" s="56"/>
      <c r="E240" s="56"/>
      <c r="F240" s="56"/>
      <c r="G240" s="56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2.75" customHeight="1" x14ac:dyDescent="0.2">
      <c r="A241" s="111"/>
      <c r="B241" s="11"/>
      <c r="C241" s="11"/>
      <c r="D241" s="56"/>
      <c r="E241" s="56"/>
      <c r="F241" s="56"/>
      <c r="G241" s="56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2.75" customHeight="1" x14ac:dyDescent="0.2">
      <c r="A242" s="111"/>
      <c r="B242" s="11"/>
      <c r="C242" s="11"/>
      <c r="D242" s="56"/>
      <c r="E242" s="56"/>
      <c r="F242" s="56"/>
      <c r="G242" s="56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2.75" customHeight="1" x14ac:dyDescent="0.2">
      <c r="A243" s="111"/>
      <c r="B243" s="11"/>
      <c r="C243" s="11"/>
      <c r="D243" s="56"/>
      <c r="E243" s="56"/>
      <c r="F243" s="56"/>
      <c r="G243" s="56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2.75" customHeight="1" x14ac:dyDescent="0.2">
      <c r="A244" s="111"/>
      <c r="B244" s="11"/>
      <c r="C244" s="11"/>
      <c r="D244" s="56"/>
      <c r="E244" s="56"/>
      <c r="F244" s="56"/>
      <c r="G244" s="56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2.75" customHeight="1" x14ac:dyDescent="0.2">
      <c r="A245" s="111"/>
      <c r="B245" s="11"/>
      <c r="C245" s="11"/>
      <c r="D245" s="56"/>
      <c r="E245" s="56"/>
      <c r="F245" s="56"/>
      <c r="G245" s="56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2.75" customHeight="1" x14ac:dyDescent="0.2">
      <c r="A246" s="111"/>
      <c r="B246" s="11"/>
      <c r="C246" s="11"/>
      <c r="D246" s="56"/>
      <c r="E246" s="56"/>
      <c r="F246" s="56"/>
      <c r="G246" s="56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2.75" customHeight="1" x14ac:dyDescent="0.2">
      <c r="A247" s="111"/>
      <c r="B247" s="11"/>
      <c r="C247" s="11"/>
      <c r="D247" s="56"/>
      <c r="E247" s="56"/>
      <c r="F247" s="56"/>
      <c r="G247" s="56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2.75" customHeight="1" x14ac:dyDescent="0.2">
      <c r="A248" s="111"/>
      <c r="B248" s="11"/>
      <c r="C248" s="11"/>
      <c r="D248" s="56"/>
      <c r="E248" s="56"/>
      <c r="F248" s="56"/>
      <c r="G248" s="56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2.75" customHeight="1" x14ac:dyDescent="0.2">
      <c r="A249" s="111"/>
      <c r="B249" s="11"/>
      <c r="C249" s="11"/>
      <c r="D249" s="56"/>
      <c r="E249" s="56"/>
      <c r="F249" s="56"/>
      <c r="G249" s="56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2.75" customHeight="1" x14ac:dyDescent="0.2">
      <c r="A250" s="111"/>
      <c r="B250" s="11"/>
      <c r="C250" s="11"/>
      <c r="D250" s="56"/>
      <c r="E250" s="56"/>
      <c r="F250" s="56"/>
      <c r="G250" s="56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2.75" customHeight="1" x14ac:dyDescent="0.2">
      <c r="A251" s="111"/>
      <c r="B251" s="11"/>
      <c r="C251" s="11"/>
      <c r="D251" s="56"/>
      <c r="E251" s="56"/>
      <c r="F251" s="56"/>
      <c r="G251" s="56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2.75" customHeight="1" x14ac:dyDescent="0.2">
      <c r="A252" s="111"/>
      <c r="B252" s="11"/>
      <c r="C252" s="11"/>
      <c r="D252" s="56"/>
      <c r="E252" s="56"/>
      <c r="F252" s="56"/>
      <c r="G252" s="56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2.75" customHeight="1" x14ac:dyDescent="0.2">
      <c r="A253" s="111"/>
      <c r="B253" s="11"/>
      <c r="C253" s="11"/>
      <c r="D253" s="56"/>
      <c r="E253" s="56"/>
      <c r="F253" s="56"/>
      <c r="G253" s="56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2.75" customHeight="1" x14ac:dyDescent="0.2">
      <c r="A254" s="111"/>
      <c r="B254" s="11"/>
      <c r="C254" s="11"/>
      <c r="D254" s="56"/>
      <c r="E254" s="56"/>
      <c r="F254" s="56"/>
      <c r="G254" s="56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2.75" customHeight="1" x14ac:dyDescent="0.2">
      <c r="A255" s="111"/>
      <c r="B255" s="11"/>
      <c r="C255" s="11"/>
      <c r="D255" s="56"/>
      <c r="E255" s="56"/>
      <c r="F255" s="56"/>
      <c r="G255" s="56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2.75" customHeight="1" x14ac:dyDescent="0.2">
      <c r="A256" s="111"/>
      <c r="B256" s="11"/>
      <c r="C256" s="11"/>
      <c r="D256" s="56"/>
      <c r="E256" s="56"/>
      <c r="F256" s="56"/>
      <c r="G256" s="56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2.75" customHeight="1" x14ac:dyDescent="0.2">
      <c r="A257" s="111"/>
      <c r="B257" s="11"/>
      <c r="C257" s="11"/>
      <c r="D257" s="56"/>
      <c r="E257" s="56"/>
      <c r="F257" s="56"/>
      <c r="G257" s="56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2.75" customHeight="1" x14ac:dyDescent="0.2">
      <c r="A258" s="111"/>
      <c r="B258" s="11"/>
      <c r="C258" s="11"/>
      <c r="D258" s="56"/>
      <c r="E258" s="56"/>
      <c r="F258" s="56"/>
      <c r="G258" s="56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2.75" customHeight="1" x14ac:dyDescent="0.2">
      <c r="A259" s="111"/>
      <c r="B259" s="11"/>
      <c r="C259" s="11"/>
      <c r="D259" s="56"/>
      <c r="E259" s="56"/>
      <c r="F259" s="56"/>
      <c r="G259" s="56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2.75" customHeight="1" x14ac:dyDescent="0.2">
      <c r="A260" s="111"/>
      <c r="B260" s="11"/>
      <c r="C260" s="11"/>
      <c r="D260" s="56"/>
      <c r="E260" s="56"/>
      <c r="F260" s="56"/>
      <c r="G260" s="56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2.75" customHeight="1" x14ac:dyDescent="0.2">
      <c r="A261" s="111"/>
      <c r="B261" s="11"/>
      <c r="C261" s="11"/>
      <c r="D261" s="56"/>
      <c r="E261" s="56"/>
      <c r="F261" s="56"/>
      <c r="G261" s="56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2.75" customHeight="1" x14ac:dyDescent="0.2">
      <c r="A262" s="111"/>
      <c r="B262" s="11"/>
      <c r="C262" s="11"/>
      <c r="D262" s="56"/>
      <c r="E262" s="56"/>
      <c r="F262" s="56"/>
      <c r="G262" s="56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2.75" customHeight="1" x14ac:dyDescent="0.2">
      <c r="A263" s="111"/>
      <c r="B263" s="11"/>
      <c r="C263" s="11"/>
      <c r="D263" s="56"/>
      <c r="E263" s="56"/>
      <c r="F263" s="56"/>
      <c r="G263" s="56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2.75" customHeight="1" x14ac:dyDescent="0.2">
      <c r="A264" s="111"/>
      <c r="B264" s="11"/>
      <c r="C264" s="11"/>
      <c r="D264" s="56"/>
      <c r="E264" s="56"/>
      <c r="F264" s="56"/>
      <c r="G264" s="56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2.75" customHeight="1" x14ac:dyDescent="0.2">
      <c r="A265" s="111"/>
      <c r="B265" s="11"/>
      <c r="C265" s="11"/>
      <c r="D265" s="56"/>
      <c r="E265" s="56"/>
      <c r="F265" s="56"/>
      <c r="G265" s="56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2.75" customHeight="1" x14ac:dyDescent="0.2">
      <c r="A266" s="111"/>
      <c r="B266" s="11"/>
      <c r="C266" s="11"/>
      <c r="D266" s="56"/>
      <c r="E266" s="56"/>
      <c r="F266" s="56"/>
      <c r="G266" s="56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2.75" customHeight="1" x14ac:dyDescent="0.2">
      <c r="A267" s="111"/>
      <c r="B267" s="11"/>
      <c r="C267" s="11"/>
      <c r="D267" s="56"/>
      <c r="E267" s="56"/>
      <c r="F267" s="56"/>
      <c r="G267" s="56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2.75" customHeight="1" x14ac:dyDescent="0.2">
      <c r="A268" s="111"/>
      <c r="B268" s="11"/>
      <c r="C268" s="11"/>
      <c r="D268" s="56"/>
      <c r="E268" s="56"/>
      <c r="F268" s="56"/>
      <c r="G268" s="56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2.75" customHeight="1" x14ac:dyDescent="0.2">
      <c r="A269" s="111"/>
      <c r="B269" s="11"/>
      <c r="C269" s="11"/>
      <c r="D269" s="56"/>
      <c r="E269" s="56"/>
      <c r="F269" s="56"/>
      <c r="G269" s="56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2.75" customHeight="1" x14ac:dyDescent="0.2">
      <c r="A270" s="111"/>
      <c r="B270" s="11"/>
      <c r="C270" s="11"/>
      <c r="D270" s="56"/>
      <c r="E270" s="56"/>
      <c r="F270" s="56"/>
      <c r="G270" s="56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2.75" customHeight="1" x14ac:dyDescent="0.2">
      <c r="A271" s="111"/>
      <c r="B271" s="11"/>
      <c r="C271" s="11"/>
      <c r="D271" s="56"/>
      <c r="E271" s="56"/>
      <c r="F271" s="56"/>
      <c r="G271" s="56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2.75" customHeight="1" x14ac:dyDescent="0.2">
      <c r="A272" s="111"/>
      <c r="B272" s="11"/>
      <c r="C272" s="11"/>
      <c r="D272" s="56"/>
      <c r="E272" s="56"/>
      <c r="F272" s="56"/>
      <c r="G272" s="56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2.75" customHeight="1" x14ac:dyDescent="0.2">
      <c r="A273" s="111"/>
      <c r="B273" s="11"/>
      <c r="C273" s="11"/>
      <c r="D273" s="56"/>
      <c r="E273" s="56"/>
      <c r="F273" s="56"/>
      <c r="G273" s="56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2.75" customHeight="1" x14ac:dyDescent="0.2">
      <c r="A274" s="111"/>
      <c r="B274" s="11"/>
      <c r="C274" s="11"/>
      <c r="D274" s="56"/>
      <c r="E274" s="56"/>
      <c r="F274" s="56"/>
      <c r="G274" s="56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2.75" customHeight="1" x14ac:dyDescent="0.2">
      <c r="A275" s="111"/>
      <c r="B275" s="11"/>
      <c r="C275" s="11"/>
      <c r="D275" s="56"/>
      <c r="E275" s="56"/>
      <c r="F275" s="56"/>
      <c r="G275" s="56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2.75" customHeight="1" x14ac:dyDescent="0.2">
      <c r="A276" s="111"/>
      <c r="B276" s="11"/>
      <c r="C276" s="11"/>
      <c r="D276" s="56"/>
      <c r="E276" s="56"/>
      <c r="F276" s="56"/>
      <c r="G276" s="56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2.75" customHeight="1" x14ac:dyDescent="0.2">
      <c r="A277" s="111"/>
      <c r="B277" s="11"/>
      <c r="C277" s="11"/>
      <c r="D277" s="56"/>
      <c r="E277" s="56"/>
      <c r="F277" s="56"/>
      <c r="G277" s="56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2.75" customHeight="1" x14ac:dyDescent="0.2">
      <c r="A278" s="111"/>
      <c r="B278" s="11"/>
      <c r="C278" s="11"/>
      <c r="D278" s="56"/>
      <c r="E278" s="56"/>
      <c r="F278" s="56"/>
      <c r="G278" s="56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2.75" customHeight="1" x14ac:dyDescent="0.2">
      <c r="A279" s="111"/>
      <c r="B279" s="11"/>
      <c r="C279" s="11"/>
      <c r="D279" s="56"/>
      <c r="E279" s="56"/>
      <c r="F279" s="56"/>
      <c r="G279" s="56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2.75" customHeight="1" x14ac:dyDescent="0.2">
      <c r="A280" s="111"/>
      <c r="B280" s="11"/>
      <c r="C280" s="11"/>
      <c r="D280" s="56"/>
      <c r="E280" s="56"/>
      <c r="F280" s="56"/>
      <c r="G280" s="56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2.75" customHeight="1" x14ac:dyDescent="0.2">
      <c r="A281" s="111"/>
      <c r="B281" s="11"/>
      <c r="C281" s="11"/>
      <c r="D281" s="56"/>
      <c r="E281" s="56"/>
      <c r="F281" s="56"/>
      <c r="G281" s="56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2.75" customHeight="1" x14ac:dyDescent="0.2">
      <c r="A282" s="111"/>
      <c r="B282" s="11"/>
      <c r="C282" s="11"/>
      <c r="D282" s="56"/>
      <c r="E282" s="56"/>
      <c r="F282" s="56"/>
      <c r="G282" s="56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2.75" customHeight="1" x14ac:dyDescent="0.2">
      <c r="A283" s="111"/>
      <c r="B283" s="11"/>
      <c r="C283" s="11"/>
      <c r="D283" s="56"/>
      <c r="E283" s="56"/>
      <c r="F283" s="56"/>
      <c r="G283" s="56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2.75" customHeight="1" x14ac:dyDescent="0.2">
      <c r="A284" s="111"/>
      <c r="B284" s="11"/>
      <c r="C284" s="11"/>
      <c r="D284" s="56"/>
      <c r="E284" s="56"/>
      <c r="F284" s="56"/>
      <c r="G284" s="56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2.75" customHeight="1" x14ac:dyDescent="0.2">
      <c r="A285" s="111"/>
      <c r="B285" s="11"/>
      <c r="C285" s="11"/>
      <c r="D285" s="56"/>
      <c r="E285" s="56"/>
      <c r="F285" s="56"/>
      <c r="G285" s="56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2.75" customHeight="1" x14ac:dyDescent="0.2">
      <c r="A286" s="111"/>
      <c r="B286" s="11"/>
      <c r="C286" s="11"/>
      <c r="D286" s="56"/>
      <c r="E286" s="56"/>
      <c r="F286" s="56"/>
      <c r="G286" s="56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2.75" customHeight="1" x14ac:dyDescent="0.2">
      <c r="A287" s="111"/>
      <c r="B287" s="11"/>
      <c r="C287" s="11"/>
      <c r="D287" s="56"/>
      <c r="E287" s="56"/>
      <c r="F287" s="56"/>
      <c r="G287" s="56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2.75" customHeight="1" x14ac:dyDescent="0.2">
      <c r="A288" s="111"/>
      <c r="B288" s="11"/>
      <c r="C288" s="11"/>
      <c r="D288" s="56"/>
      <c r="E288" s="56"/>
      <c r="F288" s="56"/>
      <c r="G288" s="56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2.75" customHeight="1" x14ac:dyDescent="0.2">
      <c r="A289" s="111"/>
      <c r="B289" s="11"/>
      <c r="C289" s="11"/>
      <c r="D289" s="56"/>
      <c r="E289" s="56"/>
      <c r="F289" s="56"/>
      <c r="G289" s="56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2.75" customHeight="1" x14ac:dyDescent="0.2">
      <c r="A290" s="111"/>
      <c r="B290" s="11"/>
      <c r="C290" s="11"/>
      <c r="D290" s="56"/>
      <c r="E290" s="56"/>
      <c r="F290" s="56"/>
      <c r="G290" s="56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2.75" customHeight="1" x14ac:dyDescent="0.2">
      <c r="A291" s="111"/>
      <c r="B291" s="11"/>
      <c r="C291" s="11"/>
      <c r="D291" s="56"/>
      <c r="E291" s="56"/>
      <c r="F291" s="56"/>
      <c r="G291" s="56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2.75" customHeight="1" x14ac:dyDescent="0.2">
      <c r="A292" s="111"/>
      <c r="B292" s="11"/>
      <c r="C292" s="11"/>
      <c r="D292" s="56"/>
      <c r="E292" s="56"/>
      <c r="F292" s="56"/>
      <c r="G292" s="56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2.75" customHeight="1" x14ac:dyDescent="0.2">
      <c r="A293" s="111"/>
      <c r="B293" s="11"/>
      <c r="C293" s="11"/>
      <c r="D293" s="56"/>
      <c r="E293" s="56"/>
      <c r="F293" s="56"/>
      <c r="G293" s="56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2.75" customHeight="1" x14ac:dyDescent="0.2">
      <c r="A294" s="111"/>
      <c r="B294" s="11"/>
      <c r="C294" s="11"/>
      <c r="D294" s="56"/>
      <c r="E294" s="56"/>
      <c r="F294" s="56"/>
      <c r="G294" s="56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2.75" customHeight="1" x14ac:dyDescent="0.2">
      <c r="A295" s="111"/>
      <c r="B295" s="11"/>
      <c r="C295" s="11"/>
      <c r="D295" s="56"/>
      <c r="E295" s="56"/>
      <c r="F295" s="56"/>
      <c r="G295" s="56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2.75" customHeight="1" x14ac:dyDescent="0.2">
      <c r="A296" s="111"/>
      <c r="B296" s="11"/>
      <c r="C296" s="11"/>
      <c r="D296" s="56"/>
      <c r="E296" s="56"/>
      <c r="F296" s="56"/>
      <c r="G296" s="56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2.75" customHeight="1" x14ac:dyDescent="0.2">
      <c r="A297" s="111"/>
      <c r="B297" s="11"/>
      <c r="C297" s="11"/>
      <c r="D297" s="56"/>
      <c r="E297" s="56"/>
      <c r="F297" s="56"/>
      <c r="G297" s="56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2.75" customHeight="1" x14ac:dyDescent="0.2">
      <c r="A298" s="111"/>
      <c r="B298" s="11"/>
      <c r="C298" s="11"/>
      <c r="D298" s="56"/>
      <c r="E298" s="56"/>
      <c r="F298" s="56"/>
      <c r="G298" s="56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2.75" customHeight="1" x14ac:dyDescent="0.2">
      <c r="A299" s="111"/>
      <c r="B299" s="11"/>
      <c r="C299" s="11"/>
      <c r="D299" s="56"/>
      <c r="E299" s="56"/>
      <c r="F299" s="56"/>
      <c r="G299" s="56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2.75" customHeight="1" x14ac:dyDescent="0.2">
      <c r="A300" s="111"/>
      <c r="B300" s="11"/>
      <c r="C300" s="11"/>
      <c r="D300" s="56"/>
      <c r="E300" s="56"/>
      <c r="F300" s="56"/>
      <c r="G300" s="56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2.75" customHeight="1" x14ac:dyDescent="0.2">
      <c r="A301" s="111"/>
      <c r="B301" s="11"/>
      <c r="C301" s="11"/>
      <c r="D301" s="56"/>
      <c r="E301" s="56"/>
      <c r="F301" s="56"/>
      <c r="G301" s="56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2.75" customHeight="1" x14ac:dyDescent="0.2">
      <c r="A302" s="111"/>
      <c r="B302" s="11"/>
      <c r="C302" s="11"/>
      <c r="D302" s="56"/>
      <c r="E302" s="56"/>
      <c r="F302" s="56"/>
      <c r="G302" s="56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2.75" customHeight="1" x14ac:dyDescent="0.2">
      <c r="A303" s="111"/>
      <c r="B303" s="11"/>
      <c r="C303" s="11"/>
      <c r="D303" s="56"/>
      <c r="E303" s="56"/>
      <c r="F303" s="56"/>
      <c r="G303" s="56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2.75" customHeight="1" x14ac:dyDescent="0.2">
      <c r="A304" s="111"/>
      <c r="B304" s="11"/>
      <c r="C304" s="11"/>
      <c r="D304" s="56"/>
      <c r="E304" s="56"/>
      <c r="F304" s="56"/>
      <c r="G304" s="56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2.75" customHeight="1" x14ac:dyDescent="0.2">
      <c r="A305" s="111"/>
      <c r="B305" s="11"/>
      <c r="C305" s="11"/>
      <c r="D305" s="56"/>
      <c r="E305" s="56"/>
      <c r="F305" s="56"/>
      <c r="G305" s="56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2.75" customHeight="1" x14ac:dyDescent="0.2">
      <c r="A306" s="111"/>
      <c r="B306" s="11"/>
      <c r="C306" s="11"/>
      <c r="D306" s="56"/>
      <c r="E306" s="56"/>
      <c r="F306" s="56"/>
      <c r="G306" s="56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2.75" customHeight="1" x14ac:dyDescent="0.2">
      <c r="A307" s="111"/>
      <c r="B307" s="11"/>
      <c r="C307" s="11"/>
      <c r="D307" s="56"/>
      <c r="E307" s="56"/>
      <c r="F307" s="56"/>
      <c r="G307" s="56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2.75" customHeight="1" x14ac:dyDescent="0.2">
      <c r="A308" s="111"/>
      <c r="B308" s="11"/>
      <c r="C308" s="11"/>
      <c r="D308" s="56"/>
      <c r="E308" s="56"/>
      <c r="F308" s="56"/>
      <c r="G308" s="56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2.75" customHeight="1" x14ac:dyDescent="0.2">
      <c r="A309" s="111"/>
      <c r="B309" s="11"/>
      <c r="C309" s="11"/>
      <c r="D309" s="56"/>
      <c r="E309" s="56"/>
      <c r="F309" s="56"/>
      <c r="G309" s="56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2.75" customHeight="1" x14ac:dyDescent="0.2">
      <c r="A310" s="111"/>
      <c r="B310" s="11"/>
      <c r="C310" s="11"/>
      <c r="D310" s="56"/>
      <c r="E310" s="56"/>
      <c r="F310" s="56"/>
      <c r="G310" s="56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2.75" customHeight="1" x14ac:dyDescent="0.2">
      <c r="A311" s="111"/>
      <c r="B311" s="11"/>
      <c r="C311" s="11"/>
      <c r="D311" s="56"/>
      <c r="E311" s="56"/>
      <c r="F311" s="56"/>
      <c r="G311" s="56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2.75" customHeight="1" x14ac:dyDescent="0.2">
      <c r="A312" s="111"/>
      <c r="B312" s="11"/>
      <c r="C312" s="11"/>
      <c r="D312" s="56"/>
      <c r="E312" s="56"/>
      <c r="F312" s="56"/>
      <c r="G312" s="56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2.75" customHeight="1" x14ac:dyDescent="0.2">
      <c r="A313" s="111"/>
      <c r="B313" s="11"/>
      <c r="C313" s="11"/>
      <c r="D313" s="56"/>
      <c r="E313" s="56"/>
      <c r="F313" s="56"/>
      <c r="G313" s="56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2.75" customHeight="1" x14ac:dyDescent="0.2">
      <c r="A314" s="111"/>
      <c r="B314" s="11"/>
      <c r="C314" s="11"/>
      <c r="D314" s="56"/>
      <c r="E314" s="56"/>
      <c r="F314" s="56"/>
      <c r="G314" s="56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2.75" customHeight="1" x14ac:dyDescent="0.2">
      <c r="A315" s="111"/>
      <c r="B315" s="11"/>
      <c r="C315" s="11"/>
      <c r="D315" s="56"/>
      <c r="E315" s="56"/>
      <c r="F315" s="56"/>
      <c r="G315" s="56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2.75" customHeight="1" x14ac:dyDescent="0.2">
      <c r="A316" s="111"/>
      <c r="B316" s="11"/>
      <c r="C316" s="11"/>
      <c r="D316" s="56"/>
      <c r="E316" s="56"/>
      <c r="F316" s="56"/>
      <c r="G316" s="56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2.75" customHeight="1" x14ac:dyDescent="0.2">
      <c r="A317" s="111"/>
      <c r="B317" s="11"/>
      <c r="C317" s="11"/>
      <c r="D317" s="56"/>
      <c r="E317" s="56"/>
      <c r="F317" s="56"/>
      <c r="G317" s="56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2.75" customHeight="1" x14ac:dyDescent="0.2">
      <c r="A318" s="111"/>
      <c r="B318" s="11"/>
      <c r="C318" s="11"/>
      <c r="D318" s="56"/>
      <c r="E318" s="56"/>
      <c r="F318" s="56"/>
      <c r="G318" s="56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2.75" customHeight="1" x14ac:dyDescent="0.2">
      <c r="A319" s="111"/>
      <c r="B319" s="11"/>
      <c r="C319" s="11"/>
      <c r="D319" s="56"/>
      <c r="E319" s="56"/>
      <c r="F319" s="56"/>
      <c r="G319" s="56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2.75" customHeight="1" x14ac:dyDescent="0.2">
      <c r="A320" s="111"/>
      <c r="B320" s="11"/>
      <c r="C320" s="11"/>
      <c r="D320" s="56"/>
      <c r="E320" s="56"/>
      <c r="F320" s="56"/>
      <c r="G320" s="56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2.75" customHeight="1" x14ac:dyDescent="0.2">
      <c r="A321" s="111"/>
      <c r="B321" s="11"/>
      <c r="C321" s="11"/>
      <c r="D321" s="56"/>
      <c r="E321" s="56"/>
      <c r="F321" s="56"/>
      <c r="G321" s="56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2.75" customHeight="1" x14ac:dyDescent="0.2">
      <c r="A322" s="111"/>
      <c r="B322" s="11"/>
      <c r="C322" s="11"/>
      <c r="D322" s="56"/>
      <c r="E322" s="56"/>
      <c r="F322" s="56"/>
      <c r="G322" s="56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2.75" customHeight="1" x14ac:dyDescent="0.2">
      <c r="A323" s="111"/>
      <c r="B323" s="11"/>
      <c r="C323" s="11"/>
      <c r="D323" s="56"/>
      <c r="E323" s="56"/>
      <c r="F323" s="56"/>
      <c r="G323" s="56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2.75" customHeight="1" x14ac:dyDescent="0.2">
      <c r="A324" s="111"/>
      <c r="B324" s="11"/>
      <c r="C324" s="11"/>
      <c r="D324" s="56"/>
      <c r="E324" s="56"/>
      <c r="F324" s="56"/>
      <c r="G324" s="56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2.75" customHeight="1" x14ac:dyDescent="0.2">
      <c r="A325" s="111"/>
      <c r="B325" s="11"/>
      <c r="C325" s="11"/>
      <c r="D325" s="56"/>
      <c r="E325" s="56"/>
      <c r="F325" s="56"/>
      <c r="G325" s="56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2.75" customHeight="1" x14ac:dyDescent="0.2">
      <c r="A326" s="111"/>
      <c r="B326" s="11"/>
      <c r="C326" s="11"/>
      <c r="D326" s="56"/>
      <c r="E326" s="56"/>
      <c r="F326" s="56"/>
      <c r="G326" s="56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2.75" customHeight="1" x14ac:dyDescent="0.2">
      <c r="A327" s="111"/>
      <c r="B327" s="11"/>
      <c r="C327" s="11"/>
      <c r="D327" s="56"/>
      <c r="E327" s="56"/>
      <c r="F327" s="56"/>
      <c r="G327" s="56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2.75" customHeight="1" x14ac:dyDescent="0.2">
      <c r="A328" s="111"/>
      <c r="B328" s="11"/>
      <c r="C328" s="11"/>
      <c r="D328" s="56"/>
      <c r="E328" s="56"/>
      <c r="F328" s="56"/>
      <c r="G328" s="56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2.75" customHeight="1" x14ac:dyDescent="0.2">
      <c r="A329" s="111"/>
      <c r="B329" s="11"/>
      <c r="C329" s="11"/>
      <c r="D329" s="56"/>
      <c r="E329" s="56"/>
      <c r="F329" s="56"/>
      <c r="G329" s="56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2.75" customHeight="1" x14ac:dyDescent="0.2">
      <c r="A330" s="111"/>
      <c r="B330" s="11"/>
      <c r="C330" s="11"/>
      <c r="D330" s="56"/>
      <c r="E330" s="56"/>
      <c r="F330" s="56"/>
      <c r="G330" s="56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2.75" customHeight="1" x14ac:dyDescent="0.2">
      <c r="A331" s="111"/>
      <c r="B331" s="11"/>
      <c r="C331" s="11"/>
      <c r="D331" s="56"/>
      <c r="E331" s="56"/>
      <c r="F331" s="56"/>
      <c r="G331" s="56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2.75" customHeight="1" x14ac:dyDescent="0.2">
      <c r="A332" s="111"/>
      <c r="B332" s="11"/>
      <c r="C332" s="11"/>
      <c r="D332" s="56"/>
      <c r="E332" s="56"/>
      <c r="F332" s="56"/>
      <c r="G332" s="56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2.75" customHeight="1" x14ac:dyDescent="0.2">
      <c r="A333" s="111"/>
      <c r="B333" s="11"/>
      <c r="C333" s="11"/>
      <c r="D333" s="56"/>
      <c r="E333" s="56"/>
      <c r="F333" s="56"/>
      <c r="G333" s="56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2.75" customHeight="1" x14ac:dyDescent="0.2">
      <c r="A334" s="111"/>
      <c r="B334" s="11"/>
      <c r="C334" s="11"/>
      <c r="D334" s="56"/>
      <c r="E334" s="56"/>
      <c r="F334" s="56"/>
      <c r="G334" s="56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2.75" customHeight="1" x14ac:dyDescent="0.2">
      <c r="A335" s="111"/>
      <c r="B335" s="11"/>
      <c r="C335" s="11"/>
      <c r="D335" s="56"/>
      <c r="E335" s="56"/>
      <c r="F335" s="56"/>
      <c r="G335" s="56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2.75" customHeight="1" x14ac:dyDescent="0.2">
      <c r="A336" s="111"/>
      <c r="B336" s="11"/>
      <c r="C336" s="11"/>
      <c r="D336" s="56"/>
      <c r="E336" s="56"/>
      <c r="F336" s="56"/>
      <c r="G336" s="56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2.75" customHeight="1" x14ac:dyDescent="0.2">
      <c r="A337" s="111"/>
      <c r="B337" s="11"/>
      <c r="C337" s="11"/>
      <c r="D337" s="56"/>
      <c r="E337" s="56"/>
      <c r="F337" s="56"/>
      <c r="G337" s="56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2.75" customHeight="1" x14ac:dyDescent="0.2">
      <c r="A338" s="111"/>
      <c r="B338" s="11"/>
      <c r="C338" s="11"/>
      <c r="D338" s="56"/>
      <c r="E338" s="56"/>
      <c r="F338" s="56"/>
      <c r="G338" s="56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2.75" customHeight="1" x14ac:dyDescent="0.2">
      <c r="A339" s="111"/>
      <c r="B339" s="11"/>
      <c r="C339" s="11"/>
      <c r="D339" s="56"/>
      <c r="E339" s="56"/>
      <c r="F339" s="56"/>
      <c r="G339" s="56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2.75" customHeight="1" x14ac:dyDescent="0.2">
      <c r="A340" s="111"/>
      <c r="B340" s="11"/>
      <c r="C340" s="11"/>
      <c r="D340" s="56"/>
      <c r="E340" s="56"/>
      <c r="F340" s="56"/>
      <c r="G340" s="56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2.75" customHeight="1" x14ac:dyDescent="0.2">
      <c r="A341" s="111"/>
      <c r="B341" s="11"/>
      <c r="C341" s="11"/>
      <c r="D341" s="56"/>
      <c r="E341" s="56"/>
      <c r="F341" s="56"/>
      <c r="G341" s="56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2.75" customHeight="1" x14ac:dyDescent="0.2">
      <c r="A342" s="111"/>
      <c r="B342" s="11"/>
      <c r="C342" s="11"/>
      <c r="D342" s="56"/>
      <c r="E342" s="56"/>
      <c r="F342" s="56"/>
      <c r="G342" s="56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2.75" customHeight="1" x14ac:dyDescent="0.2">
      <c r="A343" s="111"/>
      <c r="B343" s="11"/>
      <c r="C343" s="11"/>
      <c r="D343" s="56"/>
      <c r="E343" s="56"/>
      <c r="F343" s="56"/>
      <c r="G343" s="56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2.75" customHeight="1" x14ac:dyDescent="0.2">
      <c r="A344" s="111"/>
      <c r="B344" s="11"/>
      <c r="C344" s="11"/>
      <c r="D344" s="56"/>
      <c r="E344" s="56"/>
      <c r="F344" s="56"/>
      <c r="G344" s="56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2.75" customHeight="1" x14ac:dyDescent="0.2">
      <c r="A345" s="111"/>
      <c r="B345" s="11"/>
      <c r="C345" s="11"/>
      <c r="D345" s="56"/>
      <c r="E345" s="56"/>
      <c r="F345" s="56"/>
      <c r="G345" s="56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2.75" customHeight="1" x14ac:dyDescent="0.2">
      <c r="A346" s="111"/>
      <c r="B346" s="11"/>
      <c r="C346" s="11"/>
      <c r="D346" s="56"/>
      <c r="E346" s="56"/>
      <c r="F346" s="56"/>
      <c r="G346" s="56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2.75" customHeight="1" x14ac:dyDescent="0.2">
      <c r="A347" s="111"/>
      <c r="B347" s="11"/>
      <c r="C347" s="11"/>
      <c r="D347" s="56"/>
      <c r="E347" s="56"/>
      <c r="F347" s="56"/>
      <c r="G347" s="56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2.75" customHeight="1" x14ac:dyDescent="0.2">
      <c r="A348" s="111"/>
      <c r="B348" s="11"/>
      <c r="C348" s="11"/>
      <c r="D348" s="56"/>
      <c r="E348" s="56"/>
      <c r="F348" s="56"/>
      <c r="G348" s="56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2.75" customHeight="1" x14ac:dyDescent="0.2">
      <c r="A349" s="111"/>
      <c r="B349" s="11"/>
      <c r="C349" s="11"/>
      <c r="D349" s="56"/>
      <c r="E349" s="56"/>
      <c r="F349" s="56"/>
      <c r="G349" s="56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2.75" customHeight="1" x14ac:dyDescent="0.2">
      <c r="A350" s="111"/>
      <c r="B350" s="11"/>
      <c r="C350" s="11"/>
      <c r="D350" s="56"/>
      <c r="E350" s="56"/>
      <c r="F350" s="56"/>
      <c r="G350" s="56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2.75" customHeight="1" x14ac:dyDescent="0.2">
      <c r="A351" s="111"/>
      <c r="B351" s="11"/>
      <c r="C351" s="11"/>
      <c r="D351" s="56"/>
      <c r="E351" s="56"/>
      <c r="F351" s="56"/>
      <c r="G351" s="56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2.75" customHeight="1" x14ac:dyDescent="0.2">
      <c r="A352" s="111"/>
      <c r="B352" s="11"/>
      <c r="C352" s="11"/>
      <c r="D352" s="56"/>
      <c r="E352" s="56"/>
      <c r="F352" s="56"/>
      <c r="G352" s="56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2.75" customHeight="1" x14ac:dyDescent="0.2">
      <c r="A353" s="111"/>
      <c r="B353" s="11"/>
      <c r="C353" s="11"/>
      <c r="D353" s="56"/>
      <c r="E353" s="56"/>
      <c r="F353" s="56"/>
      <c r="G353" s="56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2.75" customHeight="1" x14ac:dyDescent="0.2">
      <c r="A354" s="111"/>
      <c r="B354" s="11"/>
      <c r="C354" s="11"/>
      <c r="D354" s="56"/>
      <c r="E354" s="56"/>
      <c r="F354" s="56"/>
      <c r="G354" s="56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2.75" customHeight="1" x14ac:dyDescent="0.2">
      <c r="A355" s="111"/>
      <c r="B355" s="11"/>
      <c r="C355" s="11"/>
      <c r="D355" s="56"/>
      <c r="E355" s="56"/>
      <c r="F355" s="56"/>
      <c r="G355" s="56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2.75" customHeight="1" x14ac:dyDescent="0.2">
      <c r="A356" s="111"/>
      <c r="B356" s="11"/>
      <c r="C356" s="11"/>
      <c r="D356" s="56"/>
      <c r="E356" s="56"/>
      <c r="F356" s="56"/>
      <c r="G356" s="56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2.75" customHeight="1" x14ac:dyDescent="0.2">
      <c r="A357" s="111"/>
      <c r="B357" s="11"/>
      <c r="C357" s="11"/>
      <c r="D357" s="56"/>
      <c r="E357" s="56"/>
      <c r="F357" s="56"/>
      <c r="G357" s="56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2.75" customHeight="1" x14ac:dyDescent="0.2">
      <c r="A358" s="111"/>
      <c r="B358" s="11"/>
      <c r="C358" s="11"/>
      <c r="D358" s="56"/>
      <c r="E358" s="56"/>
      <c r="F358" s="56"/>
      <c r="G358" s="56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2.75" customHeight="1" x14ac:dyDescent="0.2">
      <c r="A359" s="111"/>
      <c r="B359" s="11"/>
      <c r="C359" s="11"/>
      <c r="D359" s="56"/>
      <c r="E359" s="56"/>
      <c r="F359" s="56"/>
      <c r="G359" s="56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2.75" customHeight="1" x14ac:dyDescent="0.2">
      <c r="A360" s="111"/>
      <c r="B360" s="11"/>
      <c r="C360" s="11"/>
      <c r="D360" s="56"/>
      <c r="E360" s="56"/>
      <c r="F360" s="56"/>
      <c r="G360" s="56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2.75" customHeight="1" x14ac:dyDescent="0.2">
      <c r="A361" s="111"/>
      <c r="B361" s="11"/>
      <c r="C361" s="11"/>
      <c r="D361" s="56"/>
      <c r="E361" s="56"/>
      <c r="F361" s="56"/>
      <c r="G361" s="56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2.75" customHeight="1" x14ac:dyDescent="0.2">
      <c r="A362" s="111"/>
      <c r="B362" s="11"/>
      <c r="C362" s="11"/>
      <c r="D362" s="56"/>
      <c r="E362" s="56"/>
      <c r="F362" s="56"/>
      <c r="G362" s="56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2.75" customHeight="1" x14ac:dyDescent="0.2">
      <c r="A363" s="111"/>
      <c r="B363" s="11"/>
      <c r="C363" s="11"/>
      <c r="D363" s="56"/>
      <c r="E363" s="56"/>
      <c r="F363" s="56"/>
      <c r="G363" s="56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2.75" customHeight="1" x14ac:dyDescent="0.2">
      <c r="A364" s="111"/>
      <c r="B364" s="11"/>
      <c r="C364" s="11"/>
      <c r="D364" s="56"/>
      <c r="E364" s="56"/>
      <c r="F364" s="56"/>
      <c r="G364" s="56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2.75" customHeight="1" x14ac:dyDescent="0.2">
      <c r="A365" s="111"/>
      <c r="B365" s="11"/>
      <c r="C365" s="11"/>
      <c r="D365" s="56"/>
      <c r="E365" s="56"/>
      <c r="F365" s="56"/>
      <c r="G365" s="56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2.75" customHeight="1" x14ac:dyDescent="0.2">
      <c r="A366" s="111"/>
      <c r="B366" s="11"/>
      <c r="C366" s="11"/>
      <c r="D366" s="56"/>
      <c r="E366" s="56"/>
      <c r="F366" s="56"/>
      <c r="G366" s="56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2.75" customHeight="1" x14ac:dyDescent="0.2">
      <c r="A367" s="111"/>
      <c r="B367" s="11"/>
      <c r="C367" s="11"/>
      <c r="D367" s="56"/>
      <c r="E367" s="56"/>
      <c r="F367" s="56"/>
      <c r="G367" s="56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2.75" customHeight="1" x14ac:dyDescent="0.2">
      <c r="A368" s="111"/>
      <c r="B368" s="11"/>
      <c r="C368" s="11"/>
      <c r="D368" s="56"/>
      <c r="E368" s="56"/>
      <c r="F368" s="56"/>
      <c r="G368" s="56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2.75" customHeight="1" x14ac:dyDescent="0.2">
      <c r="A369" s="111"/>
      <c r="B369" s="11"/>
      <c r="C369" s="11"/>
      <c r="D369" s="56"/>
      <c r="E369" s="56"/>
      <c r="F369" s="56"/>
      <c r="G369" s="56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2.75" customHeight="1" x14ac:dyDescent="0.2">
      <c r="A370" s="111"/>
      <c r="B370" s="11"/>
      <c r="C370" s="11"/>
      <c r="D370" s="56"/>
      <c r="E370" s="56"/>
      <c r="F370" s="56"/>
      <c r="G370" s="56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2.75" customHeight="1" x14ac:dyDescent="0.2">
      <c r="A371" s="111"/>
      <c r="B371" s="11"/>
      <c r="C371" s="11"/>
      <c r="D371" s="56"/>
      <c r="E371" s="56"/>
      <c r="F371" s="56"/>
      <c r="G371" s="56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2.75" customHeight="1" x14ac:dyDescent="0.2">
      <c r="A372" s="111"/>
      <c r="B372" s="11"/>
      <c r="C372" s="11"/>
      <c r="D372" s="56"/>
      <c r="E372" s="56"/>
      <c r="F372" s="56"/>
      <c r="G372" s="56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2.75" customHeight="1" x14ac:dyDescent="0.2">
      <c r="A373" s="111"/>
      <c r="B373" s="11"/>
      <c r="C373" s="11"/>
      <c r="D373" s="56"/>
      <c r="E373" s="56"/>
      <c r="F373" s="56"/>
      <c r="G373" s="56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2.75" customHeight="1" x14ac:dyDescent="0.2">
      <c r="A374" s="111"/>
      <c r="B374" s="11"/>
      <c r="C374" s="11"/>
      <c r="D374" s="56"/>
      <c r="E374" s="56"/>
      <c r="F374" s="56"/>
      <c r="G374" s="56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2.75" customHeight="1" x14ac:dyDescent="0.2">
      <c r="A375" s="111"/>
      <c r="B375" s="11"/>
      <c r="C375" s="11"/>
      <c r="D375" s="56"/>
      <c r="E375" s="56"/>
      <c r="F375" s="56"/>
      <c r="G375" s="56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2.75" customHeight="1" x14ac:dyDescent="0.2">
      <c r="A376" s="111"/>
      <c r="B376" s="11"/>
      <c r="C376" s="11"/>
      <c r="D376" s="56"/>
      <c r="E376" s="56"/>
      <c r="F376" s="56"/>
      <c r="G376" s="56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2.75" customHeight="1" x14ac:dyDescent="0.2">
      <c r="A377" s="111"/>
      <c r="B377" s="11"/>
      <c r="C377" s="11"/>
      <c r="D377" s="56"/>
      <c r="E377" s="56"/>
      <c r="F377" s="56"/>
      <c r="G377" s="56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2.75" customHeight="1" x14ac:dyDescent="0.2">
      <c r="A378" s="111"/>
      <c r="B378" s="11"/>
      <c r="C378" s="11"/>
      <c r="D378" s="56"/>
      <c r="E378" s="56"/>
      <c r="F378" s="56"/>
      <c r="G378" s="56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2.75" customHeight="1" x14ac:dyDescent="0.2">
      <c r="A379" s="111"/>
      <c r="B379" s="11"/>
      <c r="C379" s="11"/>
      <c r="D379" s="56"/>
      <c r="E379" s="56"/>
      <c r="F379" s="56"/>
      <c r="G379" s="56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2.75" customHeight="1" x14ac:dyDescent="0.2">
      <c r="A380" s="111"/>
      <c r="B380" s="11"/>
      <c r="C380" s="11"/>
      <c r="D380" s="56"/>
      <c r="E380" s="56"/>
      <c r="F380" s="56"/>
      <c r="G380" s="56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2.75" customHeight="1" x14ac:dyDescent="0.2">
      <c r="A381" s="111"/>
      <c r="B381" s="11"/>
      <c r="C381" s="11"/>
      <c r="D381" s="56"/>
      <c r="E381" s="56"/>
      <c r="F381" s="56"/>
      <c r="G381" s="56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2.75" customHeight="1" x14ac:dyDescent="0.2">
      <c r="A382" s="111"/>
      <c r="B382" s="11"/>
      <c r="C382" s="11"/>
      <c r="D382" s="56"/>
      <c r="E382" s="56"/>
      <c r="F382" s="56"/>
      <c r="G382" s="56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2.75" customHeight="1" x14ac:dyDescent="0.2">
      <c r="A383" s="111"/>
      <c r="B383" s="11"/>
      <c r="C383" s="11"/>
      <c r="D383" s="56"/>
      <c r="E383" s="56"/>
      <c r="F383" s="56"/>
      <c r="G383" s="56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2.75" customHeight="1" x14ac:dyDescent="0.2">
      <c r="A384" s="111"/>
      <c r="B384" s="11"/>
      <c r="C384" s="11"/>
      <c r="D384" s="56"/>
      <c r="E384" s="56"/>
      <c r="F384" s="56"/>
      <c r="G384" s="56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2.75" customHeight="1" x14ac:dyDescent="0.2">
      <c r="A385" s="111"/>
      <c r="B385" s="11"/>
      <c r="C385" s="11"/>
      <c r="D385" s="56"/>
      <c r="E385" s="56"/>
      <c r="F385" s="56"/>
      <c r="G385" s="56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2.75" customHeight="1" x14ac:dyDescent="0.2">
      <c r="A386" s="111"/>
      <c r="B386" s="11"/>
      <c r="C386" s="11"/>
      <c r="D386" s="56"/>
      <c r="E386" s="56"/>
      <c r="F386" s="56"/>
      <c r="G386" s="56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2.75" customHeight="1" x14ac:dyDescent="0.2">
      <c r="A387" s="111"/>
      <c r="B387" s="11"/>
      <c r="C387" s="11"/>
      <c r="D387" s="56"/>
      <c r="E387" s="56"/>
      <c r="F387" s="56"/>
      <c r="G387" s="56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2.75" customHeight="1" x14ac:dyDescent="0.2">
      <c r="A388" s="111"/>
      <c r="B388" s="11"/>
      <c r="C388" s="11"/>
      <c r="D388" s="56"/>
      <c r="E388" s="56"/>
      <c r="F388" s="56"/>
      <c r="G388" s="56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2.75" customHeight="1" x14ac:dyDescent="0.2">
      <c r="A389" s="111"/>
      <c r="B389" s="11"/>
      <c r="C389" s="11"/>
      <c r="D389" s="56"/>
      <c r="E389" s="56"/>
      <c r="F389" s="56"/>
      <c r="G389" s="56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2.75" customHeight="1" x14ac:dyDescent="0.2">
      <c r="A390" s="111"/>
      <c r="B390" s="11"/>
      <c r="C390" s="11"/>
      <c r="D390" s="56"/>
      <c r="E390" s="56"/>
      <c r="F390" s="56"/>
      <c r="G390" s="56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2.75" customHeight="1" x14ac:dyDescent="0.2">
      <c r="A391" s="111"/>
      <c r="B391" s="11"/>
      <c r="C391" s="11"/>
      <c r="D391" s="56"/>
      <c r="E391" s="56"/>
      <c r="F391" s="56"/>
      <c r="G391" s="56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2.75" customHeight="1" x14ac:dyDescent="0.2">
      <c r="A392" s="111"/>
      <c r="B392" s="11"/>
      <c r="C392" s="11"/>
      <c r="D392" s="56"/>
      <c r="E392" s="56"/>
      <c r="F392" s="56"/>
      <c r="G392" s="56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2.75" customHeight="1" x14ac:dyDescent="0.2">
      <c r="A393" s="111"/>
      <c r="B393" s="11"/>
      <c r="C393" s="11"/>
      <c r="D393" s="56"/>
      <c r="E393" s="56"/>
      <c r="F393" s="56"/>
      <c r="G393" s="56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2.75" customHeight="1" x14ac:dyDescent="0.2">
      <c r="A394" s="111"/>
      <c r="B394" s="11"/>
      <c r="C394" s="11"/>
      <c r="D394" s="56"/>
      <c r="E394" s="56"/>
      <c r="F394" s="56"/>
      <c r="G394" s="56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2.75" customHeight="1" x14ac:dyDescent="0.2">
      <c r="A395" s="111"/>
      <c r="B395" s="11"/>
      <c r="C395" s="11"/>
      <c r="D395" s="56"/>
      <c r="E395" s="56"/>
      <c r="F395" s="56"/>
      <c r="G395" s="56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2.75" customHeight="1" x14ac:dyDescent="0.2">
      <c r="A396" s="111"/>
      <c r="B396" s="11"/>
      <c r="C396" s="11"/>
      <c r="D396" s="56"/>
      <c r="E396" s="56"/>
      <c r="F396" s="56"/>
      <c r="G396" s="56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2.75" customHeight="1" x14ac:dyDescent="0.2">
      <c r="A397" s="111"/>
      <c r="B397" s="11"/>
      <c r="C397" s="11"/>
      <c r="D397" s="56"/>
      <c r="E397" s="56"/>
      <c r="F397" s="56"/>
      <c r="G397" s="56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2.75" customHeight="1" x14ac:dyDescent="0.2">
      <c r="A398" s="111"/>
      <c r="B398" s="11"/>
      <c r="C398" s="11"/>
      <c r="D398" s="56"/>
      <c r="E398" s="56"/>
      <c r="F398" s="56"/>
      <c r="G398" s="56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2.75" customHeight="1" x14ac:dyDescent="0.2">
      <c r="A399" s="111"/>
      <c r="B399" s="11"/>
      <c r="C399" s="11"/>
      <c r="D399" s="56"/>
      <c r="E399" s="56"/>
      <c r="F399" s="56"/>
      <c r="G399" s="56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2.75" customHeight="1" x14ac:dyDescent="0.2">
      <c r="A400" s="111"/>
      <c r="B400" s="11"/>
      <c r="C400" s="11"/>
      <c r="D400" s="56"/>
      <c r="E400" s="56"/>
      <c r="F400" s="56"/>
      <c r="G400" s="56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2.75" customHeight="1" x14ac:dyDescent="0.2">
      <c r="A401" s="111"/>
      <c r="B401" s="11"/>
      <c r="C401" s="11"/>
      <c r="D401" s="56"/>
      <c r="E401" s="56"/>
      <c r="F401" s="56"/>
      <c r="G401" s="56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2.75" customHeight="1" x14ac:dyDescent="0.2">
      <c r="A402" s="111"/>
      <c r="B402" s="11"/>
      <c r="C402" s="11"/>
      <c r="D402" s="56"/>
      <c r="E402" s="56"/>
      <c r="F402" s="56"/>
      <c r="G402" s="56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2.75" customHeight="1" x14ac:dyDescent="0.2">
      <c r="A403" s="111"/>
      <c r="B403" s="11"/>
      <c r="C403" s="11"/>
      <c r="D403" s="56"/>
      <c r="E403" s="56"/>
      <c r="F403" s="56"/>
      <c r="G403" s="56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2.75" customHeight="1" x14ac:dyDescent="0.2">
      <c r="A404" s="111"/>
      <c r="B404" s="11"/>
      <c r="C404" s="11"/>
      <c r="D404" s="56"/>
      <c r="E404" s="56"/>
      <c r="F404" s="56"/>
      <c r="G404" s="56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2.75" customHeight="1" x14ac:dyDescent="0.2">
      <c r="A405" s="111"/>
      <c r="B405" s="11"/>
      <c r="C405" s="11"/>
      <c r="D405" s="56"/>
      <c r="E405" s="56"/>
      <c r="F405" s="56"/>
      <c r="G405" s="56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2.75" customHeight="1" x14ac:dyDescent="0.2">
      <c r="A406" s="111"/>
      <c r="B406" s="11"/>
      <c r="C406" s="11"/>
      <c r="D406" s="56"/>
      <c r="E406" s="56"/>
      <c r="F406" s="56"/>
      <c r="G406" s="56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2.75" customHeight="1" x14ac:dyDescent="0.2">
      <c r="A407" s="111"/>
      <c r="B407" s="11"/>
      <c r="C407" s="11"/>
      <c r="D407" s="56"/>
      <c r="E407" s="56"/>
      <c r="F407" s="56"/>
      <c r="G407" s="56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2.75" customHeight="1" x14ac:dyDescent="0.2">
      <c r="A408" s="111"/>
      <c r="B408" s="11"/>
      <c r="C408" s="11"/>
      <c r="D408" s="56"/>
      <c r="E408" s="56"/>
      <c r="F408" s="56"/>
      <c r="G408" s="56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2.75" customHeight="1" x14ac:dyDescent="0.2">
      <c r="A409" s="111"/>
      <c r="B409" s="11"/>
      <c r="C409" s="11"/>
      <c r="D409" s="56"/>
      <c r="E409" s="56"/>
      <c r="F409" s="56"/>
      <c r="G409" s="56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2.75" customHeight="1" x14ac:dyDescent="0.2">
      <c r="A410" s="111"/>
      <c r="B410" s="11"/>
      <c r="C410" s="11"/>
      <c r="D410" s="56"/>
      <c r="E410" s="56"/>
      <c r="F410" s="56"/>
      <c r="G410" s="56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2.75" customHeight="1" x14ac:dyDescent="0.2">
      <c r="A411" s="111"/>
      <c r="B411" s="11"/>
      <c r="C411" s="11"/>
      <c r="D411" s="56"/>
      <c r="E411" s="56"/>
      <c r="F411" s="56"/>
      <c r="G411" s="56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2.75" customHeight="1" x14ac:dyDescent="0.2">
      <c r="A412" s="111"/>
      <c r="B412" s="11"/>
      <c r="C412" s="11"/>
      <c r="D412" s="56"/>
      <c r="E412" s="56"/>
      <c r="F412" s="56"/>
      <c r="G412" s="56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2.75" customHeight="1" x14ac:dyDescent="0.2">
      <c r="A413" s="111"/>
      <c r="B413" s="11"/>
      <c r="C413" s="11"/>
      <c r="D413" s="56"/>
      <c r="E413" s="56"/>
      <c r="F413" s="56"/>
      <c r="G413" s="56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2.75" customHeight="1" x14ac:dyDescent="0.2">
      <c r="A414" s="111"/>
      <c r="B414" s="11"/>
      <c r="C414" s="11"/>
      <c r="D414" s="56"/>
      <c r="E414" s="56"/>
      <c r="F414" s="56"/>
      <c r="G414" s="56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2.75" customHeight="1" x14ac:dyDescent="0.2">
      <c r="A415" s="111"/>
      <c r="B415" s="11"/>
      <c r="C415" s="11"/>
      <c r="D415" s="56"/>
      <c r="E415" s="56"/>
      <c r="F415" s="56"/>
      <c r="G415" s="56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2.75" customHeight="1" x14ac:dyDescent="0.2">
      <c r="A416" s="111"/>
      <c r="B416" s="11"/>
      <c r="C416" s="11"/>
      <c r="D416" s="56"/>
      <c r="E416" s="56"/>
      <c r="F416" s="56"/>
      <c r="G416" s="56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2.75" customHeight="1" x14ac:dyDescent="0.2">
      <c r="A417" s="111"/>
      <c r="B417" s="11"/>
      <c r="C417" s="11"/>
      <c r="D417" s="56"/>
      <c r="E417" s="56"/>
      <c r="F417" s="56"/>
      <c r="G417" s="56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2.75" customHeight="1" x14ac:dyDescent="0.2">
      <c r="A418" s="111"/>
      <c r="B418" s="11"/>
      <c r="C418" s="11"/>
      <c r="D418" s="56"/>
      <c r="E418" s="56"/>
      <c r="F418" s="56"/>
      <c r="G418" s="56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2.75" customHeight="1" x14ac:dyDescent="0.2">
      <c r="A419" s="111"/>
      <c r="B419" s="11"/>
      <c r="C419" s="11"/>
      <c r="D419" s="56"/>
      <c r="E419" s="56"/>
      <c r="F419" s="56"/>
      <c r="G419" s="56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2.75" customHeight="1" x14ac:dyDescent="0.2">
      <c r="A420" s="111"/>
      <c r="B420" s="11"/>
      <c r="C420" s="11"/>
      <c r="D420" s="56"/>
      <c r="E420" s="56"/>
      <c r="F420" s="56"/>
      <c r="G420" s="56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2.75" customHeight="1" x14ac:dyDescent="0.2">
      <c r="A421" s="111"/>
      <c r="B421" s="11"/>
      <c r="C421" s="11"/>
      <c r="D421" s="56"/>
      <c r="E421" s="56"/>
      <c r="F421" s="56"/>
      <c r="G421" s="56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2.75" customHeight="1" x14ac:dyDescent="0.2">
      <c r="A422" s="111"/>
      <c r="B422" s="11"/>
      <c r="C422" s="11"/>
      <c r="D422" s="56"/>
      <c r="E422" s="56"/>
      <c r="F422" s="56"/>
      <c r="G422" s="56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2.75" customHeight="1" x14ac:dyDescent="0.2">
      <c r="A423" s="111"/>
      <c r="B423" s="11"/>
      <c r="C423" s="11"/>
      <c r="D423" s="56"/>
      <c r="E423" s="56"/>
      <c r="F423" s="56"/>
      <c r="G423" s="56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2.75" customHeight="1" x14ac:dyDescent="0.2">
      <c r="A424" s="111"/>
      <c r="B424" s="11"/>
      <c r="C424" s="11"/>
      <c r="D424" s="56"/>
      <c r="E424" s="56"/>
      <c r="F424" s="56"/>
      <c r="G424" s="56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2.75" customHeight="1" x14ac:dyDescent="0.2">
      <c r="A425" s="111"/>
      <c r="B425" s="11"/>
      <c r="C425" s="11"/>
      <c r="D425" s="56"/>
      <c r="E425" s="56"/>
      <c r="F425" s="56"/>
      <c r="G425" s="56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2.75" customHeight="1" x14ac:dyDescent="0.2">
      <c r="A426" s="111"/>
      <c r="B426" s="11"/>
      <c r="C426" s="11"/>
      <c r="D426" s="56"/>
      <c r="E426" s="56"/>
      <c r="F426" s="56"/>
      <c r="G426" s="56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2.75" customHeight="1" x14ac:dyDescent="0.2">
      <c r="A427" s="111"/>
      <c r="B427" s="11"/>
      <c r="C427" s="11"/>
      <c r="D427" s="56"/>
      <c r="E427" s="56"/>
      <c r="F427" s="56"/>
      <c r="G427" s="56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2.75" customHeight="1" x14ac:dyDescent="0.2">
      <c r="A428" s="111"/>
      <c r="B428" s="11"/>
      <c r="C428" s="11"/>
      <c r="D428" s="56"/>
      <c r="E428" s="56"/>
      <c r="F428" s="56"/>
      <c r="G428" s="56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2.75" customHeight="1" x14ac:dyDescent="0.2">
      <c r="A429" s="111"/>
      <c r="B429" s="11"/>
      <c r="C429" s="11"/>
      <c r="D429" s="56"/>
      <c r="E429" s="56"/>
      <c r="F429" s="56"/>
      <c r="G429" s="56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2.75" customHeight="1" x14ac:dyDescent="0.2">
      <c r="A430" s="111"/>
      <c r="B430" s="11"/>
      <c r="C430" s="11"/>
      <c r="D430" s="56"/>
      <c r="E430" s="56"/>
      <c r="F430" s="56"/>
      <c r="G430" s="56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2.75" customHeight="1" x14ac:dyDescent="0.2">
      <c r="A431" s="111"/>
      <c r="B431" s="11"/>
      <c r="C431" s="11"/>
      <c r="D431" s="56"/>
      <c r="E431" s="56"/>
      <c r="F431" s="56"/>
      <c r="G431" s="56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2.75" customHeight="1" x14ac:dyDescent="0.2">
      <c r="A432" s="111"/>
      <c r="B432" s="11"/>
      <c r="C432" s="11"/>
      <c r="D432" s="56"/>
      <c r="E432" s="56"/>
      <c r="F432" s="56"/>
      <c r="G432" s="56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2.75" customHeight="1" x14ac:dyDescent="0.2">
      <c r="A433" s="111"/>
      <c r="B433" s="11"/>
      <c r="C433" s="11"/>
      <c r="D433" s="56"/>
      <c r="E433" s="56"/>
      <c r="F433" s="56"/>
      <c r="G433" s="56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2.75" customHeight="1" x14ac:dyDescent="0.2">
      <c r="A434" s="111"/>
      <c r="B434" s="11"/>
      <c r="C434" s="11"/>
      <c r="D434" s="56"/>
      <c r="E434" s="56"/>
      <c r="F434" s="56"/>
      <c r="G434" s="56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2.75" customHeight="1" x14ac:dyDescent="0.2">
      <c r="A435" s="111"/>
      <c r="B435" s="11"/>
      <c r="C435" s="11"/>
      <c r="D435" s="56"/>
      <c r="E435" s="56"/>
      <c r="F435" s="56"/>
      <c r="G435" s="56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2.75" customHeight="1" x14ac:dyDescent="0.2">
      <c r="A436" s="111"/>
      <c r="B436" s="11"/>
      <c r="C436" s="11"/>
      <c r="D436" s="56"/>
      <c r="E436" s="56"/>
      <c r="F436" s="56"/>
      <c r="G436" s="56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2.75" customHeight="1" x14ac:dyDescent="0.2">
      <c r="A437" s="111"/>
      <c r="B437" s="11"/>
      <c r="C437" s="11"/>
      <c r="D437" s="56"/>
      <c r="E437" s="56"/>
      <c r="F437" s="56"/>
      <c r="G437" s="56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2.75" customHeight="1" x14ac:dyDescent="0.2">
      <c r="A438" s="111"/>
      <c r="B438" s="11"/>
      <c r="C438" s="11"/>
      <c r="D438" s="56"/>
      <c r="E438" s="56"/>
      <c r="F438" s="56"/>
      <c r="G438" s="56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2.75" customHeight="1" x14ac:dyDescent="0.2">
      <c r="A439" s="111"/>
      <c r="B439" s="11"/>
      <c r="C439" s="11"/>
      <c r="D439" s="56"/>
      <c r="E439" s="56"/>
      <c r="F439" s="56"/>
      <c r="G439" s="56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2.75" customHeight="1" x14ac:dyDescent="0.2">
      <c r="A440" s="111"/>
      <c r="B440" s="11"/>
      <c r="C440" s="11"/>
      <c r="D440" s="56"/>
      <c r="E440" s="56"/>
      <c r="F440" s="56"/>
      <c r="G440" s="56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2.75" customHeight="1" x14ac:dyDescent="0.2">
      <c r="A441" s="111"/>
      <c r="B441" s="11"/>
      <c r="C441" s="11"/>
      <c r="D441" s="56"/>
      <c r="E441" s="56"/>
      <c r="F441" s="56"/>
      <c r="G441" s="56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2.75" customHeight="1" x14ac:dyDescent="0.2">
      <c r="A442" s="111"/>
      <c r="B442" s="11"/>
      <c r="C442" s="11"/>
      <c r="D442" s="56"/>
      <c r="E442" s="56"/>
      <c r="F442" s="56"/>
      <c r="G442" s="56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2.75" customHeight="1" x14ac:dyDescent="0.2">
      <c r="A443" s="111"/>
      <c r="B443" s="11"/>
      <c r="C443" s="11"/>
      <c r="D443" s="56"/>
      <c r="E443" s="56"/>
      <c r="F443" s="56"/>
      <c r="G443" s="56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2.75" customHeight="1" x14ac:dyDescent="0.2">
      <c r="A444" s="111"/>
      <c r="B444" s="11"/>
      <c r="C444" s="11"/>
      <c r="D444" s="56"/>
      <c r="E444" s="56"/>
      <c r="F444" s="56"/>
      <c r="G444" s="56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2.75" customHeight="1" x14ac:dyDescent="0.2">
      <c r="A445" s="111"/>
      <c r="B445" s="11"/>
      <c r="C445" s="11"/>
      <c r="D445" s="56"/>
      <c r="E445" s="56"/>
      <c r="F445" s="56"/>
      <c r="G445" s="56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2.75" customHeight="1" x14ac:dyDescent="0.2">
      <c r="A446" s="111"/>
      <c r="B446" s="11"/>
      <c r="C446" s="11"/>
      <c r="D446" s="56"/>
      <c r="E446" s="56"/>
      <c r="F446" s="56"/>
      <c r="G446" s="56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2.75" customHeight="1" x14ac:dyDescent="0.2">
      <c r="A447" s="111"/>
      <c r="B447" s="11"/>
      <c r="C447" s="11"/>
      <c r="D447" s="56"/>
      <c r="E447" s="56"/>
      <c r="F447" s="56"/>
      <c r="G447" s="56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2.75" customHeight="1" x14ac:dyDescent="0.2">
      <c r="A448" s="111"/>
      <c r="B448" s="11"/>
      <c r="C448" s="11"/>
      <c r="D448" s="56"/>
      <c r="E448" s="56"/>
      <c r="F448" s="56"/>
      <c r="G448" s="56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2.75" customHeight="1" x14ac:dyDescent="0.2">
      <c r="A449" s="111"/>
      <c r="B449" s="11"/>
      <c r="C449" s="11"/>
      <c r="D449" s="56"/>
      <c r="E449" s="56"/>
      <c r="F449" s="56"/>
      <c r="G449" s="56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2.75" customHeight="1" x14ac:dyDescent="0.2">
      <c r="A450" s="111"/>
      <c r="B450" s="11"/>
      <c r="C450" s="11"/>
      <c r="D450" s="56"/>
      <c r="E450" s="56"/>
      <c r="F450" s="56"/>
      <c r="G450" s="56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2.75" customHeight="1" x14ac:dyDescent="0.2">
      <c r="A451" s="111"/>
      <c r="B451" s="11"/>
      <c r="C451" s="11"/>
      <c r="D451" s="56"/>
      <c r="E451" s="56"/>
      <c r="F451" s="56"/>
      <c r="G451" s="56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2.75" customHeight="1" x14ac:dyDescent="0.2">
      <c r="A452" s="111"/>
      <c r="B452" s="11"/>
      <c r="C452" s="11"/>
      <c r="D452" s="56"/>
      <c r="E452" s="56"/>
      <c r="F452" s="56"/>
      <c r="G452" s="56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2.75" customHeight="1" x14ac:dyDescent="0.2">
      <c r="A453" s="111"/>
      <c r="B453" s="11"/>
      <c r="C453" s="11"/>
      <c r="D453" s="56"/>
      <c r="E453" s="56"/>
      <c r="F453" s="56"/>
      <c r="G453" s="56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2.75" customHeight="1" x14ac:dyDescent="0.2">
      <c r="A454" s="111"/>
      <c r="B454" s="11"/>
      <c r="C454" s="11"/>
      <c r="D454" s="56"/>
      <c r="E454" s="56"/>
      <c r="F454" s="56"/>
      <c r="G454" s="56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2.75" customHeight="1" x14ac:dyDescent="0.2">
      <c r="A455" s="111"/>
      <c r="B455" s="11"/>
      <c r="C455" s="11"/>
      <c r="D455" s="56"/>
      <c r="E455" s="56"/>
      <c r="F455" s="56"/>
      <c r="G455" s="56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2.75" customHeight="1" x14ac:dyDescent="0.2">
      <c r="A456" s="111"/>
      <c r="B456" s="11"/>
      <c r="C456" s="11"/>
      <c r="D456" s="56"/>
      <c r="E456" s="56"/>
      <c r="F456" s="56"/>
      <c r="G456" s="56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2.75" customHeight="1" x14ac:dyDescent="0.2">
      <c r="A457" s="111"/>
      <c r="B457" s="11"/>
      <c r="C457" s="11"/>
      <c r="D457" s="56"/>
      <c r="E457" s="56"/>
      <c r="F457" s="56"/>
      <c r="G457" s="56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2.75" customHeight="1" x14ac:dyDescent="0.2">
      <c r="A458" s="111"/>
      <c r="B458" s="11"/>
      <c r="C458" s="11"/>
      <c r="D458" s="56"/>
      <c r="E458" s="56"/>
      <c r="F458" s="56"/>
      <c r="G458" s="56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2.75" customHeight="1" x14ac:dyDescent="0.2">
      <c r="A459" s="111"/>
      <c r="B459" s="11"/>
      <c r="C459" s="11"/>
      <c r="D459" s="56"/>
      <c r="E459" s="56"/>
      <c r="F459" s="56"/>
      <c r="G459" s="56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2.75" customHeight="1" x14ac:dyDescent="0.2">
      <c r="A460" s="111"/>
      <c r="B460" s="11"/>
      <c r="C460" s="11"/>
      <c r="D460" s="56"/>
      <c r="E460" s="56"/>
      <c r="F460" s="56"/>
      <c r="G460" s="56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2.75" customHeight="1" x14ac:dyDescent="0.2">
      <c r="A461" s="111"/>
      <c r="B461" s="11"/>
      <c r="C461" s="11"/>
      <c r="D461" s="56"/>
      <c r="E461" s="56"/>
      <c r="F461" s="56"/>
      <c r="G461" s="56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2.75" customHeight="1" x14ac:dyDescent="0.2">
      <c r="A462" s="111"/>
      <c r="B462" s="11"/>
      <c r="C462" s="11"/>
      <c r="D462" s="56"/>
      <c r="E462" s="56"/>
      <c r="F462" s="56"/>
      <c r="G462" s="56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2.75" customHeight="1" x14ac:dyDescent="0.2">
      <c r="A463" s="111"/>
      <c r="B463" s="11"/>
      <c r="C463" s="11"/>
      <c r="D463" s="56"/>
      <c r="E463" s="56"/>
      <c r="F463" s="56"/>
      <c r="G463" s="56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2.75" customHeight="1" x14ac:dyDescent="0.2">
      <c r="A464" s="111"/>
      <c r="B464" s="11"/>
      <c r="C464" s="11"/>
      <c r="D464" s="56"/>
      <c r="E464" s="56"/>
      <c r="F464" s="56"/>
      <c r="G464" s="56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2.75" customHeight="1" x14ac:dyDescent="0.2">
      <c r="A465" s="111"/>
      <c r="B465" s="11"/>
      <c r="C465" s="11"/>
      <c r="D465" s="56"/>
      <c r="E465" s="56"/>
      <c r="F465" s="56"/>
      <c r="G465" s="56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2.75" customHeight="1" x14ac:dyDescent="0.2">
      <c r="A466" s="111"/>
      <c r="B466" s="11"/>
      <c r="C466" s="11"/>
      <c r="D466" s="56"/>
      <c r="E466" s="56"/>
      <c r="F466" s="56"/>
      <c r="G466" s="56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2.75" customHeight="1" x14ac:dyDescent="0.2">
      <c r="A467" s="111"/>
      <c r="B467" s="11"/>
      <c r="C467" s="11"/>
      <c r="D467" s="56"/>
      <c r="E467" s="56"/>
      <c r="F467" s="56"/>
      <c r="G467" s="56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2.75" customHeight="1" x14ac:dyDescent="0.2">
      <c r="A468" s="111"/>
      <c r="B468" s="11"/>
      <c r="C468" s="11"/>
      <c r="D468" s="56"/>
      <c r="E468" s="56"/>
      <c r="F468" s="56"/>
      <c r="G468" s="56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2.75" customHeight="1" x14ac:dyDescent="0.2">
      <c r="A469" s="111"/>
      <c r="B469" s="11"/>
      <c r="C469" s="11"/>
      <c r="D469" s="56"/>
      <c r="E469" s="56"/>
      <c r="F469" s="56"/>
      <c r="G469" s="56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2.75" customHeight="1" x14ac:dyDescent="0.2">
      <c r="A470" s="111"/>
      <c r="B470" s="11"/>
      <c r="C470" s="11"/>
      <c r="D470" s="56"/>
      <c r="E470" s="56"/>
      <c r="F470" s="56"/>
      <c r="G470" s="56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2.75" customHeight="1" x14ac:dyDescent="0.2">
      <c r="A471" s="111"/>
      <c r="B471" s="11"/>
      <c r="C471" s="11"/>
      <c r="D471" s="56"/>
      <c r="E471" s="56"/>
      <c r="F471" s="56"/>
      <c r="G471" s="56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2.75" customHeight="1" x14ac:dyDescent="0.2">
      <c r="A472" s="111"/>
      <c r="B472" s="11"/>
      <c r="C472" s="11"/>
      <c r="D472" s="56"/>
      <c r="E472" s="56"/>
      <c r="F472" s="56"/>
      <c r="G472" s="56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2.75" customHeight="1" x14ac:dyDescent="0.2">
      <c r="A473" s="111"/>
      <c r="B473" s="11"/>
      <c r="C473" s="11"/>
      <c r="D473" s="56"/>
      <c r="E473" s="56"/>
      <c r="F473" s="56"/>
      <c r="G473" s="56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2.75" customHeight="1" x14ac:dyDescent="0.2">
      <c r="A474" s="111"/>
      <c r="B474" s="11"/>
      <c r="C474" s="11"/>
      <c r="D474" s="56"/>
      <c r="E474" s="56"/>
      <c r="F474" s="56"/>
      <c r="G474" s="56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2.75" customHeight="1" x14ac:dyDescent="0.2">
      <c r="A475" s="111"/>
      <c r="B475" s="11"/>
      <c r="C475" s="11"/>
      <c r="D475" s="56"/>
      <c r="E475" s="56"/>
      <c r="F475" s="56"/>
      <c r="G475" s="56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2.75" customHeight="1" x14ac:dyDescent="0.2">
      <c r="A476" s="111"/>
      <c r="B476" s="11"/>
      <c r="C476" s="11"/>
      <c r="D476" s="56"/>
      <c r="E476" s="56"/>
      <c r="F476" s="56"/>
      <c r="G476" s="56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2.75" customHeight="1" x14ac:dyDescent="0.2">
      <c r="A477" s="111"/>
      <c r="B477" s="11"/>
      <c r="C477" s="11"/>
      <c r="D477" s="56"/>
      <c r="E477" s="56"/>
      <c r="F477" s="56"/>
      <c r="G477" s="56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2.75" customHeight="1" x14ac:dyDescent="0.2">
      <c r="A478" s="111"/>
      <c r="B478" s="11"/>
      <c r="C478" s="11"/>
      <c r="D478" s="56"/>
      <c r="E478" s="56"/>
      <c r="F478" s="56"/>
      <c r="G478" s="56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2.75" customHeight="1" x14ac:dyDescent="0.2">
      <c r="A479" s="111"/>
      <c r="B479" s="11"/>
      <c r="C479" s="11"/>
      <c r="D479" s="56"/>
      <c r="E479" s="56"/>
      <c r="F479" s="56"/>
      <c r="G479" s="56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2.75" customHeight="1" x14ac:dyDescent="0.2">
      <c r="A480" s="111"/>
      <c r="B480" s="11"/>
      <c r="C480" s="11"/>
      <c r="D480" s="56"/>
      <c r="E480" s="56"/>
      <c r="F480" s="56"/>
      <c r="G480" s="56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2.75" customHeight="1" x14ac:dyDescent="0.2">
      <c r="A481" s="111"/>
      <c r="B481" s="11"/>
      <c r="C481" s="11"/>
      <c r="D481" s="56"/>
      <c r="E481" s="56"/>
      <c r="F481" s="56"/>
      <c r="G481" s="56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2.75" customHeight="1" x14ac:dyDescent="0.2">
      <c r="A482" s="111"/>
      <c r="B482" s="11"/>
      <c r="C482" s="11"/>
      <c r="D482" s="56"/>
      <c r="E482" s="56"/>
      <c r="F482" s="56"/>
      <c r="G482" s="56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2.75" customHeight="1" x14ac:dyDescent="0.2">
      <c r="A483" s="111"/>
      <c r="B483" s="11"/>
      <c r="C483" s="11"/>
      <c r="D483" s="56"/>
      <c r="E483" s="56"/>
      <c r="F483" s="56"/>
      <c r="G483" s="56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2.75" customHeight="1" x14ac:dyDescent="0.2">
      <c r="A484" s="111"/>
      <c r="B484" s="11"/>
      <c r="C484" s="11"/>
      <c r="D484" s="56"/>
      <c r="E484" s="56"/>
      <c r="F484" s="56"/>
      <c r="G484" s="56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2.75" customHeight="1" x14ac:dyDescent="0.2">
      <c r="A485" s="111"/>
      <c r="B485" s="11"/>
      <c r="C485" s="11"/>
      <c r="D485" s="56"/>
      <c r="E485" s="56"/>
      <c r="F485" s="56"/>
      <c r="G485" s="56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2.75" customHeight="1" x14ac:dyDescent="0.2">
      <c r="A486" s="111"/>
      <c r="B486" s="11"/>
      <c r="C486" s="11"/>
      <c r="D486" s="56"/>
      <c r="E486" s="56"/>
      <c r="F486" s="56"/>
      <c r="G486" s="56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2.75" customHeight="1" x14ac:dyDescent="0.2">
      <c r="A487" s="111"/>
      <c r="B487" s="11"/>
      <c r="C487" s="11"/>
      <c r="D487" s="56"/>
      <c r="E487" s="56"/>
      <c r="F487" s="56"/>
      <c r="G487" s="56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2.75" customHeight="1" x14ac:dyDescent="0.2">
      <c r="A488" s="111"/>
      <c r="B488" s="11"/>
      <c r="C488" s="11"/>
      <c r="D488" s="56"/>
      <c r="E488" s="56"/>
      <c r="F488" s="56"/>
      <c r="G488" s="56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2.75" customHeight="1" x14ac:dyDescent="0.2">
      <c r="A489" s="111"/>
      <c r="B489" s="11"/>
      <c r="C489" s="11"/>
      <c r="D489" s="56"/>
      <c r="E489" s="56"/>
      <c r="F489" s="56"/>
      <c r="G489" s="56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2.75" customHeight="1" x14ac:dyDescent="0.2">
      <c r="A490" s="111"/>
      <c r="B490" s="11"/>
      <c r="C490" s="11"/>
      <c r="D490" s="56"/>
      <c r="E490" s="56"/>
      <c r="F490" s="56"/>
      <c r="G490" s="56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2.75" customHeight="1" x14ac:dyDescent="0.2">
      <c r="A491" s="111"/>
      <c r="B491" s="11"/>
      <c r="C491" s="11"/>
      <c r="D491" s="56"/>
      <c r="E491" s="56"/>
      <c r="F491" s="56"/>
      <c r="G491" s="56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2.75" customHeight="1" x14ac:dyDescent="0.2">
      <c r="A492" s="111"/>
      <c r="B492" s="11"/>
      <c r="C492" s="11"/>
      <c r="D492" s="56"/>
      <c r="E492" s="56"/>
      <c r="F492" s="56"/>
      <c r="G492" s="56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2.75" customHeight="1" x14ac:dyDescent="0.2">
      <c r="A493" s="111"/>
      <c r="B493" s="11"/>
      <c r="C493" s="11"/>
      <c r="D493" s="56"/>
      <c r="E493" s="56"/>
      <c r="F493" s="56"/>
      <c r="G493" s="56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2.75" customHeight="1" x14ac:dyDescent="0.2">
      <c r="A494" s="111"/>
      <c r="B494" s="11"/>
      <c r="C494" s="11"/>
      <c r="D494" s="56"/>
      <c r="E494" s="56"/>
      <c r="F494" s="56"/>
      <c r="G494" s="56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2.75" customHeight="1" x14ac:dyDescent="0.2">
      <c r="A495" s="111"/>
      <c r="B495" s="11"/>
      <c r="C495" s="11"/>
      <c r="D495" s="56"/>
      <c r="E495" s="56"/>
      <c r="F495" s="56"/>
      <c r="G495" s="56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2.75" customHeight="1" x14ac:dyDescent="0.2">
      <c r="A496" s="111"/>
      <c r="B496" s="11"/>
      <c r="C496" s="11"/>
      <c r="D496" s="56"/>
      <c r="E496" s="56"/>
      <c r="F496" s="56"/>
      <c r="G496" s="56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2.75" customHeight="1" x14ac:dyDescent="0.2">
      <c r="A497" s="111"/>
      <c r="B497" s="11"/>
      <c r="C497" s="11"/>
      <c r="D497" s="56"/>
      <c r="E497" s="56"/>
      <c r="F497" s="56"/>
      <c r="G497" s="56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2.75" customHeight="1" x14ac:dyDescent="0.2">
      <c r="A498" s="111"/>
      <c r="B498" s="11"/>
      <c r="C498" s="11"/>
      <c r="D498" s="56"/>
      <c r="E498" s="56"/>
      <c r="F498" s="56"/>
      <c r="G498" s="56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2.75" customHeight="1" x14ac:dyDescent="0.2">
      <c r="A499" s="111"/>
      <c r="B499" s="11"/>
      <c r="C499" s="11"/>
      <c r="D499" s="56"/>
      <c r="E499" s="56"/>
      <c r="F499" s="56"/>
      <c r="G499" s="56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2.75" customHeight="1" x14ac:dyDescent="0.2">
      <c r="A500" s="111"/>
      <c r="B500" s="11"/>
      <c r="C500" s="11"/>
      <c r="D500" s="56"/>
      <c r="E500" s="56"/>
      <c r="F500" s="56"/>
      <c r="G500" s="56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2.75" customHeight="1" x14ac:dyDescent="0.2">
      <c r="A501" s="111"/>
      <c r="B501" s="11"/>
      <c r="C501" s="11"/>
      <c r="D501" s="56"/>
      <c r="E501" s="56"/>
      <c r="F501" s="56"/>
      <c r="G501" s="56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2.75" customHeight="1" x14ac:dyDescent="0.2">
      <c r="A502" s="111"/>
      <c r="B502" s="11"/>
      <c r="C502" s="11"/>
      <c r="D502" s="56"/>
      <c r="E502" s="56"/>
      <c r="F502" s="56"/>
      <c r="G502" s="56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2.75" customHeight="1" x14ac:dyDescent="0.2">
      <c r="A503" s="111"/>
      <c r="B503" s="11"/>
      <c r="C503" s="11"/>
      <c r="D503" s="56"/>
      <c r="E503" s="56"/>
      <c r="F503" s="56"/>
      <c r="G503" s="56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2.75" customHeight="1" x14ac:dyDescent="0.2">
      <c r="A504" s="111"/>
      <c r="B504" s="11"/>
      <c r="C504" s="11"/>
      <c r="D504" s="56"/>
      <c r="E504" s="56"/>
      <c r="F504" s="56"/>
      <c r="G504" s="56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2.75" customHeight="1" x14ac:dyDescent="0.2">
      <c r="A505" s="111"/>
      <c r="B505" s="11"/>
      <c r="C505" s="11"/>
      <c r="D505" s="56"/>
      <c r="E505" s="56"/>
      <c r="F505" s="56"/>
      <c r="G505" s="56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2.75" customHeight="1" x14ac:dyDescent="0.2">
      <c r="A506" s="111"/>
      <c r="B506" s="11"/>
      <c r="C506" s="11"/>
      <c r="D506" s="56"/>
      <c r="E506" s="56"/>
      <c r="F506" s="56"/>
      <c r="G506" s="56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2.75" customHeight="1" x14ac:dyDescent="0.2">
      <c r="A507" s="111"/>
      <c r="B507" s="11"/>
      <c r="C507" s="11"/>
      <c r="D507" s="56"/>
      <c r="E507" s="56"/>
      <c r="F507" s="56"/>
      <c r="G507" s="56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2.75" customHeight="1" x14ac:dyDescent="0.2">
      <c r="A508" s="111"/>
      <c r="B508" s="11"/>
      <c r="C508" s="11"/>
      <c r="D508" s="56"/>
      <c r="E508" s="56"/>
      <c r="F508" s="56"/>
      <c r="G508" s="56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2.75" customHeight="1" x14ac:dyDescent="0.2">
      <c r="A509" s="111"/>
      <c r="B509" s="11"/>
      <c r="C509" s="11"/>
      <c r="D509" s="56"/>
      <c r="E509" s="56"/>
      <c r="F509" s="56"/>
      <c r="G509" s="56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2.75" customHeight="1" x14ac:dyDescent="0.2">
      <c r="A510" s="111"/>
      <c r="B510" s="11"/>
      <c r="C510" s="11"/>
      <c r="D510" s="56"/>
      <c r="E510" s="56"/>
      <c r="F510" s="56"/>
      <c r="G510" s="56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2.75" customHeight="1" x14ac:dyDescent="0.2">
      <c r="A511" s="111"/>
      <c r="B511" s="11"/>
      <c r="C511" s="11"/>
      <c r="D511" s="56"/>
      <c r="E511" s="56"/>
      <c r="F511" s="56"/>
      <c r="G511" s="56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2.75" customHeight="1" x14ac:dyDescent="0.2">
      <c r="A512" s="111"/>
      <c r="B512" s="11"/>
      <c r="C512" s="11"/>
      <c r="D512" s="56"/>
      <c r="E512" s="56"/>
      <c r="F512" s="56"/>
      <c r="G512" s="56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2.75" customHeight="1" x14ac:dyDescent="0.2">
      <c r="A513" s="111"/>
      <c r="B513" s="11"/>
      <c r="C513" s="11"/>
      <c r="D513" s="56"/>
      <c r="E513" s="56"/>
      <c r="F513" s="56"/>
      <c r="G513" s="56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2.75" customHeight="1" x14ac:dyDescent="0.2">
      <c r="A514" s="111"/>
      <c r="B514" s="11"/>
      <c r="C514" s="11"/>
      <c r="D514" s="56"/>
      <c r="E514" s="56"/>
      <c r="F514" s="56"/>
      <c r="G514" s="56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2.75" customHeight="1" x14ac:dyDescent="0.2">
      <c r="A515" s="111"/>
      <c r="B515" s="11"/>
      <c r="C515" s="11"/>
      <c r="D515" s="56"/>
      <c r="E515" s="56"/>
      <c r="F515" s="56"/>
      <c r="G515" s="56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2.75" customHeight="1" x14ac:dyDescent="0.2">
      <c r="A516" s="111"/>
      <c r="B516" s="11"/>
      <c r="C516" s="11"/>
      <c r="D516" s="56"/>
      <c r="E516" s="56"/>
      <c r="F516" s="56"/>
      <c r="G516" s="56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2.75" customHeight="1" x14ac:dyDescent="0.2">
      <c r="A517" s="111"/>
      <c r="B517" s="11"/>
      <c r="C517" s="11"/>
      <c r="D517" s="56"/>
      <c r="E517" s="56"/>
      <c r="F517" s="56"/>
      <c r="G517" s="56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2.75" customHeight="1" x14ac:dyDescent="0.2">
      <c r="A518" s="111"/>
      <c r="B518" s="11"/>
      <c r="C518" s="11"/>
      <c r="D518" s="56"/>
      <c r="E518" s="56"/>
      <c r="F518" s="56"/>
      <c r="G518" s="56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2.75" customHeight="1" x14ac:dyDescent="0.2">
      <c r="A519" s="111"/>
      <c r="B519" s="11"/>
      <c r="C519" s="11"/>
      <c r="D519" s="56"/>
      <c r="E519" s="56"/>
      <c r="F519" s="56"/>
      <c r="G519" s="56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2.75" customHeight="1" x14ac:dyDescent="0.2">
      <c r="A520" s="111"/>
      <c r="B520" s="11"/>
      <c r="C520" s="11"/>
      <c r="D520" s="56"/>
      <c r="E520" s="56"/>
      <c r="F520" s="56"/>
      <c r="G520" s="56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2.75" customHeight="1" x14ac:dyDescent="0.2">
      <c r="A521" s="111"/>
      <c r="B521" s="11"/>
      <c r="C521" s="11"/>
      <c r="D521" s="56"/>
      <c r="E521" s="56"/>
      <c r="F521" s="56"/>
      <c r="G521" s="56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2.75" customHeight="1" x14ac:dyDescent="0.2">
      <c r="A522" s="111"/>
      <c r="B522" s="11"/>
      <c r="C522" s="11"/>
      <c r="D522" s="56"/>
      <c r="E522" s="56"/>
      <c r="F522" s="56"/>
      <c r="G522" s="56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2.75" customHeight="1" x14ac:dyDescent="0.2">
      <c r="A523" s="111"/>
      <c r="B523" s="11"/>
      <c r="C523" s="11"/>
      <c r="D523" s="56"/>
      <c r="E523" s="56"/>
      <c r="F523" s="56"/>
      <c r="G523" s="56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2.75" customHeight="1" x14ac:dyDescent="0.2">
      <c r="A524" s="111"/>
      <c r="B524" s="11"/>
      <c r="C524" s="11"/>
      <c r="D524" s="56"/>
      <c r="E524" s="56"/>
      <c r="F524" s="56"/>
      <c r="G524" s="56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2.75" customHeight="1" x14ac:dyDescent="0.2">
      <c r="A525" s="111"/>
      <c r="B525" s="11"/>
      <c r="C525" s="11"/>
      <c r="D525" s="56"/>
      <c r="E525" s="56"/>
      <c r="F525" s="56"/>
      <c r="G525" s="56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2.75" customHeight="1" x14ac:dyDescent="0.2">
      <c r="A526" s="111"/>
      <c r="B526" s="11"/>
      <c r="C526" s="11"/>
      <c r="D526" s="56"/>
      <c r="E526" s="56"/>
      <c r="F526" s="56"/>
      <c r="G526" s="56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2.75" customHeight="1" x14ac:dyDescent="0.2">
      <c r="A527" s="111"/>
      <c r="B527" s="11"/>
      <c r="C527" s="11"/>
      <c r="D527" s="56"/>
      <c r="E527" s="56"/>
      <c r="F527" s="56"/>
      <c r="G527" s="56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2.75" customHeight="1" x14ac:dyDescent="0.2">
      <c r="A528" s="111"/>
      <c r="B528" s="11"/>
      <c r="C528" s="11"/>
      <c r="D528" s="56"/>
      <c r="E528" s="56"/>
      <c r="F528" s="56"/>
      <c r="G528" s="56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2.75" customHeight="1" x14ac:dyDescent="0.2">
      <c r="A529" s="111"/>
      <c r="B529" s="11"/>
      <c r="C529" s="11"/>
      <c r="D529" s="56"/>
      <c r="E529" s="56"/>
      <c r="F529" s="56"/>
      <c r="G529" s="56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2.75" customHeight="1" x14ac:dyDescent="0.2">
      <c r="A530" s="111"/>
      <c r="B530" s="11"/>
      <c r="C530" s="11"/>
      <c r="D530" s="56"/>
      <c r="E530" s="56"/>
      <c r="F530" s="56"/>
      <c r="G530" s="56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2.75" customHeight="1" x14ac:dyDescent="0.2">
      <c r="A531" s="111"/>
      <c r="B531" s="11"/>
      <c r="C531" s="11"/>
      <c r="D531" s="56"/>
      <c r="E531" s="56"/>
      <c r="F531" s="56"/>
      <c r="G531" s="56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2.75" customHeight="1" x14ac:dyDescent="0.2">
      <c r="A532" s="111"/>
      <c r="B532" s="11"/>
      <c r="C532" s="11"/>
      <c r="D532" s="56"/>
      <c r="E532" s="56"/>
      <c r="F532" s="56"/>
      <c r="G532" s="56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2.75" customHeight="1" x14ac:dyDescent="0.2">
      <c r="A533" s="111"/>
      <c r="B533" s="11"/>
      <c r="C533" s="11"/>
      <c r="D533" s="56"/>
      <c r="E533" s="56"/>
      <c r="F533" s="56"/>
      <c r="G533" s="56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2.75" customHeight="1" x14ac:dyDescent="0.2">
      <c r="A534" s="111"/>
      <c r="B534" s="11"/>
      <c r="C534" s="11"/>
      <c r="D534" s="56"/>
      <c r="E534" s="56"/>
      <c r="F534" s="56"/>
      <c r="G534" s="56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2.75" customHeight="1" x14ac:dyDescent="0.2">
      <c r="A535" s="111"/>
      <c r="B535" s="11"/>
      <c r="C535" s="11"/>
      <c r="D535" s="56"/>
      <c r="E535" s="56"/>
      <c r="F535" s="56"/>
      <c r="G535" s="56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2.75" customHeight="1" x14ac:dyDescent="0.2">
      <c r="A536" s="111"/>
      <c r="B536" s="11"/>
      <c r="C536" s="11"/>
      <c r="D536" s="56"/>
      <c r="E536" s="56"/>
      <c r="F536" s="56"/>
      <c r="G536" s="56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2.75" customHeight="1" x14ac:dyDescent="0.2">
      <c r="A537" s="111"/>
      <c r="B537" s="11"/>
      <c r="C537" s="11"/>
      <c r="D537" s="56"/>
      <c r="E537" s="56"/>
      <c r="F537" s="56"/>
      <c r="G537" s="56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2.75" customHeight="1" x14ac:dyDescent="0.2">
      <c r="A538" s="111"/>
      <c r="B538" s="11"/>
      <c r="C538" s="11"/>
      <c r="D538" s="56"/>
      <c r="E538" s="56"/>
      <c r="F538" s="56"/>
      <c r="G538" s="56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2.75" customHeight="1" x14ac:dyDescent="0.2">
      <c r="A539" s="111"/>
      <c r="B539" s="11"/>
      <c r="C539" s="11"/>
      <c r="D539" s="56"/>
      <c r="E539" s="56"/>
      <c r="F539" s="56"/>
      <c r="G539" s="56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2.75" customHeight="1" x14ac:dyDescent="0.2">
      <c r="A540" s="111"/>
      <c r="B540" s="11"/>
      <c r="C540" s="11"/>
      <c r="D540" s="56"/>
      <c r="E540" s="56"/>
      <c r="F540" s="56"/>
      <c r="G540" s="56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2.75" customHeight="1" x14ac:dyDescent="0.2">
      <c r="A541" s="111"/>
      <c r="B541" s="11"/>
      <c r="C541" s="11"/>
      <c r="D541" s="56"/>
      <c r="E541" s="56"/>
      <c r="F541" s="56"/>
      <c r="G541" s="56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2.75" customHeight="1" x14ac:dyDescent="0.2">
      <c r="A542" s="111"/>
      <c r="B542" s="11"/>
      <c r="C542" s="11"/>
      <c r="D542" s="56"/>
      <c r="E542" s="56"/>
      <c r="F542" s="56"/>
      <c r="G542" s="56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2.75" customHeight="1" x14ac:dyDescent="0.2">
      <c r="A543" s="111"/>
      <c r="B543" s="11"/>
      <c r="C543" s="11"/>
      <c r="D543" s="56"/>
      <c r="E543" s="56"/>
      <c r="F543" s="56"/>
      <c r="G543" s="56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2.75" customHeight="1" x14ac:dyDescent="0.2">
      <c r="A544" s="111"/>
      <c r="B544" s="11"/>
      <c r="C544" s="11"/>
      <c r="D544" s="56"/>
      <c r="E544" s="56"/>
      <c r="F544" s="56"/>
      <c r="G544" s="56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2.75" customHeight="1" x14ac:dyDescent="0.2">
      <c r="A545" s="111"/>
      <c r="B545" s="11"/>
      <c r="C545" s="11"/>
      <c r="D545" s="56"/>
      <c r="E545" s="56"/>
      <c r="F545" s="56"/>
      <c r="G545" s="56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2.75" customHeight="1" x14ac:dyDescent="0.2">
      <c r="A546" s="111"/>
      <c r="B546" s="11"/>
      <c r="C546" s="11"/>
      <c r="D546" s="56"/>
      <c r="E546" s="56"/>
      <c r="F546" s="56"/>
      <c r="G546" s="56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2.75" customHeight="1" x14ac:dyDescent="0.2">
      <c r="A547" s="111"/>
      <c r="B547" s="11"/>
      <c r="C547" s="11"/>
      <c r="D547" s="56"/>
      <c r="E547" s="56"/>
      <c r="F547" s="56"/>
      <c r="G547" s="56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2.75" customHeight="1" x14ac:dyDescent="0.2">
      <c r="A548" s="111"/>
      <c r="B548" s="11"/>
      <c r="C548" s="11"/>
      <c r="D548" s="56"/>
      <c r="E548" s="56"/>
      <c r="F548" s="56"/>
      <c r="G548" s="56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2.75" customHeight="1" x14ac:dyDescent="0.2">
      <c r="A549" s="111"/>
      <c r="B549" s="11"/>
      <c r="C549" s="11"/>
      <c r="D549" s="56"/>
      <c r="E549" s="56"/>
      <c r="F549" s="56"/>
      <c r="G549" s="56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2.75" customHeight="1" x14ac:dyDescent="0.2">
      <c r="A550" s="111"/>
      <c r="B550" s="11"/>
      <c r="C550" s="11"/>
      <c r="D550" s="56"/>
      <c r="E550" s="56"/>
      <c r="F550" s="56"/>
      <c r="G550" s="56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2.75" customHeight="1" x14ac:dyDescent="0.2">
      <c r="A551" s="111"/>
      <c r="B551" s="11"/>
      <c r="C551" s="11"/>
      <c r="D551" s="56"/>
      <c r="E551" s="56"/>
      <c r="F551" s="56"/>
      <c r="G551" s="56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2.75" customHeight="1" x14ac:dyDescent="0.2">
      <c r="A552" s="111"/>
      <c r="B552" s="11"/>
      <c r="C552" s="11"/>
      <c r="D552" s="56"/>
      <c r="E552" s="56"/>
      <c r="F552" s="56"/>
      <c r="G552" s="56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2.75" customHeight="1" x14ac:dyDescent="0.2">
      <c r="A553" s="111"/>
      <c r="B553" s="11"/>
      <c r="C553" s="11"/>
      <c r="D553" s="56"/>
      <c r="E553" s="56"/>
      <c r="F553" s="56"/>
      <c r="G553" s="56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2.75" customHeight="1" x14ac:dyDescent="0.2">
      <c r="A554" s="111"/>
      <c r="B554" s="11"/>
      <c r="C554" s="11"/>
      <c r="D554" s="56"/>
      <c r="E554" s="56"/>
      <c r="F554" s="56"/>
      <c r="G554" s="56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2.75" customHeight="1" x14ac:dyDescent="0.2">
      <c r="A555" s="111"/>
      <c r="B555" s="11"/>
      <c r="C555" s="11"/>
      <c r="D555" s="56"/>
      <c r="E555" s="56"/>
      <c r="F555" s="56"/>
      <c r="G555" s="56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2.75" customHeight="1" x14ac:dyDescent="0.2">
      <c r="A556" s="111"/>
      <c r="B556" s="11"/>
      <c r="C556" s="11"/>
      <c r="D556" s="56"/>
      <c r="E556" s="56"/>
      <c r="F556" s="56"/>
      <c r="G556" s="56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2.75" customHeight="1" x14ac:dyDescent="0.2">
      <c r="A557" s="111"/>
      <c r="B557" s="11"/>
      <c r="C557" s="11"/>
      <c r="D557" s="56"/>
      <c r="E557" s="56"/>
      <c r="F557" s="56"/>
      <c r="G557" s="56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2.75" customHeight="1" x14ac:dyDescent="0.2">
      <c r="A558" s="111"/>
      <c r="B558" s="11"/>
      <c r="C558" s="11"/>
      <c r="D558" s="56"/>
      <c r="E558" s="56"/>
      <c r="F558" s="56"/>
      <c r="G558" s="56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2.75" customHeight="1" x14ac:dyDescent="0.2">
      <c r="A559" s="111"/>
      <c r="B559" s="11"/>
      <c r="C559" s="11"/>
      <c r="D559" s="56"/>
      <c r="E559" s="56"/>
      <c r="F559" s="56"/>
      <c r="G559" s="56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2.75" customHeight="1" x14ac:dyDescent="0.2">
      <c r="A560" s="111"/>
      <c r="B560" s="11"/>
      <c r="C560" s="11"/>
      <c r="D560" s="56"/>
      <c r="E560" s="56"/>
      <c r="F560" s="56"/>
      <c r="G560" s="56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2.75" customHeight="1" x14ac:dyDescent="0.2">
      <c r="A561" s="111"/>
      <c r="B561" s="11"/>
      <c r="C561" s="11"/>
      <c r="D561" s="56"/>
      <c r="E561" s="56"/>
      <c r="F561" s="56"/>
      <c r="G561" s="56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2.75" customHeight="1" x14ac:dyDescent="0.2">
      <c r="A562" s="111"/>
      <c r="B562" s="11"/>
      <c r="C562" s="11"/>
      <c r="D562" s="56"/>
      <c r="E562" s="56"/>
      <c r="F562" s="56"/>
      <c r="G562" s="56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2.75" customHeight="1" x14ac:dyDescent="0.2">
      <c r="A563" s="111"/>
      <c r="B563" s="11"/>
      <c r="C563" s="11"/>
      <c r="D563" s="56"/>
      <c r="E563" s="56"/>
      <c r="F563" s="56"/>
      <c r="G563" s="56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2.75" customHeight="1" x14ac:dyDescent="0.2">
      <c r="A564" s="111"/>
      <c r="B564" s="11"/>
      <c r="C564" s="11"/>
      <c r="D564" s="56"/>
      <c r="E564" s="56"/>
      <c r="F564" s="56"/>
      <c r="G564" s="56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2.75" customHeight="1" x14ac:dyDescent="0.2">
      <c r="A565" s="111"/>
      <c r="B565" s="11"/>
      <c r="C565" s="11"/>
      <c r="D565" s="56"/>
      <c r="E565" s="56"/>
      <c r="F565" s="56"/>
      <c r="G565" s="56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2.75" customHeight="1" x14ac:dyDescent="0.2">
      <c r="A566" s="111"/>
      <c r="B566" s="11"/>
      <c r="C566" s="11"/>
      <c r="D566" s="56"/>
      <c r="E566" s="56"/>
      <c r="F566" s="56"/>
      <c r="G566" s="56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2.75" customHeight="1" x14ac:dyDescent="0.2">
      <c r="A567" s="111"/>
      <c r="B567" s="11"/>
      <c r="C567" s="11"/>
      <c r="D567" s="56"/>
      <c r="E567" s="56"/>
      <c r="F567" s="56"/>
      <c r="G567" s="56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2.75" customHeight="1" x14ac:dyDescent="0.2">
      <c r="A568" s="111"/>
      <c r="B568" s="11"/>
      <c r="C568" s="11"/>
      <c r="D568" s="56"/>
      <c r="E568" s="56"/>
      <c r="F568" s="56"/>
      <c r="G568" s="56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2.75" customHeight="1" x14ac:dyDescent="0.2">
      <c r="A569" s="111"/>
      <c r="B569" s="11"/>
      <c r="C569" s="11"/>
      <c r="D569" s="56"/>
      <c r="E569" s="56"/>
      <c r="F569" s="56"/>
      <c r="G569" s="56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2.75" customHeight="1" x14ac:dyDescent="0.2">
      <c r="A570" s="111"/>
      <c r="B570" s="11"/>
      <c r="C570" s="11"/>
      <c r="D570" s="56"/>
      <c r="E570" s="56"/>
      <c r="F570" s="56"/>
      <c r="G570" s="56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2.75" customHeight="1" x14ac:dyDescent="0.2">
      <c r="A571" s="111"/>
      <c r="B571" s="11"/>
      <c r="C571" s="11"/>
      <c r="D571" s="56"/>
      <c r="E571" s="56"/>
      <c r="F571" s="56"/>
      <c r="G571" s="56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2.75" customHeight="1" x14ac:dyDescent="0.2">
      <c r="A572" s="111"/>
      <c r="B572" s="11"/>
      <c r="C572" s="11"/>
      <c r="D572" s="56"/>
      <c r="E572" s="56"/>
      <c r="F572" s="56"/>
      <c r="G572" s="56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2.75" customHeight="1" x14ac:dyDescent="0.2">
      <c r="A573" s="111"/>
      <c r="B573" s="11"/>
      <c r="C573" s="11"/>
      <c r="D573" s="56"/>
      <c r="E573" s="56"/>
      <c r="F573" s="56"/>
      <c r="G573" s="56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2.75" customHeight="1" x14ac:dyDescent="0.2">
      <c r="A574" s="111"/>
      <c r="B574" s="11"/>
      <c r="C574" s="11"/>
      <c r="D574" s="56"/>
      <c r="E574" s="56"/>
      <c r="F574" s="56"/>
      <c r="G574" s="56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2.75" customHeight="1" x14ac:dyDescent="0.2">
      <c r="A575" s="111"/>
      <c r="B575" s="11"/>
      <c r="C575" s="11"/>
      <c r="D575" s="56"/>
      <c r="E575" s="56"/>
      <c r="F575" s="56"/>
      <c r="G575" s="56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2.75" customHeight="1" x14ac:dyDescent="0.2">
      <c r="A576" s="111"/>
      <c r="B576" s="11"/>
      <c r="C576" s="11"/>
      <c r="D576" s="56"/>
      <c r="E576" s="56"/>
      <c r="F576" s="56"/>
      <c r="G576" s="56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2.75" customHeight="1" x14ac:dyDescent="0.2">
      <c r="A577" s="111"/>
      <c r="B577" s="11"/>
      <c r="C577" s="11"/>
      <c r="D577" s="56"/>
      <c r="E577" s="56"/>
      <c r="F577" s="56"/>
      <c r="G577" s="56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2.75" customHeight="1" x14ac:dyDescent="0.2">
      <c r="A578" s="111"/>
      <c r="B578" s="11"/>
      <c r="C578" s="11"/>
      <c r="D578" s="56"/>
      <c r="E578" s="56"/>
      <c r="F578" s="56"/>
      <c r="G578" s="56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2.75" customHeight="1" x14ac:dyDescent="0.2">
      <c r="A579" s="111"/>
      <c r="B579" s="11"/>
      <c r="C579" s="11"/>
      <c r="D579" s="56"/>
      <c r="E579" s="56"/>
      <c r="F579" s="56"/>
      <c r="G579" s="56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2.75" customHeight="1" x14ac:dyDescent="0.2">
      <c r="A580" s="111"/>
      <c r="B580" s="11"/>
      <c r="C580" s="11"/>
      <c r="D580" s="56"/>
      <c r="E580" s="56"/>
      <c r="F580" s="56"/>
      <c r="G580" s="56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2.75" customHeight="1" x14ac:dyDescent="0.2">
      <c r="A581" s="111"/>
      <c r="B581" s="11"/>
      <c r="C581" s="11"/>
      <c r="D581" s="56"/>
      <c r="E581" s="56"/>
      <c r="F581" s="56"/>
      <c r="G581" s="56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2.75" customHeight="1" x14ac:dyDescent="0.2">
      <c r="A582" s="111"/>
      <c r="B582" s="11"/>
      <c r="C582" s="11"/>
      <c r="D582" s="56"/>
      <c r="E582" s="56"/>
      <c r="F582" s="56"/>
      <c r="G582" s="56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2.75" customHeight="1" x14ac:dyDescent="0.2">
      <c r="A583" s="111"/>
      <c r="B583" s="11"/>
      <c r="C583" s="11"/>
      <c r="D583" s="56"/>
      <c r="E583" s="56"/>
      <c r="F583" s="56"/>
      <c r="G583" s="56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2.75" customHeight="1" x14ac:dyDescent="0.2">
      <c r="A584" s="111"/>
      <c r="B584" s="11"/>
      <c r="C584" s="11"/>
      <c r="D584" s="56"/>
      <c r="E584" s="56"/>
      <c r="F584" s="56"/>
      <c r="G584" s="56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2.75" customHeight="1" x14ac:dyDescent="0.2">
      <c r="A585" s="111"/>
      <c r="B585" s="11"/>
      <c r="C585" s="11"/>
      <c r="D585" s="56"/>
      <c r="E585" s="56"/>
      <c r="F585" s="56"/>
      <c r="G585" s="56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2.75" customHeight="1" x14ac:dyDescent="0.2">
      <c r="A586" s="111"/>
      <c r="B586" s="11"/>
      <c r="C586" s="11"/>
      <c r="D586" s="56"/>
      <c r="E586" s="56"/>
      <c r="F586" s="56"/>
      <c r="G586" s="56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2.75" customHeight="1" x14ac:dyDescent="0.2">
      <c r="A587" s="111"/>
      <c r="B587" s="11"/>
      <c r="C587" s="11"/>
      <c r="D587" s="56"/>
      <c r="E587" s="56"/>
      <c r="F587" s="56"/>
      <c r="G587" s="56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2.75" customHeight="1" x14ac:dyDescent="0.2">
      <c r="A588" s="111"/>
      <c r="B588" s="11"/>
      <c r="C588" s="11"/>
      <c r="D588" s="56"/>
      <c r="E588" s="56"/>
      <c r="F588" s="56"/>
      <c r="G588" s="56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2.75" customHeight="1" x14ac:dyDescent="0.2">
      <c r="A589" s="111"/>
      <c r="B589" s="11"/>
      <c r="C589" s="11"/>
      <c r="D589" s="56"/>
      <c r="E589" s="56"/>
      <c r="F589" s="56"/>
      <c r="G589" s="56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2.75" customHeight="1" x14ac:dyDescent="0.2">
      <c r="A590" s="111"/>
      <c r="B590" s="11"/>
      <c r="C590" s="11"/>
      <c r="D590" s="56"/>
      <c r="E590" s="56"/>
      <c r="F590" s="56"/>
      <c r="G590" s="56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2.75" customHeight="1" x14ac:dyDescent="0.2">
      <c r="A591" s="111"/>
      <c r="B591" s="11"/>
      <c r="C591" s="11"/>
      <c r="D591" s="56"/>
      <c r="E591" s="56"/>
      <c r="F591" s="56"/>
      <c r="G591" s="56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2.75" customHeight="1" x14ac:dyDescent="0.2">
      <c r="A592" s="111"/>
      <c r="B592" s="11"/>
      <c r="C592" s="11"/>
      <c r="D592" s="56"/>
      <c r="E592" s="56"/>
      <c r="F592" s="56"/>
      <c r="G592" s="56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2.75" customHeight="1" x14ac:dyDescent="0.2">
      <c r="A593" s="111"/>
      <c r="B593" s="11"/>
      <c r="C593" s="11"/>
      <c r="D593" s="56"/>
      <c r="E593" s="56"/>
      <c r="F593" s="56"/>
      <c r="G593" s="56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2.75" customHeight="1" x14ac:dyDescent="0.2">
      <c r="A594" s="111"/>
      <c r="B594" s="11"/>
      <c r="C594" s="11"/>
      <c r="D594" s="56"/>
      <c r="E594" s="56"/>
      <c r="F594" s="56"/>
      <c r="G594" s="56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2.75" customHeight="1" x14ac:dyDescent="0.2">
      <c r="A595" s="111"/>
      <c r="B595" s="11"/>
      <c r="C595" s="11"/>
      <c r="D595" s="56"/>
      <c r="E595" s="56"/>
      <c r="F595" s="56"/>
      <c r="G595" s="56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2.75" customHeight="1" x14ac:dyDescent="0.2">
      <c r="A596" s="111"/>
      <c r="B596" s="11"/>
      <c r="C596" s="11"/>
      <c r="D596" s="56"/>
      <c r="E596" s="56"/>
      <c r="F596" s="56"/>
      <c r="G596" s="56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2.75" customHeight="1" x14ac:dyDescent="0.2">
      <c r="A597" s="111"/>
      <c r="B597" s="11"/>
      <c r="C597" s="11"/>
      <c r="D597" s="56"/>
      <c r="E597" s="56"/>
      <c r="F597" s="56"/>
      <c r="G597" s="56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2.75" customHeight="1" x14ac:dyDescent="0.2">
      <c r="A598" s="111"/>
      <c r="B598" s="11"/>
      <c r="C598" s="11"/>
      <c r="D598" s="56"/>
      <c r="E598" s="56"/>
      <c r="F598" s="56"/>
      <c r="G598" s="56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2.75" customHeight="1" x14ac:dyDescent="0.2">
      <c r="A599" s="111"/>
      <c r="B599" s="11"/>
      <c r="C599" s="11"/>
      <c r="D599" s="56"/>
      <c r="E599" s="56"/>
      <c r="F599" s="56"/>
      <c r="G599" s="56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2.75" customHeight="1" x14ac:dyDescent="0.2">
      <c r="A600" s="111"/>
      <c r="B600" s="11"/>
      <c r="C600" s="11"/>
      <c r="D600" s="56"/>
      <c r="E600" s="56"/>
      <c r="F600" s="56"/>
      <c r="G600" s="56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2.75" customHeight="1" x14ac:dyDescent="0.2">
      <c r="A601" s="111"/>
      <c r="B601" s="11"/>
      <c r="C601" s="11"/>
      <c r="D601" s="56"/>
      <c r="E601" s="56"/>
      <c r="F601" s="56"/>
      <c r="G601" s="56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2.75" customHeight="1" x14ac:dyDescent="0.2">
      <c r="A602" s="111"/>
      <c r="B602" s="11"/>
      <c r="C602" s="11"/>
      <c r="D602" s="56"/>
      <c r="E602" s="56"/>
      <c r="F602" s="56"/>
      <c r="G602" s="56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2.75" customHeight="1" x14ac:dyDescent="0.2">
      <c r="A603" s="111"/>
      <c r="B603" s="11"/>
      <c r="C603" s="11"/>
      <c r="D603" s="56"/>
      <c r="E603" s="56"/>
      <c r="F603" s="56"/>
      <c r="G603" s="56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2.75" customHeight="1" x14ac:dyDescent="0.2">
      <c r="A604" s="111"/>
      <c r="B604" s="11"/>
      <c r="C604" s="11"/>
      <c r="D604" s="56"/>
      <c r="E604" s="56"/>
      <c r="F604" s="56"/>
      <c r="G604" s="56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2.75" customHeight="1" x14ac:dyDescent="0.2">
      <c r="A605" s="111"/>
      <c r="B605" s="11"/>
      <c r="C605" s="11"/>
      <c r="D605" s="56"/>
      <c r="E605" s="56"/>
      <c r="F605" s="56"/>
      <c r="G605" s="56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2.75" customHeight="1" x14ac:dyDescent="0.2">
      <c r="A606" s="111"/>
      <c r="B606" s="11"/>
      <c r="C606" s="11"/>
      <c r="D606" s="56"/>
      <c r="E606" s="56"/>
      <c r="F606" s="56"/>
      <c r="G606" s="56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2.75" customHeight="1" x14ac:dyDescent="0.2">
      <c r="A607" s="111"/>
      <c r="B607" s="11"/>
      <c r="C607" s="11"/>
      <c r="D607" s="56"/>
      <c r="E607" s="56"/>
      <c r="F607" s="56"/>
      <c r="G607" s="56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2.75" customHeight="1" x14ac:dyDescent="0.2">
      <c r="A608" s="111"/>
      <c r="B608" s="11"/>
      <c r="C608" s="11"/>
      <c r="D608" s="56"/>
      <c r="E608" s="56"/>
      <c r="F608" s="56"/>
      <c r="G608" s="56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2.75" customHeight="1" x14ac:dyDescent="0.2">
      <c r="A609" s="111"/>
      <c r="B609" s="11"/>
      <c r="C609" s="11"/>
      <c r="D609" s="56"/>
      <c r="E609" s="56"/>
      <c r="F609" s="56"/>
      <c r="G609" s="56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2.75" customHeight="1" x14ac:dyDescent="0.2">
      <c r="A610" s="111"/>
      <c r="B610" s="11"/>
      <c r="C610" s="11"/>
      <c r="D610" s="56"/>
      <c r="E610" s="56"/>
      <c r="F610" s="56"/>
      <c r="G610" s="56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2.75" customHeight="1" x14ac:dyDescent="0.2">
      <c r="A611" s="111"/>
      <c r="B611" s="11"/>
      <c r="C611" s="11"/>
      <c r="D611" s="56"/>
      <c r="E611" s="56"/>
      <c r="F611" s="56"/>
      <c r="G611" s="56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2.75" customHeight="1" x14ac:dyDescent="0.2">
      <c r="A612" s="111"/>
      <c r="B612" s="11"/>
      <c r="C612" s="11"/>
      <c r="D612" s="56"/>
      <c r="E612" s="56"/>
      <c r="F612" s="56"/>
      <c r="G612" s="56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2.75" customHeight="1" x14ac:dyDescent="0.2">
      <c r="A613" s="111"/>
      <c r="B613" s="11"/>
      <c r="C613" s="11"/>
      <c r="D613" s="56"/>
      <c r="E613" s="56"/>
      <c r="F613" s="56"/>
      <c r="G613" s="56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2.75" customHeight="1" x14ac:dyDescent="0.2">
      <c r="A614" s="111"/>
      <c r="B614" s="11"/>
      <c r="C614" s="11"/>
      <c r="D614" s="56"/>
      <c r="E614" s="56"/>
      <c r="F614" s="56"/>
      <c r="G614" s="56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2.75" customHeight="1" x14ac:dyDescent="0.2">
      <c r="A615" s="111"/>
      <c r="B615" s="11"/>
      <c r="C615" s="11"/>
      <c r="D615" s="56"/>
      <c r="E615" s="56"/>
      <c r="F615" s="56"/>
      <c r="G615" s="56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2.75" customHeight="1" x14ac:dyDescent="0.2">
      <c r="A616" s="111"/>
      <c r="B616" s="11"/>
      <c r="C616" s="11"/>
      <c r="D616" s="56"/>
      <c r="E616" s="56"/>
      <c r="F616" s="56"/>
      <c r="G616" s="56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2.75" customHeight="1" x14ac:dyDescent="0.2">
      <c r="A617" s="111"/>
      <c r="B617" s="11"/>
      <c r="C617" s="11"/>
      <c r="D617" s="56"/>
      <c r="E617" s="56"/>
      <c r="F617" s="56"/>
      <c r="G617" s="56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2.75" customHeight="1" x14ac:dyDescent="0.2">
      <c r="A618" s="111"/>
      <c r="B618" s="11"/>
      <c r="C618" s="11"/>
      <c r="D618" s="56"/>
      <c r="E618" s="56"/>
      <c r="F618" s="56"/>
      <c r="G618" s="56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2.75" customHeight="1" x14ac:dyDescent="0.2">
      <c r="A619" s="111"/>
      <c r="B619" s="11"/>
      <c r="C619" s="11"/>
      <c r="D619" s="56"/>
      <c r="E619" s="56"/>
      <c r="F619" s="56"/>
      <c r="G619" s="56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2.75" customHeight="1" x14ac:dyDescent="0.2">
      <c r="A620" s="111"/>
      <c r="B620" s="11"/>
      <c r="C620" s="11"/>
      <c r="D620" s="56"/>
      <c r="E620" s="56"/>
      <c r="F620" s="56"/>
      <c r="G620" s="56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2.75" customHeight="1" x14ac:dyDescent="0.2">
      <c r="A621" s="111"/>
      <c r="B621" s="11"/>
      <c r="C621" s="11"/>
      <c r="D621" s="56"/>
      <c r="E621" s="56"/>
      <c r="F621" s="56"/>
      <c r="G621" s="56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2.75" customHeight="1" x14ac:dyDescent="0.2">
      <c r="A622" s="111"/>
      <c r="B622" s="11"/>
      <c r="C622" s="11"/>
      <c r="D622" s="56"/>
      <c r="E622" s="56"/>
      <c r="F622" s="56"/>
      <c r="G622" s="56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2.75" customHeight="1" x14ac:dyDescent="0.2">
      <c r="A623" s="111"/>
      <c r="B623" s="11"/>
      <c r="C623" s="11"/>
      <c r="D623" s="56"/>
      <c r="E623" s="56"/>
      <c r="F623" s="56"/>
      <c r="G623" s="56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2.75" customHeight="1" x14ac:dyDescent="0.2">
      <c r="A624" s="111"/>
      <c r="B624" s="11"/>
      <c r="C624" s="11"/>
      <c r="D624" s="56"/>
      <c r="E624" s="56"/>
      <c r="F624" s="56"/>
      <c r="G624" s="56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2.75" customHeight="1" x14ac:dyDescent="0.2">
      <c r="A625" s="111"/>
      <c r="B625" s="11"/>
      <c r="C625" s="11"/>
      <c r="D625" s="56"/>
      <c r="E625" s="56"/>
      <c r="F625" s="56"/>
      <c r="G625" s="56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2.75" customHeight="1" x14ac:dyDescent="0.2">
      <c r="A626" s="111"/>
      <c r="B626" s="11"/>
      <c r="C626" s="11"/>
      <c r="D626" s="56"/>
      <c r="E626" s="56"/>
      <c r="F626" s="56"/>
      <c r="G626" s="56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2.75" customHeight="1" x14ac:dyDescent="0.2">
      <c r="A627" s="111"/>
      <c r="B627" s="11"/>
      <c r="C627" s="11"/>
      <c r="D627" s="56"/>
      <c r="E627" s="56"/>
      <c r="F627" s="56"/>
      <c r="G627" s="56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2.75" customHeight="1" x14ac:dyDescent="0.2">
      <c r="A628" s="111"/>
      <c r="B628" s="11"/>
      <c r="C628" s="11"/>
      <c r="D628" s="56"/>
      <c r="E628" s="56"/>
      <c r="F628" s="56"/>
      <c r="G628" s="56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2.75" customHeight="1" x14ac:dyDescent="0.2">
      <c r="A629" s="111"/>
      <c r="B629" s="11"/>
      <c r="C629" s="11"/>
      <c r="D629" s="56"/>
      <c r="E629" s="56"/>
      <c r="F629" s="56"/>
      <c r="G629" s="56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2.75" customHeight="1" x14ac:dyDescent="0.2">
      <c r="A630" s="111"/>
      <c r="B630" s="11"/>
      <c r="C630" s="11"/>
      <c r="D630" s="56"/>
      <c r="E630" s="56"/>
      <c r="F630" s="56"/>
      <c r="G630" s="56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2.75" customHeight="1" x14ac:dyDescent="0.2">
      <c r="A631" s="111"/>
      <c r="B631" s="11"/>
      <c r="C631" s="11"/>
      <c r="D631" s="56"/>
      <c r="E631" s="56"/>
      <c r="F631" s="56"/>
      <c r="G631" s="56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2.75" customHeight="1" x14ac:dyDescent="0.2">
      <c r="A632" s="111"/>
      <c r="B632" s="11"/>
      <c r="C632" s="11"/>
      <c r="D632" s="56"/>
      <c r="E632" s="56"/>
      <c r="F632" s="56"/>
      <c r="G632" s="56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2.75" customHeight="1" x14ac:dyDescent="0.2">
      <c r="A633" s="111"/>
      <c r="B633" s="11"/>
      <c r="C633" s="11"/>
      <c r="D633" s="56"/>
      <c r="E633" s="56"/>
      <c r="F633" s="56"/>
      <c r="G633" s="56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2.75" customHeight="1" x14ac:dyDescent="0.2">
      <c r="A634" s="111"/>
      <c r="B634" s="11"/>
      <c r="C634" s="11"/>
      <c r="D634" s="56"/>
      <c r="E634" s="56"/>
      <c r="F634" s="56"/>
      <c r="G634" s="56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2.75" customHeight="1" x14ac:dyDescent="0.2">
      <c r="A635" s="111"/>
      <c r="B635" s="11"/>
      <c r="C635" s="11"/>
      <c r="D635" s="56"/>
      <c r="E635" s="56"/>
      <c r="F635" s="56"/>
      <c r="G635" s="56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2.75" customHeight="1" x14ac:dyDescent="0.2">
      <c r="A636" s="111"/>
      <c r="B636" s="11"/>
      <c r="C636" s="11"/>
      <c r="D636" s="56"/>
      <c r="E636" s="56"/>
      <c r="F636" s="56"/>
      <c r="G636" s="56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2.75" customHeight="1" x14ac:dyDescent="0.2">
      <c r="A637" s="111"/>
      <c r="B637" s="11"/>
      <c r="C637" s="11"/>
      <c r="D637" s="56"/>
      <c r="E637" s="56"/>
      <c r="F637" s="56"/>
      <c r="G637" s="56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2.75" customHeight="1" x14ac:dyDescent="0.2">
      <c r="A638" s="111"/>
      <c r="B638" s="11"/>
      <c r="C638" s="11"/>
      <c r="D638" s="56"/>
      <c r="E638" s="56"/>
      <c r="F638" s="56"/>
      <c r="G638" s="56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2.75" customHeight="1" x14ac:dyDescent="0.2">
      <c r="A639" s="111"/>
      <c r="B639" s="11"/>
      <c r="C639" s="11"/>
      <c r="D639" s="56"/>
      <c r="E639" s="56"/>
      <c r="F639" s="56"/>
      <c r="G639" s="56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2.75" customHeight="1" x14ac:dyDescent="0.2">
      <c r="A640" s="111"/>
      <c r="B640" s="11"/>
      <c r="C640" s="11"/>
      <c r="D640" s="56"/>
      <c r="E640" s="56"/>
      <c r="F640" s="56"/>
      <c r="G640" s="56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2.75" customHeight="1" x14ac:dyDescent="0.2">
      <c r="A641" s="111"/>
      <c r="B641" s="11"/>
      <c r="C641" s="11"/>
      <c r="D641" s="56"/>
      <c r="E641" s="56"/>
      <c r="F641" s="56"/>
      <c r="G641" s="56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2.75" customHeight="1" x14ac:dyDescent="0.2">
      <c r="A642" s="111"/>
      <c r="B642" s="11"/>
      <c r="C642" s="11"/>
      <c r="D642" s="56"/>
      <c r="E642" s="56"/>
      <c r="F642" s="56"/>
      <c r="G642" s="56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2.75" customHeight="1" x14ac:dyDescent="0.2">
      <c r="A643" s="111"/>
      <c r="B643" s="11"/>
      <c r="C643" s="11"/>
      <c r="D643" s="56"/>
      <c r="E643" s="56"/>
      <c r="F643" s="56"/>
      <c r="G643" s="56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2.75" customHeight="1" x14ac:dyDescent="0.2">
      <c r="A644" s="111"/>
      <c r="B644" s="11"/>
      <c r="C644" s="11"/>
      <c r="D644" s="56"/>
      <c r="E644" s="56"/>
      <c r="F644" s="56"/>
      <c r="G644" s="56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2.75" customHeight="1" x14ac:dyDescent="0.2">
      <c r="A645" s="111"/>
      <c r="B645" s="11"/>
      <c r="C645" s="11"/>
      <c r="D645" s="56"/>
      <c r="E645" s="56"/>
      <c r="F645" s="56"/>
      <c r="G645" s="56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2.75" customHeight="1" x14ac:dyDescent="0.2">
      <c r="A646" s="111"/>
      <c r="B646" s="11"/>
      <c r="C646" s="11"/>
      <c r="D646" s="56"/>
      <c r="E646" s="56"/>
      <c r="F646" s="56"/>
      <c r="G646" s="56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2.75" customHeight="1" x14ac:dyDescent="0.2">
      <c r="A647" s="111"/>
      <c r="B647" s="11"/>
      <c r="C647" s="11"/>
      <c r="D647" s="56"/>
      <c r="E647" s="56"/>
      <c r="F647" s="56"/>
      <c r="G647" s="56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2.75" customHeight="1" x14ac:dyDescent="0.2">
      <c r="A648" s="111"/>
      <c r="B648" s="11"/>
      <c r="C648" s="11"/>
      <c r="D648" s="56"/>
      <c r="E648" s="56"/>
      <c r="F648" s="56"/>
      <c r="G648" s="56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2.75" customHeight="1" x14ac:dyDescent="0.2">
      <c r="A649" s="111"/>
      <c r="B649" s="11"/>
      <c r="C649" s="11"/>
      <c r="D649" s="56"/>
      <c r="E649" s="56"/>
      <c r="F649" s="56"/>
      <c r="G649" s="56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2.75" customHeight="1" x14ac:dyDescent="0.2">
      <c r="A650" s="111"/>
      <c r="B650" s="11"/>
      <c r="C650" s="11"/>
      <c r="D650" s="56"/>
      <c r="E650" s="56"/>
      <c r="F650" s="56"/>
      <c r="G650" s="56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2.75" customHeight="1" x14ac:dyDescent="0.2">
      <c r="A651" s="111"/>
      <c r="B651" s="11"/>
      <c r="C651" s="11"/>
      <c r="D651" s="56"/>
      <c r="E651" s="56"/>
      <c r="F651" s="56"/>
      <c r="G651" s="56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2.75" customHeight="1" x14ac:dyDescent="0.2">
      <c r="A652" s="111"/>
      <c r="B652" s="11"/>
      <c r="C652" s="11"/>
      <c r="D652" s="56"/>
      <c r="E652" s="56"/>
      <c r="F652" s="56"/>
      <c r="G652" s="56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2.75" customHeight="1" x14ac:dyDescent="0.2">
      <c r="A653" s="111"/>
      <c r="B653" s="11"/>
      <c r="C653" s="11"/>
      <c r="D653" s="56"/>
      <c r="E653" s="56"/>
      <c r="F653" s="56"/>
      <c r="G653" s="56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2.75" customHeight="1" x14ac:dyDescent="0.2">
      <c r="A654" s="111"/>
      <c r="B654" s="11"/>
      <c r="C654" s="11"/>
      <c r="D654" s="56"/>
      <c r="E654" s="56"/>
      <c r="F654" s="56"/>
      <c r="G654" s="56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2.75" customHeight="1" x14ac:dyDescent="0.2">
      <c r="A655" s="111"/>
      <c r="B655" s="11"/>
      <c r="C655" s="11"/>
      <c r="D655" s="56"/>
      <c r="E655" s="56"/>
      <c r="F655" s="56"/>
      <c r="G655" s="56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2.75" customHeight="1" x14ac:dyDescent="0.2">
      <c r="A656" s="111"/>
      <c r="B656" s="11"/>
      <c r="C656" s="11"/>
      <c r="D656" s="56"/>
      <c r="E656" s="56"/>
      <c r="F656" s="56"/>
      <c r="G656" s="56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2.75" customHeight="1" x14ac:dyDescent="0.2">
      <c r="A657" s="111"/>
      <c r="B657" s="11"/>
      <c r="C657" s="11"/>
      <c r="D657" s="56"/>
      <c r="E657" s="56"/>
      <c r="F657" s="56"/>
      <c r="G657" s="56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2.75" customHeight="1" x14ac:dyDescent="0.2">
      <c r="A658" s="111"/>
      <c r="B658" s="11"/>
      <c r="C658" s="11"/>
      <c r="D658" s="56"/>
      <c r="E658" s="56"/>
      <c r="F658" s="56"/>
      <c r="G658" s="56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2.75" customHeight="1" x14ac:dyDescent="0.2">
      <c r="A659" s="111"/>
      <c r="B659" s="11"/>
      <c r="C659" s="11"/>
      <c r="D659" s="56"/>
      <c r="E659" s="56"/>
      <c r="F659" s="56"/>
      <c r="G659" s="56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2.75" customHeight="1" x14ac:dyDescent="0.2">
      <c r="A660" s="111"/>
      <c r="B660" s="11"/>
      <c r="C660" s="11"/>
      <c r="D660" s="56"/>
      <c r="E660" s="56"/>
      <c r="F660" s="56"/>
      <c r="G660" s="56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2.75" customHeight="1" x14ac:dyDescent="0.2">
      <c r="A661" s="111"/>
      <c r="B661" s="11"/>
      <c r="C661" s="11"/>
      <c r="D661" s="56"/>
      <c r="E661" s="56"/>
      <c r="F661" s="56"/>
      <c r="G661" s="56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2.75" customHeight="1" x14ac:dyDescent="0.2">
      <c r="A662" s="111"/>
      <c r="B662" s="11"/>
      <c r="C662" s="11"/>
      <c r="D662" s="56"/>
      <c r="E662" s="56"/>
      <c r="F662" s="56"/>
      <c r="G662" s="56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2.75" customHeight="1" x14ac:dyDescent="0.2">
      <c r="A663" s="111"/>
      <c r="B663" s="11"/>
      <c r="C663" s="11"/>
      <c r="D663" s="56"/>
      <c r="E663" s="56"/>
      <c r="F663" s="56"/>
      <c r="G663" s="56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2.75" customHeight="1" x14ac:dyDescent="0.2">
      <c r="A664" s="111"/>
      <c r="B664" s="11"/>
      <c r="C664" s="11"/>
      <c r="D664" s="56"/>
      <c r="E664" s="56"/>
      <c r="F664" s="56"/>
      <c r="G664" s="56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2.75" customHeight="1" x14ac:dyDescent="0.2">
      <c r="A665" s="111"/>
      <c r="B665" s="11"/>
      <c r="C665" s="11"/>
      <c r="D665" s="56"/>
      <c r="E665" s="56"/>
      <c r="F665" s="56"/>
      <c r="G665" s="56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2.75" customHeight="1" x14ac:dyDescent="0.2">
      <c r="A666" s="111"/>
      <c r="B666" s="11"/>
      <c r="C666" s="11"/>
      <c r="D666" s="56"/>
      <c r="E666" s="56"/>
      <c r="F666" s="56"/>
      <c r="G666" s="56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2.75" customHeight="1" x14ac:dyDescent="0.2">
      <c r="A667" s="111"/>
      <c r="B667" s="11"/>
      <c r="C667" s="11"/>
      <c r="D667" s="56"/>
      <c r="E667" s="56"/>
      <c r="F667" s="56"/>
      <c r="G667" s="56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2.75" customHeight="1" x14ac:dyDescent="0.2">
      <c r="A668" s="111"/>
      <c r="B668" s="11"/>
      <c r="C668" s="11"/>
      <c r="D668" s="56"/>
      <c r="E668" s="56"/>
      <c r="F668" s="56"/>
      <c r="G668" s="56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2.75" customHeight="1" x14ac:dyDescent="0.2">
      <c r="A669" s="111"/>
      <c r="B669" s="11"/>
      <c r="C669" s="11"/>
      <c r="D669" s="56"/>
      <c r="E669" s="56"/>
      <c r="F669" s="56"/>
      <c r="G669" s="56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2.75" customHeight="1" x14ac:dyDescent="0.2">
      <c r="A670" s="111"/>
      <c r="B670" s="11"/>
      <c r="C670" s="11"/>
      <c r="D670" s="56"/>
      <c r="E670" s="56"/>
      <c r="F670" s="56"/>
      <c r="G670" s="56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2.75" customHeight="1" x14ac:dyDescent="0.2">
      <c r="A671" s="111"/>
      <c r="B671" s="11"/>
      <c r="C671" s="11"/>
      <c r="D671" s="56"/>
      <c r="E671" s="56"/>
      <c r="F671" s="56"/>
      <c r="G671" s="56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2.75" customHeight="1" x14ac:dyDescent="0.2">
      <c r="A672" s="111"/>
      <c r="B672" s="11"/>
      <c r="C672" s="11"/>
      <c r="D672" s="56"/>
      <c r="E672" s="56"/>
      <c r="F672" s="56"/>
      <c r="G672" s="56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2.75" customHeight="1" x14ac:dyDescent="0.2">
      <c r="A673" s="111"/>
      <c r="B673" s="11"/>
      <c r="C673" s="11"/>
      <c r="D673" s="56"/>
      <c r="E673" s="56"/>
      <c r="F673" s="56"/>
      <c r="G673" s="56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2.75" customHeight="1" x14ac:dyDescent="0.2">
      <c r="A674" s="111"/>
      <c r="B674" s="11"/>
      <c r="C674" s="11"/>
      <c r="D674" s="56"/>
      <c r="E674" s="56"/>
      <c r="F674" s="56"/>
      <c r="G674" s="56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2.75" customHeight="1" x14ac:dyDescent="0.2">
      <c r="A675" s="111"/>
      <c r="B675" s="11"/>
      <c r="C675" s="11"/>
      <c r="D675" s="56"/>
      <c r="E675" s="56"/>
      <c r="F675" s="56"/>
      <c r="G675" s="56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2.75" customHeight="1" x14ac:dyDescent="0.2">
      <c r="A676" s="111"/>
      <c r="B676" s="11"/>
      <c r="C676" s="11"/>
      <c r="D676" s="56"/>
      <c r="E676" s="56"/>
      <c r="F676" s="56"/>
      <c r="G676" s="56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2.75" customHeight="1" x14ac:dyDescent="0.2">
      <c r="A677" s="111"/>
      <c r="B677" s="11"/>
      <c r="C677" s="11"/>
      <c r="D677" s="56"/>
      <c r="E677" s="56"/>
      <c r="F677" s="56"/>
      <c r="G677" s="56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2.75" customHeight="1" x14ac:dyDescent="0.2">
      <c r="A678" s="111"/>
      <c r="B678" s="11"/>
      <c r="C678" s="11"/>
      <c r="D678" s="56"/>
      <c r="E678" s="56"/>
      <c r="F678" s="56"/>
      <c r="G678" s="56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2.75" customHeight="1" x14ac:dyDescent="0.2">
      <c r="A679" s="111"/>
      <c r="B679" s="11"/>
      <c r="C679" s="11"/>
      <c r="D679" s="56"/>
      <c r="E679" s="56"/>
      <c r="F679" s="56"/>
      <c r="G679" s="56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2.75" customHeight="1" x14ac:dyDescent="0.2">
      <c r="A680" s="111"/>
      <c r="B680" s="11"/>
      <c r="C680" s="11"/>
      <c r="D680" s="56"/>
      <c r="E680" s="56"/>
      <c r="F680" s="56"/>
      <c r="G680" s="56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2.75" customHeight="1" x14ac:dyDescent="0.2">
      <c r="A681" s="111"/>
      <c r="B681" s="11"/>
      <c r="C681" s="11"/>
      <c r="D681" s="56"/>
      <c r="E681" s="56"/>
      <c r="F681" s="56"/>
      <c r="G681" s="56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2.75" customHeight="1" x14ac:dyDescent="0.2">
      <c r="A682" s="111"/>
      <c r="B682" s="11"/>
      <c r="C682" s="11"/>
      <c r="D682" s="56"/>
      <c r="E682" s="56"/>
      <c r="F682" s="56"/>
      <c r="G682" s="56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2.75" customHeight="1" x14ac:dyDescent="0.2">
      <c r="A683" s="111"/>
      <c r="B683" s="11"/>
      <c r="C683" s="11"/>
      <c r="D683" s="56"/>
      <c r="E683" s="56"/>
      <c r="F683" s="56"/>
      <c r="G683" s="56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2.75" customHeight="1" x14ac:dyDescent="0.2">
      <c r="A684" s="111"/>
      <c r="B684" s="11"/>
      <c r="C684" s="11"/>
      <c r="D684" s="56"/>
      <c r="E684" s="56"/>
      <c r="F684" s="56"/>
      <c r="G684" s="56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2.75" customHeight="1" x14ac:dyDescent="0.2">
      <c r="A685" s="111"/>
      <c r="B685" s="11"/>
      <c r="C685" s="11"/>
      <c r="D685" s="56"/>
      <c r="E685" s="56"/>
      <c r="F685" s="56"/>
      <c r="G685" s="56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2.75" customHeight="1" x14ac:dyDescent="0.2">
      <c r="A686" s="111"/>
      <c r="B686" s="11"/>
      <c r="C686" s="11"/>
      <c r="D686" s="56"/>
      <c r="E686" s="56"/>
      <c r="F686" s="56"/>
      <c r="G686" s="56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2.75" customHeight="1" x14ac:dyDescent="0.2">
      <c r="A687" s="111"/>
      <c r="B687" s="11"/>
      <c r="C687" s="11"/>
      <c r="D687" s="56"/>
      <c r="E687" s="56"/>
      <c r="F687" s="56"/>
      <c r="G687" s="56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2.75" customHeight="1" x14ac:dyDescent="0.2">
      <c r="A688" s="111"/>
      <c r="B688" s="11"/>
      <c r="C688" s="11"/>
      <c r="D688" s="56"/>
      <c r="E688" s="56"/>
      <c r="F688" s="56"/>
      <c r="G688" s="56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2.75" customHeight="1" x14ac:dyDescent="0.2">
      <c r="A689" s="111"/>
      <c r="B689" s="11"/>
      <c r="C689" s="11"/>
      <c r="D689" s="56"/>
      <c r="E689" s="56"/>
      <c r="F689" s="56"/>
      <c r="G689" s="56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2.75" customHeight="1" x14ac:dyDescent="0.2">
      <c r="A690" s="111"/>
      <c r="B690" s="11"/>
      <c r="C690" s="11"/>
      <c r="D690" s="56"/>
      <c r="E690" s="56"/>
      <c r="F690" s="56"/>
      <c r="G690" s="56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2.75" customHeight="1" x14ac:dyDescent="0.2">
      <c r="A691" s="111"/>
      <c r="B691" s="11"/>
      <c r="C691" s="11"/>
      <c r="D691" s="56"/>
      <c r="E691" s="56"/>
      <c r="F691" s="56"/>
      <c r="G691" s="56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2.75" customHeight="1" x14ac:dyDescent="0.2">
      <c r="A692" s="111"/>
      <c r="B692" s="11"/>
      <c r="C692" s="11"/>
      <c r="D692" s="56"/>
      <c r="E692" s="56"/>
      <c r="F692" s="56"/>
      <c r="G692" s="56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2.75" customHeight="1" x14ac:dyDescent="0.2">
      <c r="A693" s="111"/>
      <c r="B693" s="11"/>
      <c r="C693" s="11"/>
      <c r="D693" s="56"/>
      <c r="E693" s="56"/>
      <c r="F693" s="56"/>
      <c r="G693" s="56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2.75" customHeight="1" x14ac:dyDescent="0.2">
      <c r="A694" s="111"/>
      <c r="B694" s="11"/>
      <c r="C694" s="11"/>
      <c r="D694" s="56"/>
      <c r="E694" s="56"/>
      <c r="F694" s="56"/>
      <c r="G694" s="56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2.75" customHeight="1" x14ac:dyDescent="0.2">
      <c r="A695" s="111"/>
      <c r="B695" s="11"/>
      <c r="C695" s="11"/>
      <c r="D695" s="56"/>
      <c r="E695" s="56"/>
      <c r="F695" s="56"/>
      <c r="G695" s="56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2.75" customHeight="1" x14ac:dyDescent="0.2">
      <c r="A696" s="111"/>
      <c r="B696" s="11"/>
      <c r="C696" s="11"/>
      <c r="D696" s="56"/>
      <c r="E696" s="56"/>
      <c r="F696" s="56"/>
      <c r="G696" s="56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2.75" customHeight="1" x14ac:dyDescent="0.2">
      <c r="A697" s="111"/>
      <c r="B697" s="11"/>
      <c r="C697" s="11"/>
      <c r="D697" s="56"/>
      <c r="E697" s="56"/>
      <c r="F697" s="56"/>
      <c r="G697" s="56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2.75" customHeight="1" x14ac:dyDescent="0.2">
      <c r="A698" s="111"/>
      <c r="B698" s="11"/>
      <c r="C698" s="11"/>
      <c r="D698" s="56"/>
      <c r="E698" s="56"/>
      <c r="F698" s="56"/>
      <c r="G698" s="56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2.75" customHeight="1" x14ac:dyDescent="0.2">
      <c r="A699" s="111"/>
      <c r="B699" s="11"/>
      <c r="C699" s="11"/>
      <c r="D699" s="56"/>
      <c r="E699" s="56"/>
      <c r="F699" s="56"/>
      <c r="G699" s="56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2.75" customHeight="1" x14ac:dyDescent="0.2">
      <c r="A700" s="111"/>
      <c r="B700" s="11"/>
      <c r="C700" s="11"/>
      <c r="D700" s="56"/>
      <c r="E700" s="56"/>
      <c r="F700" s="56"/>
      <c r="G700" s="56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2.75" customHeight="1" x14ac:dyDescent="0.2">
      <c r="A701" s="111"/>
      <c r="B701" s="11"/>
      <c r="C701" s="11"/>
      <c r="D701" s="56"/>
      <c r="E701" s="56"/>
      <c r="F701" s="56"/>
      <c r="G701" s="56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2.75" customHeight="1" x14ac:dyDescent="0.2">
      <c r="A702" s="111"/>
      <c r="B702" s="11"/>
      <c r="C702" s="11"/>
      <c r="D702" s="56"/>
      <c r="E702" s="56"/>
      <c r="F702" s="56"/>
      <c r="G702" s="56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2.75" customHeight="1" x14ac:dyDescent="0.2">
      <c r="A703" s="111"/>
      <c r="B703" s="11"/>
      <c r="C703" s="11"/>
      <c r="D703" s="56"/>
      <c r="E703" s="56"/>
      <c r="F703" s="56"/>
      <c r="G703" s="56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2.75" customHeight="1" x14ac:dyDescent="0.2">
      <c r="A704" s="111"/>
      <c r="B704" s="11"/>
      <c r="C704" s="11"/>
      <c r="D704" s="56"/>
      <c r="E704" s="56"/>
      <c r="F704" s="56"/>
      <c r="G704" s="56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2.75" customHeight="1" x14ac:dyDescent="0.2">
      <c r="A705" s="111"/>
      <c r="B705" s="11"/>
      <c r="C705" s="11"/>
      <c r="D705" s="56"/>
      <c r="E705" s="56"/>
      <c r="F705" s="56"/>
      <c r="G705" s="56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2.75" customHeight="1" x14ac:dyDescent="0.2">
      <c r="A706" s="111"/>
      <c r="B706" s="11"/>
      <c r="C706" s="11"/>
      <c r="D706" s="56"/>
      <c r="E706" s="56"/>
      <c r="F706" s="56"/>
      <c r="G706" s="56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2.75" customHeight="1" x14ac:dyDescent="0.2">
      <c r="A707" s="111"/>
      <c r="B707" s="11"/>
      <c r="C707" s="11"/>
      <c r="D707" s="56"/>
      <c r="E707" s="56"/>
      <c r="F707" s="56"/>
      <c r="G707" s="56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2.75" customHeight="1" x14ac:dyDescent="0.2">
      <c r="A708" s="111"/>
      <c r="B708" s="11"/>
      <c r="C708" s="11"/>
      <c r="D708" s="56"/>
      <c r="E708" s="56"/>
      <c r="F708" s="56"/>
      <c r="G708" s="56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2.75" customHeight="1" x14ac:dyDescent="0.2">
      <c r="A709" s="111"/>
      <c r="B709" s="11"/>
      <c r="C709" s="11"/>
      <c r="D709" s="56"/>
      <c r="E709" s="56"/>
      <c r="F709" s="56"/>
      <c r="G709" s="56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2.75" customHeight="1" x14ac:dyDescent="0.2">
      <c r="A710" s="111"/>
      <c r="B710" s="11"/>
      <c r="C710" s="11"/>
      <c r="D710" s="56"/>
      <c r="E710" s="56"/>
      <c r="F710" s="56"/>
      <c r="G710" s="56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2.75" customHeight="1" x14ac:dyDescent="0.2">
      <c r="A711" s="111"/>
      <c r="B711" s="11"/>
      <c r="C711" s="11"/>
      <c r="D711" s="56"/>
      <c r="E711" s="56"/>
      <c r="F711" s="56"/>
      <c r="G711" s="56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2.75" customHeight="1" x14ac:dyDescent="0.2">
      <c r="A712" s="111"/>
      <c r="B712" s="11"/>
      <c r="C712" s="11"/>
      <c r="D712" s="56"/>
      <c r="E712" s="56"/>
      <c r="F712" s="56"/>
      <c r="G712" s="56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2.75" customHeight="1" x14ac:dyDescent="0.2">
      <c r="A713" s="111"/>
      <c r="B713" s="11"/>
      <c r="C713" s="11"/>
      <c r="D713" s="56"/>
      <c r="E713" s="56"/>
      <c r="F713" s="56"/>
      <c r="G713" s="56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2.75" customHeight="1" x14ac:dyDescent="0.2">
      <c r="A714" s="111"/>
      <c r="B714" s="11"/>
      <c r="C714" s="11"/>
      <c r="D714" s="56"/>
      <c r="E714" s="56"/>
      <c r="F714" s="56"/>
      <c r="G714" s="56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2.75" customHeight="1" x14ac:dyDescent="0.2">
      <c r="A715" s="111"/>
      <c r="B715" s="11"/>
      <c r="C715" s="11"/>
      <c r="D715" s="56"/>
      <c r="E715" s="56"/>
      <c r="F715" s="56"/>
      <c r="G715" s="56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2.75" customHeight="1" x14ac:dyDescent="0.2">
      <c r="A716" s="111"/>
      <c r="B716" s="11"/>
      <c r="C716" s="11"/>
      <c r="D716" s="56"/>
      <c r="E716" s="56"/>
      <c r="F716" s="56"/>
      <c r="G716" s="56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2.75" customHeight="1" x14ac:dyDescent="0.2">
      <c r="A717" s="111"/>
      <c r="B717" s="11"/>
      <c r="C717" s="11"/>
      <c r="D717" s="56"/>
      <c r="E717" s="56"/>
      <c r="F717" s="56"/>
      <c r="G717" s="56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2.75" customHeight="1" x14ac:dyDescent="0.2">
      <c r="A718" s="111"/>
      <c r="B718" s="11"/>
      <c r="C718" s="11"/>
      <c r="D718" s="56"/>
      <c r="E718" s="56"/>
      <c r="F718" s="56"/>
      <c r="G718" s="56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2.75" customHeight="1" x14ac:dyDescent="0.2">
      <c r="A719" s="111"/>
      <c r="B719" s="11"/>
      <c r="C719" s="11"/>
      <c r="D719" s="56"/>
      <c r="E719" s="56"/>
      <c r="F719" s="56"/>
      <c r="G719" s="56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2.75" customHeight="1" x14ac:dyDescent="0.2">
      <c r="A720" s="111"/>
      <c r="B720" s="11"/>
      <c r="C720" s="11"/>
      <c r="D720" s="56"/>
      <c r="E720" s="56"/>
      <c r="F720" s="56"/>
      <c r="G720" s="56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2.75" customHeight="1" x14ac:dyDescent="0.2">
      <c r="A721" s="111"/>
      <c r="B721" s="11"/>
      <c r="C721" s="11"/>
      <c r="D721" s="56"/>
      <c r="E721" s="56"/>
      <c r="F721" s="56"/>
      <c r="G721" s="56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2.75" customHeight="1" x14ac:dyDescent="0.2">
      <c r="A722" s="111"/>
      <c r="B722" s="11"/>
      <c r="C722" s="11"/>
      <c r="D722" s="56"/>
      <c r="E722" s="56"/>
      <c r="F722" s="56"/>
      <c r="G722" s="56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2.75" customHeight="1" x14ac:dyDescent="0.2">
      <c r="A723" s="111"/>
      <c r="B723" s="11"/>
      <c r="C723" s="11"/>
      <c r="D723" s="56"/>
      <c r="E723" s="56"/>
      <c r="F723" s="56"/>
      <c r="G723" s="56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2.75" customHeight="1" x14ac:dyDescent="0.2">
      <c r="A724" s="111"/>
      <c r="B724" s="11"/>
      <c r="C724" s="11"/>
      <c r="D724" s="56"/>
      <c r="E724" s="56"/>
      <c r="F724" s="56"/>
      <c r="G724" s="56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2.75" customHeight="1" x14ac:dyDescent="0.2">
      <c r="A725" s="111"/>
      <c r="B725" s="11"/>
      <c r="C725" s="11"/>
      <c r="D725" s="56"/>
      <c r="E725" s="56"/>
      <c r="F725" s="56"/>
      <c r="G725" s="56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2.75" customHeight="1" x14ac:dyDescent="0.2">
      <c r="A726" s="111"/>
      <c r="B726" s="11"/>
      <c r="C726" s="11"/>
      <c r="D726" s="56"/>
      <c r="E726" s="56"/>
      <c r="F726" s="56"/>
      <c r="G726" s="56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2.75" customHeight="1" x14ac:dyDescent="0.2">
      <c r="A727" s="111"/>
      <c r="B727" s="11"/>
      <c r="C727" s="11"/>
      <c r="D727" s="56"/>
      <c r="E727" s="56"/>
      <c r="F727" s="56"/>
      <c r="G727" s="56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2.75" customHeight="1" x14ac:dyDescent="0.2">
      <c r="A728" s="111"/>
      <c r="B728" s="11"/>
      <c r="C728" s="11"/>
      <c r="D728" s="56"/>
      <c r="E728" s="56"/>
      <c r="F728" s="56"/>
      <c r="G728" s="56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2.75" customHeight="1" x14ac:dyDescent="0.2">
      <c r="A729" s="111"/>
      <c r="B729" s="11"/>
      <c r="C729" s="11"/>
      <c r="D729" s="56"/>
      <c r="E729" s="56"/>
      <c r="F729" s="56"/>
      <c r="G729" s="56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2.75" customHeight="1" x14ac:dyDescent="0.2">
      <c r="A730" s="111"/>
      <c r="B730" s="11"/>
      <c r="C730" s="11"/>
      <c r="D730" s="56"/>
      <c r="E730" s="56"/>
      <c r="F730" s="56"/>
      <c r="G730" s="56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2.75" customHeight="1" x14ac:dyDescent="0.2">
      <c r="A731" s="111"/>
      <c r="B731" s="11"/>
      <c r="C731" s="11"/>
      <c r="D731" s="56"/>
      <c r="E731" s="56"/>
      <c r="F731" s="56"/>
      <c r="G731" s="56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2.75" customHeight="1" x14ac:dyDescent="0.2">
      <c r="A732" s="111"/>
      <c r="B732" s="11"/>
      <c r="C732" s="11"/>
      <c r="D732" s="56"/>
      <c r="E732" s="56"/>
      <c r="F732" s="56"/>
      <c r="G732" s="56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2.75" customHeight="1" x14ac:dyDescent="0.2">
      <c r="A733" s="111"/>
      <c r="B733" s="11"/>
      <c r="C733" s="11"/>
      <c r="D733" s="56"/>
      <c r="E733" s="56"/>
      <c r="F733" s="56"/>
      <c r="G733" s="56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2.75" customHeight="1" x14ac:dyDescent="0.2">
      <c r="A734" s="111"/>
      <c r="B734" s="11"/>
      <c r="C734" s="11"/>
      <c r="D734" s="56"/>
      <c r="E734" s="56"/>
      <c r="F734" s="56"/>
      <c r="G734" s="56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2.75" customHeight="1" x14ac:dyDescent="0.2">
      <c r="A735" s="111"/>
      <c r="B735" s="11"/>
      <c r="C735" s="11"/>
      <c r="D735" s="56"/>
      <c r="E735" s="56"/>
      <c r="F735" s="56"/>
      <c r="G735" s="56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2.75" customHeight="1" x14ac:dyDescent="0.2">
      <c r="A736" s="111"/>
      <c r="B736" s="11"/>
      <c r="C736" s="11"/>
      <c r="D736" s="56"/>
      <c r="E736" s="56"/>
      <c r="F736" s="56"/>
      <c r="G736" s="56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2.75" customHeight="1" x14ac:dyDescent="0.2">
      <c r="A737" s="111"/>
      <c r="B737" s="11"/>
      <c r="C737" s="11"/>
      <c r="D737" s="56"/>
      <c r="E737" s="56"/>
      <c r="F737" s="56"/>
      <c r="G737" s="56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2.75" customHeight="1" x14ac:dyDescent="0.2">
      <c r="A738" s="111"/>
      <c r="B738" s="11"/>
      <c r="C738" s="11"/>
      <c r="D738" s="56"/>
      <c r="E738" s="56"/>
      <c r="F738" s="56"/>
      <c r="G738" s="56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2.75" customHeight="1" x14ac:dyDescent="0.2">
      <c r="A739" s="111"/>
      <c r="B739" s="11"/>
      <c r="C739" s="11"/>
      <c r="D739" s="56"/>
      <c r="E739" s="56"/>
      <c r="F739" s="56"/>
      <c r="G739" s="56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2.75" customHeight="1" x14ac:dyDescent="0.2">
      <c r="A740" s="111"/>
      <c r="B740" s="11"/>
      <c r="C740" s="11"/>
      <c r="D740" s="56"/>
      <c r="E740" s="56"/>
      <c r="F740" s="56"/>
      <c r="G740" s="56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2.75" customHeight="1" x14ac:dyDescent="0.2">
      <c r="A741" s="111"/>
      <c r="B741" s="11"/>
      <c r="C741" s="11"/>
      <c r="D741" s="56"/>
      <c r="E741" s="56"/>
      <c r="F741" s="56"/>
      <c r="G741" s="56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2.75" customHeight="1" x14ac:dyDescent="0.2">
      <c r="A742" s="111"/>
      <c r="B742" s="11"/>
      <c r="C742" s="11"/>
      <c r="D742" s="56"/>
      <c r="E742" s="56"/>
      <c r="F742" s="56"/>
      <c r="G742" s="56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2.75" customHeight="1" x14ac:dyDescent="0.2">
      <c r="A743" s="111"/>
      <c r="B743" s="11"/>
      <c r="C743" s="11"/>
      <c r="D743" s="56"/>
      <c r="E743" s="56"/>
      <c r="F743" s="56"/>
      <c r="G743" s="56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2.75" customHeight="1" x14ac:dyDescent="0.2">
      <c r="A744" s="111"/>
      <c r="B744" s="11"/>
      <c r="C744" s="11"/>
      <c r="D744" s="56"/>
      <c r="E744" s="56"/>
      <c r="F744" s="56"/>
      <c r="G744" s="56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2.75" customHeight="1" x14ac:dyDescent="0.2">
      <c r="A745" s="111"/>
      <c r="B745" s="11"/>
      <c r="C745" s="11"/>
      <c r="D745" s="56"/>
      <c r="E745" s="56"/>
      <c r="F745" s="56"/>
      <c r="G745" s="56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2.75" customHeight="1" x14ac:dyDescent="0.2">
      <c r="A746" s="111"/>
      <c r="B746" s="11"/>
      <c r="C746" s="11"/>
      <c r="D746" s="56"/>
      <c r="E746" s="56"/>
      <c r="F746" s="56"/>
      <c r="G746" s="56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2.75" customHeight="1" x14ac:dyDescent="0.2">
      <c r="A747" s="111"/>
      <c r="B747" s="11"/>
      <c r="C747" s="11"/>
      <c r="D747" s="56"/>
      <c r="E747" s="56"/>
      <c r="F747" s="56"/>
      <c r="G747" s="56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2.75" customHeight="1" x14ac:dyDescent="0.2">
      <c r="A748" s="111"/>
      <c r="B748" s="11"/>
      <c r="C748" s="11"/>
      <c r="D748" s="56"/>
      <c r="E748" s="56"/>
      <c r="F748" s="56"/>
      <c r="G748" s="56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2.75" customHeight="1" x14ac:dyDescent="0.2">
      <c r="A749" s="111"/>
      <c r="B749" s="11"/>
      <c r="C749" s="11"/>
      <c r="D749" s="56"/>
      <c r="E749" s="56"/>
      <c r="F749" s="56"/>
      <c r="G749" s="56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2.75" customHeight="1" x14ac:dyDescent="0.2">
      <c r="A750" s="111"/>
      <c r="B750" s="11"/>
      <c r="C750" s="11"/>
      <c r="D750" s="56"/>
      <c r="E750" s="56"/>
      <c r="F750" s="56"/>
      <c r="G750" s="56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2.75" customHeight="1" x14ac:dyDescent="0.2">
      <c r="A751" s="111"/>
      <c r="B751" s="11"/>
      <c r="C751" s="11"/>
      <c r="D751" s="56"/>
      <c r="E751" s="56"/>
      <c r="F751" s="56"/>
      <c r="G751" s="56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2.75" customHeight="1" x14ac:dyDescent="0.2">
      <c r="A752" s="111"/>
      <c r="B752" s="11"/>
      <c r="C752" s="11"/>
      <c r="D752" s="56"/>
      <c r="E752" s="56"/>
      <c r="F752" s="56"/>
      <c r="G752" s="56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2.75" customHeight="1" x14ac:dyDescent="0.2">
      <c r="A753" s="111"/>
      <c r="B753" s="11"/>
      <c r="C753" s="11"/>
      <c r="D753" s="56"/>
      <c r="E753" s="56"/>
      <c r="F753" s="56"/>
      <c r="G753" s="56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2.75" customHeight="1" x14ac:dyDescent="0.2">
      <c r="A754" s="111"/>
      <c r="B754" s="11"/>
      <c r="C754" s="11"/>
      <c r="D754" s="56"/>
      <c r="E754" s="56"/>
      <c r="F754" s="56"/>
      <c r="G754" s="56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2.75" customHeight="1" x14ac:dyDescent="0.2">
      <c r="A755" s="111"/>
      <c r="B755" s="11"/>
      <c r="C755" s="11"/>
      <c r="D755" s="56"/>
      <c r="E755" s="56"/>
      <c r="F755" s="56"/>
      <c r="G755" s="56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2.75" customHeight="1" x14ac:dyDescent="0.2">
      <c r="A756" s="111"/>
      <c r="B756" s="11"/>
      <c r="C756" s="11"/>
      <c r="D756" s="56"/>
      <c r="E756" s="56"/>
      <c r="F756" s="56"/>
      <c r="G756" s="56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2.75" customHeight="1" x14ac:dyDescent="0.2">
      <c r="A757" s="111"/>
      <c r="B757" s="11"/>
      <c r="C757" s="11"/>
      <c r="D757" s="56"/>
      <c r="E757" s="56"/>
      <c r="F757" s="56"/>
      <c r="G757" s="56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2.75" customHeight="1" x14ac:dyDescent="0.2">
      <c r="A758" s="111"/>
      <c r="B758" s="11"/>
      <c r="C758" s="11"/>
      <c r="D758" s="56"/>
      <c r="E758" s="56"/>
      <c r="F758" s="56"/>
      <c r="G758" s="56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2.75" customHeight="1" x14ac:dyDescent="0.2">
      <c r="A759" s="111"/>
      <c r="B759" s="11"/>
      <c r="C759" s="11"/>
      <c r="D759" s="56"/>
      <c r="E759" s="56"/>
      <c r="F759" s="56"/>
      <c r="G759" s="56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2.75" customHeight="1" x14ac:dyDescent="0.2">
      <c r="A760" s="111"/>
      <c r="B760" s="11"/>
      <c r="C760" s="11"/>
      <c r="D760" s="56"/>
      <c r="E760" s="56"/>
      <c r="F760" s="56"/>
      <c r="G760" s="56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2.75" customHeight="1" x14ac:dyDescent="0.2">
      <c r="A761" s="111"/>
      <c r="B761" s="11"/>
      <c r="C761" s="11"/>
      <c r="D761" s="56"/>
      <c r="E761" s="56"/>
      <c r="F761" s="56"/>
      <c r="G761" s="56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2.75" customHeight="1" x14ac:dyDescent="0.2">
      <c r="A762" s="111"/>
      <c r="B762" s="11"/>
      <c r="C762" s="11"/>
      <c r="D762" s="56"/>
      <c r="E762" s="56"/>
      <c r="F762" s="56"/>
      <c r="G762" s="56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2.75" customHeight="1" x14ac:dyDescent="0.2">
      <c r="A763" s="111"/>
      <c r="B763" s="11"/>
      <c r="C763" s="11"/>
      <c r="D763" s="56"/>
      <c r="E763" s="56"/>
      <c r="F763" s="56"/>
      <c r="G763" s="56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2.75" customHeight="1" x14ac:dyDescent="0.2">
      <c r="A764" s="111"/>
      <c r="B764" s="11"/>
      <c r="C764" s="11"/>
      <c r="D764" s="56"/>
      <c r="E764" s="56"/>
      <c r="F764" s="56"/>
      <c r="G764" s="56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2.75" customHeight="1" x14ac:dyDescent="0.2">
      <c r="A765" s="111"/>
      <c r="B765" s="11"/>
      <c r="C765" s="11"/>
      <c r="D765" s="56"/>
      <c r="E765" s="56"/>
      <c r="F765" s="56"/>
      <c r="G765" s="56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2.75" customHeight="1" x14ac:dyDescent="0.2">
      <c r="A766" s="111"/>
      <c r="B766" s="11"/>
      <c r="C766" s="11"/>
      <c r="D766" s="56"/>
      <c r="E766" s="56"/>
      <c r="F766" s="56"/>
      <c r="G766" s="56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2.75" customHeight="1" x14ac:dyDescent="0.2">
      <c r="A767" s="111"/>
      <c r="B767" s="11"/>
      <c r="C767" s="11"/>
      <c r="D767" s="56"/>
      <c r="E767" s="56"/>
      <c r="F767" s="56"/>
      <c r="G767" s="56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2.75" customHeight="1" x14ac:dyDescent="0.2">
      <c r="A768" s="111"/>
      <c r="B768" s="11"/>
      <c r="C768" s="11"/>
      <c r="D768" s="56"/>
      <c r="E768" s="56"/>
      <c r="F768" s="56"/>
      <c r="G768" s="56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2.75" customHeight="1" x14ac:dyDescent="0.2">
      <c r="A769" s="111"/>
      <c r="B769" s="11"/>
      <c r="C769" s="11"/>
      <c r="D769" s="56"/>
      <c r="E769" s="56"/>
      <c r="F769" s="56"/>
      <c r="G769" s="56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2.75" customHeight="1" x14ac:dyDescent="0.2">
      <c r="A770" s="111"/>
      <c r="B770" s="11"/>
      <c r="C770" s="11"/>
      <c r="D770" s="56"/>
      <c r="E770" s="56"/>
      <c r="F770" s="56"/>
      <c r="G770" s="56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2.75" customHeight="1" x14ac:dyDescent="0.2">
      <c r="A771" s="111"/>
      <c r="B771" s="11"/>
      <c r="C771" s="11"/>
      <c r="D771" s="56"/>
      <c r="E771" s="56"/>
      <c r="F771" s="56"/>
      <c r="G771" s="56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2.75" customHeight="1" x14ac:dyDescent="0.2">
      <c r="A772" s="111"/>
      <c r="B772" s="11"/>
      <c r="C772" s="11"/>
      <c r="D772" s="56"/>
      <c r="E772" s="56"/>
      <c r="F772" s="56"/>
      <c r="G772" s="56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2.75" customHeight="1" x14ac:dyDescent="0.2">
      <c r="A773" s="111"/>
      <c r="B773" s="11"/>
      <c r="C773" s="11"/>
      <c r="D773" s="56"/>
      <c r="E773" s="56"/>
      <c r="F773" s="56"/>
      <c r="G773" s="56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2.75" customHeight="1" x14ac:dyDescent="0.2">
      <c r="A774" s="111"/>
      <c r="B774" s="11"/>
      <c r="C774" s="11"/>
      <c r="D774" s="56"/>
      <c r="E774" s="56"/>
      <c r="F774" s="56"/>
      <c r="G774" s="56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2.75" customHeight="1" x14ac:dyDescent="0.2">
      <c r="A775" s="111"/>
      <c r="B775" s="11"/>
      <c r="C775" s="11"/>
      <c r="D775" s="56"/>
      <c r="E775" s="56"/>
      <c r="F775" s="56"/>
      <c r="G775" s="56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2.75" customHeight="1" x14ac:dyDescent="0.2">
      <c r="A776" s="111"/>
      <c r="B776" s="11"/>
      <c r="C776" s="11"/>
      <c r="D776" s="56"/>
      <c r="E776" s="56"/>
      <c r="F776" s="56"/>
      <c r="G776" s="56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2.75" customHeight="1" x14ac:dyDescent="0.2">
      <c r="A777" s="111"/>
      <c r="B777" s="11"/>
      <c r="C777" s="11"/>
      <c r="D777" s="56"/>
      <c r="E777" s="56"/>
      <c r="F777" s="56"/>
      <c r="G777" s="56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2.75" customHeight="1" x14ac:dyDescent="0.2">
      <c r="A778" s="111"/>
      <c r="B778" s="11"/>
      <c r="C778" s="11"/>
      <c r="D778" s="56"/>
      <c r="E778" s="56"/>
      <c r="F778" s="56"/>
      <c r="G778" s="56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2.75" customHeight="1" x14ac:dyDescent="0.2">
      <c r="A779" s="111"/>
      <c r="B779" s="11"/>
      <c r="C779" s="11"/>
      <c r="D779" s="56"/>
      <c r="E779" s="56"/>
      <c r="F779" s="56"/>
      <c r="G779" s="56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2.75" customHeight="1" x14ac:dyDescent="0.2">
      <c r="A780" s="111"/>
      <c r="B780" s="11"/>
      <c r="C780" s="11"/>
      <c r="D780" s="56"/>
      <c r="E780" s="56"/>
      <c r="F780" s="56"/>
      <c r="G780" s="56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2.75" customHeight="1" x14ac:dyDescent="0.2">
      <c r="A781" s="111"/>
      <c r="B781" s="11"/>
      <c r="C781" s="11"/>
      <c r="D781" s="56"/>
      <c r="E781" s="56"/>
      <c r="F781" s="56"/>
      <c r="G781" s="56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2.75" customHeight="1" x14ac:dyDescent="0.2">
      <c r="A782" s="111"/>
      <c r="B782" s="11"/>
      <c r="C782" s="11"/>
      <c r="D782" s="56"/>
      <c r="E782" s="56"/>
      <c r="F782" s="56"/>
      <c r="G782" s="56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2.75" customHeight="1" x14ac:dyDescent="0.2">
      <c r="A783" s="111"/>
      <c r="B783" s="11"/>
      <c r="C783" s="11"/>
      <c r="D783" s="56"/>
      <c r="E783" s="56"/>
      <c r="F783" s="56"/>
      <c r="G783" s="56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2.75" customHeight="1" x14ac:dyDescent="0.2">
      <c r="A784" s="111"/>
      <c r="B784" s="11"/>
      <c r="C784" s="11"/>
      <c r="D784" s="56"/>
      <c r="E784" s="56"/>
      <c r="F784" s="56"/>
      <c r="G784" s="56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2.75" customHeight="1" x14ac:dyDescent="0.2">
      <c r="A785" s="111"/>
      <c r="B785" s="11"/>
      <c r="C785" s="11"/>
      <c r="D785" s="56"/>
      <c r="E785" s="56"/>
      <c r="F785" s="56"/>
      <c r="G785" s="56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2.75" customHeight="1" x14ac:dyDescent="0.2">
      <c r="A786" s="111"/>
      <c r="B786" s="11"/>
      <c r="C786" s="11"/>
      <c r="D786" s="56"/>
      <c r="E786" s="56"/>
      <c r="F786" s="56"/>
      <c r="G786" s="56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2.75" customHeight="1" x14ac:dyDescent="0.2">
      <c r="A787" s="111"/>
      <c r="B787" s="11"/>
      <c r="C787" s="11"/>
      <c r="D787" s="56"/>
      <c r="E787" s="56"/>
      <c r="F787" s="56"/>
      <c r="G787" s="56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2.75" customHeight="1" x14ac:dyDescent="0.2">
      <c r="A788" s="111"/>
      <c r="B788" s="11"/>
      <c r="C788" s="11"/>
      <c r="D788" s="56"/>
      <c r="E788" s="56"/>
      <c r="F788" s="56"/>
      <c r="G788" s="56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2.75" customHeight="1" x14ac:dyDescent="0.2">
      <c r="A789" s="111"/>
      <c r="B789" s="11"/>
      <c r="C789" s="11"/>
      <c r="D789" s="56"/>
      <c r="E789" s="56"/>
      <c r="F789" s="56"/>
      <c r="G789" s="56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2.75" customHeight="1" x14ac:dyDescent="0.2">
      <c r="A790" s="111"/>
      <c r="B790" s="11"/>
      <c r="C790" s="11"/>
      <c r="D790" s="56"/>
      <c r="E790" s="56"/>
      <c r="F790" s="56"/>
      <c r="G790" s="56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2.75" customHeight="1" x14ac:dyDescent="0.2">
      <c r="A791" s="111"/>
      <c r="B791" s="11"/>
      <c r="C791" s="11"/>
      <c r="D791" s="56"/>
      <c r="E791" s="56"/>
      <c r="F791" s="56"/>
      <c r="G791" s="56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2.75" customHeight="1" x14ac:dyDescent="0.2">
      <c r="A792" s="111"/>
      <c r="B792" s="11"/>
      <c r="C792" s="11"/>
      <c r="D792" s="56"/>
      <c r="E792" s="56"/>
      <c r="F792" s="56"/>
      <c r="G792" s="56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2.75" customHeight="1" x14ac:dyDescent="0.2">
      <c r="A793" s="111"/>
      <c r="B793" s="11"/>
      <c r="C793" s="11"/>
      <c r="D793" s="56"/>
      <c r="E793" s="56"/>
      <c r="F793" s="56"/>
      <c r="G793" s="56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2.75" customHeight="1" x14ac:dyDescent="0.2">
      <c r="A794" s="111"/>
      <c r="B794" s="11"/>
      <c r="C794" s="11"/>
      <c r="D794" s="56"/>
      <c r="E794" s="56"/>
      <c r="F794" s="56"/>
      <c r="G794" s="56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2.75" customHeight="1" x14ac:dyDescent="0.2">
      <c r="A795" s="111"/>
      <c r="B795" s="11"/>
      <c r="C795" s="11"/>
      <c r="D795" s="56"/>
      <c r="E795" s="56"/>
      <c r="F795" s="56"/>
      <c r="G795" s="56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2.75" customHeight="1" x14ac:dyDescent="0.2">
      <c r="A796" s="111"/>
      <c r="B796" s="11"/>
      <c r="C796" s="11"/>
      <c r="D796" s="56"/>
      <c r="E796" s="56"/>
      <c r="F796" s="56"/>
      <c r="G796" s="56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2.75" customHeight="1" x14ac:dyDescent="0.2">
      <c r="A797" s="111"/>
      <c r="B797" s="11"/>
      <c r="C797" s="11"/>
      <c r="D797" s="56"/>
      <c r="E797" s="56"/>
      <c r="F797" s="56"/>
      <c r="G797" s="56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2.75" customHeight="1" x14ac:dyDescent="0.2">
      <c r="A798" s="111"/>
      <c r="B798" s="11"/>
      <c r="C798" s="11"/>
      <c r="D798" s="56"/>
      <c r="E798" s="56"/>
      <c r="F798" s="56"/>
      <c r="G798" s="56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2.75" customHeight="1" x14ac:dyDescent="0.2">
      <c r="A799" s="111"/>
      <c r="B799" s="11"/>
      <c r="C799" s="11"/>
      <c r="D799" s="56"/>
      <c r="E799" s="56"/>
      <c r="F799" s="56"/>
      <c r="G799" s="56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2.75" customHeight="1" x14ac:dyDescent="0.2">
      <c r="A800" s="111"/>
      <c r="B800" s="11"/>
      <c r="C800" s="11"/>
      <c r="D800" s="56"/>
      <c r="E800" s="56"/>
      <c r="F800" s="56"/>
      <c r="G800" s="56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2.75" customHeight="1" x14ac:dyDescent="0.2">
      <c r="A801" s="111"/>
      <c r="B801" s="11"/>
      <c r="C801" s="11"/>
      <c r="D801" s="56"/>
      <c r="E801" s="56"/>
      <c r="F801" s="56"/>
      <c r="G801" s="56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2.75" customHeight="1" x14ac:dyDescent="0.2">
      <c r="A802" s="111"/>
      <c r="B802" s="11"/>
      <c r="C802" s="11"/>
      <c r="D802" s="56"/>
      <c r="E802" s="56"/>
      <c r="F802" s="56"/>
      <c r="G802" s="56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2.75" customHeight="1" x14ac:dyDescent="0.2">
      <c r="A803" s="111"/>
      <c r="B803" s="11"/>
      <c r="C803" s="11"/>
      <c r="D803" s="56"/>
      <c r="E803" s="56"/>
      <c r="F803" s="56"/>
      <c r="G803" s="56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2.75" customHeight="1" x14ac:dyDescent="0.2">
      <c r="A804" s="111"/>
      <c r="B804" s="11"/>
      <c r="C804" s="11"/>
      <c r="D804" s="56"/>
      <c r="E804" s="56"/>
      <c r="F804" s="56"/>
      <c r="G804" s="56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2.75" customHeight="1" x14ac:dyDescent="0.2">
      <c r="A805" s="111"/>
      <c r="B805" s="11"/>
      <c r="C805" s="11"/>
      <c r="D805" s="56"/>
      <c r="E805" s="56"/>
      <c r="F805" s="56"/>
      <c r="G805" s="56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2.75" customHeight="1" x14ac:dyDescent="0.2">
      <c r="A806" s="111"/>
      <c r="B806" s="11"/>
      <c r="C806" s="11"/>
      <c r="D806" s="56"/>
      <c r="E806" s="56"/>
      <c r="F806" s="56"/>
      <c r="G806" s="56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2.75" customHeight="1" x14ac:dyDescent="0.2">
      <c r="A807" s="111"/>
      <c r="B807" s="11"/>
      <c r="C807" s="11"/>
      <c r="D807" s="56"/>
      <c r="E807" s="56"/>
      <c r="F807" s="56"/>
      <c r="G807" s="56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2.75" customHeight="1" x14ac:dyDescent="0.2">
      <c r="A808" s="111"/>
      <c r="B808" s="11"/>
      <c r="C808" s="11"/>
      <c r="D808" s="56"/>
      <c r="E808" s="56"/>
      <c r="F808" s="56"/>
      <c r="G808" s="56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2.75" customHeight="1" x14ac:dyDescent="0.2">
      <c r="A809" s="111"/>
      <c r="B809" s="11"/>
      <c r="C809" s="11"/>
      <c r="D809" s="56"/>
      <c r="E809" s="56"/>
      <c r="F809" s="56"/>
      <c r="G809" s="56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2.75" customHeight="1" x14ac:dyDescent="0.2">
      <c r="A810" s="111"/>
      <c r="B810" s="11"/>
      <c r="C810" s="11"/>
      <c r="D810" s="56"/>
      <c r="E810" s="56"/>
      <c r="F810" s="56"/>
      <c r="G810" s="56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2.75" customHeight="1" x14ac:dyDescent="0.2">
      <c r="A811" s="111"/>
      <c r="B811" s="11"/>
      <c r="C811" s="11"/>
      <c r="D811" s="56"/>
      <c r="E811" s="56"/>
      <c r="F811" s="56"/>
      <c r="G811" s="56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2.75" customHeight="1" x14ac:dyDescent="0.2">
      <c r="A812" s="111"/>
      <c r="B812" s="11"/>
      <c r="C812" s="11"/>
      <c r="D812" s="56"/>
      <c r="E812" s="56"/>
      <c r="F812" s="56"/>
      <c r="G812" s="56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2.75" customHeight="1" x14ac:dyDescent="0.2">
      <c r="A813" s="111"/>
      <c r="B813" s="11"/>
      <c r="C813" s="11"/>
      <c r="D813" s="56"/>
      <c r="E813" s="56"/>
      <c r="F813" s="56"/>
      <c r="G813" s="56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2.75" customHeight="1" x14ac:dyDescent="0.2">
      <c r="A814" s="111"/>
      <c r="B814" s="11"/>
      <c r="C814" s="11"/>
      <c r="D814" s="56"/>
      <c r="E814" s="56"/>
      <c r="F814" s="56"/>
      <c r="G814" s="56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2.75" customHeight="1" x14ac:dyDescent="0.2">
      <c r="A815" s="111"/>
      <c r="B815" s="11"/>
      <c r="C815" s="11"/>
      <c r="D815" s="56"/>
      <c r="E815" s="56"/>
      <c r="F815" s="56"/>
      <c r="G815" s="56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2.75" customHeight="1" x14ac:dyDescent="0.2">
      <c r="A816" s="111"/>
      <c r="B816" s="11"/>
      <c r="C816" s="11"/>
      <c r="D816" s="56"/>
      <c r="E816" s="56"/>
      <c r="F816" s="56"/>
      <c r="G816" s="56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2.75" customHeight="1" x14ac:dyDescent="0.2">
      <c r="A817" s="111"/>
      <c r="B817" s="11"/>
      <c r="C817" s="11"/>
      <c r="D817" s="56"/>
      <c r="E817" s="56"/>
      <c r="F817" s="56"/>
      <c r="G817" s="56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2.75" customHeight="1" x14ac:dyDescent="0.2">
      <c r="A818" s="111"/>
      <c r="B818" s="11"/>
      <c r="C818" s="11"/>
      <c r="D818" s="56"/>
      <c r="E818" s="56"/>
      <c r="F818" s="56"/>
      <c r="G818" s="56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2.75" customHeight="1" x14ac:dyDescent="0.2">
      <c r="A819" s="111"/>
      <c r="B819" s="11"/>
      <c r="C819" s="11"/>
      <c r="D819" s="56"/>
      <c r="E819" s="56"/>
      <c r="F819" s="56"/>
      <c r="G819" s="56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2.75" customHeight="1" x14ac:dyDescent="0.2">
      <c r="A820" s="111"/>
      <c r="B820" s="11"/>
      <c r="C820" s="11"/>
      <c r="D820" s="56"/>
      <c r="E820" s="56"/>
      <c r="F820" s="56"/>
      <c r="G820" s="56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2.75" customHeight="1" x14ac:dyDescent="0.2">
      <c r="A821" s="111"/>
      <c r="B821" s="11"/>
      <c r="C821" s="11"/>
      <c r="D821" s="56"/>
      <c r="E821" s="56"/>
      <c r="F821" s="56"/>
      <c r="G821" s="56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2.75" customHeight="1" x14ac:dyDescent="0.2">
      <c r="A822" s="111"/>
      <c r="B822" s="11"/>
      <c r="C822" s="11"/>
      <c r="D822" s="56"/>
      <c r="E822" s="56"/>
      <c r="F822" s="56"/>
      <c r="G822" s="56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2.75" customHeight="1" x14ac:dyDescent="0.2">
      <c r="A823" s="111"/>
      <c r="B823" s="11"/>
      <c r="C823" s="11"/>
      <c r="D823" s="56"/>
      <c r="E823" s="56"/>
      <c r="F823" s="56"/>
      <c r="G823" s="56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2.75" customHeight="1" x14ac:dyDescent="0.2">
      <c r="A824" s="111"/>
      <c r="B824" s="11"/>
      <c r="C824" s="11"/>
      <c r="D824" s="56"/>
      <c r="E824" s="56"/>
      <c r="F824" s="56"/>
      <c r="G824" s="56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2.75" customHeight="1" x14ac:dyDescent="0.2">
      <c r="A825" s="111"/>
      <c r="B825" s="11"/>
      <c r="C825" s="11"/>
      <c r="D825" s="56"/>
      <c r="E825" s="56"/>
      <c r="F825" s="56"/>
      <c r="G825" s="56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2.75" customHeight="1" x14ac:dyDescent="0.2">
      <c r="A826" s="111"/>
      <c r="B826" s="11"/>
      <c r="C826" s="11"/>
      <c r="D826" s="56"/>
      <c r="E826" s="56"/>
      <c r="F826" s="56"/>
      <c r="G826" s="56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2.75" customHeight="1" x14ac:dyDescent="0.2">
      <c r="A827" s="111"/>
      <c r="B827" s="11"/>
      <c r="C827" s="11"/>
      <c r="D827" s="56"/>
      <c r="E827" s="56"/>
      <c r="F827" s="56"/>
      <c r="G827" s="56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2.75" customHeight="1" x14ac:dyDescent="0.2">
      <c r="A828" s="111"/>
      <c r="B828" s="11"/>
      <c r="C828" s="11"/>
      <c r="D828" s="56"/>
      <c r="E828" s="56"/>
      <c r="F828" s="56"/>
      <c r="G828" s="56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2.75" customHeight="1" x14ac:dyDescent="0.2">
      <c r="A829" s="111"/>
      <c r="B829" s="11"/>
      <c r="C829" s="11"/>
      <c r="D829" s="56"/>
      <c r="E829" s="56"/>
      <c r="F829" s="56"/>
      <c r="G829" s="56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2.75" customHeight="1" x14ac:dyDescent="0.2">
      <c r="A830" s="111"/>
      <c r="B830" s="11"/>
      <c r="C830" s="11"/>
      <c r="D830" s="56"/>
      <c r="E830" s="56"/>
      <c r="F830" s="56"/>
      <c r="G830" s="56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2.75" customHeight="1" x14ac:dyDescent="0.2">
      <c r="A831" s="111"/>
      <c r="B831" s="11"/>
      <c r="C831" s="11"/>
      <c r="D831" s="56"/>
      <c r="E831" s="56"/>
      <c r="F831" s="56"/>
      <c r="G831" s="56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2.75" customHeight="1" x14ac:dyDescent="0.2">
      <c r="A832" s="111"/>
      <c r="B832" s="11"/>
      <c r="C832" s="11"/>
      <c r="D832" s="56"/>
      <c r="E832" s="56"/>
      <c r="F832" s="56"/>
      <c r="G832" s="56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2.75" customHeight="1" x14ac:dyDescent="0.2">
      <c r="A833" s="111"/>
      <c r="B833" s="11"/>
      <c r="C833" s="11"/>
      <c r="D833" s="56"/>
      <c r="E833" s="56"/>
      <c r="F833" s="56"/>
      <c r="G833" s="56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2.75" customHeight="1" x14ac:dyDescent="0.2">
      <c r="A834" s="111"/>
      <c r="B834" s="11"/>
      <c r="C834" s="11"/>
      <c r="D834" s="56"/>
      <c r="E834" s="56"/>
      <c r="F834" s="56"/>
      <c r="G834" s="56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2.75" customHeight="1" x14ac:dyDescent="0.2">
      <c r="A835" s="111"/>
      <c r="B835" s="11"/>
      <c r="C835" s="11"/>
      <c r="D835" s="56"/>
      <c r="E835" s="56"/>
      <c r="F835" s="56"/>
      <c r="G835" s="56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2.75" customHeight="1" x14ac:dyDescent="0.2">
      <c r="A836" s="111"/>
      <c r="B836" s="11"/>
      <c r="C836" s="11"/>
      <c r="D836" s="56"/>
      <c r="E836" s="56"/>
      <c r="F836" s="56"/>
      <c r="G836" s="56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2.75" customHeight="1" x14ac:dyDescent="0.2">
      <c r="A837" s="111"/>
      <c r="B837" s="11"/>
      <c r="C837" s="11"/>
      <c r="D837" s="56"/>
      <c r="E837" s="56"/>
      <c r="F837" s="56"/>
      <c r="G837" s="56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2.75" customHeight="1" x14ac:dyDescent="0.2">
      <c r="A838" s="111"/>
      <c r="B838" s="11"/>
      <c r="C838" s="11"/>
      <c r="D838" s="56"/>
      <c r="E838" s="56"/>
      <c r="F838" s="56"/>
      <c r="G838" s="56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2.75" customHeight="1" x14ac:dyDescent="0.2">
      <c r="A839" s="111"/>
      <c r="B839" s="11"/>
      <c r="C839" s="11"/>
      <c r="D839" s="56"/>
      <c r="E839" s="56"/>
      <c r="F839" s="56"/>
      <c r="G839" s="56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2.75" customHeight="1" x14ac:dyDescent="0.2">
      <c r="A840" s="111"/>
      <c r="B840" s="11"/>
      <c r="C840" s="11"/>
      <c r="D840" s="56"/>
      <c r="E840" s="56"/>
      <c r="F840" s="56"/>
      <c r="G840" s="56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2.75" customHeight="1" x14ac:dyDescent="0.2">
      <c r="A841" s="111"/>
      <c r="B841" s="11"/>
      <c r="C841" s="11"/>
      <c r="D841" s="56"/>
      <c r="E841" s="56"/>
      <c r="F841" s="56"/>
      <c r="G841" s="56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2.75" customHeight="1" x14ac:dyDescent="0.2">
      <c r="A842" s="111"/>
      <c r="B842" s="11"/>
      <c r="C842" s="11"/>
      <c r="D842" s="56"/>
      <c r="E842" s="56"/>
      <c r="F842" s="56"/>
      <c r="G842" s="56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2.75" customHeight="1" x14ac:dyDescent="0.2">
      <c r="A843" s="111"/>
      <c r="B843" s="11"/>
      <c r="C843" s="11"/>
      <c r="D843" s="56"/>
      <c r="E843" s="56"/>
      <c r="F843" s="56"/>
      <c r="G843" s="56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2.75" customHeight="1" x14ac:dyDescent="0.2">
      <c r="A844" s="111"/>
      <c r="B844" s="11"/>
      <c r="C844" s="11"/>
      <c r="D844" s="56"/>
      <c r="E844" s="56"/>
      <c r="F844" s="56"/>
      <c r="G844" s="56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2.75" customHeight="1" x14ac:dyDescent="0.2">
      <c r="A845" s="111"/>
      <c r="B845" s="11"/>
      <c r="C845" s="11"/>
      <c r="D845" s="56"/>
      <c r="E845" s="56"/>
      <c r="F845" s="56"/>
      <c r="G845" s="56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2.75" customHeight="1" x14ac:dyDescent="0.2">
      <c r="A846" s="111"/>
      <c r="B846" s="11"/>
      <c r="C846" s="11"/>
      <c r="D846" s="56"/>
      <c r="E846" s="56"/>
      <c r="F846" s="56"/>
      <c r="G846" s="56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2.75" customHeight="1" x14ac:dyDescent="0.2">
      <c r="A847" s="111"/>
      <c r="B847" s="11"/>
      <c r="C847" s="11"/>
      <c r="D847" s="56"/>
      <c r="E847" s="56"/>
      <c r="F847" s="56"/>
      <c r="G847" s="56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2.75" customHeight="1" x14ac:dyDescent="0.2">
      <c r="A848" s="111"/>
      <c r="B848" s="11"/>
      <c r="C848" s="11"/>
      <c r="D848" s="56"/>
      <c r="E848" s="56"/>
      <c r="F848" s="56"/>
      <c r="G848" s="56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2.75" customHeight="1" x14ac:dyDescent="0.2">
      <c r="A849" s="111"/>
      <c r="B849" s="11"/>
      <c r="C849" s="11"/>
      <c r="D849" s="56"/>
      <c r="E849" s="56"/>
      <c r="F849" s="56"/>
      <c r="G849" s="56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2.75" customHeight="1" x14ac:dyDescent="0.2">
      <c r="A850" s="111"/>
      <c r="B850" s="11"/>
      <c r="C850" s="11"/>
      <c r="D850" s="56"/>
      <c r="E850" s="56"/>
      <c r="F850" s="56"/>
      <c r="G850" s="56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2.75" customHeight="1" x14ac:dyDescent="0.2">
      <c r="A851" s="111"/>
      <c r="B851" s="11"/>
      <c r="C851" s="11"/>
      <c r="D851" s="56"/>
      <c r="E851" s="56"/>
      <c r="F851" s="56"/>
      <c r="G851" s="56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2.75" customHeight="1" x14ac:dyDescent="0.2">
      <c r="A852" s="111"/>
      <c r="B852" s="11"/>
      <c r="C852" s="11"/>
      <c r="D852" s="56"/>
      <c r="E852" s="56"/>
      <c r="F852" s="56"/>
      <c r="G852" s="56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2.75" customHeight="1" x14ac:dyDescent="0.2">
      <c r="A853" s="111"/>
      <c r="B853" s="11"/>
      <c r="C853" s="11"/>
      <c r="D853" s="56"/>
      <c r="E853" s="56"/>
      <c r="F853" s="56"/>
      <c r="G853" s="56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2.75" customHeight="1" x14ac:dyDescent="0.2">
      <c r="A854" s="111"/>
      <c r="B854" s="11"/>
      <c r="C854" s="11"/>
      <c r="D854" s="56"/>
      <c r="E854" s="56"/>
      <c r="F854" s="56"/>
      <c r="G854" s="56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2.75" customHeight="1" x14ac:dyDescent="0.2">
      <c r="A855" s="111"/>
      <c r="B855" s="11"/>
      <c r="C855" s="11"/>
      <c r="D855" s="56"/>
      <c r="E855" s="56"/>
      <c r="F855" s="56"/>
      <c r="G855" s="56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2.75" customHeight="1" x14ac:dyDescent="0.2">
      <c r="A856" s="111"/>
      <c r="B856" s="11"/>
      <c r="C856" s="11"/>
      <c r="D856" s="56"/>
      <c r="E856" s="56"/>
      <c r="F856" s="56"/>
      <c r="G856" s="56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2.75" customHeight="1" x14ac:dyDescent="0.2">
      <c r="A857" s="111"/>
      <c r="B857" s="11"/>
      <c r="C857" s="11"/>
      <c r="D857" s="56"/>
      <c r="E857" s="56"/>
      <c r="F857" s="56"/>
      <c r="G857" s="56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2.75" customHeight="1" x14ac:dyDescent="0.2">
      <c r="A858" s="111"/>
      <c r="B858" s="11"/>
      <c r="C858" s="11"/>
      <c r="D858" s="56"/>
      <c r="E858" s="56"/>
      <c r="F858" s="56"/>
      <c r="G858" s="56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2.75" customHeight="1" x14ac:dyDescent="0.2">
      <c r="A859" s="111"/>
      <c r="B859" s="11"/>
      <c r="C859" s="11"/>
      <c r="D859" s="56"/>
      <c r="E859" s="56"/>
      <c r="F859" s="56"/>
      <c r="G859" s="56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2.75" customHeight="1" x14ac:dyDescent="0.2">
      <c r="A860" s="111"/>
      <c r="B860" s="11"/>
      <c r="C860" s="11"/>
      <c r="D860" s="56"/>
      <c r="E860" s="56"/>
      <c r="F860" s="56"/>
      <c r="G860" s="56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2.75" customHeight="1" x14ac:dyDescent="0.2">
      <c r="A861" s="111"/>
      <c r="B861" s="11"/>
      <c r="C861" s="11"/>
      <c r="D861" s="56"/>
      <c r="E861" s="56"/>
      <c r="F861" s="56"/>
      <c r="G861" s="56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2.75" customHeight="1" x14ac:dyDescent="0.2">
      <c r="A862" s="111"/>
      <c r="B862" s="11"/>
      <c r="C862" s="11"/>
      <c r="D862" s="56"/>
      <c r="E862" s="56"/>
      <c r="F862" s="56"/>
      <c r="G862" s="56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2.75" customHeight="1" x14ac:dyDescent="0.2">
      <c r="A863" s="111"/>
      <c r="B863" s="11"/>
      <c r="C863" s="11"/>
      <c r="D863" s="56"/>
      <c r="E863" s="56"/>
      <c r="F863" s="56"/>
      <c r="G863" s="56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2.75" customHeight="1" x14ac:dyDescent="0.2">
      <c r="A864" s="111"/>
      <c r="B864" s="11"/>
      <c r="C864" s="11"/>
      <c r="D864" s="56"/>
      <c r="E864" s="56"/>
      <c r="F864" s="56"/>
      <c r="G864" s="56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2.75" customHeight="1" x14ac:dyDescent="0.2">
      <c r="A865" s="111"/>
      <c r="B865" s="11"/>
      <c r="C865" s="11"/>
      <c r="D865" s="56"/>
      <c r="E865" s="56"/>
      <c r="F865" s="56"/>
      <c r="G865" s="56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2.75" customHeight="1" x14ac:dyDescent="0.2">
      <c r="A866" s="111"/>
      <c r="B866" s="11"/>
      <c r="C866" s="11"/>
      <c r="D866" s="56"/>
      <c r="E866" s="56"/>
      <c r="F866" s="56"/>
      <c r="G866" s="56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2.75" customHeight="1" x14ac:dyDescent="0.2">
      <c r="A867" s="111"/>
      <c r="B867" s="11"/>
      <c r="C867" s="11"/>
      <c r="D867" s="56"/>
      <c r="E867" s="56"/>
      <c r="F867" s="56"/>
      <c r="G867" s="56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2.75" customHeight="1" x14ac:dyDescent="0.2">
      <c r="A868" s="111"/>
      <c r="B868" s="11"/>
      <c r="C868" s="11"/>
      <c r="D868" s="56"/>
      <c r="E868" s="56"/>
      <c r="F868" s="56"/>
      <c r="G868" s="56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2.75" customHeight="1" x14ac:dyDescent="0.2">
      <c r="A869" s="111"/>
      <c r="B869" s="11"/>
      <c r="C869" s="11"/>
      <c r="D869" s="56"/>
      <c r="E869" s="56"/>
      <c r="F869" s="56"/>
      <c r="G869" s="56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2.75" customHeight="1" x14ac:dyDescent="0.2">
      <c r="A870" s="111"/>
      <c r="B870" s="11"/>
      <c r="C870" s="11"/>
      <c r="D870" s="56"/>
      <c r="E870" s="56"/>
      <c r="F870" s="56"/>
      <c r="G870" s="56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2.75" customHeight="1" x14ac:dyDescent="0.2">
      <c r="A871" s="111"/>
      <c r="B871" s="11"/>
      <c r="C871" s="11"/>
      <c r="D871" s="56"/>
      <c r="E871" s="56"/>
      <c r="F871" s="56"/>
      <c r="G871" s="56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2.75" customHeight="1" x14ac:dyDescent="0.2">
      <c r="A872" s="111"/>
      <c r="B872" s="11"/>
      <c r="C872" s="11"/>
      <c r="D872" s="56"/>
      <c r="E872" s="56"/>
      <c r="F872" s="56"/>
      <c r="G872" s="56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2.75" customHeight="1" x14ac:dyDescent="0.2">
      <c r="A873" s="111"/>
      <c r="B873" s="11"/>
      <c r="C873" s="11"/>
      <c r="D873" s="56"/>
      <c r="E873" s="56"/>
      <c r="F873" s="56"/>
      <c r="G873" s="56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2.75" customHeight="1" x14ac:dyDescent="0.2">
      <c r="A874" s="111"/>
      <c r="B874" s="11"/>
      <c r="C874" s="11"/>
      <c r="D874" s="56"/>
      <c r="E874" s="56"/>
      <c r="F874" s="56"/>
      <c r="G874" s="56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2.75" customHeight="1" x14ac:dyDescent="0.2">
      <c r="A875" s="111"/>
      <c r="B875" s="11"/>
      <c r="C875" s="11"/>
      <c r="D875" s="56"/>
      <c r="E875" s="56"/>
      <c r="F875" s="56"/>
      <c r="G875" s="56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2.75" customHeight="1" x14ac:dyDescent="0.2">
      <c r="A876" s="111"/>
      <c r="B876" s="11"/>
      <c r="C876" s="11"/>
      <c r="D876" s="56"/>
      <c r="E876" s="56"/>
      <c r="F876" s="56"/>
      <c r="G876" s="56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2.75" customHeight="1" x14ac:dyDescent="0.2">
      <c r="A877" s="111"/>
      <c r="B877" s="11"/>
      <c r="C877" s="11"/>
      <c r="D877" s="56"/>
      <c r="E877" s="56"/>
      <c r="F877" s="56"/>
      <c r="G877" s="56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2.75" customHeight="1" x14ac:dyDescent="0.2">
      <c r="A878" s="111"/>
      <c r="B878" s="11"/>
      <c r="C878" s="11"/>
      <c r="D878" s="56"/>
      <c r="E878" s="56"/>
      <c r="F878" s="56"/>
      <c r="G878" s="56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2.75" customHeight="1" x14ac:dyDescent="0.2">
      <c r="A879" s="111"/>
      <c r="B879" s="11"/>
      <c r="C879" s="11"/>
      <c r="D879" s="56"/>
      <c r="E879" s="56"/>
      <c r="F879" s="56"/>
      <c r="G879" s="56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2.75" customHeight="1" x14ac:dyDescent="0.2">
      <c r="A880" s="111"/>
      <c r="B880" s="11"/>
      <c r="C880" s="11"/>
      <c r="D880" s="56"/>
      <c r="E880" s="56"/>
      <c r="F880" s="56"/>
      <c r="G880" s="56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2.75" customHeight="1" x14ac:dyDescent="0.2">
      <c r="A881" s="111"/>
      <c r="B881" s="11"/>
      <c r="C881" s="11"/>
      <c r="D881" s="56"/>
      <c r="E881" s="56"/>
      <c r="F881" s="56"/>
      <c r="G881" s="56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2.75" customHeight="1" x14ac:dyDescent="0.2">
      <c r="A882" s="111"/>
      <c r="B882" s="11"/>
      <c r="C882" s="11"/>
      <c r="D882" s="56"/>
      <c r="E882" s="56"/>
      <c r="F882" s="56"/>
      <c r="G882" s="56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2.75" customHeight="1" x14ac:dyDescent="0.2">
      <c r="A883" s="111"/>
      <c r="B883" s="11"/>
      <c r="C883" s="11"/>
      <c r="D883" s="56"/>
      <c r="E883" s="56"/>
      <c r="F883" s="56"/>
      <c r="G883" s="56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2.75" customHeight="1" x14ac:dyDescent="0.2">
      <c r="A884" s="111"/>
      <c r="B884" s="11"/>
      <c r="C884" s="11"/>
      <c r="D884" s="56"/>
      <c r="E884" s="56"/>
      <c r="F884" s="56"/>
      <c r="G884" s="56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2.75" customHeight="1" x14ac:dyDescent="0.2">
      <c r="A885" s="111"/>
      <c r="B885" s="11"/>
      <c r="C885" s="11"/>
      <c r="D885" s="56"/>
      <c r="E885" s="56"/>
      <c r="F885" s="56"/>
      <c r="G885" s="56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2.75" customHeight="1" x14ac:dyDescent="0.2">
      <c r="A886" s="111"/>
      <c r="B886" s="11"/>
      <c r="C886" s="11"/>
      <c r="D886" s="56"/>
      <c r="E886" s="56"/>
      <c r="F886" s="56"/>
      <c r="G886" s="56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2.75" customHeight="1" x14ac:dyDescent="0.2">
      <c r="A887" s="111"/>
      <c r="B887" s="11"/>
      <c r="C887" s="11"/>
      <c r="D887" s="56"/>
      <c r="E887" s="56"/>
      <c r="F887" s="56"/>
      <c r="G887" s="56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2.75" customHeight="1" x14ac:dyDescent="0.2">
      <c r="A888" s="111"/>
      <c r="B888" s="11"/>
      <c r="C888" s="11"/>
      <c r="D888" s="56"/>
      <c r="E888" s="56"/>
      <c r="F888" s="56"/>
      <c r="G888" s="56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2.75" customHeight="1" x14ac:dyDescent="0.2">
      <c r="A889" s="111"/>
      <c r="B889" s="11"/>
      <c r="C889" s="11"/>
      <c r="D889" s="56"/>
      <c r="E889" s="56"/>
      <c r="F889" s="56"/>
      <c r="G889" s="56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2.75" customHeight="1" x14ac:dyDescent="0.2">
      <c r="A890" s="111"/>
      <c r="B890" s="11"/>
      <c r="C890" s="11"/>
      <c r="D890" s="56"/>
      <c r="E890" s="56"/>
      <c r="F890" s="56"/>
      <c r="G890" s="56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2.75" customHeight="1" x14ac:dyDescent="0.2">
      <c r="A891" s="111"/>
      <c r="B891" s="11"/>
      <c r="C891" s="11"/>
      <c r="D891" s="56"/>
      <c r="E891" s="56"/>
      <c r="F891" s="56"/>
      <c r="G891" s="56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2.75" customHeight="1" x14ac:dyDescent="0.2">
      <c r="A892" s="111"/>
      <c r="B892" s="11"/>
      <c r="C892" s="11"/>
      <c r="D892" s="56"/>
      <c r="E892" s="56"/>
      <c r="F892" s="56"/>
      <c r="G892" s="56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2.75" customHeight="1" x14ac:dyDescent="0.2">
      <c r="A893" s="111"/>
      <c r="B893" s="11"/>
      <c r="C893" s="11"/>
      <c r="D893" s="56"/>
      <c r="E893" s="56"/>
      <c r="F893" s="56"/>
      <c r="G893" s="56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2.75" customHeight="1" x14ac:dyDescent="0.2">
      <c r="A894" s="111"/>
      <c r="B894" s="11"/>
      <c r="C894" s="11"/>
      <c r="D894" s="56"/>
      <c r="E894" s="56"/>
      <c r="F894" s="56"/>
      <c r="G894" s="56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2.75" customHeight="1" x14ac:dyDescent="0.2">
      <c r="A895" s="111"/>
      <c r="B895" s="11"/>
      <c r="C895" s="11"/>
      <c r="D895" s="56"/>
      <c r="E895" s="56"/>
      <c r="F895" s="56"/>
      <c r="G895" s="56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2.75" customHeight="1" x14ac:dyDescent="0.2">
      <c r="A896" s="111"/>
      <c r="B896" s="11"/>
      <c r="C896" s="11"/>
      <c r="D896" s="56"/>
      <c r="E896" s="56"/>
      <c r="F896" s="56"/>
      <c r="G896" s="56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2.75" customHeight="1" x14ac:dyDescent="0.2">
      <c r="A897" s="111"/>
      <c r="B897" s="11"/>
      <c r="C897" s="11"/>
      <c r="D897" s="56"/>
      <c r="E897" s="56"/>
      <c r="F897" s="56"/>
      <c r="G897" s="56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2.75" customHeight="1" x14ac:dyDescent="0.2">
      <c r="A898" s="111"/>
      <c r="B898" s="11"/>
      <c r="C898" s="11"/>
      <c r="D898" s="56"/>
      <c r="E898" s="56"/>
      <c r="F898" s="56"/>
      <c r="G898" s="56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2.75" customHeight="1" x14ac:dyDescent="0.2">
      <c r="A899" s="111"/>
      <c r="B899" s="11"/>
      <c r="C899" s="11"/>
      <c r="D899" s="56"/>
      <c r="E899" s="56"/>
      <c r="F899" s="56"/>
      <c r="G899" s="56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2.75" customHeight="1" x14ac:dyDescent="0.2">
      <c r="A900" s="111"/>
      <c r="B900" s="11"/>
      <c r="C900" s="11"/>
      <c r="D900" s="56"/>
      <c r="E900" s="56"/>
      <c r="F900" s="56"/>
      <c r="G900" s="56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2.75" customHeight="1" x14ac:dyDescent="0.2">
      <c r="A901" s="111"/>
      <c r="B901" s="11"/>
      <c r="C901" s="11"/>
      <c r="D901" s="56"/>
      <c r="E901" s="56"/>
      <c r="F901" s="56"/>
      <c r="G901" s="56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2.75" customHeight="1" x14ac:dyDescent="0.2">
      <c r="A902" s="111"/>
      <c r="B902" s="11"/>
      <c r="C902" s="11"/>
      <c r="D902" s="56"/>
      <c r="E902" s="56"/>
      <c r="F902" s="56"/>
      <c r="G902" s="56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2.75" customHeight="1" x14ac:dyDescent="0.2">
      <c r="A903" s="111"/>
      <c r="B903" s="11"/>
      <c r="C903" s="11"/>
      <c r="D903" s="56"/>
      <c r="E903" s="56"/>
      <c r="F903" s="56"/>
      <c r="G903" s="56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2.75" customHeight="1" x14ac:dyDescent="0.2">
      <c r="A904" s="111"/>
      <c r="B904" s="11"/>
      <c r="C904" s="11"/>
      <c r="D904" s="56"/>
      <c r="E904" s="56"/>
      <c r="F904" s="56"/>
      <c r="G904" s="56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2.75" customHeight="1" x14ac:dyDescent="0.2">
      <c r="A905" s="111"/>
      <c r="B905" s="11"/>
      <c r="C905" s="11"/>
      <c r="D905" s="56"/>
      <c r="E905" s="56"/>
      <c r="F905" s="56"/>
      <c r="G905" s="56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2.75" customHeight="1" x14ac:dyDescent="0.2">
      <c r="A906" s="111"/>
      <c r="B906" s="11"/>
      <c r="C906" s="11"/>
      <c r="D906" s="56"/>
      <c r="E906" s="56"/>
      <c r="F906" s="56"/>
      <c r="G906" s="56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2.75" customHeight="1" x14ac:dyDescent="0.2">
      <c r="A907" s="111"/>
      <c r="B907" s="11"/>
      <c r="C907" s="11"/>
      <c r="D907" s="56"/>
      <c r="E907" s="56"/>
      <c r="F907" s="56"/>
      <c r="G907" s="56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2.75" customHeight="1" x14ac:dyDescent="0.2">
      <c r="A908" s="111"/>
      <c r="B908" s="11"/>
      <c r="C908" s="11"/>
      <c r="D908" s="56"/>
      <c r="E908" s="56"/>
      <c r="F908" s="56"/>
      <c r="G908" s="56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2.75" customHeight="1" x14ac:dyDescent="0.2">
      <c r="A909" s="111"/>
      <c r="B909" s="11"/>
      <c r="C909" s="11"/>
      <c r="D909" s="56"/>
      <c r="E909" s="56"/>
      <c r="F909" s="56"/>
      <c r="G909" s="56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2.75" customHeight="1" x14ac:dyDescent="0.2">
      <c r="A910" s="111"/>
      <c r="B910" s="11"/>
      <c r="C910" s="11"/>
      <c r="D910" s="56"/>
      <c r="E910" s="56"/>
      <c r="F910" s="56"/>
      <c r="G910" s="56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2.75" customHeight="1" x14ac:dyDescent="0.2">
      <c r="A911" s="111"/>
      <c r="B911" s="11"/>
      <c r="C911" s="11"/>
      <c r="D911" s="56"/>
      <c r="E911" s="56"/>
      <c r="F911" s="56"/>
      <c r="G911" s="56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2.75" customHeight="1" x14ac:dyDescent="0.2">
      <c r="A912" s="111"/>
      <c r="B912" s="11"/>
      <c r="C912" s="11"/>
      <c r="D912" s="56"/>
      <c r="E912" s="56"/>
      <c r="F912" s="56"/>
      <c r="G912" s="56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2.75" customHeight="1" x14ac:dyDescent="0.2">
      <c r="A913" s="111"/>
      <c r="B913" s="11"/>
      <c r="C913" s="11"/>
      <c r="D913" s="56"/>
      <c r="E913" s="56"/>
      <c r="F913" s="56"/>
      <c r="G913" s="56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2.75" customHeight="1" x14ac:dyDescent="0.2">
      <c r="A914" s="111"/>
      <c r="B914" s="11"/>
      <c r="C914" s="11"/>
      <c r="D914" s="56"/>
      <c r="E914" s="56"/>
      <c r="F914" s="56"/>
      <c r="G914" s="56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2.75" customHeight="1" x14ac:dyDescent="0.2">
      <c r="A915" s="111"/>
      <c r="B915" s="11"/>
      <c r="C915" s="11"/>
      <c r="D915" s="56"/>
      <c r="E915" s="56"/>
      <c r="F915" s="56"/>
      <c r="G915" s="56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2.75" customHeight="1" x14ac:dyDescent="0.2">
      <c r="A916" s="111"/>
      <c r="B916" s="11"/>
      <c r="C916" s="11"/>
      <c r="D916" s="56"/>
      <c r="E916" s="56"/>
      <c r="F916" s="56"/>
      <c r="G916" s="56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2.75" customHeight="1" x14ac:dyDescent="0.2">
      <c r="A917" s="111"/>
      <c r="B917" s="11"/>
      <c r="C917" s="11"/>
      <c r="D917" s="56"/>
      <c r="E917" s="56"/>
      <c r="F917" s="56"/>
      <c r="G917" s="56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2.75" customHeight="1" x14ac:dyDescent="0.2">
      <c r="A918" s="111"/>
      <c r="B918" s="11"/>
      <c r="C918" s="11"/>
      <c r="D918" s="56"/>
      <c r="E918" s="56"/>
      <c r="F918" s="56"/>
      <c r="G918" s="56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2.75" customHeight="1" x14ac:dyDescent="0.2">
      <c r="A919" s="111"/>
      <c r="B919" s="11"/>
      <c r="C919" s="11"/>
      <c r="D919" s="56"/>
      <c r="E919" s="56"/>
      <c r="F919" s="56"/>
      <c r="G919" s="56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2.75" customHeight="1" x14ac:dyDescent="0.2">
      <c r="A920" s="111"/>
      <c r="B920" s="11"/>
      <c r="C920" s="11"/>
      <c r="D920" s="56"/>
      <c r="E920" s="56"/>
      <c r="F920" s="56"/>
      <c r="G920" s="56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2.75" customHeight="1" x14ac:dyDescent="0.2">
      <c r="A921" s="111"/>
      <c r="B921" s="11"/>
      <c r="C921" s="11"/>
      <c r="D921" s="56"/>
      <c r="E921" s="56"/>
      <c r="F921" s="56"/>
      <c r="G921" s="56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2.75" customHeight="1" x14ac:dyDescent="0.2">
      <c r="A922" s="111"/>
      <c r="B922" s="11"/>
      <c r="C922" s="11"/>
      <c r="D922" s="56"/>
      <c r="E922" s="56"/>
      <c r="F922" s="56"/>
      <c r="G922" s="56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2.75" customHeight="1" x14ac:dyDescent="0.2">
      <c r="A923" s="111"/>
      <c r="B923" s="11"/>
      <c r="C923" s="11"/>
      <c r="D923" s="56"/>
      <c r="E923" s="56"/>
      <c r="F923" s="56"/>
      <c r="G923" s="56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2.75" customHeight="1" x14ac:dyDescent="0.2">
      <c r="A924" s="111"/>
      <c r="B924" s="11"/>
      <c r="C924" s="11"/>
      <c r="D924" s="56"/>
      <c r="E924" s="56"/>
      <c r="F924" s="56"/>
      <c r="G924" s="56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2.75" customHeight="1" x14ac:dyDescent="0.2">
      <c r="A925" s="111"/>
      <c r="B925" s="11"/>
      <c r="C925" s="11"/>
      <c r="D925" s="56"/>
      <c r="E925" s="56"/>
      <c r="F925" s="56"/>
      <c r="G925" s="56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2.75" customHeight="1" x14ac:dyDescent="0.2">
      <c r="A926" s="111"/>
      <c r="B926" s="11"/>
      <c r="C926" s="11"/>
      <c r="D926" s="56"/>
      <c r="E926" s="56"/>
      <c r="F926" s="56"/>
      <c r="G926" s="56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2.75" customHeight="1" x14ac:dyDescent="0.2">
      <c r="A927" s="111"/>
      <c r="B927" s="11"/>
      <c r="C927" s="11"/>
      <c r="D927" s="56"/>
      <c r="E927" s="56"/>
      <c r="F927" s="56"/>
      <c r="G927" s="56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2.75" customHeight="1" x14ac:dyDescent="0.2">
      <c r="A928" s="111"/>
      <c r="B928" s="11"/>
      <c r="C928" s="11"/>
      <c r="D928" s="56"/>
      <c r="E928" s="56"/>
      <c r="F928" s="56"/>
      <c r="G928" s="56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2.75" customHeight="1" x14ac:dyDescent="0.2">
      <c r="A929" s="111"/>
      <c r="B929" s="11"/>
      <c r="C929" s="11"/>
      <c r="D929" s="56"/>
      <c r="E929" s="56"/>
      <c r="F929" s="56"/>
      <c r="G929" s="56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2.75" customHeight="1" x14ac:dyDescent="0.2">
      <c r="A930" s="111"/>
      <c r="B930" s="11"/>
      <c r="C930" s="11"/>
      <c r="D930" s="56"/>
      <c r="E930" s="56"/>
      <c r="F930" s="56"/>
      <c r="G930" s="56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2.75" customHeight="1" x14ac:dyDescent="0.2">
      <c r="A931" s="111"/>
      <c r="B931" s="11"/>
      <c r="C931" s="11"/>
      <c r="D931" s="56"/>
      <c r="E931" s="56"/>
      <c r="F931" s="56"/>
      <c r="G931" s="56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2.75" customHeight="1" x14ac:dyDescent="0.2">
      <c r="A932" s="111"/>
      <c r="B932" s="11"/>
      <c r="C932" s="11"/>
      <c r="D932" s="56"/>
      <c r="E932" s="56"/>
      <c r="F932" s="56"/>
      <c r="G932" s="56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2.75" customHeight="1" x14ac:dyDescent="0.2">
      <c r="A933" s="111"/>
      <c r="B933" s="11"/>
      <c r="C933" s="11"/>
      <c r="D933" s="56"/>
      <c r="E933" s="56"/>
      <c r="F933" s="56"/>
      <c r="G933" s="56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2.75" customHeight="1" x14ac:dyDescent="0.2">
      <c r="A934" s="111"/>
      <c r="B934" s="11"/>
      <c r="C934" s="11"/>
      <c r="D934" s="56"/>
      <c r="E934" s="56"/>
      <c r="F934" s="56"/>
      <c r="G934" s="56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2.75" customHeight="1" x14ac:dyDescent="0.2">
      <c r="A935" s="111"/>
      <c r="B935" s="11"/>
      <c r="C935" s="11"/>
      <c r="D935" s="56"/>
      <c r="E935" s="56"/>
      <c r="F935" s="56"/>
      <c r="G935" s="56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2.75" customHeight="1" x14ac:dyDescent="0.2">
      <c r="A936" s="111"/>
      <c r="B936" s="11"/>
      <c r="C936" s="11"/>
      <c r="D936" s="56"/>
      <c r="E936" s="56"/>
      <c r="F936" s="56"/>
      <c r="G936" s="56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2.75" customHeight="1" x14ac:dyDescent="0.2">
      <c r="A937" s="111"/>
      <c r="B937" s="11"/>
      <c r="C937" s="11"/>
      <c r="D937" s="56"/>
      <c r="E937" s="56"/>
      <c r="F937" s="56"/>
      <c r="G937" s="56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2.75" customHeight="1" x14ac:dyDescent="0.2">
      <c r="A938" s="111"/>
      <c r="B938" s="11"/>
      <c r="C938" s="11"/>
      <c r="D938" s="56"/>
      <c r="E938" s="56"/>
      <c r="F938" s="56"/>
      <c r="G938" s="56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2.75" customHeight="1" x14ac:dyDescent="0.2">
      <c r="A939" s="111"/>
      <c r="B939" s="11"/>
      <c r="C939" s="11"/>
      <c r="D939" s="56"/>
      <c r="E939" s="56"/>
      <c r="F939" s="56"/>
      <c r="G939" s="56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2.75" customHeight="1" x14ac:dyDescent="0.2">
      <c r="A940" s="111"/>
      <c r="B940" s="11"/>
      <c r="C940" s="11"/>
      <c r="D940" s="56"/>
      <c r="E940" s="56"/>
      <c r="F940" s="56"/>
      <c r="G940" s="56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2.75" customHeight="1" x14ac:dyDescent="0.2">
      <c r="A941" s="111"/>
      <c r="B941" s="11"/>
      <c r="C941" s="11"/>
      <c r="D941" s="56"/>
      <c r="E941" s="56"/>
      <c r="F941" s="56"/>
      <c r="G941" s="56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2.75" customHeight="1" x14ac:dyDescent="0.2">
      <c r="A942" s="111"/>
      <c r="B942" s="11"/>
      <c r="C942" s="11"/>
      <c r="D942" s="56"/>
      <c r="E942" s="56"/>
      <c r="F942" s="56"/>
      <c r="G942" s="56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2.75" customHeight="1" x14ac:dyDescent="0.2">
      <c r="A943" s="111"/>
      <c r="B943" s="11"/>
      <c r="C943" s="11"/>
      <c r="D943" s="56"/>
      <c r="E943" s="56"/>
      <c r="F943" s="56"/>
      <c r="G943" s="56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2.75" customHeight="1" x14ac:dyDescent="0.2">
      <c r="A944" s="111"/>
      <c r="B944" s="11"/>
      <c r="C944" s="11"/>
      <c r="D944" s="56"/>
      <c r="E944" s="56"/>
      <c r="F944" s="56"/>
      <c r="G944" s="56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2.75" customHeight="1" x14ac:dyDescent="0.2">
      <c r="A945" s="111"/>
      <c r="B945" s="11"/>
      <c r="C945" s="11"/>
      <c r="D945" s="56"/>
      <c r="E945" s="56"/>
      <c r="F945" s="56"/>
      <c r="G945" s="56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2.75" customHeight="1" x14ac:dyDescent="0.2">
      <c r="A946" s="111"/>
      <c r="B946" s="11"/>
      <c r="C946" s="11"/>
      <c r="D946" s="56"/>
      <c r="E946" s="56"/>
      <c r="F946" s="56"/>
      <c r="G946" s="56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2.75" customHeight="1" x14ac:dyDescent="0.2">
      <c r="A947" s="111"/>
      <c r="B947" s="11"/>
      <c r="C947" s="11"/>
      <c r="D947" s="56"/>
      <c r="E947" s="56"/>
      <c r="F947" s="56"/>
      <c r="G947" s="56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2.75" customHeight="1" x14ac:dyDescent="0.2">
      <c r="A948" s="111"/>
      <c r="B948" s="11"/>
      <c r="C948" s="11"/>
      <c r="D948" s="56"/>
      <c r="E948" s="56"/>
      <c r="F948" s="56"/>
      <c r="G948" s="56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2.75" customHeight="1" x14ac:dyDescent="0.2">
      <c r="A949" s="111"/>
      <c r="B949" s="11"/>
      <c r="C949" s="11"/>
      <c r="D949" s="56"/>
      <c r="E949" s="56"/>
      <c r="F949" s="56"/>
      <c r="G949" s="56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2.75" customHeight="1" x14ac:dyDescent="0.2">
      <c r="A950" s="111"/>
      <c r="B950" s="11"/>
      <c r="C950" s="11"/>
      <c r="D950" s="56"/>
      <c r="E950" s="56"/>
      <c r="F950" s="56"/>
      <c r="G950" s="56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2.75" customHeight="1" x14ac:dyDescent="0.2">
      <c r="A951" s="111"/>
      <c r="B951" s="11"/>
      <c r="C951" s="11"/>
      <c r="D951" s="56"/>
      <c r="E951" s="56"/>
      <c r="F951" s="56"/>
      <c r="G951" s="56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2.75" customHeight="1" x14ac:dyDescent="0.2">
      <c r="A952" s="111"/>
      <c r="B952" s="11"/>
      <c r="C952" s="11"/>
      <c r="D952" s="56"/>
      <c r="E952" s="56"/>
      <c r="F952" s="56"/>
      <c r="G952" s="56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2.75" customHeight="1" x14ac:dyDescent="0.2">
      <c r="A953" s="111"/>
      <c r="B953" s="11"/>
      <c r="C953" s="11"/>
      <c r="D953" s="56"/>
      <c r="E953" s="56"/>
      <c r="F953" s="56"/>
      <c r="G953" s="56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2.75" customHeight="1" x14ac:dyDescent="0.2">
      <c r="A954" s="111"/>
      <c r="B954" s="11"/>
      <c r="C954" s="11"/>
      <c r="D954" s="56"/>
      <c r="E954" s="56"/>
      <c r="F954" s="56"/>
      <c r="G954" s="56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2.75" customHeight="1" x14ac:dyDescent="0.2">
      <c r="A955" s="111"/>
      <c r="B955" s="11"/>
      <c r="C955" s="11"/>
      <c r="D955" s="56"/>
      <c r="E955" s="56"/>
      <c r="F955" s="56"/>
      <c r="G955" s="56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2.75" customHeight="1" x14ac:dyDescent="0.2">
      <c r="A956" s="111"/>
      <c r="B956" s="11"/>
      <c r="C956" s="11"/>
      <c r="D956" s="56"/>
      <c r="E956" s="56"/>
      <c r="F956" s="56"/>
      <c r="G956" s="56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2.75" customHeight="1" x14ac:dyDescent="0.2">
      <c r="A957" s="111"/>
      <c r="B957" s="11"/>
      <c r="C957" s="11"/>
      <c r="D957" s="56"/>
      <c r="E957" s="56"/>
      <c r="F957" s="56"/>
      <c r="G957" s="56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2.75" customHeight="1" x14ac:dyDescent="0.2">
      <c r="A958" s="111"/>
      <c r="B958" s="11"/>
      <c r="C958" s="11"/>
      <c r="D958" s="56"/>
      <c r="E958" s="56"/>
      <c r="F958" s="56"/>
      <c r="G958" s="56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2.75" customHeight="1" x14ac:dyDescent="0.2">
      <c r="A959" s="111"/>
      <c r="B959" s="11"/>
      <c r="C959" s="11"/>
      <c r="D959" s="56"/>
      <c r="E959" s="56"/>
      <c r="F959" s="56"/>
      <c r="G959" s="56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</sheetData>
  <mergeCells count="12">
    <mergeCell ref="D6:G6"/>
    <mergeCell ref="C1:G1"/>
    <mergeCell ref="A3:G3"/>
    <mergeCell ref="A4:G4"/>
    <mergeCell ref="A5:G5"/>
    <mergeCell ref="G7:G10"/>
    <mergeCell ref="A7:A10"/>
    <mergeCell ref="B7:B10"/>
    <mergeCell ref="C7:C10"/>
    <mergeCell ref="D7:D10"/>
    <mergeCell ref="E7:E10"/>
    <mergeCell ref="F7:F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82"/>
  <sheetViews>
    <sheetView workbookViewId="0">
      <selection activeCell="H10" sqref="H10"/>
    </sheetView>
  </sheetViews>
  <sheetFormatPr defaultColWidth="17.28515625" defaultRowHeight="12" x14ac:dyDescent="0.2"/>
  <cols>
    <col min="1" max="1" width="5" style="458" customWidth="1"/>
    <col min="2" max="2" width="38.5703125" style="152" customWidth="1"/>
    <col min="3" max="3" width="13" style="391" customWidth="1"/>
    <col min="4" max="4" width="14.140625" style="391" customWidth="1"/>
    <col min="5" max="5" width="10.7109375" style="391" customWidth="1"/>
    <col min="6" max="6" width="12.7109375" style="391" customWidth="1"/>
    <col min="7" max="7" width="12.140625" style="152" customWidth="1"/>
    <col min="8" max="8" width="8" style="152" customWidth="1"/>
    <col min="9" max="9" width="12.140625" style="391" customWidth="1"/>
    <col min="10" max="10" width="14.5703125" style="152" customWidth="1"/>
    <col min="11" max="26" width="8" style="152" customWidth="1"/>
    <col min="27" max="256" width="17.28515625" style="152"/>
    <col min="257" max="257" width="5.5703125" style="152" customWidth="1"/>
    <col min="258" max="258" width="56.5703125" style="152" customWidth="1"/>
    <col min="259" max="259" width="20.140625" style="152" customWidth="1"/>
    <col min="260" max="282" width="8" style="152" customWidth="1"/>
    <col min="283" max="512" width="17.28515625" style="152"/>
    <col min="513" max="513" width="5.5703125" style="152" customWidth="1"/>
    <col min="514" max="514" width="56.5703125" style="152" customWidth="1"/>
    <col min="515" max="515" width="20.140625" style="152" customWidth="1"/>
    <col min="516" max="538" width="8" style="152" customWidth="1"/>
    <col min="539" max="768" width="17.28515625" style="152"/>
    <col min="769" max="769" width="5.5703125" style="152" customWidth="1"/>
    <col min="770" max="770" width="56.5703125" style="152" customWidth="1"/>
    <col min="771" max="771" width="20.140625" style="152" customWidth="1"/>
    <col min="772" max="794" width="8" style="152" customWidth="1"/>
    <col min="795" max="1024" width="17.28515625" style="152"/>
    <col min="1025" max="1025" width="5.5703125" style="152" customWidth="1"/>
    <col min="1026" max="1026" width="56.5703125" style="152" customWidth="1"/>
    <col min="1027" max="1027" width="20.140625" style="152" customWidth="1"/>
    <col min="1028" max="1050" width="8" style="152" customWidth="1"/>
    <col min="1051" max="1280" width="17.28515625" style="152"/>
    <col min="1281" max="1281" width="5.5703125" style="152" customWidth="1"/>
    <col min="1282" max="1282" width="56.5703125" style="152" customWidth="1"/>
    <col min="1283" max="1283" width="20.140625" style="152" customWidth="1"/>
    <col min="1284" max="1306" width="8" style="152" customWidth="1"/>
    <col min="1307" max="1536" width="17.28515625" style="152"/>
    <col min="1537" max="1537" width="5.5703125" style="152" customWidth="1"/>
    <col min="1538" max="1538" width="56.5703125" style="152" customWidth="1"/>
    <col min="1539" max="1539" width="20.140625" style="152" customWidth="1"/>
    <col min="1540" max="1562" width="8" style="152" customWidth="1"/>
    <col min="1563" max="1792" width="17.28515625" style="152"/>
    <col min="1793" max="1793" width="5.5703125" style="152" customWidth="1"/>
    <col min="1794" max="1794" width="56.5703125" style="152" customWidth="1"/>
    <col min="1795" max="1795" width="20.140625" style="152" customWidth="1"/>
    <col min="1796" max="1818" width="8" style="152" customWidth="1"/>
    <col min="1819" max="2048" width="17.28515625" style="152"/>
    <col min="2049" max="2049" width="5.5703125" style="152" customWidth="1"/>
    <col min="2050" max="2050" width="56.5703125" style="152" customWidth="1"/>
    <col min="2051" max="2051" width="20.140625" style="152" customWidth="1"/>
    <col min="2052" max="2074" width="8" style="152" customWidth="1"/>
    <col min="2075" max="2304" width="17.28515625" style="152"/>
    <col min="2305" max="2305" width="5.5703125" style="152" customWidth="1"/>
    <col min="2306" max="2306" width="56.5703125" style="152" customWidth="1"/>
    <col min="2307" max="2307" width="20.140625" style="152" customWidth="1"/>
    <col min="2308" max="2330" width="8" style="152" customWidth="1"/>
    <col min="2331" max="2560" width="17.28515625" style="152"/>
    <col min="2561" max="2561" width="5.5703125" style="152" customWidth="1"/>
    <col min="2562" max="2562" width="56.5703125" style="152" customWidth="1"/>
    <col min="2563" max="2563" width="20.140625" style="152" customWidth="1"/>
    <col min="2564" max="2586" width="8" style="152" customWidth="1"/>
    <col min="2587" max="2816" width="17.28515625" style="152"/>
    <col min="2817" max="2817" width="5.5703125" style="152" customWidth="1"/>
    <col min="2818" max="2818" width="56.5703125" style="152" customWidth="1"/>
    <col min="2819" max="2819" width="20.140625" style="152" customWidth="1"/>
    <col min="2820" max="2842" width="8" style="152" customWidth="1"/>
    <col min="2843" max="3072" width="17.28515625" style="152"/>
    <col min="3073" max="3073" width="5.5703125" style="152" customWidth="1"/>
    <col min="3074" max="3074" width="56.5703125" style="152" customWidth="1"/>
    <col min="3075" max="3075" width="20.140625" style="152" customWidth="1"/>
    <col min="3076" max="3098" width="8" style="152" customWidth="1"/>
    <col min="3099" max="3328" width="17.28515625" style="152"/>
    <col min="3329" max="3329" width="5.5703125" style="152" customWidth="1"/>
    <col min="3330" max="3330" width="56.5703125" style="152" customWidth="1"/>
    <col min="3331" max="3331" width="20.140625" style="152" customWidth="1"/>
    <col min="3332" max="3354" width="8" style="152" customWidth="1"/>
    <col min="3355" max="3584" width="17.28515625" style="152"/>
    <col min="3585" max="3585" width="5.5703125" style="152" customWidth="1"/>
    <col min="3586" max="3586" width="56.5703125" style="152" customWidth="1"/>
    <col min="3587" max="3587" width="20.140625" style="152" customWidth="1"/>
    <col min="3588" max="3610" width="8" style="152" customWidth="1"/>
    <col min="3611" max="3840" width="17.28515625" style="152"/>
    <col min="3841" max="3841" width="5.5703125" style="152" customWidth="1"/>
    <col min="3842" max="3842" width="56.5703125" style="152" customWidth="1"/>
    <col min="3843" max="3843" width="20.140625" style="152" customWidth="1"/>
    <col min="3844" max="3866" width="8" style="152" customWidth="1"/>
    <col min="3867" max="4096" width="17.28515625" style="152"/>
    <col min="4097" max="4097" width="5.5703125" style="152" customWidth="1"/>
    <col min="4098" max="4098" width="56.5703125" style="152" customWidth="1"/>
    <col min="4099" max="4099" width="20.140625" style="152" customWidth="1"/>
    <col min="4100" max="4122" width="8" style="152" customWidth="1"/>
    <col min="4123" max="4352" width="17.28515625" style="152"/>
    <col min="4353" max="4353" width="5.5703125" style="152" customWidth="1"/>
    <col min="4354" max="4354" width="56.5703125" style="152" customWidth="1"/>
    <col min="4355" max="4355" width="20.140625" style="152" customWidth="1"/>
    <col min="4356" max="4378" width="8" style="152" customWidth="1"/>
    <col min="4379" max="4608" width="17.28515625" style="152"/>
    <col min="4609" max="4609" width="5.5703125" style="152" customWidth="1"/>
    <col min="4610" max="4610" width="56.5703125" style="152" customWidth="1"/>
    <col min="4611" max="4611" width="20.140625" style="152" customWidth="1"/>
    <col min="4612" max="4634" width="8" style="152" customWidth="1"/>
    <col min="4635" max="4864" width="17.28515625" style="152"/>
    <col min="4865" max="4865" width="5.5703125" style="152" customWidth="1"/>
    <col min="4866" max="4866" width="56.5703125" style="152" customWidth="1"/>
    <col min="4867" max="4867" width="20.140625" style="152" customWidth="1"/>
    <col min="4868" max="4890" width="8" style="152" customWidth="1"/>
    <col min="4891" max="5120" width="17.28515625" style="152"/>
    <col min="5121" max="5121" width="5.5703125" style="152" customWidth="1"/>
    <col min="5122" max="5122" width="56.5703125" style="152" customWidth="1"/>
    <col min="5123" max="5123" width="20.140625" style="152" customWidth="1"/>
    <col min="5124" max="5146" width="8" style="152" customWidth="1"/>
    <col min="5147" max="5376" width="17.28515625" style="152"/>
    <col min="5377" max="5377" width="5.5703125" style="152" customWidth="1"/>
    <col min="5378" max="5378" width="56.5703125" style="152" customWidth="1"/>
    <col min="5379" max="5379" width="20.140625" style="152" customWidth="1"/>
    <col min="5380" max="5402" width="8" style="152" customWidth="1"/>
    <col min="5403" max="5632" width="17.28515625" style="152"/>
    <col min="5633" max="5633" width="5.5703125" style="152" customWidth="1"/>
    <col min="5634" max="5634" width="56.5703125" style="152" customWidth="1"/>
    <col min="5635" max="5635" width="20.140625" style="152" customWidth="1"/>
    <col min="5636" max="5658" width="8" style="152" customWidth="1"/>
    <col min="5659" max="5888" width="17.28515625" style="152"/>
    <col min="5889" max="5889" width="5.5703125" style="152" customWidth="1"/>
    <col min="5890" max="5890" width="56.5703125" style="152" customWidth="1"/>
    <col min="5891" max="5891" width="20.140625" style="152" customWidth="1"/>
    <col min="5892" max="5914" width="8" style="152" customWidth="1"/>
    <col min="5915" max="6144" width="17.28515625" style="152"/>
    <col min="6145" max="6145" width="5.5703125" style="152" customWidth="1"/>
    <col min="6146" max="6146" width="56.5703125" style="152" customWidth="1"/>
    <col min="6147" max="6147" width="20.140625" style="152" customWidth="1"/>
    <col min="6148" max="6170" width="8" style="152" customWidth="1"/>
    <col min="6171" max="6400" width="17.28515625" style="152"/>
    <col min="6401" max="6401" width="5.5703125" style="152" customWidth="1"/>
    <col min="6402" max="6402" width="56.5703125" style="152" customWidth="1"/>
    <col min="6403" max="6403" width="20.140625" style="152" customWidth="1"/>
    <col min="6404" max="6426" width="8" style="152" customWidth="1"/>
    <col min="6427" max="6656" width="17.28515625" style="152"/>
    <col min="6657" max="6657" width="5.5703125" style="152" customWidth="1"/>
    <col min="6658" max="6658" width="56.5703125" style="152" customWidth="1"/>
    <col min="6659" max="6659" width="20.140625" style="152" customWidth="1"/>
    <col min="6660" max="6682" width="8" style="152" customWidth="1"/>
    <col min="6683" max="6912" width="17.28515625" style="152"/>
    <col min="6913" max="6913" width="5.5703125" style="152" customWidth="1"/>
    <col min="6914" max="6914" width="56.5703125" style="152" customWidth="1"/>
    <col min="6915" max="6915" width="20.140625" style="152" customWidth="1"/>
    <col min="6916" max="6938" width="8" style="152" customWidth="1"/>
    <col min="6939" max="7168" width="17.28515625" style="152"/>
    <col min="7169" max="7169" width="5.5703125" style="152" customWidth="1"/>
    <col min="7170" max="7170" width="56.5703125" style="152" customWidth="1"/>
    <col min="7171" max="7171" width="20.140625" style="152" customWidth="1"/>
    <col min="7172" max="7194" width="8" style="152" customWidth="1"/>
    <col min="7195" max="7424" width="17.28515625" style="152"/>
    <col min="7425" max="7425" width="5.5703125" style="152" customWidth="1"/>
    <col min="7426" max="7426" width="56.5703125" style="152" customWidth="1"/>
    <col min="7427" max="7427" width="20.140625" style="152" customWidth="1"/>
    <col min="7428" max="7450" width="8" style="152" customWidth="1"/>
    <col min="7451" max="7680" width="17.28515625" style="152"/>
    <col min="7681" max="7681" width="5.5703125" style="152" customWidth="1"/>
    <col min="7682" max="7682" width="56.5703125" style="152" customWidth="1"/>
    <col min="7683" max="7683" width="20.140625" style="152" customWidth="1"/>
    <col min="7684" max="7706" width="8" style="152" customWidth="1"/>
    <col min="7707" max="7936" width="17.28515625" style="152"/>
    <col min="7937" max="7937" width="5.5703125" style="152" customWidth="1"/>
    <col min="7938" max="7938" width="56.5703125" style="152" customWidth="1"/>
    <col min="7939" max="7939" width="20.140625" style="152" customWidth="1"/>
    <col min="7940" max="7962" width="8" style="152" customWidth="1"/>
    <col min="7963" max="8192" width="17.28515625" style="152"/>
    <col min="8193" max="8193" width="5.5703125" style="152" customWidth="1"/>
    <col min="8194" max="8194" width="56.5703125" style="152" customWidth="1"/>
    <col min="8195" max="8195" width="20.140625" style="152" customWidth="1"/>
    <col min="8196" max="8218" width="8" style="152" customWidth="1"/>
    <col min="8219" max="8448" width="17.28515625" style="152"/>
    <col min="8449" max="8449" width="5.5703125" style="152" customWidth="1"/>
    <col min="8450" max="8450" width="56.5703125" style="152" customWidth="1"/>
    <col min="8451" max="8451" width="20.140625" style="152" customWidth="1"/>
    <col min="8452" max="8474" width="8" style="152" customWidth="1"/>
    <col min="8475" max="8704" width="17.28515625" style="152"/>
    <col min="8705" max="8705" width="5.5703125" style="152" customWidth="1"/>
    <col min="8706" max="8706" width="56.5703125" style="152" customWidth="1"/>
    <col min="8707" max="8707" width="20.140625" style="152" customWidth="1"/>
    <col min="8708" max="8730" width="8" style="152" customWidth="1"/>
    <col min="8731" max="8960" width="17.28515625" style="152"/>
    <col min="8961" max="8961" width="5.5703125" style="152" customWidth="1"/>
    <col min="8962" max="8962" width="56.5703125" style="152" customWidth="1"/>
    <col min="8963" max="8963" width="20.140625" style="152" customWidth="1"/>
    <col min="8964" max="8986" width="8" style="152" customWidth="1"/>
    <col min="8987" max="9216" width="17.28515625" style="152"/>
    <col min="9217" max="9217" width="5.5703125" style="152" customWidth="1"/>
    <col min="9218" max="9218" width="56.5703125" style="152" customWidth="1"/>
    <col min="9219" max="9219" width="20.140625" style="152" customWidth="1"/>
    <col min="9220" max="9242" width="8" style="152" customWidth="1"/>
    <col min="9243" max="9472" width="17.28515625" style="152"/>
    <col min="9473" max="9473" width="5.5703125" style="152" customWidth="1"/>
    <col min="9474" max="9474" width="56.5703125" style="152" customWidth="1"/>
    <col min="9475" max="9475" width="20.140625" style="152" customWidth="1"/>
    <col min="9476" max="9498" width="8" style="152" customWidth="1"/>
    <col min="9499" max="9728" width="17.28515625" style="152"/>
    <col min="9729" max="9729" width="5.5703125" style="152" customWidth="1"/>
    <col min="9730" max="9730" width="56.5703125" style="152" customWidth="1"/>
    <col min="9731" max="9731" width="20.140625" style="152" customWidth="1"/>
    <col min="9732" max="9754" width="8" style="152" customWidth="1"/>
    <col min="9755" max="9984" width="17.28515625" style="152"/>
    <col min="9985" max="9985" width="5.5703125" style="152" customWidth="1"/>
    <col min="9986" max="9986" width="56.5703125" style="152" customWidth="1"/>
    <col min="9987" max="9987" width="20.140625" style="152" customWidth="1"/>
    <col min="9988" max="10010" width="8" style="152" customWidth="1"/>
    <col min="10011" max="10240" width="17.28515625" style="152"/>
    <col min="10241" max="10241" width="5.5703125" style="152" customWidth="1"/>
    <col min="10242" max="10242" width="56.5703125" style="152" customWidth="1"/>
    <col min="10243" max="10243" width="20.140625" style="152" customWidth="1"/>
    <col min="10244" max="10266" width="8" style="152" customWidth="1"/>
    <col min="10267" max="10496" width="17.28515625" style="152"/>
    <col min="10497" max="10497" width="5.5703125" style="152" customWidth="1"/>
    <col min="10498" max="10498" width="56.5703125" style="152" customWidth="1"/>
    <col min="10499" max="10499" width="20.140625" style="152" customWidth="1"/>
    <col min="10500" max="10522" width="8" style="152" customWidth="1"/>
    <col min="10523" max="10752" width="17.28515625" style="152"/>
    <col min="10753" max="10753" width="5.5703125" style="152" customWidth="1"/>
    <col min="10754" max="10754" width="56.5703125" style="152" customWidth="1"/>
    <col min="10755" max="10755" width="20.140625" style="152" customWidth="1"/>
    <col min="10756" max="10778" width="8" style="152" customWidth="1"/>
    <col min="10779" max="11008" width="17.28515625" style="152"/>
    <col min="11009" max="11009" width="5.5703125" style="152" customWidth="1"/>
    <col min="11010" max="11010" width="56.5703125" style="152" customWidth="1"/>
    <col min="11011" max="11011" width="20.140625" style="152" customWidth="1"/>
    <col min="11012" max="11034" width="8" style="152" customWidth="1"/>
    <col min="11035" max="11264" width="17.28515625" style="152"/>
    <col min="11265" max="11265" width="5.5703125" style="152" customWidth="1"/>
    <col min="11266" max="11266" width="56.5703125" style="152" customWidth="1"/>
    <col min="11267" max="11267" width="20.140625" style="152" customWidth="1"/>
    <col min="11268" max="11290" width="8" style="152" customWidth="1"/>
    <col min="11291" max="11520" width="17.28515625" style="152"/>
    <col min="11521" max="11521" width="5.5703125" style="152" customWidth="1"/>
    <col min="11522" max="11522" width="56.5703125" style="152" customWidth="1"/>
    <col min="11523" max="11523" width="20.140625" style="152" customWidth="1"/>
    <col min="11524" max="11546" width="8" style="152" customWidth="1"/>
    <col min="11547" max="11776" width="17.28515625" style="152"/>
    <col min="11777" max="11777" width="5.5703125" style="152" customWidth="1"/>
    <col min="11778" max="11778" width="56.5703125" style="152" customWidth="1"/>
    <col min="11779" max="11779" width="20.140625" style="152" customWidth="1"/>
    <col min="11780" max="11802" width="8" style="152" customWidth="1"/>
    <col min="11803" max="12032" width="17.28515625" style="152"/>
    <col min="12033" max="12033" width="5.5703125" style="152" customWidth="1"/>
    <col min="12034" max="12034" width="56.5703125" style="152" customWidth="1"/>
    <col min="12035" max="12035" width="20.140625" style="152" customWidth="1"/>
    <col min="12036" max="12058" width="8" style="152" customWidth="1"/>
    <col min="12059" max="12288" width="17.28515625" style="152"/>
    <col min="12289" max="12289" width="5.5703125" style="152" customWidth="1"/>
    <col min="12290" max="12290" width="56.5703125" style="152" customWidth="1"/>
    <col min="12291" max="12291" width="20.140625" style="152" customWidth="1"/>
    <col min="12292" max="12314" width="8" style="152" customWidth="1"/>
    <col min="12315" max="12544" width="17.28515625" style="152"/>
    <col min="12545" max="12545" width="5.5703125" style="152" customWidth="1"/>
    <col min="12546" max="12546" width="56.5703125" style="152" customWidth="1"/>
    <col min="12547" max="12547" width="20.140625" style="152" customWidth="1"/>
    <col min="12548" max="12570" width="8" style="152" customWidth="1"/>
    <col min="12571" max="12800" width="17.28515625" style="152"/>
    <col min="12801" max="12801" width="5.5703125" style="152" customWidth="1"/>
    <col min="12802" max="12802" width="56.5703125" style="152" customWidth="1"/>
    <col min="12803" max="12803" width="20.140625" style="152" customWidth="1"/>
    <col min="12804" max="12826" width="8" style="152" customWidth="1"/>
    <col min="12827" max="13056" width="17.28515625" style="152"/>
    <col min="13057" max="13057" width="5.5703125" style="152" customWidth="1"/>
    <col min="13058" max="13058" width="56.5703125" style="152" customWidth="1"/>
    <col min="13059" max="13059" width="20.140625" style="152" customWidth="1"/>
    <col min="13060" max="13082" width="8" style="152" customWidth="1"/>
    <col min="13083" max="13312" width="17.28515625" style="152"/>
    <col min="13313" max="13313" width="5.5703125" style="152" customWidth="1"/>
    <col min="13314" max="13314" width="56.5703125" style="152" customWidth="1"/>
    <col min="13315" max="13315" width="20.140625" style="152" customWidth="1"/>
    <col min="13316" max="13338" width="8" style="152" customWidth="1"/>
    <col min="13339" max="13568" width="17.28515625" style="152"/>
    <col min="13569" max="13569" width="5.5703125" style="152" customWidth="1"/>
    <col min="13570" max="13570" width="56.5703125" style="152" customWidth="1"/>
    <col min="13571" max="13571" width="20.140625" style="152" customWidth="1"/>
    <col min="13572" max="13594" width="8" style="152" customWidth="1"/>
    <col min="13595" max="13824" width="17.28515625" style="152"/>
    <col min="13825" max="13825" width="5.5703125" style="152" customWidth="1"/>
    <col min="13826" max="13826" width="56.5703125" style="152" customWidth="1"/>
    <col min="13827" max="13827" width="20.140625" style="152" customWidth="1"/>
    <col min="13828" max="13850" width="8" style="152" customWidth="1"/>
    <col min="13851" max="14080" width="17.28515625" style="152"/>
    <col min="14081" max="14081" width="5.5703125" style="152" customWidth="1"/>
    <col min="14082" max="14082" width="56.5703125" style="152" customWidth="1"/>
    <col min="14083" max="14083" width="20.140625" style="152" customWidth="1"/>
    <col min="14084" max="14106" width="8" style="152" customWidth="1"/>
    <col min="14107" max="14336" width="17.28515625" style="152"/>
    <col min="14337" max="14337" width="5.5703125" style="152" customWidth="1"/>
    <col min="14338" max="14338" width="56.5703125" style="152" customWidth="1"/>
    <col min="14339" max="14339" width="20.140625" style="152" customWidth="1"/>
    <col min="14340" max="14362" width="8" style="152" customWidth="1"/>
    <col min="14363" max="14592" width="17.28515625" style="152"/>
    <col min="14593" max="14593" width="5.5703125" style="152" customWidth="1"/>
    <col min="14594" max="14594" width="56.5703125" style="152" customWidth="1"/>
    <col min="14595" max="14595" width="20.140625" style="152" customWidth="1"/>
    <col min="14596" max="14618" width="8" style="152" customWidth="1"/>
    <col min="14619" max="14848" width="17.28515625" style="152"/>
    <col min="14849" max="14849" width="5.5703125" style="152" customWidth="1"/>
    <col min="14850" max="14850" width="56.5703125" style="152" customWidth="1"/>
    <col min="14851" max="14851" width="20.140625" style="152" customWidth="1"/>
    <col min="14852" max="14874" width="8" style="152" customWidth="1"/>
    <col min="14875" max="15104" width="17.28515625" style="152"/>
    <col min="15105" max="15105" width="5.5703125" style="152" customWidth="1"/>
    <col min="15106" max="15106" width="56.5703125" style="152" customWidth="1"/>
    <col min="15107" max="15107" width="20.140625" style="152" customWidth="1"/>
    <col min="15108" max="15130" width="8" style="152" customWidth="1"/>
    <col min="15131" max="15360" width="17.28515625" style="152"/>
    <col min="15361" max="15361" width="5.5703125" style="152" customWidth="1"/>
    <col min="15362" max="15362" width="56.5703125" style="152" customWidth="1"/>
    <col min="15363" max="15363" width="20.140625" style="152" customWidth="1"/>
    <col min="15364" max="15386" width="8" style="152" customWidth="1"/>
    <col min="15387" max="15616" width="17.28515625" style="152"/>
    <col min="15617" max="15617" width="5.5703125" style="152" customWidth="1"/>
    <col min="15618" max="15618" width="56.5703125" style="152" customWidth="1"/>
    <col min="15619" max="15619" width="20.140625" style="152" customWidth="1"/>
    <col min="15620" max="15642" width="8" style="152" customWidth="1"/>
    <col min="15643" max="15872" width="17.28515625" style="152"/>
    <col min="15873" max="15873" width="5.5703125" style="152" customWidth="1"/>
    <col min="15874" max="15874" width="56.5703125" style="152" customWidth="1"/>
    <col min="15875" max="15875" width="20.140625" style="152" customWidth="1"/>
    <col min="15876" max="15898" width="8" style="152" customWidth="1"/>
    <col min="15899" max="16128" width="17.28515625" style="152"/>
    <col min="16129" max="16129" width="5.5703125" style="152" customWidth="1"/>
    <col min="16130" max="16130" width="56.5703125" style="152" customWidth="1"/>
    <col min="16131" max="16131" width="20.140625" style="152" customWidth="1"/>
    <col min="16132" max="16154" width="8" style="152" customWidth="1"/>
    <col min="16155" max="16384" width="17.28515625" style="152"/>
  </cols>
  <sheetData>
    <row r="1" spans="1:9" ht="28.5" customHeight="1" x14ac:dyDescent="0.2">
      <c r="A1" s="645" t="s">
        <v>1105</v>
      </c>
      <c r="B1" s="537"/>
      <c r="C1" s="537"/>
      <c r="D1" s="537"/>
      <c r="E1" s="537"/>
    </row>
    <row r="2" spans="1:9" ht="15.75" customHeight="1" x14ac:dyDescent="0.2">
      <c r="A2" s="559" t="s">
        <v>281</v>
      </c>
      <c r="B2" s="559"/>
      <c r="C2" s="559"/>
      <c r="D2" s="559"/>
      <c r="E2" s="559"/>
    </row>
    <row r="3" spans="1:9" ht="15.75" customHeight="1" x14ac:dyDescent="0.2">
      <c r="A3" s="617" t="s">
        <v>996</v>
      </c>
      <c r="B3" s="617"/>
      <c r="C3" s="617"/>
      <c r="D3" s="617"/>
      <c r="E3" s="617"/>
    </row>
    <row r="4" spans="1:9" ht="16.5" customHeight="1" x14ac:dyDescent="0.2">
      <c r="A4" s="617" t="s">
        <v>79</v>
      </c>
      <c r="B4" s="617"/>
      <c r="C4" s="617"/>
      <c r="D4" s="617"/>
      <c r="E4" s="617"/>
    </row>
    <row r="5" spans="1:9" s="450" customFormat="1" ht="16.5" customHeight="1" x14ac:dyDescent="0.2">
      <c r="A5" s="458"/>
      <c r="B5" s="592" t="s">
        <v>2</v>
      </c>
      <c r="C5" s="592"/>
      <c r="D5" s="592"/>
      <c r="E5" s="592"/>
      <c r="F5" s="391"/>
      <c r="I5" s="391"/>
    </row>
    <row r="6" spans="1:9" s="450" customFormat="1" ht="16.5" customHeight="1" x14ac:dyDescent="0.2">
      <c r="A6" s="618" t="s">
        <v>3</v>
      </c>
      <c r="B6" s="620" t="s">
        <v>997</v>
      </c>
      <c r="C6" s="615" t="s">
        <v>5</v>
      </c>
      <c r="D6" s="547" t="s">
        <v>1048</v>
      </c>
      <c r="E6" s="547" t="s">
        <v>1049</v>
      </c>
      <c r="F6" s="391"/>
      <c r="I6" s="391"/>
    </row>
    <row r="7" spans="1:9" s="450" customFormat="1" ht="16.5" customHeight="1" x14ac:dyDescent="0.2">
      <c r="A7" s="619"/>
      <c r="B7" s="621"/>
      <c r="C7" s="616"/>
      <c r="D7" s="547"/>
      <c r="E7" s="547"/>
      <c r="F7" s="391"/>
      <c r="I7" s="391"/>
    </row>
    <row r="8" spans="1:9" s="450" customFormat="1" ht="16.5" customHeight="1" x14ac:dyDescent="0.2">
      <c r="A8" s="466">
        <v>1</v>
      </c>
      <c r="B8" s="154">
        <v>2</v>
      </c>
      <c r="C8" s="387">
        <v>3</v>
      </c>
      <c r="D8" s="506">
        <v>4</v>
      </c>
      <c r="E8" s="506">
        <v>5</v>
      </c>
      <c r="F8" s="391"/>
      <c r="I8" s="391"/>
    </row>
    <row r="9" spans="1:9" s="450" customFormat="1" ht="16.5" customHeight="1" x14ac:dyDescent="0.2">
      <c r="A9" s="478" t="s">
        <v>6</v>
      </c>
      <c r="B9" s="358" t="s">
        <v>63</v>
      </c>
      <c r="C9" s="388"/>
      <c r="D9" s="392"/>
      <c r="E9" s="392"/>
      <c r="F9" s="391"/>
      <c r="I9" s="391"/>
    </row>
    <row r="10" spans="1:9" s="450" customFormat="1" ht="16.5" customHeight="1" x14ac:dyDescent="0.2">
      <c r="A10" s="479" t="s">
        <v>8</v>
      </c>
      <c r="B10" s="359" t="s">
        <v>998</v>
      </c>
      <c r="C10" s="364">
        <v>3650000</v>
      </c>
      <c r="D10" s="392"/>
      <c r="E10" s="392">
        <f t="shared" ref="E10:E25" si="0">SUM(C10:D10)</f>
        <v>3650000</v>
      </c>
      <c r="F10" s="391"/>
      <c r="I10" s="391"/>
    </row>
    <row r="11" spans="1:9" s="450" customFormat="1" ht="16.5" customHeight="1" x14ac:dyDescent="0.2">
      <c r="A11" s="479" t="s">
        <v>11</v>
      </c>
      <c r="B11" s="359" t="s">
        <v>999</v>
      </c>
      <c r="C11" s="364">
        <v>1000000</v>
      </c>
      <c r="D11" s="392"/>
      <c r="E11" s="392">
        <f t="shared" si="0"/>
        <v>1000000</v>
      </c>
      <c r="F11" s="391"/>
      <c r="I11" s="391"/>
    </row>
    <row r="12" spans="1:9" s="450" customFormat="1" ht="16.5" customHeight="1" x14ac:dyDescent="0.2">
      <c r="A12" s="479" t="s">
        <v>14</v>
      </c>
      <c r="B12" s="359" t="s">
        <v>1000</v>
      </c>
      <c r="C12" s="364">
        <v>1000000</v>
      </c>
      <c r="D12" s="392">
        <v>-117835</v>
      </c>
      <c r="E12" s="392">
        <f t="shared" si="0"/>
        <v>882165</v>
      </c>
      <c r="F12" s="391"/>
      <c r="I12" s="391"/>
    </row>
    <row r="13" spans="1:9" s="450" customFormat="1" ht="16.5" customHeight="1" x14ac:dyDescent="0.2">
      <c r="A13" s="479" t="s">
        <v>17</v>
      </c>
      <c r="B13" s="359" t="s">
        <v>1001</v>
      </c>
      <c r="C13" s="364">
        <v>14200000</v>
      </c>
      <c r="D13" s="392">
        <v>-14200000</v>
      </c>
      <c r="E13" s="392">
        <f t="shared" si="0"/>
        <v>0</v>
      </c>
      <c r="F13" s="391"/>
      <c r="I13" s="391"/>
    </row>
    <row r="14" spans="1:9" s="450" customFormat="1" ht="16.5" customHeight="1" x14ac:dyDescent="0.2">
      <c r="A14" s="478" t="s">
        <v>20</v>
      </c>
      <c r="B14" s="359" t="s">
        <v>1002</v>
      </c>
      <c r="C14" s="364">
        <v>3800000</v>
      </c>
      <c r="D14" s="392"/>
      <c r="E14" s="392">
        <f t="shared" si="0"/>
        <v>3800000</v>
      </c>
      <c r="F14" s="391"/>
      <c r="I14" s="391"/>
    </row>
    <row r="15" spans="1:9" s="450" customFormat="1" ht="16.5" customHeight="1" x14ac:dyDescent="0.2">
      <c r="A15" s="479" t="s">
        <v>21</v>
      </c>
      <c r="B15" s="359" t="s">
        <v>1003</v>
      </c>
      <c r="C15" s="364">
        <v>12000000</v>
      </c>
      <c r="D15" s="392"/>
      <c r="E15" s="392">
        <f t="shared" si="0"/>
        <v>12000000</v>
      </c>
      <c r="F15" s="391"/>
      <c r="I15" s="391"/>
    </row>
    <row r="16" spans="1:9" s="450" customFormat="1" ht="16.5" customHeight="1" x14ac:dyDescent="0.2">
      <c r="A16" s="479" t="s">
        <v>23</v>
      </c>
      <c r="B16" s="359" t="s">
        <v>1004</v>
      </c>
      <c r="C16" s="364">
        <v>5000000</v>
      </c>
      <c r="D16" s="392">
        <v>-2100000</v>
      </c>
      <c r="E16" s="392">
        <f t="shared" si="0"/>
        <v>2900000</v>
      </c>
      <c r="F16" s="391"/>
      <c r="I16" s="391"/>
    </row>
    <row r="17" spans="1:9" s="450" customFormat="1" ht="16.5" customHeight="1" x14ac:dyDescent="0.2">
      <c r="A17" s="479" t="s">
        <v>26</v>
      </c>
      <c r="B17" s="360" t="s">
        <v>1005</v>
      </c>
      <c r="C17" s="364">
        <v>2000000</v>
      </c>
      <c r="D17" s="392">
        <v>-2000000</v>
      </c>
      <c r="E17" s="392">
        <f t="shared" si="0"/>
        <v>0</v>
      </c>
      <c r="F17" s="391"/>
      <c r="I17" s="391"/>
    </row>
    <row r="18" spans="1:9" s="450" customFormat="1" ht="16.5" customHeight="1" x14ac:dyDescent="0.2">
      <c r="A18" s="479" t="s">
        <v>29</v>
      </c>
      <c r="B18" s="360" t="s">
        <v>1006</v>
      </c>
      <c r="C18" s="364">
        <v>2000000</v>
      </c>
      <c r="D18" s="392">
        <v>-2000000</v>
      </c>
      <c r="E18" s="392">
        <f t="shared" si="0"/>
        <v>0</v>
      </c>
      <c r="F18" s="391"/>
      <c r="I18" s="391"/>
    </row>
    <row r="19" spans="1:9" s="450" customFormat="1" ht="16.5" customHeight="1" x14ac:dyDescent="0.2">
      <c r="A19" s="479" t="s">
        <v>32</v>
      </c>
      <c r="B19" s="360" t="s">
        <v>1007</v>
      </c>
      <c r="C19" s="364">
        <v>1000000</v>
      </c>
      <c r="D19" s="392"/>
      <c r="E19" s="392">
        <f t="shared" si="0"/>
        <v>1000000</v>
      </c>
      <c r="F19" s="391"/>
      <c r="I19" s="391"/>
    </row>
    <row r="20" spans="1:9" s="450" customFormat="1" ht="16.5" customHeight="1" x14ac:dyDescent="0.2">
      <c r="A20" s="479" t="s">
        <v>33</v>
      </c>
      <c r="B20" s="360" t="s">
        <v>1057</v>
      </c>
      <c r="C20" s="364"/>
      <c r="D20" s="392">
        <v>3000000</v>
      </c>
      <c r="E20" s="392">
        <f t="shared" si="0"/>
        <v>3000000</v>
      </c>
      <c r="F20" s="391"/>
      <c r="I20" s="391"/>
    </row>
    <row r="21" spans="1:9" s="450" customFormat="1" ht="16.5" customHeight="1" x14ac:dyDescent="0.2">
      <c r="A21" s="479" t="s">
        <v>35</v>
      </c>
      <c r="B21" s="360" t="s">
        <v>1058</v>
      </c>
      <c r="C21" s="364"/>
      <c r="D21" s="392">
        <v>3000000</v>
      </c>
      <c r="E21" s="392">
        <f t="shared" si="0"/>
        <v>3000000</v>
      </c>
      <c r="F21" s="391"/>
      <c r="I21" s="391"/>
    </row>
    <row r="22" spans="1:9" s="450" customFormat="1" ht="16.5" customHeight="1" x14ac:dyDescent="0.2">
      <c r="A22" s="479" t="s">
        <v>37</v>
      </c>
      <c r="B22" s="360" t="s">
        <v>1062</v>
      </c>
      <c r="C22" s="364"/>
      <c r="D22" s="392">
        <v>33896993</v>
      </c>
      <c r="E22" s="392">
        <f t="shared" si="0"/>
        <v>33896993</v>
      </c>
      <c r="F22" s="391"/>
      <c r="I22" s="391"/>
    </row>
    <row r="23" spans="1:9" s="450" customFormat="1" ht="16.5" customHeight="1" x14ac:dyDescent="0.2">
      <c r="A23" s="479" t="s">
        <v>38</v>
      </c>
      <c r="B23" s="360" t="s">
        <v>1061</v>
      </c>
      <c r="C23" s="364"/>
      <c r="D23" s="392">
        <v>36000000</v>
      </c>
      <c r="E23" s="392">
        <f t="shared" si="0"/>
        <v>36000000</v>
      </c>
      <c r="F23" s="391"/>
      <c r="I23" s="391"/>
    </row>
    <row r="24" spans="1:9" s="450" customFormat="1" ht="16.5" customHeight="1" x14ac:dyDescent="0.2">
      <c r="A24" s="479" t="s">
        <v>40</v>
      </c>
      <c r="B24" s="360" t="s">
        <v>1059</v>
      </c>
      <c r="C24" s="364"/>
      <c r="D24" s="392">
        <v>12549977</v>
      </c>
      <c r="E24" s="392">
        <f t="shared" si="0"/>
        <v>12549977</v>
      </c>
      <c r="F24" s="391"/>
      <c r="I24" s="391"/>
    </row>
    <row r="25" spans="1:9" s="450" customFormat="1" ht="16.5" customHeight="1" x14ac:dyDescent="0.2">
      <c r="A25" s="479" t="s">
        <v>41</v>
      </c>
      <c r="B25" s="360" t="s">
        <v>1063</v>
      </c>
      <c r="C25" s="364"/>
      <c r="D25" s="392">
        <v>1537000</v>
      </c>
      <c r="E25" s="392">
        <f t="shared" si="0"/>
        <v>1537000</v>
      </c>
      <c r="F25" s="391"/>
      <c r="I25" s="391"/>
    </row>
    <row r="26" spans="1:9" s="450" customFormat="1" ht="16.5" customHeight="1" x14ac:dyDescent="0.2">
      <c r="A26" s="479" t="s">
        <v>43</v>
      </c>
      <c r="B26" s="360" t="s">
        <v>1056</v>
      </c>
      <c r="C26" s="364"/>
      <c r="D26" s="392">
        <v>1000000</v>
      </c>
      <c r="E26" s="394">
        <f>SUM(C26:D26)</f>
        <v>1000000</v>
      </c>
      <c r="F26" s="391"/>
      <c r="I26" s="391"/>
    </row>
    <row r="27" spans="1:9" s="450" customFormat="1" ht="16.5" customHeight="1" x14ac:dyDescent="0.2">
      <c r="A27" s="478" t="s">
        <v>46</v>
      </c>
      <c r="B27" s="361" t="s">
        <v>1099</v>
      </c>
      <c r="C27" s="477">
        <f>SUM(C10:C26)</f>
        <v>45650000</v>
      </c>
      <c r="D27" s="477">
        <f>SUM(D10:D26)</f>
        <v>70566135</v>
      </c>
      <c r="E27" s="477">
        <f>SUM(C27:D27)</f>
        <v>116216135</v>
      </c>
      <c r="F27" s="391"/>
      <c r="I27" s="391"/>
    </row>
    <row r="28" spans="1:9" s="507" customFormat="1" ht="16.5" customHeight="1" x14ac:dyDescent="0.2">
      <c r="A28" s="478" t="s">
        <v>49</v>
      </c>
      <c r="B28" s="519" t="s">
        <v>232</v>
      </c>
      <c r="C28" s="477"/>
      <c r="D28" s="477"/>
      <c r="E28" s="477"/>
      <c r="F28" s="391"/>
      <c r="I28" s="391"/>
    </row>
    <row r="29" spans="1:9" s="507" customFormat="1" ht="16.5" customHeight="1" x14ac:dyDescent="0.2">
      <c r="A29" s="478" t="s">
        <v>52</v>
      </c>
      <c r="B29" s="523" t="s">
        <v>1097</v>
      </c>
      <c r="C29" s="477"/>
      <c r="D29" s="505">
        <v>183379</v>
      </c>
      <c r="E29" s="505">
        <v>183379</v>
      </c>
      <c r="F29" s="391"/>
      <c r="I29" s="391"/>
    </row>
    <row r="30" spans="1:9" s="507" customFormat="1" ht="16.5" customHeight="1" x14ac:dyDescent="0.2">
      <c r="A30" s="479" t="s">
        <v>55</v>
      </c>
      <c r="B30" s="180" t="s">
        <v>1098</v>
      </c>
      <c r="C30" s="477">
        <f>C27+C29</f>
        <v>45650000</v>
      </c>
      <c r="D30" s="477">
        <f>D27+D29</f>
        <v>70749514</v>
      </c>
      <c r="E30" s="477">
        <f>E27+E29</f>
        <v>116399514</v>
      </c>
      <c r="F30" s="391"/>
      <c r="I30" s="391"/>
    </row>
    <row r="31" spans="1:9" s="450" customFormat="1" ht="18.75" customHeight="1" x14ac:dyDescent="0.2">
      <c r="A31" s="478" t="s">
        <v>58</v>
      </c>
      <c r="B31" s="520" t="s">
        <v>66</v>
      </c>
      <c r="C31" s="521"/>
      <c r="D31" s="522"/>
      <c r="E31" s="522"/>
      <c r="F31" s="391"/>
      <c r="I31" s="391"/>
    </row>
    <row r="32" spans="1:9" s="450" customFormat="1" ht="18.75" customHeight="1" x14ac:dyDescent="0.2">
      <c r="A32" s="479" t="s">
        <v>59</v>
      </c>
      <c r="B32" s="360" t="s">
        <v>1009</v>
      </c>
      <c r="C32" s="364">
        <v>60000000</v>
      </c>
      <c r="D32" s="394">
        <v>-12000000</v>
      </c>
      <c r="E32" s="392">
        <f t="shared" ref="E32:E42" si="1">SUM(C32:D32)</f>
        <v>48000000</v>
      </c>
      <c r="F32" s="391"/>
      <c r="I32" s="391"/>
    </row>
    <row r="33" spans="1:9" s="450" customFormat="1" ht="18.75" customHeight="1" x14ac:dyDescent="0.2">
      <c r="A33" s="479" t="s">
        <v>61</v>
      </c>
      <c r="B33" s="360" t="s">
        <v>1010</v>
      </c>
      <c r="C33" s="364">
        <v>2500000</v>
      </c>
      <c r="D33" s="394"/>
      <c r="E33" s="392">
        <f t="shared" si="1"/>
        <v>2500000</v>
      </c>
      <c r="F33" s="391"/>
      <c r="I33" s="391"/>
    </row>
    <row r="34" spans="1:9" s="450" customFormat="1" ht="18.75" customHeight="1" x14ac:dyDescent="0.2">
      <c r="A34" s="479" t="s">
        <v>64</v>
      </c>
      <c r="B34" s="360" t="s">
        <v>1011</v>
      </c>
      <c r="C34" s="364">
        <v>25000000</v>
      </c>
      <c r="D34" s="394">
        <v>-15745895</v>
      </c>
      <c r="E34" s="392">
        <f t="shared" si="1"/>
        <v>9254105</v>
      </c>
      <c r="F34" s="391"/>
      <c r="I34" s="391"/>
    </row>
    <row r="35" spans="1:9" s="450" customFormat="1" ht="18.75" customHeight="1" x14ac:dyDescent="0.2">
      <c r="A35" s="479" t="s">
        <v>67</v>
      </c>
      <c r="B35" s="360" t="s">
        <v>1012</v>
      </c>
      <c r="C35" s="364">
        <v>200000</v>
      </c>
      <c r="D35" s="394"/>
      <c r="E35" s="392">
        <f t="shared" si="1"/>
        <v>200000</v>
      </c>
      <c r="F35" s="391"/>
      <c r="I35" s="391"/>
    </row>
    <row r="36" spans="1:9" s="450" customFormat="1" ht="18.75" customHeight="1" x14ac:dyDescent="0.2">
      <c r="A36" s="479" t="s">
        <v>70</v>
      </c>
      <c r="B36" s="360" t="s">
        <v>1013</v>
      </c>
      <c r="C36" s="364">
        <v>1500000</v>
      </c>
      <c r="D36" s="394"/>
      <c r="E36" s="392">
        <f t="shared" si="1"/>
        <v>1500000</v>
      </c>
      <c r="F36" s="391"/>
      <c r="I36" s="391"/>
    </row>
    <row r="37" spans="1:9" s="450" customFormat="1" ht="18.75" customHeight="1" x14ac:dyDescent="0.2">
      <c r="A37" s="479" t="s">
        <v>71</v>
      </c>
      <c r="B37" s="360" t="s">
        <v>1014</v>
      </c>
      <c r="C37" s="364">
        <v>3000000</v>
      </c>
      <c r="D37" s="394">
        <v>-3000000</v>
      </c>
      <c r="E37" s="392">
        <f t="shared" si="1"/>
        <v>0</v>
      </c>
      <c r="F37" s="391"/>
      <c r="I37" s="391"/>
    </row>
    <row r="38" spans="1:9" s="450" customFormat="1" ht="18.75" customHeight="1" x14ac:dyDescent="0.2">
      <c r="A38" s="479" t="s">
        <v>73</v>
      </c>
      <c r="B38" s="360" t="s">
        <v>1015</v>
      </c>
      <c r="C38" s="364">
        <v>2000000</v>
      </c>
      <c r="D38" s="394"/>
      <c r="E38" s="392">
        <f t="shared" si="1"/>
        <v>2000000</v>
      </c>
      <c r="F38" s="391"/>
      <c r="I38" s="391"/>
    </row>
    <row r="39" spans="1:9" s="450" customFormat="1" ht="18.75" customHeight="1" x14ac:dyDescent="0.2">
      <c r="A39" s="479" t="s">
        <v>75</v>
      </c>
      <c r="B39" s="360" t="s">
        <v>1016</v>
      </c>
      <c r="C39" s="364">
        <v>4000000</v>
      </c>
      <c r="D39" s="394"/>
      <c r="E39" s="392">
        <f t="shared" si="1"/>
        <v>4000000</v>
      </c>
      <c r="F39" s="391"/>
      <c r="I39" s="391"/>
    </row>
    <row r="40" spans="1:9" s="450" customFormat="1" ht="18.75" customHeight="1" x14ac:dyDescent="0.2">
      <c r="A40" s="479" t="s">
        <v>76</v>
      </c>
      <c r="B40" s="360" t="s">
        <v>1017</v>
      </c>
      <c r="C40" s="364">
        <v>3000000</v>
      </c>
      <c r="D40" s="394">
        <v>-3000000</v>
      </c>
      <c r="E40" s="392">
        <f t="shared" si="1"/>
        <v>0</v>
      </c>
      <c r="F40" s="391"/>
      <c r="I40" s="391"/>
    </row>
    <row r="41" spans="1:9" s="450" customFormat="1" ht="18.75" customHeight="1" x14ac:dyDescent="0.2">
      <c r="A41" s="479" t="s">
        <v>115</v>
      </c>
      <c r="B41" s="360" t="s">
        <v>1018</v>
      </c>
      <c r="C41" s="364">
        <v>30000000</v>
      </c>
      <c r="D41" s="394">
        <v>-16000000</v>
      </c>
      <c r="E41" s="392">
        <f t="shared" si="1"/>
        <v>14000000</v>
      </c>
      <c r="F41" s="391"/>
      <c r="I41" s="391"/>
    </row>
    <row r="42" spans="1:9" s="450" customFormat="1" ht="16.5" customHeight="1" x14ac:dyDescent="0.2">
      <c r="A42" s="479" t="s">
        <v>116</v>
      </c>
      <c r="B42" s="481" t="s">
        <v>1076</v>
      </c>
      <c r="C42" s="364"/>
      <c r="D42" s="394">
        <v>12500000</v>
      </c>
      <c r="E42" s="392">
        <f t="shared" si="1"/>
        <v>12500000</v>
      </c>
      <c r="F42" s="391"/>
      <c r="I42" s="391"/>
    </row>
    <row r="43" spans="1:9" s="450" customFormat="1" ht="16.5" customHeight="1" x14ac:dyDescent="0.2">
      <c r="A43" s="478" t="s">
        <v>119</v>
      </c>
      <c r="B43" s="361" t="s">
        <v>1099</v>
      </c>
      <c r="C43" s="406">
        <f>SUM(C32:C42)</f>
        <v>131200000</v>
      </c>
      <c r="D43" s="406">
        <f>SUM(D32:D42)</f>
        <v>-37245895</v>
      </c>
      <c r="E43" s="406">
        <f>SUM(C43:D43)</f>
        <v>93954105</v>
      </c>
      <c r="F43" s="391"/>
      <c r="I43" s="391"/>
    </row>
    <row r="44" spans="1:9" s="450" customFormat="1" ht="16.5" customHeight="1" x14ac:dyDescent="0.2">
      <c r="A44" s="480"/>
      <c r="B44" s="452"/>
      <c r="C44" s="452"/>
      <c r="D44" s="452"/>
      <c r="E44" s="452"/>
      <c r="F44" s="391"/>
      <c r="I44" s="391"/>
    </row>
    <row r="45" spans="1:9" s="450" customFormat="1" ht="16.5" customHeight="1" x14ac:dyDescent="0.2">
      <c r="A45" s="480"/>
      <c r="B45" s="452"/>
      <c r="C45" s="452"/>
      <c r="D45" s="452"/>
      <c r="E45" s="452"/>
      <c r="F45" s="391"/>
      <c r="I45" s="391"/>
    </row>
    <row r="46" spans="1:9" ht="15.75" customHeight="1" x14ac:dyDescent="0.2">
      <c r="B46" s="592" t="s">
        <v>2</v>
      </c>
      <c r="C46" s="592"/>
      <c r="D46" s="592"/>
      <c r="E46" s="592"/>
    </row>
    <row r="47" spans="1:9" ht="12.75" customHeight="1" x14ac:dyDescent="0.2">
      <c r="A47" s="618" t="s">
        <v>3</v>
      </c>
      <c r="B47" s="620" t="s">
        <v>997</v>
      </c>
      <c r="C47" s="615" t="s">
        <v>5</v>
      </c>
      <c r="D47" s="547" t="s">
        <v>1048</v>
      </c>
      <c r="E47" s="547" t="s">
        <v>1049</v>
      </c>
    </row>
    <row r="48" spans="1:9" ht="21.75" customHeight="1" x14ac:dyDescent="0.2">
      <c r="A48" s="619"/>
      <c r="B48" s="621"/>
      <c r="C48" s="616"/>
      <c r="D48" s="547"/>
      <c r="E48" s="547"/>
      <c r="F48" s="393"/>
    </row>
    <row r="49" spans="1:9" ht="21.75" customHeight="1" x14ac:dyDescent="0.2">
      <c r="A49" s="466">
        <v>1</v>
      </c>
      <c r="B49" s="154">
        <v>2</v>
      </c>
      <c r="C49" s="387">
        <v>3</v>
      </c>
      <c r="D49" s="392"/>
      <c r="E49" s="392"/>
      <c r="F49" s="393"/>
    </row>
    <row r="50" spans="1:9" ht="15.75" customHeight="1" x14ac:dyDescent="0.2">
      <c r="A50" s="478" t="s">
        <v>6</v>
      </c>
      <c r="B50" s="358" t="s">
        <v>63</v>
      </c>
      <c r="C50" s="388"/>
      <c r="D50" s="392"/>
      <c r="E50" s="392"/>
      <c r="F50" s="393"/>
    </row>
    <row r="51" spans="1:9" ht="15.75" customHeight="1" x14ac:dyDescent="0.2">
      <c r="A51" s="479" t="s">
        <v>8</v>
      </c>
      <c r="B51" s="359" t="s">
        <v>998</v>
      </c>
      <c r="C51" s="364">
        <v>3650000</v>
      </c>
      <c r="D51" s="392"/>
      <c r="E51" s="392">
        <f t="shared" ref="E51:E66" si="2">SUM(C51:D51)</f>
        <v>3650000</v>
      </c>
      <c r="F51" s="393"/>
    </row>
    <row r="52" spans="1:9" ht="15.75" customHeight="1" x14ac:dyDescent="0.2">
      <c r="A52" s="479" t="s">
        <v>11</v>
      </c>
      <c r="B52" s="359" t="s">
        <v>999</v>
      </c>
      <c r="C52" s="364">
        <v>1000000</v>
      </c>
      <c r="D52" s="392"/>
      <c r="E52" s="392">
        <f t="shared" si="2"/>
        <v>1000000</v>
      </c>
      <c r="F52" s="393"/>
    </row>
    <row r="53" spans="1:9" ht="15.75" customHeight="1" x14ac:dyDescent="0.2">
      <c r="A53" s="479" t="s">
        <v>14</v>
      </c>
      <c r="B53" s="359" t="s">
        <v>1000</v>
      </c>
      <c r="C53" s="364">
        <v>1000000</v>
      </c>
      <c r="D53" s="392">
        <v>-117835</v>
      </c>
      <c r="E53" s="392">
        <f t="shared" si="2"/>
        <v>882165</v>
      </c>
      <c r="F53" s="393"/>
    </row>
    <row r="54" spans="1:9" ht="15.75" customHeight="1" x14ac:dyDescent="0.2">
      <c r="A54" s="479" t="s">
        <v>17</v>
      </c>
      <c r="B54" s="359" t="s">
        <v>1001</v>
      </c>
      <c r="C54" s="364">
        <v>14200000</v>
      </c>
      <c r="D54" s="392">
        <v>-14200000</v>
      </c>
      <c r="E54" s="392">
        <f t="shared" si="2"/>
        <v>0</v>
      </c>
      <c r="F54" s="393"/>
    </row>
    <row r="55" spans="1:9" ht="15.75" customHeight="1" x14ac:dyDescent="0.2">
      <c r="A55" s="479" t="s">
        <v>20</v>
      </c>
      <c r="B55" s="359" t="s">
        <v>1002</v>
      </c>
      <c r="C55" s="364">
        <v>3800000</v>
      </c>
      <c r="D55" s="392"/>
      <c r="E55" s="392">
        <f t="shared" si="2"/>
        <v>3800000</v>
      </c>
      <c r="F55" s="393"/>
    </row>
    <row r="56" spans="1:9" ht="15.75" customHeight="1" x14ac:dyDescent="0.2">
      <c r="A56" s="479" t="s">
        <v>21</v>
      </c>
      <c r="B56" s="359" t="s">
        <v>1003</v>
      </c>
      <c r="C56" s="364">
        <v>12000000</v>
      </c>
      <c r="D56" s="392"/>
      <c r="E56" s="392">
        <f t="shared" si="2"/>
        <v>12000000</v>
      </c>
      <c r="F56" s="393"/>
    </row>
    <row r="57" spans="1:9" ht="15.75" customHeight="1" x14ac:dyDescent="0.2">
      <c r="A57" s="479" t="s">
        <v>23</v>
      </c>
      <c r="B57" s="359" t="s">
        <v>1004</v>
      </c>
      <c r="C57" s="364">
        <v>5000000</v>
      </c>
      <c r="D57" s="392">
        <v>-2100000</v>
      </c>
      <c r="E57" s="392">
        <f t="shared" si="2"/>
        <v>2900000</v>
      </c>
      <c r="F57" s="393"/>
    </row>
    <row r="58" spans="1:9" ht="15.75" customHeight="1" x14ac:dyDescent="0.2">
      <c r="A58" s="479" t="s">
        <v>26</v>
      </c>
      <c r="B58" s="360" t="s">
        <v>1005</v>
      </c>
      <c r="C58" s="364">
        <v>2000000</v>
      </c>
      <c r="D58" s="392">
        <v>-2000000</v>
      </c>
      <c r="E58" s="392">
        <f t="shared" si="2"/>
        <v>0</v>
      </c>
      <c r="F58" s="393"/>
    </row>
    <row r="59" spans="1:9" ht="15.75" customHeight="1" x14ac:dyDescent="0.2">
      <c r="A59" s="479" t="s">
        <v>29</v>
      </c>
      <c r="B59" s="360" t="s">
        <v>1006</v>
      </c>
      <c r="C59" s="364">
        <v>2000000</v>
      </c>
      <c r="D59" s="392">
        <v>-2000000</v>
      </c>
      <c r="E59" s="392">
        <f t="shared" si="2"/>
        <v>0</v>
      </c>
      <c r="F59" s="393"/>
    </row>
    <row r="60" spans="1:9" ht="15.75" customHeight="1" x14ac:dyDescent="0.2">
      <c r="A60" s="479" t="s">
        <v>32</v>
      </c>
      <c r="B60" s="360" t="s">
        <v>1007</v>
      </c>
      <c r="C60" s="364">
        <v>1000000</v>
      </c>
      <c r="D60" s="392"/>
      <c r="E60" s="392">
        <f t="shared" si="2"/>
        <v>1000000</v>
      </c>
      <c r="F60" s="393"/>
    </row>
    <row r="61" spans="1:9" s="398" customFormat="1" ht="15.75" customHeight="1" x14ac:dyDescent="0.2">
      <c r="A61" s="479"/>
      <c r="B61" s="360" t="s">
        <v>1057</v>
      </c>
      <c r="C61" s="364"/>
      <c r="D61" s="392">
        <v>3000000</v>
      </c>
      <c r="E61" s="392">
        <f t="shared" si="2"/>
        <v>3000000</v>
      </c>
      <c r="F61" s="393"/>
      <c r="I61" s="391"/>
    </row>
    <row r="62" spans="1:9" s="398" customFormat="1" ht="15.75" customHeight="1" x14ac:dyDescent="0.2">
      <c r="A62" s="479"/>
      <c r="B62" s="360" t="s">
        <v>1058</v>
      </c>
      <c r="C62" s="364"/>
      <c r="D62" s="392">
        <v>3000000</v>
      </c>
      <c r="E62" s="392">
        <f t="shared" si="2"/>
        <v>3000000</v>
      </c>
      <c r="F62" s="393"/>
      <c r="I62" s="391"/>
    </row>
    <row r="63" spans="1:9" s="398" customFormat="1" ht="15.75" customHeight="1" x14ac:dyDescent="0.2">
      <c r="A63" s="479"/>
      <c r="B63" s="360" t="s">
        <v>1062</v>
      </c>
      <c r="C63" s="364"/>
      <c r="D63" s="525">
        <v>33896993</v>
      </c>
      <c r="E63" s="392">
        <f t="shared" si="2"/>
        <v>33896993</v>
      </c>
      <c r="F63" s="393"/>
      <c r="I63" s="391"/>
    </row>
    <row r="64" spans="1:9" s="398" customFormat="1" ht="15.75" customHeight="1" x14ac:dyDescent="0.2">
      <c r="A64" s="479"/>
      <c r="B64" s="360" t="s">
        <v>1061</v>
      </c>
      <c r="C64" s="364"/>
      <c r="D64" s="525">
        <v>36000000</v>
      </c>
      <c r="E64" s="392">
        <f t="shared" si="2"/>
        <v>36000000</v>
      </c>
      <c r="F64" s="393"/>
      <c r="I64" s="391"/>
    </row>
    <row r="65" spans="1:9" s="398" customFormat="1" ht="15.75" customHeight="1" x14ac:dyDescent="0.2">
      <c r="A65" s="479"/>
      <c r="B65" s="360" t="s">
        <v>1059</v>
      </c>
      <c r="C65" s="364"/>
      <c r="D65" s="525">
        <v>12549977</v>
      </c>
      <c r="E65" s="392">
        <f t="shared" si="2"/>
        <v>12549977</v>
      </c>
      <c r="F65" s="393"/>
      <c r="I65" s="391"/>
    </row>
    <row r="66" spans="1:9" s="398" customFormat="1" ht="15.75" customHeight="1" x14ac:dyDescent="0.2">
      <c r="A66" s="479"/>
      <c r="B66" s="360" t="s">
        <v>1063</v>
      </c>
      <c r="C66" s="364"/>
      <c r="D66" s="525">
        <v>1537000</v>
      </c>
      <c r="E66" s="392">
        <f t="shared" si="2"/>
        <v>1537000</v>
      </c>
      <c r="F66" s="393"/>
      <c r="I66" s="391"/>
    </row>
    <row r="67" spans="1:9" s="398" customFormat="1" ht="15.75" customHeight="1" x14ac:dyDescent="0.2">
      <c r="A67" s="479"/>
      <c r="B67" s="360" t="s">
        <v>1060</v>
      </c>
      <c r="C67" s="364"/>
      <c r="D67" s="525"/>
      <c r="E67" s="392"/>
      <c r="F67" s="393"/>
      <c r="I67" s="391"/>
    </row>
    <row r="68" spans="1:9" s="398" customFormat="1" ht="15.75" customHeight="1" x14ac:dyDescent="0.2">
      <c r="A68" s="479"/>
      <c r="B68" s="360" t="s">
        <v>1056</v>
      </c>
      <c r="C68" s="364"/>
      <c r="D68" s="525">
        <v>1000000</v>
      </c>
      <c r="E68" s="392">
        <f>SUM(D68)</f>
        <v>1000000</v>
      </c>
      <c r="F68" s="393"/>
      <c r="I68" s="391"/>
    </row>
    <row r="69" spans="1:9" s="398" customFormat="1" ht="15.75" customHeight="1" x14ac:dyDescent="0.2">
      <c r="A69" s="479"/>
      <c r="B69" s="360" t="s">
        <v>1064</v>
      </c>
      <c r="C69" s="364"/>
      <c r="D69" s="525"/>
      <c r="E69" s="392"/>
      <c r="F69" s="393"/>
      <c r="I69" s="391"/>
    </row>
    <row r="70" spans="1:9" ht="15.75" customHeight="1" x14ac:dyDescent="0.2">
      <c r="A70" s="478" t="s">
        <v>33</v>
      </c>
      <c r="B70" s="361" t="s">
        <v>1008</v>
      </c>
      <c r="C70" s="365">
        <v>45650000</v>
      </c>
      <c r="D70" s="525">
        <f>SUM(D53:D69)</f>
        <v>70566135</v>
      </c>
      <c r="E70" s="392">
        <f>SUM(E51:E69)</f>
        <v>116216135</v>
      </c>
      <c r="F70" s="393"/>
    </row>
    <row r="71" spans="1:9" ht="15.75" customHeight="1" x14ac:dyDescent="0.2">
      <c r="A71" s="478" t="s">
        <v>35</v>
      </c>
      <c r="B71" s="362" t="s">
        <v>66</v>
      </c>
      <c r="C71" s="389"/>
      <c r="D71" s="525"/>
      <c r="E71" s="392"/>
      <c r="F71" s="393"/>
    </row>
    <row r="72" spans="1:9" ht="15.75" customHeight="1" x14ac:dyDescent="0.2">
      <c r="A72" s="479" t="s">
        <v>37</v>
      </c>
      <c r="B72" s="360" t="s">
        <v>1009</v>
      </c>
      <c r="C72" s="364">
        <v>60000000</v>
      </c>
      <c r="D72" s="526">
        <v>-12000000</v>
      </c>
      <c r="E72" s="392">
        <f t="shared" ref="E72:E82" si="3">SUM(C72:D72)</f>
        <v>48000000</v>
      </c>
      <c r="F72" s="393"/>
    </row>
    <row r="73" spans="1:9" ht="15.75" customHeight="1" x14ac:dyDescent="0.2">
      <c r="A73" s="479" t="s">
        <v>38</v>
      </c>
      <c r="B73" s="360" t="s">
        <v>1010</v>
      </c>
      <c r="C73" s="364">
        <v>2500000</v>
      </c>
      <c r="D73" s="526"/>
      <c r="E73" s="392">
        <f t="shared" si="3"/>
        <v>2500000</v>
      </c>
      <c r="F73" s="393"/>
    </row>
    <row r="74" spans="1:9" ht="15.75" customHeight="1" x14ac:dyDescent="0.2">
      <c r="A74" s="479" t="s">
        <v>40</v>
      </c>
      <c r="B74" s="360" t="s">
        <v>1011</v>
      </c>
      <c r="C74" s="364">
        <v>25000000</v>
      </c>
      <c r="D74" s="526">
        <v>-15745895</v>
      </c>
      <c r="E74" s="392">
        <f t="shared" si="3"/>
        <v>9254105</v>
      </c>
      <c r="F74" s="393"/>
    </row>
    <row r="75" spans="1:9" ht="15.75" customHeight="1" x14ac:dyDescent="0.2">
      <c r="A75" s="479" t="s">
        <v>41</v>
      </c>
      <c r="B75" s="360" t="s">
        <v>1012</v>
      </c>
      <c r="C75" s="364">
        <v>200000</v>
      </c>
      <c r="D75" s="526"/>
      <c r="E75" s="392">
        <f t="shared" si="3"/>
        <v>200000</v>
      </c>
      <c r="F75" s="393"/>
    </row>
    <row r="76" spans="1:9" ht="15.75" customHeight="1" x14ac:dyDescent="0.2">
      <c r="A76" s="479" t="s">
        <v>43</v>
      </c>
      <c r="B76" s="360" t="s">
        <v>1013</v>
      </c>
      <c r="C76" s="364">
        <v>1500000</v>
      </c>
      <c r="D76" s="526"/>
      <c r="E76" s="392">
        <f t="shared" si="3"/>
        <v>1500000</v>
      </c>
      <c r="F76" s="393"/>
    </row>
    <row r="77" spans="1:9" ht="15.75" customHeight="1" x14ac:dyDescent="0.2">
      <c r="A77" s="479" t="s">
        <v>46</v>
      </c>
      <c r="B77" s="360" t="s">
        <v>1014</v>
      </c>
      <c r="C77" s="364">
        <v>3000000</v>
      </c>
      <c r="D77" s="526">
        <v>-3000000</v>
      </c>
      <c r="E77" s="392">
        <f t="shared" si="3"/>
        <v>0</v>
      </c>
      <c r="F77" s="393"/>
    </row>
    <row r="78" spans="1:9" ht="15.75" customHeight="1" x14ac:dyDescent="0.2">
      <c r="A78" s="479" t="s">
        <v>49</v>
      </c>
      <c r="B78" s="360" t="s">
        <v>1015</v>
      </c>
      <c r="C78" s="364">
        <v>2000000</v>
      </c>
      <c r="D78" s="526"/>
      <c r="E78" s="392">
        <f t="shared" si="3"/>
        <v>2000000</v>
      </c>
      <c r="F78" s="393"/>
    </row>
    <row r="79" spans="1:9" ht="12.75" customHeight="1" x14ac:dyDescent="0.2">
      <c r="A79" s="479" t="s">
        <v>52</v>
      </c>
      <c r="B79" s="360" t="s">
        <v>1016</v>
      </c>
      <c r="C79" s="364">
        <v>4000000</v>
      </c>
      <c r="D79" s="526"/>
      <c r="E79" s="392">
        <f t="shared" si="3"/>
        <v>4000000</v>
      </c>
      <c r="F79" s="393"/>
    </row>
    <row r="80" spans="1:9" ht="12.75" customHeight="1" x14ac:dyDescent="0.2">
      <c r="A80" s="479" t="s">
        <v>55</v>
      </c>
      <c r="B80" s="360" t="s">
        <v>1017</v>
      </c>
      <c r="C80" s="364">
        <v>3000000</v>
      </c>
      <c r="D80" s="526">
        <v>-3000000</v>
      </c>
      <c r="E80" s="392">
        <f t="shared" si="3"/>
        <v>0</v>
      </c>
      <c r="F80" s="393"/>
    </row>
    <row r="81" spans="1:9" ht="12.75" customHeight="1" x14ac:dyDescent="0.2">
      <c r="A81" s="479" t="s">
        <v>58</v>
      </c>
      <c r="B81" s="360" t="s">
        <v>1018</v>
      </c>
      <c r="C81" s="364">
        <v>30000000</v>
      </c>
      <c r="D81" s="526">
        <v>-16000000</v>
      </c>
      <c r="E81" s="392">
        <f t="shared" si="3"/>
        <v>14000000</v>
      </c>
      <c r="F81" s="393"/>
    </row>
    <row r="82" spans="1:9" s="398" customFormat="1" ht="12.75" customHeight="1" x14ac:dyDescent="0.2">
      <c r="A82" s="479"/>
      <c r="B82" s="360"/>
      <c r="C82" s="364"/>
      <c r="D82" s="526">
        <v>12500000</v>
      </c>
      <c r="E82" s="392">
        <f t="shared" si="3"/>
        <v>12500000</v>
      </c>
      <c r="F82" s="393"/>
      <c r="I82" s="391"/>
    </row>
    <row r="83" spans="1:9" s="398" customFormat="1" ht="12.75" customHeight="1" x14ac:dyDescent="0.2">
      <c r="A83" s="479"/>
      <c r="B83" s="360" t="s">
        <v>1065</v>
      </c>
      <c r="C83" s="364"/>
      <c r="D83" s="394"/>
      <c r="E83" s="392"/>
      <c r="F83" s="393"/>
      <c r="I83" s="391"/>
    </row>
    <row r="84" spans="1:9" ht="12.75" customHeight="1" x14ac:dyDescent="0.2">
      <c r="A84" s="478" t="s">
        <v>59</v>
      </c>
      <c r="B84" s="363" t="s">
        <v>1008</v>
      </c>
      <c r="C84" s="365">
        <v>131200000</v>
      </c>
      <c r="D84" s="394">
        <f>SUM(D72:D82)</f>
        <v>-37245895</v>
      </c>
      <c r="E84" s="392">
        <f>SUM(C84:D84)</f>
        <v>93954105</v>
      </c>
      <c r="F84" s="393"/>
    </row>
    <row r="85" spans="1:9" ht="12.75" customHeight="1" x14ac:dyDescent="0.2">
      <c r="B85" s="206"/>
      <c r="C85" s="390"/>
      <c r="E85" s="393"/>
    </row>
    <row r="86" spans="1:9" s="530" customFormat="1" ht="12.75" customHeight="1" x14ac:dyDescent="0.2">
      <c r="B86" s="527"/>
      <c r="C86" s="528"/>
      <c r="D86" s="529"/>
      <c r="E86" s="529"/>
      <c r="F86" s="529"/>
      <c r="I86" s="529"/>
    </row>
    <row r="87" spans="1:9" s="530" customFormat="1" ht="12.75" customHeight="1" x14ac:dyDescent="0.2">
      <c r="B87" s="531"/>
      <c r="C87" s="528"/>
      <c r="D87" s="529"/>
      <c r="E87" s="529"/>
      <c r="F87" s="529"/>
      <c r="I87" s="529"/>
    </row>
    <row r="88" spans="1:9" s="530" customFormat="1" ht="12.75" customHeight="1" x14ac:dyDescent="0.2">
      <c r="B88" s="527"/>
      <c r="C88" s="528"/>
      <c r="D88" s="529"/>
      <c r="E88" s="529"/>
      <c r="F88" s="529"/>
      <c r="I88" s="529"/>
    </row>
    <row r="89" spans="1:9" s="530" customFormat="1" ht="12.75" customHeight="1" x14ac:dyDescent="0.2">
      <c r="B89" s="527"/>
      <c r="C89" s="528"/>
      <c r="D89" s="529"/>
      <c r="E89" s="529"/>
      <c r="F89" s="529"/>
      <c r="I89" s="529"/>
    </row>
    <row r="90" spans="1:9" s="530" customFormat="1" ht="12.75" customHeight="1" x14ac:dyDescent="0.2">
      <c r="B90" s="527"/>
      <c r="C90" s="528"/>
      <c r="D90" s="529"/>
      <c r="E90" s="529"/>
      <c r="F90" s="529"/>
      <c r="I90" s="529"/>
    </row>
    <row r="91" spans="1:9" s="530" customFormat="1" ht="12.75" customHeight="1" x14ac:dyDescent="0.2">
      <c r="B91" s="527"/>
      <c r="C91" s="528"/>
      <c r="D91" s="529"/>
      <c r="E91" s="529"/>
      <c r="F91" s="529"/>
      <c r="I91" s="529"/>
    </row>
    <row r="92" spans="1:9" s="530" customFormat="1" ht="12.75" customHeight="1" x14ac:dyDescent="0.2">
      <c r="B92" s="531"/>
      <c r="C92" s="528"/>
      <c r="D92" s="529"/>
      <c r="E92" s="529"/>
      <c r="F92" s="529"/>
      <c r="I92" s="529"/>
    </row>
    <row r="93" spans="1:9" s="530" customFormat="1" ht="12.75" customHeight="1" x14ac:dyDescent="0.2">
      <c r="B93" s="527"/>
      <c r="C93" s="528"/>
      <c r="D93" s="529"/>
      <c r="E93" s="529"/>
      <c r="F93" s="529"/>
      <c r="I93" s="529"/>
    </row>
    <row r="94" spans="1:9" s="530" customFormat="1" ht="12.75" customHeight="1" x14ac:dyDescent="0.2">
      <c r="B94" s="527"/>
      <c r="C94" s="528"/>
      <c r="D94" s="529"/>
      <c r="E94" s="529"/>
      <c r="F94" s="529"/>
      <c r="I94" s="529"/>
    </row>
    <row r="95" spans="1:9" s="530" customFormat="1" ht="12.75" customHeight="1" x14ac:dyDescent="0.2">
      <c r="B95" s="527"/>
      <c r="C95" s="528"/>
      <c r="D95" s="529"/>
      <c r="E95" s="529"/>
      <c r="F95" s="529"/>
      <c r="I95" s="529"/>
    </row>
    <row r="96" spans="1:9" s="530" customFormat="1" ht="12.75" customHeight="1" x14ac:dyDescent="0.2">
      <c r="B96" s="527"/>
      <c r="C96" s="528"/>
      <c r="D96" s="529"/>
      <c r="E96" s="529"/>
      <c r="F96" s="529"/>
      <c r="I96" s="529"/>
    </row>
    <row r="97" spans="2:10" s="530" customFormat="1" ht="12.75" customHeight="1" x14ac:dyDescent="0.2">
      <c r="B97" s="527"/>
      <c r="C97" s="528"/>
      <c r="D97" s="529"/>
      <c r="E97" s="529"/>
      <c r="F97" s="529"/>
      <c r="I97" s="529"/>
    </row>
    <row r="98" spans="2:10" s="530" customFormat="1" ht="12.75" customHeight="1" x14ac:dyDescent="0.2">
      <c r="B98" s="527"/>
      <c r="C98" s="528"/>
      <c r="D98" s="529"/>
      <c r="E98" s="529"/>
      <c r="F98" s="529"/>
      <c r="I98" s="529"/>
    </row>
    <row r="99" spans="2:10" s="530" customFormat="1" ht="12.75" customHeight="1" x14ac:dyDescent="0.2">
      <c r="B99" s="527"/>
      <c r="C99" s="528"/>
      <c r="D99" s="529"/>
      <c r="E99" s="529"/>
      <c r="F99" s="529"/>
      <c r="I99" s="529"/>
    </row>
    <row r="100" spans="2:10" s="530" customFormat="1" ht="12.75" customHeight="1" x14ac:dyDescent="0.2">
      <c r="B100" s="527"/>
      <c r="C100" s="528"/>
      <c r="D100" s="529"/>
      <c r="E100" s="529"/>
      <c r="F100" s="529"/>
      <c r="I100" s="529"/>
    </row>
    <row r="101" spans="2:10" s="530" customFormat="1" ht="12.75" customHeight="1" x14ac:dyDescent="0.2">
      <c r="B101" s="527"/>
      <c r="C101" s="528"/>
      <c r="D101" s="529"/>
      <c r="E101" s="529"/>
      <c r="F101" s="529"/>
      <c r="I101" s="529"/>
    </row>
    <row r="102" spans="2:10" s="530" customFormat="1" ht="12.75" customHeight="1" x14ac:dyDescent="0.2">
      <c r="B102" s="527"/>
      <c r="C102" s="528"/>
      <c r="D102" s="529"/>
      <c r="E102" s="529"/>
      <c r="F102" s="529"/>
      <c r="I102" s="529"/>
    </row>
    <row r="103" spans="2:10" s="530" customFormat="1" ht="12.75" customHeight="1" x14ac:dyDescent="0.2">
      <c r="B103" s="527"/>
      <c r="C103" s="528"/>
      <c r="D103" s="529"/>
      <c r="E103" s="529"/>
      <c r="F103" s="529"/>
      <c r="I103" s="529"/>
    </row>
    <row r="104" spans="2:10" s="530" customFormat="1" ht="12.75" customHeight="1" x14ac:dyDescent="0.2">
      <c r="B104" s="527"/>
      <c r="C104" s="528"/>
      <c r="D104" s="529"/>
      <c r="E104" s="529"/>
      <c r="F104" s="529"/>
      <c r="I104" s="532"/>
      <c r="J104" s="529"/>
    </row>
    <row r="105" spans="2:10" s="530" customFormat="1" ht="12.75" customHeight="1" x14ac:dyDescent="0.2">
      <c r="B105" s="527"/>
      <c r="C105" s="528"/>
      <c r="D105" s="529"/>
      <c r="E105" s="529"/>
      <c r="F105" s="529"/>
      <c r="I105" s="529"/>
    </row>
    <row r="106" spans="2:10" s="530" customFormat="1" ht="12.75" customHeight="1" x14ac:dyDescent="0.2">
      <c r="B106" s="527"/>
      <c r="C106" s="528"/>
      <c r="D106" s="529"/>
      <c r="E106" s="529"/>
      <c r="F106" s="529"/>
      <c r="I106" s="529"/>
    </row>
    <row r="107" spans="2:10" s="530" customFormat="1" ht="12.75" customHeight="1" x14ac:dyDescent="0.2">
      <c r="B107" s="527"/>
      <c r="C107" s="528"/>
      <c r="D107" s="529"/>
      <c r="E107" s="529"/>
      <c r="F107" s="529"/>
      <c r="I107" s="529"/>
    </row>
    <row r="108" spans="2:10" s="530" customFormat="1" ht="12.75" customHeight="1" x14ac:dyDescent="0.2">
      <c r="B108" s="527"/>
      <c r="C108" s="528"/>
      <c r="D108" s="529"/>
      <c r="E108" s="529"/>
      <c r="F108" s="529"/>
      <c r="I108" s="529"/>
    </row>
    <row r="109" spans="2:10" s="530" customFormat="1" ht="12.75" customHeight="1" x14ac:dyDescent="0.2">
      <c r="B109" s="527"/>
      <c r="C109" s="528"/>
      <c r="D109" s="529"/>
      <c r="E109" s="529"/>
      <c r="F109" s="529"/>
      <c r="I109" s="529"/>
    </row>
    <row r="110" spans="2:10" s="530" customFormat="1" ht="12.75" customHeight="1" x14ac:dyDescent="0.2">
      <c r="B110" s="527"/>
      <c r="C110" s="528"/>
      <c r="D110" s="529"/>
      <c r="E110" s="529"/>
      <c r="F110" s="529"/>
      <c r="I110" s="529"/>
    </row>
    <row r="111" spans="2:10" s="530" customFormat="1" ht="12.75" customHeight="1" x14ac:dyDescent="0.2">
      <c r="B111" s="527"/>
      <c r="C111" s="528"/>
      <c r="D111" s="529"/>
      <c r="E111" s="529"/>
      <c r="F111" s="529"/>
      <c r="I111" s="529"/>
    </row>
    <row r="112" spans="2:10" s="530" customFormat="1" ht="12.75" customHeight="1" x14ac:dyDescent="0.2">
      <c r="B112" s="527"/>
      <c r="C112" s="528"/>
      <c r="D112" s="529"/>
      <c r="E112" s="529"/>
      <c r="F112" s="529"/>
      <c r="I112" s="529"/>
    </row>
    <row r="113" spans="2:10" s="530" customFormat="1" ht="12.75" customHeight="1" x14ac:dyDescent="0.2">
      <c r="B113" s="527"/>
      <c r="C113" s="528"/>
      <c r="D113" s="529"/>
      <c r="E113" s="529"/>
      <c r="F113" s="529"/>
      <c r="I113" s="529"/>
    </row>
    <row r="114" spans="2:10" s="530" customFormat="1" ht="12.75" customHeight="1" x14ac:dyDescent="0.2">
      <c r="B114" s="527"/>
      <c r="C114" s="528"/>
      <c r="D114" s="529"/>
      <c r="E114" s="529"/>
      <c r="F114" s="529"/>
      <c r="I114" s="529"/>
    </row>
    <row r="115" spans="2:10" s="530" customFormat="1" ht="12.75" customHeight="1" x14ac:dyDescent="0.2">
      <c r="B115" s="527"/>
      <c r="C115" s="528"/>
      <c r="D115" s="529"/>
      <c r="E115" s="529"/>
      <c r="F115" s="529"/>
      <c r="I115" s="529"/>
    </row>
    <row r="116" spans="2:10" s="530" customFormat="1" ht="12.75" customHeight="1" x14ac:dyDescent="0.2">
      <c r="B116" s="527"/>
      <c r="C116" s="528"/>
      <c r="D116" s="529"/>
      <c r="E116" s="529"/>
      <c r="F116" s="529"/>
      <c r="I116" s="529"/>
    </row>
    <row r="117" spans="2:10" s="530" customFormat="1" ht="12.75" customHeight="1" x14ac:dyDescent="0.2">
      <c r="B117" s="527"/>
      <c r="C117" s="528"/>
      <c r="D117" s="529"/>
      <c r="E117" s="529"/>
      <c r="F117" s="529"/>
      <c r="I117" s="529"/>
      <c r="J117" s="529"/>
    </row>
    <row r="118" spans="2:10" s="530" customFormat="1" ht="12.75" customHeight="1" x14ac:dyDescent="0.2">
      <c r="B118" s="527"/>
      <c r="C118" s="528"/>
      <c r="D118" s="529"/>
      <c r="E118" s="529"/>
      <c r="F118" s="529"/>
      <c r="I118" s="529"/>
    </row>
    <row r="119" spans="2:10" s="530" customFormat="1" ht="12.75" customHeight="1" x14ac:dyDescent="0.2">
      <c r="B119" s="527"/>
      <c r="C119" s="528"/>
      <c r="D119" s="529"/>
      <c r="E119" s="529"/>
      <c r="F119" s="529"/>
      <c r="I119" s="529"/>
    </row>
    <row r="120" spans="2:10" s="530" customFormat="1" ht="12.75" customHeight="1" x14ac:dyDescent="0.2">
      <c r="B120" s="527"/>
      <c r="C120" s="528"/>
      <c r="D120" s="529"/>
      <c r="E120" s="529"/>
      <c r="F120" s="529"/>
      <c r="I120" s="529"/>
    </row>
    <row r="121" spans="2:10" s="530" customFormat="1" ht="12.75" customHeight="1" x14ac:dyDescent="0.2">
      <c r="B121" s="527"/>
      <c r="C121" s="528"/>
      <c r="D121" s="529"/>
      <c r="E121" s="529"/>
      <c r="F121" s="529"/>
      <c r="I121" s="529"/>
    </row>
    <row r="122" spans="2:10" s="530" customFormat="1" ht="12.75" customHeight="1" x14ac:dyDescent="0.2">
      <c r="B122" s="527"/>
      <c r="C122" s="528"/>
      <c r="D122" s="529"/>
      <c r="E122" s="529"/>
      <c r="F122" s="529"/>
      <c r="I122" s="529"/>
    </row>
    <row r="123" spans="2:10" s="530" customFormat="1" ht="12.75" customHeight="1" x14ac:dyDescent="0.2">
      <c r="B123" s="527"/>
      <c r="C123" s="528"/>
      <c r="D123" s="529"/>
      <c r="E123" s="529"/>
      <c r="F123" s="529"/>
      <c r="I123" s="529"/>
    </row>
    <row r="124" spans="2:10" s="530" customFormat="1" ht="12.75" customHeight="1" x14ac:dyDescent="0.2">
      <c r="B124" s="527"/>
      <c r="C124" s="528"/>
      <c r="D124" s="529"/>
      <c r="E124" s="529"/>
      <c r="F124" s="529"/>
      <c r="I124" s="529"/>
    </row>
    <row r="125" spans="2:10" s="530" customFormat="1" ht="12.75" customHeight="1" x14ac:dyDescent="0.2">
      <c r="B125" s="527"/>
      <c r="C125" s="528"/>
      <c r="D125" s="529"/>
      <c r="E125" s="529"/>
      <c r="F125" s="529"/>
      <c r="I125" s="529"/>
    </row>
    <row r="126" spans="2:10" s="530" customFormat="1" ht="12.75" customHeight="1" x14ac:dyDescent="0.2">
      <c r="B126" s="527"/>
      <c r="C126" s="528"/>
      <c r="D126" s="529"/>
      <c r="E126" s="529"/>
      <c r="F126" s="529"/>
      <c r="I126" s="529"/>
    </row>
    <row r="127" spans="2:10" s="530" customFormat="1" ht="12.75" customHeight="1" x14ac:dyDescent="0.2">
      <c r="B127" s="527"/>
      <c r="C127" s="528"/>
      <c r="D127" s="529"/>
      <c r="E127" s="529"/>
      <c r="F127" s="529"/>
      <c r="I127" s="529"/>
    </row>
    <row r="128" spans="2:10" s="530" customFormat="1" ht="12.75" customHeight="1" x14ac:dyDescent="0.2">
      <c r="B128" s="527"/>
      <c r="C128" s="528"/>
      <c r="D128" s="529"/>
      <c r="E128" s="529"/>
      <c r="F128" s="529"/>
      <c r="I128" s="529"/>
    </row>
    <row r="129" spans="2:9" s="530" customFormat="1" ht="12.75" customHeight="1" x14ac:dyDescent="0.2">
      <c r="B129" s="527"/>
      <c r="C129" s="528"/>
      <c r="D129" s="529"/>
      <c r="E129" s="529"/>
      <c r="F129" s="529"/>
      <c r="I129" s="529"/>
    </row>
    <row r="130" spans="2:9" s="530" customFormat="1" ht="12.75" customHeight="1" x14ac:dyDescent="0.2">
      <c r="B130" s="527"/>
      <c r="C130" s="528"/>
      <c r="D130" s="529"/>
      <c r="E130" s="529"/>
      <c r="F130" s="529"/>
      <c r="I130" s="529"/>
    </row>
    <row r="131" spans="2:9" s="530" customFormat="1" ht="12.75" customHeight="1" x14ac:dyDescent="0.2">
      <c r="B131" s="527"/>
      <c r="C131" s="528"/>
      <c r="D131" s="529"/>
      <c r="E131" s="529"/>
      <c r="F131" s="529"/>
      <c r="I131" s="529"/>
    </row>
    <row r="132" spans="2:9" s="530" customFormat="1" ht="12.75" customHeight="1" x14ac:dyDescent="0.2">
      <c r="B132" s="527"/>
      <c r="C132" s="528"/>
      <c r="D132" s="529"/>
      <c r="E132" s="529"/>
      <c r="F132" s="529"/>
      <c r="I132" s="529"/>
    </row>
    <row r="133" spans="2:9" s="530" customFormat="1" ht="12.75" customHeight="1" x14ac:dyDescent="0.2">
      <c r="B133" s="527"/>
      <c r="C133" s="528"/>
      <c r="D133" s="529"/>
      <c r="E133" s="529"/>
      <c r="F133" s="529"/>
      <c r="I133" s="529"/>
    </row>
    <row r="134" spans="2:9" s="530" customFormat="1" ht="12.75" customHeight="1" x14ac:dyDescent="0.2">
      <c r="B134" s="527"/>
      <c r="C134" s="528"/>
      <c r="D134" s="529"/>
      <c r="E134" s="529"/>
      <c r="F134" s="529"/>
      <c r="I134" s="529"/>
    </row>
    <row r="135" spans="2:9" s="530" customFormat="1" ht="12.75" customHeight="1" x14ac:dyDescent="0.2">
      <c r="B135" s="527"/>
      <c r="C135" s="528"/>
      <c r="D135" s="529"/>
      <c r="E135" s="529"/>
      <c r="F135" s="529"/>
      <c r="I135" s="529"/>
    </row>
    <row r="136" spans="2:9" s="530" customFormat="1" ht="12.75" customHeight="1" x14ac:dyDescent="0.2">
      <c r="B136" s="527"/>
      <c r="C136" s="528"/>
      <c r="D136" s="529"/>
      <c r="E136" s="529"/>
      <c r="F136" s="529"/>
      <c r="I136" s="529"/>
    </row>
    <row r="137" spans="2:9" s="530" customFormat="1" ht="12.75" customHeight="1" x14ac:dyDescent="0.2">
      <c r="B137" s="527"/>
      <c r="C137" s="528"/>
      <c r="D137" s="529"/>
      <c r="E137" s="529"/>
      <c r="F137" s="529"/>
      <c r="I137" s="529"/>
    </row>
    <row r="138" spans="2:9" s="530" customFormat="1" ht="12.75" customHeight="1" x14ac:dyDescent="0.2">
      <c r="B138" s="527"/>
      <c r="C138" s="528"/>
      <c r="D138" s="529"/>
      <c r="E138" s="529"/>
      <c r="F138" s="529"/>
      <c r="I138" s="529"/>
    </row>
    <row r="139" spans="2:9" s="530" customFormat="1" ht="12.75" customHeight="1" x14ac:dyDescent="0.2">
      <c r="B139" s="527"/>
      <c r="C139" s="528"/>
      <c r="D139" s="529"/>
      <c r="E139" s="529"/>
      <c r="F139" s="529"/>
      <c r="I139" s="529"/>
    </row>
    <row r="140" spans="2:9" s="530" customFormat="1" ht="12.75" customHeight="1" x14ac:dyDescent="0.2">
      <c r="B140" s="527"/>
      <c r="C140" s="528"/>
      <c r="D140" s="529"/>
      <c r="E140" s="529"/>
      <c r="F140" s="529"/>
      <c r="I140" s="529"/>
    </row>
    <row r="141" spans="2:9" s="530" customFormat="1" ht="12.75" customHeight="1" x14ac:dyDescent="0.2">
      <c r="B141" s="527"/>
      <c r="C141" s="528"/>
      <c r="D141" s="529"/>
      <c r="E141" s="529"/>
      <c r="F141" s="529"/>
      <c r="I141" s="529"/>
    </row>
    <row r="142" spans="2:9" s="530" customFormat="1" ht="12.75" customHeight="1" x14ac:dyDescent="0.2">
      <c r="B142" s="527"/>
      <c r="C142" s="528"/>
      <c r="D142" s="529"/>
      <c r="E142" s="529"/>
      <c r="F142" s="529"/>
      <c r="I142" s="529"/>
    </row>
    <row r="143" spans="2:9" s="530" customFormat="1" ht="12.75" customHeight="1" x14ac:dyDescent="0.2">
      <c r="B143" s="527"/>
      <c r="C143" s="528"/>
      <c r="D143" s="529"/>
      <c r="E143" s="529"/>
      <c r="F143" s="529"/>
      <c r="I143" s="529"/>
    </row>
    <row r="144" spans="2:9" s="530" customFormat="1" ht="12.75" customHeight="1" x14ac:dyDescent="0.2">
      <c r="B144" s="527"/>
      <c r="C144" s="528"/>
      <c r="D144" s="529"/>
      <c r="E144" s="529"/>
      <c r="F144" s="529"/>
      <c r="I144" s="529"/>
    </row>
    <row r="145" spans="2:9" s="530" customFormat="1" ht="12.75" customHeight="1" x14ac:dyDescent="0.2">
      <c r="B145" s="527"/>
      <c r="C145" s="528"/>
      <c r="D145" s="529"/>
      <c r="E145" s="529"/>
      <c r="F145" s="529"/>
      <c r="I145" s="529"/>
    </row>
    <row r="146" spans="2:9" s="530" customFormat="1" ht="12.75" customHeight="1" x14ac:dyDescent="0.2">
      <c r="B146" s="527"/>
      <c r="C146" s="528"/>
      <c r="D146" s="529"/>
      <c r="E146" s="529"/>
      <c r="F146" s="529"/>
      <c r="I146" s="529"/>
    </row>
    <row r="147" spans="2:9" s="530" customFormat="1" ht="12.75" customHeight="1" x14ac:dyDescent="0.2">
      <c r="B147" s="527"/>
      <c r="C147" s="528"/>
      <c r="D147" s="529"/>
      <c r="E147" s="529"/>
      <c r="F147" s="529"/>
      <c r="I147" s="529"/>
    </row>
    <row r="148" spans="2:9" s="530" customFormat="1" ht="12.75" customHeight="1" x14ac:dyDescent="0.2">
      <c r="B148" s="527"/>
      <c r="C148" s="528"/>
      <c r="D148" s="529"/>
      <c r="E148" s="529"/>
      <c r="F148" s="529"/>
      <c r="I148" s="529"/>
    </row>
    <row r="149" spans="2:9" s="530" customFormat="1" ht="12.75" customHeight="1" x14ac:dyDescent="0.2">
      <c r="B149" s="527"/>
      <c r="C149" s="528"/>
      <c r="D149" s="529"/>
      <c r="E149" s="529"/>
      <c r="F149" s="529"/>
      <c r="I149" s="529"/>
    </row>
    <row r="150" spans="2:9" s="530" customFormat="1" ht="12.75" customHeight="1" x14ac:dyDescent="0.2">
      <c r="B150" s="527"/>
      <c r="C150" s="528"/>
      <c r="D150" s="529"/>
      <c r="E150" s="529"/>
      <c r="F150" s="529"/>
      <c r="I150" s="529"/>
    </row>
    <row r="151" spans="2:9" ht="12.75" customHeight="1" x14ac:dyDescent="0.2">
      <c r="B151" s="206"/>
      <c r="C151" s="390"/>
    </row>
    <row r="152" spans="2:9" ht="12.75" customHeight="1" x14ac:dyDescent="0.2">
      <c r="B152" s="206"/>
      <c r="C152" s="390"/>
    </row>
    <row r="153" spans="2:9" s="530" customFormat="1" ht="12.75" customHeight="1" x14ac:dyDescent="0.2">
      <c r="B153" s="527"/>
      <c r="C153" s="528"/>
      <c r="D153" s="529"/>
      <c r="E153" s="529"/>
      <c r="F153" s="529"/>
      <c r="I153" s="529"/>
    </row>
    <row r="154" spans="2:9" s="530" customFormat="1" ht="12.75" customHeight="1" x14ac:dyDescent="0.2">
      <c r="B154" s="527"/>
      <c r="C154" s="528"/>
      <c r="D154" s="529"/>
      <c r="E154" s="529"/>
      <c r="F154" s="529"/>
      <c r="I154" s="529"/>
    </row>
    <row r="155" spans="2:9" s="530" customFormat="1" ht="12.75" customHeight="1" x14ac:dyDescent="0.2">
      <c r="B155" s="527"/>
      <c r="C155" s="528"/>
      <c r="D155" s="529"/>
      <c r="E155" s="529"/>
      <c r="F155" s="529"/>
      <c r="I155" s="529"/>
    </row>
    <row r="156" spans="2:9" s="530" customFormat="1" ht="12.75" customHeight="1" x14ac:dyDescent="0.2">
      <c r="B156" s="527"/>
      <c r="C156" s="528"/>
      <c r="D156" s="529"/>
      <c r="E156" s="529"/>
      <c r="F156" s="529"/>
      <c r="I156" s="529"/>
    </row>
    <row r="157" spans="2:9" s="530" customFormat="1" ht="12.75" customHeight="1" x14ac:dyDescent="0.2">
      <c r="B157" s="527"/>
      <c r="C157" s="528"/>
      <c r="D157" s="529"/>
      <c r="E157" s="529"/>
      <c r="F157" s="529"/>
      <c r="I157" s="529"/>
    </row>
    <row r="158" spans="2:9" s="530" customFormat="1" ht="12.75" customHeight="1" x14ac:dyDescent="0.2">
      <c r="B158" s="527"/>
      <c r="C158" s="528"/>
      <c r="D158" s="529"/>
      <c r="E158" s="529"/>
      <c r="F158" s="529"/>
      <c r="I158" s="529"/>
    </row>
    <row r="159" spans="2:9" s="530" customFormat="1" ht="12.75" customHeight="1" x14ac:dyDescent="0.2">
      <c r="B159" s="527"/>
      <c r="C159" s="528"/>
      <c r="D159" s="529"/>
      <c r="E159" s="529"/>
      <c r="F159" s="529"/>
      <c r="I159" s="529"/>
    </row>
    <row r="160" spans="2:9" s="530" customFormat="1" ht="12.75" customHeight="1" x14ac:dyDescent="0.2">
      <c r="B160" s="527"/>
      <c r="C160" s="528"/>
      <c r="D160" s="529"/>
      <c r="E160" s="529"/>
      <c r="F160" s="529"/>
      <c r="I160" s="529"/>
    </row>
    <row r="161" spans="2:9" s="530" customFormat="1" ht="12.75" customHeight="1" x14ac:dyDescent="0.2">
      <c r="B161" s="527"/>
      <c r="C161" s="528"/>
      <c r="D161" s="529"/>
      <c r="E161" s="529"/>
      <c r="F161" s="529"/>
      <c r="I161" s="529"/>
    </row>
    <row r="162" spans="2:9" s="530" customFormat="1" ht="12.75" customHeight="1" x14ac:dyDescent="0.2">
      <c r="B162" s="527"/>
      <c r="C162" s="528"/>
      <c r="D162" s="529"/>
      <c r="E162" s="529"/>
      <c r="F162" s="529"/>
      <c r="I162" s="529"/>
    </row>
    <row r="163" spans="2:9" s="530" customFormat="1" ht="12.75" customHeight="1" x14ac:dyDescent="0.2">
      <c r="B163" s="527"/>
      <c r="C163" s="528"/>
      <c r="D163" s="529"/>
      <c r="E163" s="529"/>
      <c r="F163" s="529"/>
      <c r="I163" s="529"/>
    </row>
    <row r="164" spans="2:9" s="530" customFormat="1" ht="12.75" customHeight="1" x14ac:dyDescent="0.2">
      <c r="B164" s="527"/>
      <c r="C164" s="528"/>
      <c r="D164" s="529"/>
      <c r="E164" s="529"/>
      <c r="F164" s="529"/>
      <c r="I164" s="529"/>
    </row>
    <row r="165" spans="2:9" s="530" customFormat="1" ht="12.75" customHeight="1" x14ac:dyDescent="0.2">
      <c r="B165" s="527"/>
      <c r="C165" s="528"/>
      <c r="D165" s="529"/>
      <c r="E165" s="529"/>
      <c r="F165" s="529"/>
      <c r="I165" s="529"/>
    </row>
    <row r="166" spans="2:9" s="530" customFormat="1" ht="12.75" customHeight="1" x14ac:dyDescent="0.2">
      <c r="B166" s="527"/>
      <c r="C166" s="528"/>
      <c r="D166" s="529"/>
      <c r="E166" s="529"/>
      <c r="F166" s="529"/>
      <c r="I166" s="529"/>
    </row>
    <row r="167" spans="2:9" s="530" customFormat="1" ht="12.75" customHeight="1" x14ac:dyDescent="0.2">
      <c r="B167" s="527"/>
      <c r="C167" s="528"/>
      <c r="D167" s="529"/>
      <c r="E167" s="529"/>
      <c r="F167" s="529"/>
      <c r="I167" s="529"/>
    </row>
    <row r="168" spans="2:9" s="530" customFormat="1" ht="12.75" customHeight="1" x14ac:dyDescent="0.2">
      <c r="B168" s="527"/>
      <c r="C168" s="528"/>
      <c r="D168" s="529"/>
      <c r="E168" s="529"/>
      <c r="F168" s="529"/>
      <c r="I168" s="529"/>
    </row>
    <row r="169" spans="2:9" s="530" customFormat="1" ht="12.75" customHeight="1" x14ac:dyDescent="0.2">
      <c r="B169" s="527"/>
      <c r="C169" s="528"/>
      <c r="D169" s="529"/>
      <c r="E169" s="529"/>
      <c r="F169" s="529"/>
      <c r="I169" s="529"/>
    </row>
    <row r="170" spans="2:9" s="530" customFormat="1" ht="12.75" customHeight="1" x14ac:dyDescent="0.2">
      <c r="B170" s="527"/>
      <c r="C170" s="528"/>
      <c r="D170" s="529"/>
      <c r="E170" s="529"/>
      <c r="F170" s="529"/>
      <c r="I170" s="529"/>
    </row>
    <row r="171" spans="2:9" s="530" customFormat="1" ht="12.75" customHeight="1" x14ac:dyDescent="0.2">
      <c r="B171" s="527"/>
      <c r="C171" s="528"/>
      <c r="D171" s="529"/>
      <c r="E171" s="529"/>
      <c r="F171" s="529"/>
      <c r="I171" s="529"/>
    </row>
    <row r="172" spans="2:9" s="530" customFormat="1" ht="12.75" customHeight="1" x14ac:dyDescent="0.2">
      <c r="B172" s="527"/>
      <c r="C172" s="528"/>
      <c r="D172" s="529"/>
      <c r="E172" s="529"/>
      <c r="F172" s="529"/>
      <c r="I172" s="529"/>
    </row>
    <row r="173" spans="2:9" s="530" customFormat="1" ht="12.75" customHeight="1" x14ac:dyDescent="0.2">
      <c r="B173" s="527"/>
      <c r="C173" s="528"/>
      <c r="D173" s="529"/>
      <c r="E173" s="529"/>
      <c r="F173" s="529"/>
      <c r="I173" s="529"/>
    </row>
    <row r="174" spans="2:9" s="530" customFormat="1" ht="12.75" customHeight="1" x14ac:dyDescent="0.2">
      <c r="B174" s="527"/>
      <c r="C174" s="528"/>
      <c r="D174" s="529"/>
      <c r="E174" s="529"/>
      <c r="F174" s="529"/>
      <c r="I174" s="529"/>
    </row>
    <row r="175" spans="2:9" s="530" customFormat="1" ht="12.75" customHeight="1" x14ac:dyDescent="0.2">
      <c r="B175" s="527"/>
      <c r="C175" s="528"/>
      <c r="D175" s="529"/>
      <c r="E175" s="529"/>
      <c r="F175" s="529"/>
      <c r="I175" s="529"/>
    </row>
    <row r="176" spans="2:9" s="530" customFormat="1" ht="12.75" customHeight="1" x14ac:dyDescent="0.2">
      <c r="B176" s="527"/>
      <c r="C176" s="528"/>
      <c r="D176" s="529"/>
      <c r="E176" s="529"/>
      <c r="F176" s="529"/>
      <c r="I176" s="529"/>
    </row>
    <row r="177" spans="2:9" s="530" customFormat="1" ht="12.75" customHeight="1" x14ac:dyDescent="0.2">
      <c r="B177" s="527"/>
      <c r="C177" s="528"/>
      <c r="D177" s="529"/>
      <c r="E177" s="529"/>
      <c r="F177" s="529"/>
      <c r="I177" s="529"/>
    </row>
    <row r="178" spans="2:9" s="530" customFormat="1" ht="12.75" customHeight="1" x14ac:dyDescent="0.2">
      <c r="B178" s="527"/>
      <c r="C178" s="528"/>
      <c r="D178" s="529"/>
      <c r="E178" s="529"/>
      <c r="F178" s="529"/>
      <c r="I178" s="529"/>
    </row>
    <row r="179" spans="2:9" s="530" customFormat="1" ht="12.75" customHeight="1" x14ac:dyDescent="0.2">
      <c r="B179" s="527"/>
      <c r="C179" s="528"/>
      <c r="D179" s="529"/>
      <c r="E179" s="529"/>
      <c r="F179" s="529"/>
      <c r="I179" s="529"/>
    </row>
    <row r="180" spans="2:9" s="530" customFormat="1" ht="12.75" customHeight="1" x14ac:dyDescent="0.2">
      <c r="B180" s="527"/>
      <c r="C180" s="528"/>
      <c r="D180" s="529"/>
      <c r="E180" s="529"/>
      <c r="F180" s="529"/>
      <c r="I180" s="529"/>
    </row>
    <row r="181" spans="2:9" s="530" customFormat="1" ht="12.75" customHeight="1" x14ac:dyDescent="0.2">
      <c r="B181" s="527"/>
      <c r="C181" s="528"/>
      <c r="D181" s="529"/>
      <c r="E181" s="529"/>
      <c r="F181" s="529"/>
      <c r="I181" s="529"/>
    </row>
    <row r="182" spans="2:9" s="530" customFormat="1" ht="12.75" customHeight="1" x14ac:dyDescent="0.2">
      <c r="B182" s="527"/>
      <c r="C182" s="528"/>
      <c r="D182" s="529"/>
      <c r="E182" s="529"/>
      <c r="F182" s="529"/>
      <c r="I182" s="529"/>
    </row>
    <row r="183" spans="2:9" s="530" customFormat="1" ht="12.75" customHeight="1" x14ac:dyDescent="0.2">
      <c r="B183" s="527"/>
      <c r="C183" s="528"/>
      <c r="D183" s="529"/>
      <c r="E183" s="529"/>
      <c r="F183" s="529"/>
      <c r="I183" s="529"/>
    </row>
    <row r="184" spans="2:9" s="530" customFormat="1" ht="12.75" customHeight="1" x14ac:dyDescent="0.2">
      <c r="B184" s="527"/>
      <c r="C184" s="528"/>
      <c r="D184" s="529"/>
      <c r="E184" s="529"/>
      <c r="F184" s="529"/>
      <c r="I184" s="529"/>
    </row>
    <row r="185" spans="2:9" s="530" customFormat="1" ht="12.75" customHeight="1" x14ac:dyDescent="0.2">
      <c r="B185" s="527"/>
      <c r="C185" s="528"/>
      <c r="D185" s="529"/>
      <c r="E185" s="529"/>
      <c r="F185" s="529"/>
      <c r="I185" s="529"/>
    </row>
    <row r="186" spans="2:9" s="530" customFormat="1" ht="12.75" customHeight="1" x14ac:dyDescent="0.2">
      <c r="B186" s="527"/>
      <c r="C186" s="528"/>
      <c r="D186" s="529"/>
      <c r="E186" s="529"/>
      <c r="F186" s="529"/>
      <c r="I186" s="529"/>
    </row>
    <row r="187" spans="2:9" s="530" customFormat="1" ht="12.75" customHeight="1" x14ac:dyDescent="0.2">
      <c r="B187" s="527"/>
      <c r="C187" s="528"/>
      <c r="D187" s="529"/>
      <c r="E187" s="529"/>
      <c r="F187" s="529"/>
      <c r="I187" s="529"/>
    </row>
    <row r="188" spans="2:9" s="530" customFormat="1" ht="12.75" customHeight="1" x14ac:dyDescent="0.2">
      <c r="B188" s="527"/>
      <c r="C188" s="528"/>
      <c r="D188" s="529"/>
      <c r="E188" s="529"/>
      <c r="F188" s="529"/>
      <c r="I188" s="529"/>
    </row>
    <row r="189" spans="2:9" s="530" customFormat="1" ht="12.75" customHeight="1" x14ac:dyDescent="0.2">
      <c r="B189" s="527"/>
      <c r="C189" s="528"/>
      <c r="D189" s="529"/>
      <c r="E189" s="529"/>
      <c r="F189" s="529"/>
      <c r="I189" s="529"/>
    </row>
    <row r="190" spans="2:9" s="530" customFormat="1" ht="12.75" customHeight="1" x14ac:dyDescent="0.2">
      <c r="B190" s="527"/>
      <c r="C190" s="528"/>
      <c r="D190" s="529"/>
      <c r="E190" s="529"/>
      <c r="F190" s="529"/>
      <c r="I190" s="529"/>
    </row>
    <row r="191" spans="2:9" s="530" customFormat="1" ht="12.75" customHeight="1" x14ac:dyDescent="0.2">
      <c r="B191" s="527"/>
      <c r="C191" s="528"/>
      <c r="D191" s="529"/>
      <c r="E191" s="529"/>
      <c r="F191" s="529"/>
      <c r="I191" s="529"/>
    </row>
    <row r="192" spans="2:9" s="530" customFormat="1" ht="12.75" customHeight="1" x14ac:dyDescent="0.2">
      <c r="B192" s="527"/>
      <c r="C192" s="528"/>
      <c r="D192" s="529"/>
      <c r="E192" s="529"/>
      <c r="F192" s="529"/>
      <c r="I192" s="529"/>
    </row>
    <row r="193" spans="2:9" s="530" customFormat="1" ht="12.75" customHeight="1" x14ac:dyDescent="0.2">
      <c r="B193" s="527"/>
      <c r="C193" s="528"/>
      <c r="D193" s="529"/>
      <c r="E193" s="529"/>
      <c r="F193" s="529"/>
      <c r="I193" s="529"/>
    </row>
    <row r="194" spans="2:9" s="530" customFormat="1" ht="12.75" customHeight="1" x14ac:dyDescent="0.2">
      <c r="B194" s="527"/>
      <c r="C194" s="528"/>
      <c r="D194" s="529"/>
      <c r="E194" s="529"/>
      <c r="F194" s="529"/>
      <c r="I194" s="529"/>
    </row>
    <row r="195" spans="2:9" s="530" customFormat="1" ht="12.75" customHeight="1" x14ac:dyDescent="0.2">
      <c r="B195" s="527"/>
      <c r="C195" s="528"/>
      <c r="D195" s="529"/>
      <c r="E195" s="529"/>
      <c r="F195" s="529"/>
      <c r="I195" s="529"/>
    </row>
    <row r="196" spans="2:9" s="530" customFormat="1" ht="12.75" customHeight="1" x14ac:dyDescent="0.2">
      <c r="B196" s="527"/>
      <c r="C196" s="528"/>
      <c r="D196" s="529"/>
      <c r="E196" s="529"/>
      <c r="F196" s="529"/>
      <c r="I196" s="529"/>
    </row>
    <row r="197" spans="2:9" s="530" customFormat="1" ht="12.75" customHeight="1" x14ac:dyDescent="0.2">
      <c r="B197" s="527"/>
      <c r="C197" s="528"/>
      <c r="D197" s="529"/>
      <c r="E197" s="529"/>
      <c r="F197" s="529"/>
      <c r="I197" s="529"/>
    </row>
    <row r="198" spans="2:9" s="530" customFormat="1" ht="12.75" customHeight="1" x14ac:dyDescent="0.2">
      <c r="B198" s="527"/>
      <c r="C198" s="528"/>
      <c r="D198" s="529"/>
      <c r="E198" s="529"/>
      <c r="F198" s="529"/>
      <c r="I198" s="529"/>
    </row>
    <row r="199" spans="2:9" s="530" customFormat="1" ht="12.75" customHeight="1" x14ac:dyDescent="0.2">
      <c r="B199" s="527"/>
      <c r="C199" s="528"/>
      <c r="D199" s="529"/>
      <c r="E199" s="529"/>
      <c r="F199" s="529"/>
      <c r="I199" s="529"/>
    </row>
    <row r="200" spans="2:9" s="530" customFormat="1" ht="12.75" customHeight="1" x14ac:dyDescent="0.2">
      <c r="B200" s="527"/>
      <c r="C200" s="528"/>
      <c r="D200" s="529"/>
      <c r="E200" s="529"/>
      <c r="F200" s="529"/>
      <c r="I200" s="529"/>
    </row>
    <row r="201" spans="2:9" s="530" customFormat="1" ht="12.75" customHeight="1" x14ac:dyDescent="0.2">
      <c r="B201" s="527"/>
      <c r="C201" s="528"/>
      <c r="D201" s="529"/>
      <c r="E201" s="529"/>
      <c r="F201" s="529"/>
      <c r="I201" s="529"/>
    </row>
    <row r="202" spans="2:9" s="530" customFormat="1" ht="12.75" customHeight="1" x14ac:dyDescent="0.2">
      <c r="B202" s="527"/>
      <c r="C202" s="528"/>
      <c r="D202" s="529"/>
      <c r="E202" s="529"/>
      <c r="F202" s="529"/>
      <c r="I202" s="529"/>
    </row>
    <row r="203" spans="2:9" s="530" customFormat="1" ht="12.75" customHeight="1" x14ac:dyDescent="0.2">
      <c r="B203" s="527"/>
      <c r="C203" s="528"/>
      <c r="D203" s="529"/>
      <c r="E203" s="529"/>
      <c r="F203" s="529"/>
      <c r="I203" s="529"/>
    </row>
    <row r="204" spans="2:9" s="530" customFormat="1" ht="12.75" customHeight="1" x14ac:dyDescent="0.2">
      <c r="B204" s="527"/>
      <c r="C204" s="528"/>
      <c r="D204" s="529"/>
      <c r="E204" s="529"/>
      <c r="F204" s="529"/>
      <c r="I204" s="529"/>
    </row>
    <row r="205" spans="2:9" s="530" customFormat="1" ht="12.75" customHeight="1" x14ac:dyDescent="0.2">
      <c r="B205" s="527"/>
      <c r="C205" s="528"/>
      <c r="D205" s="529"/>
      <c r="E205" s="529"/>
      <c r="F205" s="529"/>
      <c r="I205" s="529"/>
    </row>
    <row r="206" spans="2:9" s="530" customFormat="1" ht="12.75" customHeight="1" x14ac:dyDescent="0.2">
      <c r="B206" s="527"/>
      <c r="C206" s="528"/>
      <c r="D206" s="529"/>
      <c r="E206" s="529"/>
      <c r="F206" s="529"/>
      <c r="I206" s="529"/>
    </row>
    <row r="207" spans="2:9" s="530" customFormat="1" ht="12.75" customHeight="1" x14ac:dyDescent="0.2">
      <c r="B207" s="527"/>
      <c r="C207" s="528"/>
      <c r="D207" s="529"/>
      <c r="E207" s="529"/>
      <c r="F207" s="529"/>
      <c r="I207" s="529"/>
    </row>
    <row r="208" spans="2:9" s="530" customFormat="1" ht="12.75" customHeight="1" x14ac:dyDescent="0.2">
      <c r="B208" s="527"/>
      <c r="C208" s="528"/>
      <c r="D208" s="529"/>
      <c r="E208" s="529"/>
      <c r="F208" s="529"/>
      <c r="I208" s="529"/>
    </row>
    <row r="209" spans="2:9" s="530" customFormat="1" ht="12.75" customHeight="1" x14ac:dyDescent="0.2">
      <c r="B209" s="527"/>
      <c r="C209" s="528"/>
      <c r="D209" s="529"/>
      <c r="E209" s="529"/>
      <c r="F209" s="529"/>
      <c r="I209" s="529"/>
    </row>
    <row r="210" spans="2:9" s="530" customFormat="1" ht="12.75" customHeight="1" x14ac:dyDescent="0.2">
      <c r="B210" s="527"/>
      <c r="C210" s="528"/>
      <c r="D210" s="529"/>
      <c r="E210" s="529"/>
      <c r="F210" s="529"/>
      <c r="I210" s="529"/>
    </row>
    <row r="211" spans="2:9" s="530" customFormat="1" ht="12.75" customHeight="1" x14ac:dyDescent="0.2">
      <c r="B211" s="527"/>
      <c r="C211" s="528"/>
      <c r="D211" s="529"/>
      <c r="E211" s="529"/>
      <c r="F211" s="529"/>
      <c r="I211" s="529"/>
    </row>
    <row r="212" spans="2:9" s="530" customFormat="1" ht="12.75" customHeight="1" x14ac:dyDescent="0.2">
      <c r="B212" s="527"/>
      <c r="C212" s="528"/>
      <c r="D212" s="529"/>
      <c r="E212" s="529"/>
      <c r="F212" s="529"/>
      <c r="I212" s="529"/>
    </row>
    <row r="213" spans="2:9" s="530" customFormat="1" ht="12.75" customHeight="1" x14ac:dyDescent="0.2">
      <c r="B213" s="527"/>
      <c r="C213" s="528"/>
      <c r="D213" s="529"/>
      <c r="E213" s="529"/>
      <c r="F213" s="529"/>
      <c r="I213" s="529"/>
    </row>
    <row r="214" spans="2:9" s="530" customFormat="1" ht="12.75" customHeight="1" x14ac:dyDescent="0.2">
      <c r="B214" s="527"/>
      <c r="C214" s="528"/>
      <c r="D214" s="529"/>
      <c r="E214" s="529"/>
      <c r="F214" s="529"/>
      <c r="I214" s="529"/>
    </row>
    <row r="215" spans="2:9" s="530" customFormat="1" ht="12.75" customHeight="1" x14ac:dyDescent="0.2">
      <c r="B215" s="527"/>
      <c r="C215" s="528"/>
      <c r="D215" s="529"/>
      <c r="E215" s="529"/>
      <c r="F215" s="529"/>
      <c r="I215" s="529"/>
    </row>
    <row r="216" spans="2:9" s="530" customFormat="1" ht="12.75" customHeight="1" x14ac:dyDescent="0.2">
      <c r="B216" s="527"/>
      <c r="C216" s="528"/>
      <c r="D216" s="529"/>
      <c r="E216" s="529"/>
      <c r="F216" s="529"/>
      <c r="I216" s="529"/>
    </row>
    <row r="217" spans="2:9" s="530" customFormat="1" ht="12.75" customHeight="1" x14ac:dyDescent="0.2">
      <c r="B217" s="527"/>
      <c r="C217" s="528"/>
      <c r="D217" s="529"/>
      <c r="E217" s="529"/>
      <c r="F217" s="529"/>
      <c r="I217" s="529"/>
    </row>
    <row r="218" spans="2:9" s="530" customFormat="1" ht="12.75" customHeight="1" x14ac:dyDescent="0.2">
      <c r="B218" s="527"/>
      <c r="C218" s="528"/>
      <c r="D218" s="529"/>
      <c r="E218" s="529"/>
      <c r="F218" s="529"/>
      <c r="I218" s="529"/>
    </row>
    <row r="219" spans="2:9" s="530" customFormat="1" ht="12.75" customHeight="1" x14ac:dyDescent="0.2">
      <c r="B219" s="527"/>
      <c r="C219" s="528"/>
      <c r="D219" s="529"/>
      <c r="E219" s="529"/>
      <c r="F219" s="529"/>
      <c r="I219" s="529"/>
    </row>
    <row r="220" spans="2:9" s="530" customFormat="1" ht="12.75" customHeight="1" x14ac:dyDescent="0.2">
      <c r="B220" s="527"/>
      <c r="C220" s="528"/>
      <c r="D220" s="529"/>
      <c r="E220" s="529"/>
      <c r="F220" s="529"/>
      <c r="I220" s="529"/>
    </row>
    <row r="221" spans="2:9" s="530" customFormat="1" ht="12.75" customHeight="1" x14ac:dyDescent="0.2">
      <c r="B221" s="527"/>
      <c r="C221" s="528"/>
      <c r="D221" s="529"/>
      <c r="E221" s="529"/>
      <c r="F221" s="529"/>
      <c r="I221" s="529"/>
    </row>
    <row r="222" spans="2:9" s="530" customFormat="1" ht="12.75" customHeight="1" x14ac:dyDescent="0.2">
      <c r="B222" s="527"/>
      <c r="C222" s="528"/>
      <c r="D222" s="529"/>
      <c r="E222" s="529"/>
      <c r="F222" s="529"/>
      <c r="I222" s="529"/>
    </row>
    <row r="223" spans="2:9" s="530" customFormat="1" ht="12.75" customHeight="1" x14ac:dyDescent="0.2">
      <c r="B223" s="527"/>
      <c r="C223" s="528"/>
      <c r="D223" s="529"/>
      <c r="E223" s="529"/>
      <c r="F223" s="529"/>
      <c r="I223" s="529"/>
    </row>
    <row r="224" spans="2:9" s="530" customFormat="1" ht="12.75" customHeight="1" x14ac:dyDescent="0.2">
      <c r="B224" s="527"/>
      <c r="C224" s="528"/>
      <c r="D224" s="529"/>
      <c r="E224" s="529"/>
      <c r="F224" s="529"/>
      <c r="I224" s="529"/>
    </row>
    <row r="225" spans="2:9" s="530" customFormat="1" ht="12.75" customHeight="1" x14ac:dyDescent="0.2">
      <c r="B225" s="527"/>
      <c r="C225" s="528"/>
      <c r="D225" s="529"/>
      <c r="E225" s="529"/>
      <c r="F225" s="529"/>
      <c r="I225" s="529"/>
    </row>
    <row r="226" spans="2:9" s="530" customFormat="1" ht="12.75" customHeight="1" x14ac:dyDescent="0.2">
      <c r="B226" s="527"/>
      <c r="C226" s="528"/>
      <c r="D226" s="529"/>
      <c r="E226" s="529"/>
      <c r="F226" s="529"/>
      <c r="I226" s="529"/>
    </row>
    <row r="227" spans="2:9" s="530" customFormat="1" ht="12.75" customHeight="1" x14ac:dyDescent="0.2">
      <c r="B227" s="527"/>
      <c r="C227" s="528"/>
      <c r="D227" s="529"/>
      <c r="E227" s="529"/>
      <c r="F227" s="529"/>
      <c r="I227" s="529"/>
    </row>
    <row r="228" spans="2:9" s="530" customFormat="1" ht="12.75" customHeight="1" x14ac:dyDescent="0.2">
      <c r="B228" s="527"/>
      <c r="C228" s="528"/>
      <c r="D228" s="529"/>
      <c r="E228" s="529"/>
      <c r="F228" s="529"/>
      <c r="I228" s="529"/>
    </row>
    <row r="229" spans="2:9" s="530" customFormat="1" ht="12.75" customHeight="1" x14ac:dyDescent="0.2">
      <c r="B229" s="527"/>
      <c r="C229" s="528"/>
      <c r="D229" s="529"/>
      <c r="E229" s="529"/>
      <c r="F229" s="529"/>
      <c r="I229" s="529"/>
    </row>
    <row r="230" spans="2:9" s="530" customFormat="1" ht="12.75" customHeight="1" x14ac:dyDescent="0.2">
      <c r="B230" s="527"/>
      <c r="C230" s="528"/>
      <c r="D230" s="529"/>
      <c r="E230" s="529"/>
      <c r="F230" s="529"/>
      <c r="I230" s="529"/>
    </row>
    <row r="231" spans="2:9" s="530" customFormat="1" ht="12.75" customHeight="1" x14ac:dyDescent="0.2">
      <c r="B231" s="527"/>
      <c r="C231" s="528"/>
      <c r="D231" s="529"/>
      <c r="E231" s="529"/>
      <c r="F231" s="529"/>
      <c r="I231" s="529"/>
    </row>
    <row r="232" spans="2:9" s="530" customFormat="1" ht="12.75" customHeight="1" x14ac:dyDescent="0.2">
      <c r="B232" s="527"/>
      <c r="C232" s="528"/>
      <c r="D232" s="529"/>
      <c r="E232" s="529"/>
      <c r="F232" s="529"/>
      <c r="G232" s="529"/>
      <c r="I232" s="529"/>
    </row>
    <row r="233" spans="2:9" s="530" customFormat="1" ht="12.75" customHeight="1" x14ac:dyDescent="0.2">
      <c r="B233" s="527"/>
      <c r="C233" s="528"/>
      <c r="D233" s="529"/>
      <c r="E233" s="529"/>
      <c r="F233" s="529"/>
      <c r="I233" s="529"/>
    </row>
    <row r="234" spans="2:9" s="530" customFormat="1" ht="12.75" customHeight="1" x14ac:dyDescent="0.2">
      <c r="B234" s="527"/>
      <c r="C234" s="528"/>
      <c r="D234" s="529"/>
      <c r="E234" s="529"/>
      <c r="F234" s="529"/>
      <c r="I234" s="529"/>
    </row>
    <row r="235" spans="2:9" s="530" customFormat="1" ht="12.75" customHeight="1" x14ac:dyDescent="0.2">
      <c r="B235" s="527"/>
      <c r="C235" s="528"/>
      <c r="D235" s="529"/>
      <c r="E235" s="529"/>
      <c r="F235" s="529"/>
      <c r="I235" s="529"/>
    </row>
    <row r="236" spans="2:9" s="530" customFormat="1" ht="12.75" customHeight="1" x14ac:dyDescent="0.2">
      <c r="B236" s="527"/>
      <c r="C236" s="528"/>
      <c r="D236" s="529"/>
      <c r="E236" s="529"/>
      <c r="F236" s="529"/>
      <c r="I236" s="529"/>
    </row>
    <row r="237" spans="2:9" s="530" customFormat="1" ht="12.75" customHeight="1" x14ac:dyDescent="0.2">
      <c r="B237" s="527"/>
      <c r="C237" s="528"/>
      <c r="D237" s="529"/>
      <c r="E237" s="529"/>
      <c r="F237" s="529"/>
      <c r="I237" s="529"/>
    </row>
    <row r="238" spans="2:9" s="530" customFormat="1" ht="12.75" customHeight="1" x14ac:dyDescent="0.2">
      <c r="B238" s="527"/>
      <c r="C238" s="528"/>
      <c r="D238" s="529"/>
      <c r="E238" s="529"/>
      <c r="F238" s="529"/>
      <c r="I238" s="529"/>
    </row>
    <row r="239" spans="2:9" s="530" customFormat="1" ht="12.75" customHeight="1" x14ac:dyDescent="0.2">
      <c r="B239" s="527"/>
      <c r="C239" s="528"/>
      <c r="D239" s="529"/>
      <c r="E239" s="529"/>
      <c r="F239" s="529"/>
      <c r="I239" s="529"/>
    </row>
    <row r="240" spans="2:9" s="530" customFormat="1" ht="12.75" customHeight="1" x14ac:dyDescent="0.2">
      <c r="B240" s="527"/>
      <c r="C240" s="528"/>
      <c r="D240" s="529"/>
      <c r="E240" s="529"/>
      <c r="F240" s="529"/>
      <c r="I240" s="529"/>
    </row>
    <row r="241" spans="2:9" s="530" customFormat="1" ht="12.75" customHeight="1" x14ac:dyDescent="0.2">
      <c r="B241" s="527"/>
      <c r="C241" s="528"/>
      <c r="D241" s="529"/>
      <c r="E241" s="529"/>
      <c r="F241" s="529"/>
      <c r="I241" s="529"/>
    </row>
    <row r="242" spans="2:9" s="530" customFormat="1" ht="12.75" customHeight="1" x14ac:dyDescent="0.2">
      <c r="B242" s="527"/>
      <c r="C242" s="528"/>
      <c r="D242" s="529"/>
      <c r="E242" s="529"/>
      <c r="F242" s="529"/>
      <c r="I242" s="529"/>
    </row>
    <row r="243" spans="2:9" s="530" customFormat="1" ht="12.75" customHeight="1" x14ac:dyDescent="0.2">
      <c r="B243" s="527"/>
      <c r="C243" s="528"/>
      <c r="D243" s="529"/>
      <c r="E243" s="529"/>
      <c r="F243" s="529"/>
      <c r="I243" s="529"/>
    </row>
    <row r="244" spans="2:9" s="530" customFormat="1" ht="12.75" customHeight="1" x14ac:dyDescent="0.2">
      <c r="B244" s="527"/>
      <c r="C244" s="528"/>
      <c r="D244" s="529"/>
      <c r="E244" s="529"/>
      <c r="F244" s="529"/>
      <c r="I244" s="529"/>
    </row>
    <row r="245" spans="2:9" s="530" customFormat="1" ht="12.75" customHeight="1" x14ac:dyDescent="0.2">
      <c r="B245" s="527"/>
      <c r="C245" s="528"/>
      <c r="D245" s="529"/>
      <c r="E245" s="529"/>
      <c r="F245" s="529"/>
      <c r="I245" s="529"/>
    </row>
    <row r="246" spans="2:9" s="530" customFormat="1" ht="12.75" customHeight="1" x14ac:dyDescent="0.2">
      <c r="B246" s="527"/>
      <c r="C246" s="528"/>
      <c r="D246" s="529"/>
      <c r="E246" s="529"/>
      <c r="F246" s="529"/>
      <c r="I246" s="529"/>
    </row>
    <row r="247" spans="2:9" s="530" customFormat="1" ht="12.75" customHeight="1" x14ac:dyDescent="0.2">
      <c r="B247" s="527"/>
      <c r="C247" s="528"/>
      <c r="D247" s="529"/>
      <c r="E247" s="529"/>
      <c r="F247" s="529"/>
      <c r="I247" s="529"/>
    </row>
    <row r="248" spans="2:9" s="530" customFormat="1" ht="12.75" customHeight="1" x14ac:dyDescent="0.2">
      <c r="B248" s="527"/>
      <c r="C248" s="528"/>
      <c r="D248" s="529"/>
      <c r="E248" s="529"/>
      <c r="F248" s="529"/>
      <c r="I248" s="529"/>
    </row>
    <row r="249" spans="2:9" s="530" customFormat="1" ht="12.75" customHeight="1" x14ac:dyDescent="0.2">
      <c r="B249" s="527"/>
      <c r="C249" s="528"/>
      <c r="D249" s="529"/>
      <c r="E249" s="529"/>
      <c r="F249" s="529"/>
      <c r="I249" s="529"/>
    </row>
    <row r="250" spans="2:9" s="530" customFormat="1" ht="12.75" customHeight="1" x14ac:dyDescent="0.2">
      <c r="B250" s="527"/>
      <c r="C250" s="528"/>
      <c r="D250" s="529"/>
      <c r="E250" s="529"/>
      <c r="F250" s="529"/>
      <c r="I250" s="529"/>
    </row>
    <row r="251" spans="2:9" s="530" customFormat="1" ht="12.75" customHeight="1" x14ac:dyDescent="0.2">
      <c r="B251" s="527"/>
      <c r="C251" s="528"/>
      <c r="D251" s="529"/>
      <c r="E251" s="529"/>
      <c r="F251" s="529"/>
      <c r="I251" s="529"/>
    </row>
    <row r="252" spans="2:9" s="530" customFormat="1" ht="12.75" customHeight="1" x14ac:dyDescent="0.2">
      <c r="B252" s="527"/>
      <c r="C252" s="528"/>
      <c r="D252" s="529"/>
      <c r="E252" s="529"/>
      <c r="F252" s="529"/>
      <c r="I252" s="529"/>
    </row>
    <row r="253" spans="2:9" s="530" customFormat="1" ht="12.75" customHeight="1" x14ac:dyDescent="0.2">
      <c r="B253" s="527"/>
      <c r="C253" s="528"/>
      <c r="D253" s="529"/>
      <c r="E253" s="529"/>
      <c r="F253" s="529"/>
      <c r="I253" s="529"/>
    </row>
    <row r="254" spans="2:9" ht="12.75" customHeight="1" x14ac:dyDescent="0.2">
      <c r="B254" s="206"/>
      <c r="C254" s="390"/>
    </row>
    <row r="255" spans="2:9" ht="12.75" customHeight="1" x14ac:dyDescent="0.2">
      <c r="B255" s="206"/>
      <c r="C255" s="390"/>
    </row>
    <row r="256" spans="2:9" ht="12.75" customHeight="1" x14ac:dyDescent="0.2">
      <c r="B256" s="206"/>
      <c r="C256" s="390"/>
    </row>
    <row r="257" spans="2:3" ht="12.75" customHeight="1" x14ac:dyDescent="0.2">
      <c r="B257" s="206"/>
      <c r="C257" s="390"/>
    </row>
    <row r="258" spans="2:3" ht="12.75" customHeight="1" x14ac:dyDescent="0.2">
      <c r="B258" s="206"/>
      <c r="C258" s="390"/>
    </row>
    <row r="259" spans="2:3" ht="12.75" customHeight="1" x14ac:dyDescent="0.2">
      <c r="B259" s="206"/>
      <c r="C259" s="390"/>
    </row>
    <row r="260" spans="2:3" ht="12.75" customHeight="1" x14ac:dyDescent="0.2">
      <c r="B260" s="206"/>
      <c r="C260" s="390"/>
    </row>
    <row r="261" spans="2:3" ht="12.75" customHeight="1" x14ac:dyDescent="0.2">
      <c r="B261" s="206"/>
      <c r="C261" s="390"/>
    </row>
    <row r="262" spans="2:3" ht="12.75" customHeight="1" x14ac:dyDescent="0.2">
      <c r="B262" s="206"/>
      <c r="C262" s="390"/>
    </row>
    <row r="263" spans="2:3" ht="12.75" customHeight="1" x14ac:dyDescent="0.2">
      <c r="B263" s="206"/>
      <c r="C263" s="390"/>
    </row>
    <row r="264" spans="2:3" ht="12.75" customHeight="1" x14ac:dyDescent="0.2">
      <c r="B264" s="206"/>
      <c r="C264" s="390"/>
    </row>
    <row r="265" spans="2:3" ht="12.75" customHeight="1" x14ac:dyDescent="0.2">
      <c r="B265" s="206"/>
      <c r="C265" s="390"/>
    </row>
    <row r="266" spans="2:3" ht="12.75" customHeight="1" x14ac:dyDescent="0.2">
      <c r="B266" s="206"/>
      <c r="C266" s="390"/>
    </row>
    <row r="267" spans="2:3" ht="12.75" customHeight="1" x14ac:dyDescent="0.2">
      <c r="B267" s="206"/>
      <c r="C267" s="390"/>
    </row>
    <row r="268" spans="2:3" ht="12.75" customHeight="1" x14ac:dyDescent="0.2">
      <c r="B268" s="206"/>
      <c r="C268" s="390"/>
    </row>
    <row r="269" spans="2:3" ht="12.75" customHeight="1" x14ac:dyDescent="0.2">
      <c r="B269" s="206"/>
      <c r="C269" s="390"/>
    </row>
    <row r="270" spans="2:3" ht="12.75" customHeight="1" x14ac:dyDescent="0.2">
      <c r="B270" s="206"/>
      <c r="C270" s="390"/>
    </row>
    <row r="271" spans="2:3" ht="12.75" customHeight="1" x14ac:dyDescent="0.2">
      <c r="B271" s="206"/>
      <c r="C271" s="390"/>
    </row>
    <row r="272" spans="2:3" ht="12.75" customHeight="1" x14ac:dyDescent="0.2">
      <c r="B272" s="206"/>
      <c r="C272" s="390"/>
    </row>
    <row r="273" spans="2:3" ht="12.75" customHeight="1" x14ac:dyDescent="0.2">
      <c r="B273" s="206"/>
      <c r="C273" s="390"/>
    </row>
    <row r="274" spans="2:3" ht="12.75" customHeight="1" x14ac:dyDescent="0.2">
      <c r="B274" s="206"/>
      <c r="C274" s="390"/>
    </row>
    <row r="275" spans="2:3" ht="12.75" customHeight="1" x14ac:dyDescent="0.2">
      <c r="B275" s="206"/>
      <c r="C275" s="390"/>
    </row>
    <row r="276" spans="2:3" ht="12.75" customHeight="1" x14ac:dyDescent="0.2">
      <c r="B276" s="206"/>
      <c r="C276" s="390"/>
    </row>
    <row r="277" spans="2:3" ht="12.75" customHeight="1" x14ac:dyDescent="0.2">
      <c r="B277" s="206"/>
      <c r="C277" s="390"/>
    </row>
    <row r="278" spans="2:3" ht="12.75" customHeight="1" x14ac:dyDescent="0.2">
      <c r="B278" s="206"/>
      <c r="C278" s="390"/>
    </row>
    <row r="279" spans="2:3" ht="12.75" customHeight="1" x14ac:dyDescent="0.2">
      <c r="B279" s="206"/>
      <c r="C279" s="390"/>
    </row>
    <row r="280" spans="2:3" ht="12.75" customHeight="1" x14ac:dyDescent="0.2">
      <c r="B280" s="206"/>
      <c r="C280" s="390"/>
    </row>
    <row r="281" spans="2:3" ht="12.75" customHeight="1" x14ac:dyDescent="0.2">
      <c r="B281" s="206"/>
      <c r="C281" s="390"/>
    </row>
    <row r="282" spans="2:3" ht="12.75" customHeight="1" x14ac:dyDescent="0.2">
      <c r="B282" s="206"/>
      <c r="C282" s="390"/>
    </row>
    <row r="283" spans="2:3" ht="12.75" customHeight="1" x14ac:dyDescent="0.2">
      <c r="B283" s="206"/>
      <c r="C283" s="390"/>
    </row>
    <row r="284" spans="2:3" ht="12.75" customHeight="1" x14ac:dyDescent="0.2">
      <c r="B284" s="206"/>
      <c r="C284" s="390"/>
    </row>
    <row r="285" spans="2:3" ht="12.75" customHeight="1" x14ac:dyDescent="0.2">
      <c r="B285" s="206"/>
      <c r="C285" s="390"/>
    </row>
    <row r="286" spans="2:3" ht="12.75" customHeight="1" x14ac:dyDescent="0.2">
      <c r="B286" s="206"/>
      <c r="C286" s="390"/>
    </row>
    <row r="287" spans="2:3" ht="12.75" customHeight="1" x14ac:dyDescent="0.2">
      <c r="B287" s="206"/>
      <c r="C287" s="390"/>
    </row>
    <row r="288" spans="2:3" ht="12.75" customHeight="1" x14ac:dyDescent="0.2">
      <c r="B288" s="206"/>
      <c r="C288" s="390"/>
    </row>
    <row r="289" spans="2:3" ht="12.75" customHeight="1" x14ac:dyDescent="0.2">
      <c r="B289" s="206"/>
      <c r="C289" s="390"/>
    </row>
    <row r="290" spans="2:3" ht="12.75" customHeight="1" x14ac:dyDescent="0.2">
      <c r="B290" s="206"/>
      <c r="C290" s="390"/>
    </row>
    <row r="291" spans="2:3" ht="12.75" customHeight="1" x14ac:dyDescent="0.2">
      <c r="B291" s="206"/>
      <c r="C291" s="390"/>
    </row>
    <row r="292" spans="2:3" ht="12.75" customHeight="1" x14ac:dyDescent="0.2">
      <c r="B292" s="206"/>
      <c r="C292" s="390"/>
    </row>
    <row r="293" spans="2:3" ht="12.75" customHeight="1" x14ac:dyDescent="0.2">
      <c r="B293" s="206"/>
      <c r="C293" s="390"/>
    </row>
    <row r="294" spans="2:3" ht="12.75" customHeight="1" x14ac:dyDescent="0.2">
      <c r="B294" s="206"/>
      <c r="C294" s="390"/>
    </row>
    <row r="295" spans="2:3" ht="12.75" customHeight="1" x14ac:dyDescent="0.2">
      <c r="B295" s="206"/>
      <c r="C295" s="390"/>
    </row>
    <row r="296" spans="2:3" ht="12.75" customHeight="1" x14ac:dyDescent="0.2">
      <c r="B296" s="206"/>
      <c r="C296" s="390"/>
    </row>
    <row r="297" spans="2:3" ht="12.75" customHeight="1" x14ac:dyDescent="0.2">
      <c r="B297" s="206"/>
      <c r="C297" s="390"/>
    </row>
    <row r="298" spans="2:3" ht="12.75" customHeight="1" x14ac:dyDescent="0.2">
      <c r="B298" s="206"/>
      <c r="C298" s="390"/>
    </row>
    <row r="299" spans="2:3" ht="12.75" customHeight="1" x14ac:dyDescent="0.2">
      <c r="B299" s="206"/>
      <c r="C299" s="390"/>
    </row>
    <row r="300" spans="2:3" ht="12.75" customHeight="1" x14ac:dyDescent="0.2">
      <c r="B300" s="206"/>
      <c r="C300" s="390"/>
    </row>
    <row r="301" spans="2:3" ht="12.75" customHeight="1" x14ac:dyDescent="0.2">
      <c r="B301" s="206"/>
      <c r="C301" s="390"/>
    </row>
    <row r="302" spans="2:3" ht="12.75" customHeight="1" x14ac:dyDescent="0.2">
      <c r="B302" s="206"/>
      <c r="C302" s="390"/>
    </row>
    <row r="303" spans="2:3" ht="12.75" customHeight="1" x14ac:dyDescent="0.2">
      <c r="B303" s="206"/>
      <c r="C303" s="390"/>
    </row>
    <row r="304" spans="2:3" ht="12.75" customHeight="1" x14ac:dyDescent="0.2">
      <c r="B304" s="206"/>
      <c r="C304" s="390"/>
    </row>
    <row r="305" spans="2:3" ht="12.75" customHeight="1" x14ac:dyDescent="0.2">
      <c r="B305" s="206"/>
      <c r="C305" s="390"/>
    </row>
    <row r="306" spans="2:3" ht="12.75" customHeight="1" x14ac:dyDescent="0.2">
      <c r="B306" s="206"/>
      <c r="C306" s="390"/>
    </row>
    <row r="307" spans="2:3" ht="12.75" customHeight="1" x14ac:dyDescent="0.2">
      <c r="B307" s="206"/>
      <c r="C307" s="390"/>
    </row>
    <row r="308" spans="2:3" ht="12.75" customHeight="1" x14ac:dyDescent="0.2">
      <c r="B308" s="206"/>
      <c r="C308" s="390"/>
    </row>
    <row r="309" spans="2:3" ht="12.75" customHeight="1" x14ac:dyDescent="0.2">
      <c r="B309" s="206"/>
      <c r="C309" s="390"/>
    </row>
    <row r="310" spans="2:3" ht="12.75" customHeight="1" x14ac:dyDescent="0.2">
      <c r="B310" s="206"/>
      <c r="C310" s="390"/>
    </row>
    <row r="311" spans="2:3" ht="12.75" customHeight="1" x14ac:dyDescent="0.2">
      <c r="B311" s="206"/>
      <c r="C311" s="390"/>
    </row>
    <row r="312" spans="2:3" ht="12.75" customHeight="1" x14ac:dyDescent="0.2">
      <c r="B312" s="206"/>
      <c r="C312" s="390"/>
    </row>
    <row r="313" spans="2:3" ht="12.75" customHeight="1" x14ac:dyDescent="0.2">
      <c r="B313" s="206"/>
      <c r="C313" s="390"/>
    </row>
    <row r="314" spans="2:3" ht="12.75" customHeight="1" x14ac:dyDescent="0.2">
      <c r="B314" s="206"/>
      <c r="C314" s="390"/>
    </row>
    <row r="315" spans="2:3" ht="12.75" customHeight="1" x14ac:dyDescent="0.2">
      <c r="B315" s="206"/>
      <c r="C315" s="390"/>
    </row>
    <row r="316" spans="2:3" ht="12.75" customHeight="1" x14ac:dyDescent="0.2">
      <c r="B316" s="206"/>
      <c r="C316" s="390"/>
    </row>
    <row r="317" spans="2:3" ht="12.75" customHeight="1" x14ac:dyDescent="0.2">
      <c r="B317" s="206"/>
      <c r="C317" s="390"/>
    </row>
    <row r="318" spans="2:3" ht="12.75" customHeight="1" x14ac:dyDescent="0.2">
      <c r="B318" s="206"/>
      <c r="C318" s="390"/>
    </row>
    <row r="319" spans="2:3" ht="12.75" customHeight="1" x14ac:dyDescent="0.2">
      <c r="B319" s="206"/>
      <c r="C319" s="390"/>
    </row>
    <row r="320" spans="2:3" ht="12.75" customHeight="1" x14ac:dyDescent="0.2">
      <c r="B320" s="206"/>
      <c r="C320" s="390"/>
    </row>
    <row r="321" spans="2:3" ht="12.75" customHeight="1" x14ac:dyDescent="0.2">
      <c r="B321" s="206"/>
      <c r="C321" s="390"/>
    </row>
    <row r="322" spans="2:3" ht="12.75" customHeight="1" x14ac:dyDescent="0.2">
      <c r="B322" s="206"/>
      <c r="C322" s="390"/>
    </row>
    <row r="323" spans="2:3" ht="12.75" customHeight="1" x14ac:dyDescent="0.2">
      <c r="B323" s="206"/>
      <c r="C323" s="390"/>
    </row>
    <row r="324" spans="2:3" ht="12.75" customHeight="1" x14ac:dyDescent="0.2">
      <c r="B324" s="206"/>
      <c r="C324" s="390"/>
    </row>
    <row r="325" spans="2:3" ht="12.75" customHeight="1" x14ac:dyDescent="0.2">
      <c r="B325" s="206"/>
      <c r="C325" s="390"/>
    </row>
    <row r="326" spans="2:3" ht="12.75" customHeight="1" x14ac:dyDescent="0.2">
      <c r="B326" s="206"/>
      <c r="C326" s="390"/>
    </row>
    <row r="327" spans="2:3" ht="12.75" customHeight="1" x14ac:dyDescent="0.2">
      <c r="B327" s="206"/>
      <c r="C327" s="390"/>
    </row>
    <row r="328" spans="2:3" ht="12.75" customHeight="1" x14ac:dyDescent="0.2">
      <c r="B328" s="206"/>
      <c r="C328" s="390"/>
    </row>
    <row r="329" spans="2:3" ht="12.75" customHeight="1" x14ac:dyDescent="0.2">
      <c r="B329" s="206"/>
      <c r="C329" s="390"/>
    </row>
    <row r="330" spans="2:3" ht="12.75" customHeight="1" x14ac:dyDescent="0.2">
      <c r="B330" s="206"/>
      <c r="C330" s="390"/>
    </row>
    <row r="331" spans="2:3" ht="12.75" customHeight="1" x14ac:dyDescent="0.2">
      <c r="B331" s="206"/>
      <c r="C331" s="390"/>
    </row>
    <row r="332" spans="2:3" ht="12.75" customHeight="1" x14ac:dyDescent="0.2">
      <c r="B332" s="206"/>
      <c r="C332" s="390"/>
    </row>
    <row r="333" spans="2:3" ht="12.75" customHeight="1" x14ac:dyDescent="0.2">
      <c r="B333" s="206"/>
      <c r="C333" s="390"/>
    </row>
    <row r="334" spans="2:3" ht="12.75" customHeight="1" x14ac:dyDescent="0.2">
      <c r="B334" s="206"/>
      <c r="C334" s="390"/>
    </row>
    <row r="335" spans="2:3" ht="12.75" customHeight="1" x14ac:dyDescent="0.2">
      <c r="B335" s="206"/>
      <c r="C335" s="390"/>
    </row>
    <row r="336" spans="2:3" ht="12.75" customHeight="1" x14ac:dyDescent="0.2">
      <c r="B336" s="206"/>
      <c r="C336" s="390"/>
    </row>
    <row r="337" spans="2:3" ht="12.75" customHeight="1" x14ac:dyDescent="0.2">
      <c r="B337" s="206"/>
      <c r="C337" s="390"/>
    </row>
    <row r="338" spans="2:3" ht="12.75" customHeight="1" x14ac:dyDescent="0.2">
      <c r="B338" s="206"/>
      <c r="C338" s="390"/>
    </row>
    <row r="339" spans="2:3" ht="12.75" customHeight="1" x14ac:dyDescent="0.2">
      <c r="B339" s="206"/>
      <c r="C339" s="390"/>
    </row>
    <row r="340" spans="2:3" ht="12.75" customHeight="1" x14ac:dyDescent="0.2">
      <c r="B340" s="206"/>
      <c r="C340" s="390"/>
    </row>
    <row r="341" spans="2:3" ht="12.75" customHeight="1" x14ac:dyDescent="0.2">
      <c r="B341" s="206"/>
      <c r="C341" s="390"/>
    </row>
    <row r="342" spans="2:3" ht="12.75" customHeight="1" x14ac:dyDescent="0.2">
      <c r="B342" s="206"/>
      <c r="C342" s="390"/>
    </row>
    <row r="343" spans="2:3" ht="12.75" customHeight="1" x14ac:dyDescent="0.2">
      <c r="B343" s="206"/>
      <c r="C343" s="390"/>
    </row>
    <row r="344" spans="2:3" ht="12.75" customHeight="1" x14ac:dyDescent="0.2">
      <c r="B344" s="206"/>
      <c r="C344" s="390"/>
    </row>
    <row r="345" spans="2:3" ht="12.75" customHeight="1" x14ac:dyDescent="0.2">
      <c r="B345" s="206"/>
      <c r="C345" s="390"/>
    </row>
    <row r="346" spans="2:3" ht="12.75" customHeight="1" x14ac:dyDescent="0.2">
      <c r="B346" s="206"/>
      <c r="C346" s="390"/>
    </row>
    <row r="347" spans="2:3" ht="12.75" customHeight="1" x14ac:dyDescent="0.2">
      <c r="B347" s="206"/>
      <c r="C347" s="390"/>
    </row>
    <row r="348" spans="2:3" ht="12.75" customHeight="1" x14ac:dyDescent="0.2">
      <c r="B348" s="206"/>
      <c r="C348" s="390"/>
    </row>
    <row r="349" spans="2:3" ht="12.75" customHeight="1" x14ac:dyDescent="0.2">
      <c r="B349" s="206"/>
      <c r="C349" s="390"/>
    </row>
    <row r="350" spans="2:3" ht="12.75" customHeight="1" x14ac:dyDescent="0.2">
      <c r="B350" s="206"/>
      <c r="C350" s="390"/>
    </row>
    <row r="351" spans="2:3" ht="12.75" customHeight="1" x14ac:dyDescent="0.2">
      <c r="B351" s="206"/>
      <c r="C351" s="390"/>
    </row>
    <row r="352" spans="2:3" ht="12.75" customHeight="1" x14ac:dyDescent="0.2">
      <c r="B352" s="206"/>
      <c r="C352" s="390"/>
    </row>
    <row r="353" spans="2:3" ht="12.75" customHeight="1" x14ac:dyDescent="0.2">
      <c r="B353" s="206"/>
      <c r="C353" s="390"/>
    </row>
    <row r="354" spans="2:3" ht="12.75" customHeight="1" x14ac:dyDescent="0.2">
      <c r="B354" s="206"/>
      <c r="C354" s="390"/>
    </row>
    <row r="355" spans="2:3" ht="12.75" customHeight="1" x14ac:dyDescent="0.2">
      <c r="B355" s="206"/>
      <c r="C355" s="390"/>
    </row>
    <row r="356" spans="2:3" ht="12.75" customHeight="1" x14ac:dyDescent="0.2">
      <c r="B356" s="206"/>
      <c r="C356" s="390"/>
    </row>
    <row r="357" spans="2:3" ht="12.75" customHeight="1" x14ac:dyDescent="0.2">
      <c r="B357" s="206"/>
      <c r="C357" s="390"/>
    </row>
    <row r="358" spans="2:3" ht="12.75" customHeight="1" x14ac:dyDescent="0.2">
      <c r="B358" s="206"/>
      <c r="C358" s="390"/>
    </row>
    <row r="359" spans="2:3" ht="12.75" customHeight="1" x14ac:dyDescent="0.2">
      <c r="B359" s="206"/>
      <c r="C359" s="390"/>
    </row>
    <row r="360" spans="2:3" ht="12.75" customHeight="1" x14ac:dyDescent="0.2">
      <c r="B360" s="206"/>
      <c r="C360" s="390"/>
    </row>
    <row r="361" spans="2:3" ht="12.75" customHeight="1" x14ac:dyDescent="0.2">
      <c r="B361" s="206"/>
      <c r="C361" s="390"/>
    </row>
    <row r="362" spans="2:3" ht="12.75" customHeight="1" x14ac:dyDescent="0.2">
      <c r="B362" s="206"/>
      <c r="C362" s="390"/>
    </row>
    <row r="363" spans="2:3" ht="12.75" customHeight="1" x14ac:dyDescent="0.2">
      <c r="B363" s="206"/>
      <c r="C363" s="390"/>
    </row>
    <row r="364" spans="2:3" ht="12.75" customHeight="1" x14ac:dyDescent="0.2">
      <c r="B364" s="206"/>
      <c r="C364" s="390"/>
    </row>
    <row r="365" spans="2:3" ht="12.75" customHeight="1" x14ac:dyDescent="0.2">
      <c r="B365" s="206"/>
      <c r="C365" s="390"/>
    </row>
    <row r="366" spans="2:3" ht="12.75" customHeight="1" x14ac:dyDescent="0.2">
      <c r="B366" s="206"/>
      <c r="C366" s="390"/>
    </row>
    <row r="367" spans="2:3" ht="12.75" customHeight="1" x14ac:dyDescent="0.2">
      <c r="B367" s="206"/>
      <c r="C367" s="390"/>
    </row>
    <row r="368" spans="2:3" ht="12.75" customHeight="1" x14ac:dyDescent="0.2">
      <c r="B368" s="206"/>
      <c r="C368" s="390"/>
    </row>
    <row r="369" spans="2:3" ht="12.75" customHeight="1" x14ac:dyDescent="0.2">
      <c r="B369" s="206"/>
      <c r="C369" s="390"/>
    </row>
    <row r="370" spans="2:3" ht="12.75" customHeight="1" x14ac:dyDescent="0.2">
      <c r="B370" s="206"/>
      <c r="C370" s="390"/>
    </row>
    <row r="371" spans="2:3" ht="12.75" customHeight="1" x14ac:dyDescent="0.2">
      <c r="B371" s="206"/>
      <c r="C371" s="390"/>
    </row>
    <row r="372" spans="2:3" ht="12.75" customHeight="1" x14ac:dyDescent="0.2">
      <c r="B372" s="206"/>
      <c r="C372" s="390"/>
    </row>
    <row r="373" spans="2:3" ht="12.75" customHeight="1" x14ac:dyDescent="0.2">
      <c r="B373" s="206"/>
      <c r="C373" s="390"/>
    </row>
    <row r="374" spans="2:3" ht="12.75" customHeight="1" x14ac:dyDescent="0.2">
      <c r="B374" s="206"/>
      <c r="C374" s="390"/>
    </row>
    <row r="375" spans="2:3" ht="12.75" customHeight="1" x14ac:dyDescent="0.2">
      <c r="B375" s="206"/>
      <c r="C375" s="390"/>
    </row>
    <row r="376" spans="2:3" ht="12.75" customHeight="1" x14ac:dyDescent="0.2">
      <c r="B376" s="206"/>
      <c r="C376" s="390"/>
    </row>
    <row r="377" spans="2:3" ht="12.75" customHeight="1" x14ac:dyDescent="0.2">
      <c r="B377" s="206"/>
      <c r="C377" s="390"/>
    </row>
    <row r="378" spans="2:3" ht="12.75" customHeight="1" x14ac:dyDescent="0.2">
      <c r="B378" s="206"/>
      <c r="C378" s="390"/>
    </row>
    <row r="379" spans="2:3" ht="12.75" customHeight="1" x14ac:dyDescent="0.2">
      <c r="B379" s="206"/>
      <c r="C379" s="390"/>
    </row>
    <row r="380" spans="2:3" ht="12.75" customHeight="1" x14ac:dyDescent="0.2">
      <c r="B380" s="206"/>
      <c r="C380" s="390"/>
    </row>
    <row r="381" spans="2:3" ht="12.75" customHeight="1" x14ac:dyDescent="0.2">
      <c r="B381" s="206"/>
      <c r="C381" s="390"/>
    </row>
    <row r="382" spans="2:3" ht="12.75" customHeight="1" x14ac:dyDescent="0.2">
      <c r="B382" s="206"/>
      <c r="C382" s="390"/>
    </row>
    <row r="383" spans="2:3" ht="12.75" customHeight="1" x14ac:dyDescent="0.2">
      <c r="B383" s="206"/>
      <c r="C383" s="390"/>
    </row>
    <row r="384" spans="2:3" ht="12.75" customHeight="1" x14ac:dyDescent="0.2">
      <c r="B384" s="206"/>
      <c r="C384" s="390"/>
    </row>
    <row r="385" spans="2:3" ht="12.75" customHeight="1" x14ac:dyDescent="0.2">
      <c r="B385" s="206"/>
      <c r="C385" s="390"/>
    </row>
    <row r="386" spans="2:3" ht="12.75" customHeight="1" x14ac:dyDescent="0.2">
      <c r="B386" s="206"/>
      <c r="C386" s="390"/>
    </row>
    <row r="387" spans="2:3" ht="12.75" customHeight="1" x14ac:dyDescent="0.2">
      <c r="B387" s="206"/>
      <c r="C387" s="390"/>
    </row>
    <row r="388" spans="2:3" ht="12.75" customHeight="1" x14ac:dyDescent="0.2">
      <c r="B388" s="206"/>
      <c r="C388" s="390"/>
    </row>
    <row r="389" spans="2:3" ht="12.75" customHeight="1" x14ac:dyDescent="0.2">
      <c r="B389" s="206"/>
      <c r="C389" s="390"/>
    </row>
    <row r="390" spans="2:3" ht="12.75" customHeight="1" x14ac:dyDescent="0.2">
      <c r="B390" s="206"/>
      <c r="C390" s="390"/>
    </row>
    <row r="391" spans="2:3" ht="12.75" customHeight="1" x14ac:dyDescent="0.2">
      <c r="B391" s="206"/>
      <c r="C391" s="390"/>
    </row>
    <row r="392" spans="2:3" ht="12.75" customHeight="1" x14ac:dyDescent="0.2">
      <c r="B392" s="206"/>
      <c r="C392" s="390"/>
    </row>
    <row r="393" spans="2:3" ht="12.75" customHeight="1" x14ac:dyDescent="0.2">
      <c r="B393" s="206"/>
      <c r="C393" s="390"/>
    </row>
    <row r="394" spans="2:3" ht="12.75" customHeight="1" x14ac:dyDescent="0.2">
      <c r="B394" s="206"/>
      <c r="C394" s="390"/>
    </row>
    <row r="395" spans="2:3" ht="12.75" customHeight="1" x14ac:dyDescent="0.2">
      <c r="B395" s="206"/>
      <c r="C395" s="390"/>
    </row>
    <row r="396" spans="2:3" ht="12.75" customHeight="1" x14ac:dyDescent="0.2">
      <c r="B396" s="206"/>
      <c r="C396" s="390"/>
    </row>
    <row r="397" spans="2:3" ht="12.75" customHeight="1" x14ac:dyDescent="0.2">
      <c r="B397" s="206"/>
      <c r="C397" s="390"/>
    </row>
    <row r="398" spans="2:3" ht="12.75" customHeight="1" x14ac:dyDescent="0.2">
      <c r="B398" s="206"/>
      <c r="C398" s="390"/>
    </row>
    <row r="399" spans="2:3" ht="12.75" customHeight="1" x14ac:dyDescent="0.2">
      <c r="B399" s="206"/>
      <c r="C399" s="390"/>
    </row>
    <row r="400" spans="2:3" ht="12.75" customHeight="1" x14ac:dyDescent="0.2">
      <c r="B400" s="206"/>
      <c r="C400" s="390"/>
    </row>
    <row r="401" spans="2:3" ht="12.75" customHeight="1" x14ac:dyDescent="0.2">
      <c r="B401" s="206"/>
      <c r="C401" s="390"/>
    </row>
    <row r="402" spans="2:3" ht="12.75" customHeight="1" x14ac:dyDescent="0.2">
      <c r="B402" s="206"/>
      <c r="C402" s="390"/>
    </row>
    <row r="403" spans="2:3" ht="12.75" customHeight="1" x14ac:dyDescent="0.2">
      <c r="B403" s="206"/>
      <c r="C403" s="390"/>
    </row>
    <row r="404" spans="2:3" ht="12.75" customHeight="1" x14ac:dyDescent="0.2">
      <c r="B404" s="206"/>
      <c r="C404" s="390"/>
    </row>
    <row r="405" spans="2:3" ht="12.75" customHeight="1" x14ac:dyDescent="0.2">
      <c r="B405" s="206"/>
      <c r="C405" s="390"/>
    </row>
    <row r="406" spans="2:3" ht="12.75" customHeight="1" x14ac:dyDescent="0.2">
      <c r="B406" s="206"/>
      <c r="C406" s="390"/>
    </row>
    <row r="407" spans="2:3" ht="12.75" customHeight="1" x14ac:dyDescent="0.2">
      <c r="B407" s="206"/>
      <c r="C407" s="390"/>
    </row>
    <row r="408" spans="2:3" ht="12.75" customHeight="1" x14ac:dyDescent="0.2">
      <c r="B408" s="206"/>
      <c r="C408" s="390"/>
    </row>
    <row r="409" spans="2:3" ht="12.75" customHeight="1" x14ac:dyDescent="0.2">
      <c r="B409" s="206"/>
      <c r="C409" s="390"/>
    </row>
    <row r="410" spans="2:3" ht="12.75" customHeight="1" x14ac:dyDescent="0.2">
      <c r="B410" s="206"/>
      <c r="C410" s="390"/>
    </row>
    <row r="411" spans="2:3" ht="12.75" customHeight="1" x14ac:dyDescent="0.2">
      <c r="B411" s="206"/>
      <c r="C411" s="390"/>
    </row>
    <row r="412" spans="2:3" ht="12.75" customHeight="1" x14ac:dyDescent="0.2">
      <c r="B412" s="206"/>
      <c r="C412" s="390"/>
    </row>
    <row r="413" spans="2:3" ht="12.75" customHeight="1" x14ac:dyDescent="0.2">
      <c r="B413" s="206"/>
      <c r="C413" s="390"/>
    </row>
    <row r="414" spans="2:3" ht="12.75" customHeight="1" x14ac:dyDescent="0.2">
      <c r="B414" s="206"/>
      <c r="C414" s="390"/>
    </row>
    <row r="415" spans="2:3" ht="12.75" customHeight="1" x14ac:dyDescent="0.2">
      <c r="B415" s="206"/>
      <c r="C415" s="390"/>
    </row>
    <row r="416" spans="2:3" ht="12.75" customHeight="1" x14ac:dyDescent="0.2">
      <c r="B416" s="206"/>
      <c r="C416" s="390"/>
    </row>
    <row r="417" spans="2:3" ht="12.75" customHeight="1" x14ac:dyDescent="0.2">
      <c r="B417" s="206"/>
      <c r="C417" s="390"/>
    </row>
    <row r="418" spans="2:3" ht="12.75" customHeight="1" x14ac:dyDescent="0.2">
      <c r="B418" s="206"/>
      <c r="C418" s="390"/>
    </row>
    <row r="419" spans="2:3" ht="12.75" customHeight="1" x14ac:dyDescent="0.2">
      <c r="B419" s="206"/>
      <c r="C419" s="390"/>
    </row>
    <row r="420" spans="2:3" ht="12.75" customHeight="1" x14ac:dyDescent="0.2">
      <c r="B420" s="206"/>
      <c r="C420" s="390"/>
    </row>
    <row r="421" spans="2:3" ht="12.75" customHeight="1" x14ac:dyDescent="0.2">
      <c r="B421" s="206"/>
      <c r="C421" s="390"/>
    </row>
    <row r="422" spans="2:3" ht="12.75" customHeight="1" x14ac:dyDescent="0.2">
      <c r="B422" s="206"/>
      <c r="C422" s="390"/>
    </row>
    <row r="423" spans="2:3" ht="12.75" customHeight="1" x14ac:dyDescent="0.2">
      <c r="B423" s="206"/>
      <c r="C423" s="390"/>
    </row>
    <row r="424" spans="2:3" ht="12.75" customHeight="1" x14ac:dyDescent="0.2">
      <c r="B424" s="206"/>
      <c r="C424" s="390"/>
    </row>
    <row r="425" spans="2:3" ht="12.75" customHeight="1" x14ac:dyDescent="0.2">
      <c r="B425" s="206"/>
      <c r="C425" s="390"/>
    </row>
    <row r="426" spans="2:3" ht="12.75" customHeight="1" x14ac:dyDescent="0.2">
      <c r="B426" s="206"/>
      <c r="C426" s="390"/>
    </row>
    <row r="427" spans="2:3" ht="12.75" customHeight="1" x14ac:dyDescent="0.2">
      <c r="B427" s="206"/>
      <c r="C427" s="390"/>
    </row>
    <row r="428" spans="2:3" ht="12.75" customHeight="1" x14ac:dyDescent="0.2">
      <c r="B428" s="206"/>
      <c r="C428" s="390"/>
    </row>
    <row r="429" spans="2:3" ht="12.75" customHeight="1" x14ac:dyDescent="0.2">
      <c r="B429" s="206"/>
      <c r="C429" s="390"/>
    </row>
    <row r="430" spans="2:3" ht="12.75" customHeight="1" x14ac:dyDescent="0.2">
      <c r="B430" s="206"/>
      <c r="C430" s="390"/>
    </row>
    <row r="431" spans="2:3" ht="12.75" customHeight="1" x14ac:dyDescent="0.2">
      <c r="B431" s="206"/>
      <c r="C431" s="390"/>
    </row>
    <row r="432" spans="2:3" ht="12.75" customHeight="1" x14ac:dyDescent="0.2">
      <c r="B432" s="206"/>
      <c r="C432" s="390"/>
    </row>
    <row r="433" spans="2:3" ht="12.75" customHeight="1" x14ac:dyDescent="0.2">
      <c r="B433" s="206"/>
      <c r="C433" s="390"/>
    </row>
    <row r="434" spans="2:3" ht="12.75" customHeight="1" x14ac:dyDescent="0.2">
      <c r="B434" s="206"/>
      <c r="C434" s="390"/>
    </row>
    <row r="435" spans="2:3" ht="12.75" customHeight="1" x14ac:dyDescent="0.2">
      <c r="B435" s="206"/>
      <c r="C435" s="390"/>
    </row>
    <row r="436" spans="2:3" ht="12.75" customHeight="1" x14ac:dyDescent="0.2">
      <c r="B436" s="206"/>
      <c r="C436" s="390"/>
    </row>
    <row r="437" spans="2:3" ht="12.75" customHeight="1" x14ac:dyDescent="0.2">
      <c r="B437" s="206"/>
      <c r="C437" s="390"/>
    </row>
    <row r="438" spans="2:3" ht="12.75" customHeight="1" x14ac:dyDescent="0.2">
      <c r="B438" s="206"/>
      <c r="C438" s="390"/>
    </row>
    <row r="439" spans="2:3" ht="12.75" customHeight="1" x14ac:dyDescent="0.2">
      <c r="B439" s="206"/>
      <c r="C439" s="390"/>
    </row>
    <row r="440" spans="2:3" ht="12.75" customHeight="1" x14ac:dyDescent="0.2">
      <c r="B440" s="206"/>
      <c r="C440" s="390"/>
    </row>
    <row r="441" spans="2:3" ht="12.75" customHeight="1" x14ac:dyDescent="0.2">
      <c r="B441" s="206"/>
      <c r="C441" s="390"/>
    </row>
    <row r="442" spans="2:3" ht="12.75" customHeight="1" x14ac:dyDescent="0.2">
      <c r="B442" s="206"/>
      <c r="C442" s="390"/>
    </row>
    <row r="443" spans="2:3" ht="12.75" customHeight="1" x14ac:dyDescent="0.2">
      <c r="B443" s="206"/>
      <c r="C443" s="390"/>
    </row>
    <row r="444" spans="2:3" ht="12.75" customHeight="1" x14ac:dyDescent="0.2">
      <c r="B444" s="206"/>
      <c r="C444" s="390"/>
    </row>
    <row r="445" spans="2:3" ht="12.75" customHeight="1" x14ac:dyDescent="0.2">
      <c r="B445" s="206"/>
      <c r="C445" s="390"/>
    </row>
    <row r="446" spans="2:3" ht="12.75" customHeight="1" x14ac:dyDescent="0.2">
      <c r="B446" s="206"/>
      <c r="C446" s="390"/>
    </row>
    <row r="447" spans="2:3" ht="12.75" customHeight="1" x14ac:dyDescent="0.2">
      <c r="B447" s="206"/>
      <c r="C447" s="390"/>
    </row>
    <row r="448" spans="2:3" ht="12.75" customHeight="1" x14ac:dyDescent="0.2">
      <c r="B448" s="206"/>
      <c r="C448" s="390"/>
    </row>
    <row r="449" spans="2:3" ht="12.75" customHeight="1" x14ac:dyDescent="0.2">
      <c r="B449" s="206"/>
      <c r="C449" s="390"/>
    </row>
    <row r="450" spans="2:3" ht="12.75" customHeight="1" x14ac:dyDescent="0.2">
      <c r="B450" s="206"/>
      <c r="C450" s="390"/>
    </row>
    <row r="451" spans="2:3" ht="12.75" customHeight="1" x14ac:dyDescent="0.2">
      <c r="B451" s="206"/>
      <c r="C451" s="390"/>
    </row>
    <row r="452" spans="2:3" ht="12.75" customHeight="1" x14ac:dyDescent="0.2">
      <c r="B452" s="206"/>
      <c r="C452" s="390"/>
    </row>
    <row r="453" spans="2:3" ht="12.75" customHeight="1" x14ac:dyDescent="0.2">
      <c r="B453" s="206"/>
      <c r="C453" s="390"/>
    </row>
    <row r="454" spans="2:3" ht="12.75" customHeight="1" x14ac:dyDescent="0.2">
      <c r="B454" s="206"/>
      <c r="C454" s="390"/>
    </row>
    <row r="455" spans="2:3" ht="12.75" customHeight="1" x14ac:dyDescent="0.2">
      <c r="B455" s="206"/>
      <c r="C455" s="390"/>
    </row>
    <row r="456" spans="2:3" ht="12.75" customHeight="1" x14ac:dyDescent="0.2">
      <c r="B456" s="206"/>
      <c r="C456" s="390"/>
    </row>
    <row r="457" spans="2:3" ht="12.75" customHeight="1" x14ac:dyDescent="0.2">
      <c r="B457" s="206"/>
      <c r="C457" s="390"/>
    </row>
    <row r="458" spans="2:3" ht="12.75" customHeight="1" x14ac:dyDescent="0.2">
      <c r="B458" s="206"/>
      <c r="C458" s="390"/>
    </row>
    <row r="459" spans="2:3" ht="12.75" customHeight="1" x14ac:dyDescent="0.2">
      <c r="B459" s="206"/>
      <c r="C459" s="390"/>
    </row>
    <row r="460" spans="2:3" ht="12.75" customHeight="1" x14ac:dyDescent="0.2">
      <c r="B460" s="206"/>
      <c r="C460" s="390"/>
    </row>
    <row r="461" spans="2:3" ht="12.75" customHeight="1" x14ac:dyDescent="0.2">
      <c r="B461" s="206"/>
      <c r="C461" s="390"/>
    </row>
    <row r="462" spans="2:3" ht="12.75" customHeight="1" x14ac:dyDescent="0.2">
      <c r="B462" s="206"/>
      <c r="C462" s="390"/>
    </row>
    <row r="463" spans="2:3" ht="12.75" customHeight="1" x14ac:dyDescent="0.2">
      <c r="B463" s="206"/>
      <c r="C463" s="390"/>
    </row>
    <row r="464" spans="2:3" ht="12.75" customHeight="1" x14ac:dyDescent="0.2">
      <c r="B464" s="206"/>
      <c r="C464" s="390"/>
    </row>
    <row r="465" spans="2:3" ht="12.75" customHeight="1" x14ac:dyDescent="0.2">
      <c r="B465" s="206"/>
      <c r="C465" s="390"/>
    </row>
    <row r="466" spans="2:3" ht="12.75" customHeight="1" x14ac:dyDescent="0.2">
      <c r="B466" s="206"/>
      <c r="C466" s="390"/>
    </row>
    <row r="467" spans="2:3" ht="12.75" customHeight="1" x14ac:dyDescent="0.2">
      <c r="B467" s="206"/>
      <c r="C467" s="390"/>
    </row>
    <row r="468" spans="2:3" ht="12.75" customHeight="1" x14ac:dyDescent="0.2">
      <c r="B468" s="206"/>
      <c r="C468" s="390"/>
    </row>
    <row r="469" spans="2:3" ht="12.75" customHeight="1" x14ac:dyDescent="0.2">
      <c r="B469" s="206"/>
      <c r="C469" s="390"/>
    </row>
    <row r="470" spans="2:3" ht="12.75" customHeight="1" x14ac:dyDescent="0.2">
      <c r="B470" s="206"/>
      <c r="C470" s="390"/>
    </row>
    <row r="471" spans="2:3" ht="12.75" customHeight="1" x14ac:dyDescent="0.2">
      <c r="B471" s="206"/>
      <c r="C471" s="390"/>
    </row>
    <row r="472" spans="2:3" ht="12.75" customHeight="1" x14ac:dyDescent="0.2">
      <c r="B472" s="206"/>
      <c r="C472" s="390"/>
    </row>
    <row r="473" spans="2:3" ht="12.75" customHeight="1" x14ac:dyDescent="0.2">
      <c r="B473" s="206"/>
      <c r="C473" s="390"/>
    </row>
    <row r="474" spans="2:3" ht="12.75" customHeight="1" x14ac:dyDescent="0.2">
      <c r="B474" s="206"/>
      <c r="C474" s="390"/>
    </row>
    <row r="475" spans="2:3" ht="12.75" customHeight="1" x14ac:dyDescent="0.2">
      <c r="B475" s="206"/>
      <c r="C475" s="390"/>
    </row>
    <row r="476" spans="2:3" ht="12.75" customHeight="1" x14ac:dyDescent="0.2">
      <c r="B476" s="206"/>
      <c r="C476" s="390"/>
    </row>
    <row r="477" spans="2:3" ht="12.75" customHeight="1" x14ac:dyDescent="0.2">
      <c r="B477" s="206"/>
      <c r="C477" s="390"/>
    </row>
    <row r="478" spans="2:3" ht="12.75" customHeight="1" x14ac:dyDescent="0.2">
      <c r="B478" s="206"/>
      <c r="C478" s="390"/>
    </row>
    <row r="479" spans="2:3" ht="12.75" customHeight="1" x14ac:dyDescent="0.2">
      <c r="B479" s="206"/>
      <c r="C479" s="390"/>
    </row>
    <row r="480" spans="2:3" ht="12.75" customHeight="1" x14ac:dyDescent="0.2">
      <c r="B480" s="206"/>
      <c r="C480" s="390"/>
    </row>
    <row r="481" spans="2:3" ht="12.75" customHeight="1" x14ac:dyDescent="0.2">
      <c r="B481" s="206"/>
      <c r="C481" s="390"/>
    </row>
    <row r="482" spans="2:3" ht="12.75" customHeight="1" x14ac:dyDescent="0.2">
      <c r="B482" s="206"/>
      <c r="C482" s="390"/>
    </row>
    <row r="483" spans="2:3" ht="12.75" customHeight="1" x14ac:dyDescent="0.2">
      <c r="B483" s="206"/>
      <c r="C483" s="390"/>
    </row>
    <row r="484" spans="2:3" ht="12.75" customHeight="1" x14ac:dyDescent="0.2">
      <c r="B484" s="206"/>
      <c r="C484" s="390"/>
    </row>
    <row r="485" spans="2:3" ht="12.75" customHeight="1" x14ac:dyDescent="0.2">
      <c r="B485" s="206"/>
      <c r="C485" s="390"/>
    </row>
    <row r="486" spans="2:3" ht="12.75" customHeight="1" x14ac:dyDescent="0.2">
      <c r="B486" s="206"/>
      <c r="C486" s="390"/>
    </row>
    <row r="487" spans="2:3" ht="12.75" customHeight="1" x14ac:dyDescent="0.2">
      <c r="B487" s="206"/>
      <c r="C487" s="390"/>
    </row>
    <row r="488" spans="2:3" ht="12.75" customHeight="1" x14ac:dyDescent="0.2">
      <c r="B488" s="206"/>
      <c r="C488" s="390"/>
    </row>
    <row r="489" spans="2:3" ht="12.75" customHeight="1" x14ac:dyDescent="0.2">
      <c r="B489" s="206"/>
      <c r="C489" s="390"/>
    </row>
    <row r="490" spans="2:3" ht="12.75" customHeight="1" x14ac:dyDescent="0.2">
      <c r="B490" s="206"/>
      <c r="C490" s="390"/>
    </row>
    <row r="491" spans="2:3" ht="12.75" customHeight="1" x14ac:dyDescent="0.2">
      <c r="B491" s="206"/>
      <c r="C491" s="390"/>
    </row>
    <row r="492" spans="2:3" ht="12.75" customHeight="1" x14ac:dyDescent="0.2">
      <c r="B492" s="206"/>
      <c r="C492" s="390"/>
    </row>
    <row r="493" spans="2:3" ht="12.75" customHeight="1" x14ac:dyDescent="0.2">
      <c r="B493" s="206"/>
      <c r="C493" s="390"/>
    </row>
    <row r="494" spans="2:3" ht="12.75" customHeight="1" x14ac:dyDescent="0.2">
      <c r="B494" s="206"/>
      <c r="C494" s="390"/>
    </row>
    <row r="495" spans="2:3" ht="12.75" customHeight="1" x14ac:dyDescent="0.2">
      <c r="B495" s="206"/>
      <c r="C495" s="390"/>
    </row>
    <row r="496" spans="2:3" ht="12.75" customHeight="1" x14ac:dyDescent="0.2">
      <c r="B496" s="206"/>
      <c r="C496" s="390"/>
    </row>
    <row r="497" spans="2:3" ht="12.75" customHeight="1" x14ac:dyDescent="0.2">
      <c r="B497" s="206"/>
      <c r="C497" s="390"/>
    </row>
    <row r="498" spans="2:3" ht="12.75" customHeight="1" x14ac:dyDescent="0.2">
      <c r="B498" s="206"/>
      <c r="C498" s="390"/>
    </row>
    <row r="499" spans="2:3" ht="12.75" customHeight="1" x14ac:dyDescent="0.2">
      <c r="B499" s="206"/>
      <c r="C499" s="390"/>
    </row>
    <row r="500" spans="2:3" ht="12.75" customHeight="1" x14ac:dyDescent="0.2">
      <c r="B500" s="206"/>
      <c r="C500" s="390"/>
    </row>
    <row r="501" spans="2:3" ht="12.75" customHeight="1" x14ac:dyDescent="0.2">
      <c r="B501" s="206"/>
      <c r="C501" s="390"/>
    </row>
    <row r="502" spans="2:3" ht="12.75" customHeight="1" x14ac:dyDescent="0.2">
      <c r="B502" s="206"/>
      <c r="C502" s="390"/>
    </row>
    <row r="503" spans="2:3" ht="12.75" customHeight="1" x14ac:dyDescent="0.2">
      <c r="B503" s="206"/>
      <c r="C503" s="390"/>
    </row>
    <row r="504" spans="2:3" ht="12.75" customHeight="1" x14ac:dyDescent="0.2">
      <c r="B504" s="206"/>
      <c r="C504" s="390"/>
    </row>
    <row r="505" spans="2:3" ht="12.75" customHeight="1" x14ac:dyDescent="0.2">
      <c r="B505" s="206"/>
      <c r="C505" s="390"/>
    </row>
    <row r="506" spans="2:3" ht="12.75" customHeight="1" x14ac:dyDescent="0.2">
      <c r="B506" s="206"/>
      <c r="C506" s="390"/>
    </row>
    <row r="507" spans="2:3" ht="12.75" customHeight="1" x14ac:dyDescent="0.2">
      <c r="B507" s="206"/>
      <c r="C507" s="390"/>
    </row>
    <row r="508" spans="2:3" ht="12.75" customHeight="1" x14ac:dyDescent="0.2">
      <c r="B508" s="206"/>
      <c r="C508" s="390"/>
    </row>
    <row r="509" spans="2:3" ht="12.75" customHeight="1" x14ac:dyDescent="0.2">
      <c r="B509" s="206"/>
      <c r="C509" s="390"/>
    </row>
    <row r="510" spans="2:3" ht="12.75" customHeight="1" x14ac:dyDescent="0.2">
      <c r="B510" s="206"/>
      <c r="C510" s="390"/>
    </row>
    <row r="511" spans="2:3" ht="12.75" customHeight="1" x14ac:dyDescent="0.2">
      <c r="B511" s="206"/>
      <c r="C511" s="390"/>
    </row>
    <row r="512" spans="2:3" ht="12.75" customHeight="1" x14ac:dyDescent="0.2">
      <c r="B512" s="206"/>
      <c r="C512" s="390"/>
    </row>
    <row r="513" spans="2:3" ht="12.75" customHeight="1" x14ac:dyDescent="0.2">
      <c r="B513" s="206"/>
      <c r="C513" s="390"/>
    </row>
    <row r="514" spans="2:3" ht="12.75" customHeight="1" x14ac:dyDescent="0.2">
      <c r="B514" s="206"/>
      <c r="C514" s="390"/>
    </row>
    <row r="515" spans="2:3" ht="12.75" customHeight="1" x14ac:dyDescent="0.2">
      <c r="B515" s="206"/>
      <c r="C515" s="390"/>
    </row>
    <row r="516" spans="2:3" ht="12.75" customHeight="1" x14ac:dyDescent="0.2">
      <c r="B516" s="206"/>
      <c r="C516" s="390"/>
    </row>
    <row r="517" spans="2:3" ht="12.75" customHeight="1" x14ac:dyDescent="0.2">
      <c r="B517" s="206"/>
      <c r="C517" s="390"/>
    </row>
    <row r="518" spans="2:3" ht="12.75" customHeight="1" x14ac:dyDescent="0.2">
      <c r="B518" s="206"/>
      <c r="C518" s="390"/>
    </row>
    <row r="519" spans="2:3" ht="12.75" customHeight="1" x14ac:dyDescent="0.2">
      <c r="B519" s="206"/>
      <c r="C519" s="390"/>
    </row>
    <row r="520" spans="2:3" ht="12.75" customHeight="1" x14ac:dyDescent="0.2">
      <c r="B520" s="206"/>
      <c r="C520" s="390"/>
    </row>
    <row r="521" spans="2:3" ht="12.75" customHeight="1" x14ac:dyDescent="0.2">
      <c r="B521" s="206"/>
      <c r="C521" s="390"/>
    </row>
    <row r="522" spans="2:3" ht="12.75" customHeight="1" x14ac:dyDescent="0.2">
      <c r="B522" s="206"/>
      <c r="C522" s="390"/>
    </row>
    <row r="523" spans="2:3" ht="12.75" customHeight="1" x14ac:dyDescent="0.2">
      <c r="B523" s="206"/>
      <c r="C523" s="390"/>
    </row>
    <row r="524" spans="2:3" ht="12.75" customHeight="1" x14ac:dyDescent="0.2">
      <c r="B524" s="206"/>
      <c r="C524" s="390"/>
    </row>
    <row r="525" spans="2:3" ht="12.75" customHeight="1" x14ac:dyDescent="0.2">
      <c r="B525" s="206"/>
      <c r="C525" s="390"/>
    </row>
    <row r="526" spans="2:3" ht="12.75" customHeight="1" x14ac:dyDescent="0.2">
      <c r="B526" s="206"/>
      <c r="C526" s="390"/>
    </row>
    <row r="527" spans="2:3" ht="12.75" customHeight="1" x14ac:dyDescent="0.2">
      <c r="B527" s="206"/>
      <c r="C527" s="390"/>
    </row>
    <row r="528" spans="2:3" ht="12.75" customHeight="1" x14ac:dyDescent="0.2">
      <c r="B528" s="206"/>
      <c r="C528" s="390"/>
    </row>
    <row r="529" spans="2:3" ht="12.75" customHeight="1" x14ac:dyDescent="0.2">
      <c r="B529" s="206"/>
      <c r="C529" s="390"/>
    </row>
    <row r="530" spans="2:3" ht="12.75" customHeight="1" x14ac:dyDescent="0.2">
      <c r="B530" s="206"/>
      <c r="C530" s="390"/>
    </row>
    <row r="531" spans="2:3" ht="12.75" customHeight="1" x14ac:dyDescent="0.2">
      <c r="B531" s="206"/>
      <c r="C531" s="390"/>
    </row>
    <row r="532" spans="2:3" ht="12.75" customHeight="1" x14ac:dyDescent="0.2">
      <c r="B532" s="206"/>
      <c r="C532" s="390"/>
    </row>
    <row r="533" spans="2:3" ht="12.75" customHeight="1" x14ac:dyDescent="0.2">
      <c r="B533" s="206"/>
      <c r="C533" s="390"/>
    </row>
    <row r="534" spans="2:3" ht="12.75" customHeight="1" x14ac:dyDescent="0.2">
      <c r="B534" s="206"/>
      <c r="C534" s="390"/>
    </row>
    <row r="535" spans="2:3" ht="12.75" customHeight="1" x14ac:dyDescent="0.2">
      <c r="B535" s="206"/>
      <c r="C535" s="390"/>
    </row>
    <row r="536" spans="2:3" ht="12.75" customHeight="1" x14ac:dyDescent="0.2">
      <c r="B536" s="206"/>
      <c r="C536" s="390"/>
    </row>
    <row r="537" spans="2:3" ht="12.75" customHeight="1" x14ac:dyDescent="0.2">
      <c r="B537" s="206"/>
      <c r="C537" s="390"/>
    </row>
    <row r="538" spans="2:3" ht="12.75" customHeight="1" x14ac:dyDescent="0.2">
      <c r="B538" s="206"/>
      <c r="C538" s="390"/>
    </row>
    <row r="539" spans="2:3" ht="12.75" customHeight="1" x14ac:dyDescent="0.2">
      <c r="B539" s="206"/>
      <c r="C539" s="390"/>
    </row>
    <row r="540" spans="2:3" ht="12.75" customHeight="1" x14ac:dyDescent="0.2">
      <c r="B540" s="206"/>
      <c r="C540" s="390"/>
    </row>
    <row r="541" spans="2:3" ht="12.75" customHeight="1" x14ac:dyDescent="0.2">
      <c r="B541" s="206"/>
      <c r="C541" s="390"/>
    </row>
    <row r="542" spans="2:3" ht="12.75" customHeight="1" x14ac:dyDescent="0.2">
      <c r="B542" s="206"/>
      <c r="C542" s="390"/>
    </row>
    <row r="543" spans="2:3" ht="12.75" customHeight="1" x14ac:dyDescent="0.2">
      <c r="B543" s="206"/>
      <c r="C543" s="390"/>
    </row>
    <row r="544" spans="2:3" ht="12.75" customHeight="1" x14ac:dyDescent="0.2">
      <c r="B544" s="206"/>
      <c r="C544" s="390"/>
    </row>
    <row r="545" spans="2:3" ht="12.75" customHeight="1" x14ac:dyDescent="0.2">
      <c r="B545" s="206"/>
      <c r="C545" s="390"/>
    </row>
    <row r="546" spans="2:3" ht="12.75" customHeight="1" x14ac:dyDescent="0.2">
      <c r="B546" s="206"/>
      <c r="C546" s="390"/>
    </row>
    <row r="547" spans="2:3" ht="12.75" customHeight="1" x14ac:dyDescent="0.2">
      <c r="B547" s="206"/>
      <c r="C547" s="390"/>
    </row>
    <row r="548" spans="2:3" ht="12.75" customHeight="1" x14ac:dyDescent="0.2">
      <c r="B548" s="206"/>
      <c r="C548" s="390"/>
    </row>
    <row r="549" spans="2:3" ht="12.75" customHeight="1" x14ac:dyDescent="0.2">
      <c r="B549" s="206"/>
      <c r="C549" s="390"/>
    </row>
    <row r="550" spans="2:3" ht="12.75" customHeight="1" x14ac:dyDescent="0.2">
      <c r="B550" s="206"/>
      <c r="C550" s="390"/>
    </row>
    <row r="551" spans="2:3" ht="12.75" customHeight="1" x14ac:dyDescent="0.2">
      <c r="B551" s="206"/>
      <c r="C551" s="390"/>
    </row>
    <row r="552" spans="2:3" ht="12.75" customHeight="1" x14ac:dyDescent="0.2">
      <c r="B552" s="206"/>
      <c r="C552" s="390"/>
    </row>
    <row r="553" spans="2:3" ht="12.75" customHeight="1" x14ac:dyDescent="0.2">
      <c r="B553" s="206"/>
      <c r="C553" s="390"/>
    </row>
    <row r="554" spans="2:3" ht="12.75" customHeight="1" x14ac:dyDescent="0.2">
      <c r="B554" s="206"/>
      <c r="C554" s="390"/>
    </row>
    <row r="555" spans="2:3" ht="12.75" customHeight="1" x14ac:dyDescent="0.2">
      <c r="B555" s="206"/>
      <c r="C555" s="390"/>
    </row>
    <row r="556" spans="2:3" ht="12.75" customHeight="1" x14ac:dyDescent="0.2">
      <c r="B556" s="206"/>
      <c r="C556" s="390"/>
    </row>
    <row r="557" spans="2:3" ht="12.75" customHeight="1" x14ac:dyDescent="0.2">
      <c r="B557" s="206"/>
      <c r="C557" s="390"/>
    </row>
    <row r="558" spans="2:3" ht="12.75" customHeight="1" x14ac:dyDescent="0.2">
      <c r="B558" s="206"/>
      <c r="C558" s="390"/>
    </row>
    <row r="559" spans="2:3" ht="12.75" customHeight="1" x14ac:dyDescent="0.2">
      <c r="B559" s="206"/>
      <c r="C559" s="390"/>
    </row>
    <row r="560" spans="2:3" ht="12.75" customHeight="1" x14ac:dyDescent="0.2">
      <c r="B560" s="206"/>
      <c r="C560" s="390"/>
    </row>
    <row r="561" spans="2:3" ht="12.75" customHeight="1" x14ac:dyDescent="0.2">
      <c r="B561" s="206"/>
      <c r="C561" s="390"/>
    </row>
    <row r="562" spans="2:3" ht="12.75" customHeight="1" x14ac:dyDescent="0.2">
      <c r="B562" s="206"/>
      <c r="C562" s="390"/>
    </row>
    <row r="563" spans="2:3" ht="12.75" customHeight="1" x14ac:dyDescent="0.2">
      <c r="B563" s="206"/>
      <c r="C563" s="390"/>
    </row>
    <row r="564" spans="2:3" ht="12.75" customHeight="1" x14ac:dyDescent="0.2">
      <c r="B564" s="206"/>
      <c r="C564" s="390"/>
    </row>
    <row r="565" spans="2:3" ht="12.75" customHeight="1" x14ac:dyDescent="0.2">
      <c r="B565" s="206"/>
      <c r="C565" s="390"/>
    </row>
    <row r="566" spans="2:3" ht="12.75" customHeight="1" x14ac:dyDescent="0.2">
      <c r="B566" s="206"/>
      <c r="C566" s="390"/>
    </row>
    <row r="567" spans="2:3" ht="12.75" customHeight="1" x14ac:dyDescent="0.2">
      <c r="B567" s="206"/>
      <c r="C567" s="390"/>
    </row>
    <row r="568" spans="2:3" ht="12.75" customHeight="1" x14ac:dyDescent="0.2">
      <c r="B568" s="206"/>
      <c r="C568" s="390"/>
    </row>
    <row r="569" spans="2:3" ht="12.75" customHeight="1" x14ac:dyDescent="0.2">
      <c r="B569" s="206"/>
      <c r="C569" s="390"/>
    </row>
    <row r="570" spans="2:3" ht="12.75" customHeight="1" x14ac:dyDescent="0.2">
      <c r="B570" s="206"/>
      <c r="C570" s="390"/>
    </row>
    <row r="571" spans="2:3" ht="12.75" customHeight="1" x14ac:dyDescent="0.2">
      <c r="B571" s="206"/>
      <c r="C571" s="390"/>
    </row>
    <row r="572" spans="2:3" ht="12.75" customHeight="1" x14ac:dyDescent="0.2">
      <c r="B572" s="206"/>
      <c r="C572" s="390"/>
    </row>
    <row r="573" spans="2:3" ht="12.75" customHeight="1" x14ac:dyDescent="0.2">
      <c r="B573" s="206"/>
      <c r="C573" s="390"/>
    </row>
    <row r="574" spans="2:3" ht="12.75" customHeight="1" x14ac:dyDescent="0.2">
      <c r="B574" s="206"/>
      <c r="C574" s="390"/>
    </row>
    <row r="575" spans="2:3" ht="12.75" customHeight="1" x14ac:dyDescent="0.2">
      <c r="B575" s="206"/>
      <c r="C575" s="390"/>
    </row>
    <row r="576" spans="2:3" ht="12.75" customHeight="1" x14ac:dyDescent="0.2">
      <c r="B576" s="206"/>
      <c r="C576" s="390"/>
    </row>
    <row r="577" spans="2:3" ht="12.75" customHeight="1" x14ac:dyDescent="0.2">
      <c r="B577" s="206"/>
      <c r="C577" s="390"/>
    </row>
    <row r="578" spans="2:3" ht="12.75" customHeight="1" x14ac:dyDescent="0.2">
      <c r="B578" s="206"/>
      <c r="C578" s="390"/>
    </row>
    <row r="579" spans="2:3" ht="12.75" customHeight="1" x14ac:dyDescent="0.2">
      <c r="B579" s="206"/>
      <c r="C579" s="390"/>
    </row>
    <row r="580" spans="2:3" ht="12.75" customHeight="1" x14ac:dyDescent="0.2">
      <c r="B580" s="206"/>
      <c r="C580" s="390"/>
    </row>
    <row r="581" spans="2:3" ht="12.75" customHeight="1" x14ac:dyDescent="0.2">
      <c r="B581" s="206"/>
      <c r="C581" s="390"/>
    </row>
    <row r="582" spans="2:3" ht="12.75" customHeight="1" x14ac:dyDescent="0.2">
      <c r="B582" s="206"/>
      <c r="C582" s="390"/>
    </row>
    <row r="583" spans="2:3" ht="12.75" customHeight="1" x14ac:dyDescent="0.2">
      <c r="B583" s="206"/>
      <c r="C583" s="390"/>
    </row>
    <row r="584" spans="2:3" ht="12.75" customHeight="1" x14ac:dyDescent="0.2">
      <c r="B584" s="206"/>
      <c r="C584" s="390"/>
    </row>
    <row r="585" spans="2:3" ht="12.75" customHeight="1" x14ac:dyDescent="0.2">
      <c r="B585" s="206"/>
      <c r="C585" s="390"/>
    </row>
    <row r="586" spans="2:3" ht="12.75" customHeight="1" x14ac:dyDescent="0.2">
      <c r="B586" s="206"/>
      <c r="C586" s="390"/>
    </row>
    <row r="587" spans="2:3" ht="12.75" customHeight="1" x14ac:dyDescent="0.2">
      <c r="B587" s="206"/>
      <c r="C587" s="390"/>
    </row>
    <row r="588" spans="2:3" ht="12.75" customHeight="1" x14ac:dyDescent="0.2">
      <c r="B588" s="206"/>
      <c r="C588" s="390"/>
    </row>
    <row r="589" spans="2:3" ht="12.75" customHeight="1" x14ac:dyDescent="0.2">
      <c r="B589" s="206"/>
      <c r="C589" s="390"/>
    </row>
    <row r="590" spans="2:3" ht="12.75" customHeight="1" x14ac:dyDescent="0.2">
      <c r="B590" s="206"/>
      <c r="C590" s="390"/>
    </row>
    <row r="591" spans="2:3" ht="12.75" customHeight="1" x14ac:dyDescent="0.2">
      <c r="B591" s="206"/>
      <c r="C591" s="390"/>
    </row>
    <row r="592" spans="2:3" ht="12.75" customHeight="1" x14ac:dyDescent="0.2">
      <c r="B592" s="206"/>
      <c r="C592" s="390"/>
    </row>
    <row r="593" spans="2:3" ht="12.75" customHeight="1" x14ac:dyDescent="0.2">
      <c r="B593" s="206"/>
      <c r="C593" s="390"/>
    </row>
    <row r="594" spans="2:3" ht="12.75" customHeight="1" x14ac:dyDescent="0.2">
      <c r="B594" s="206"/>
      <c r="C594" s="390"/>
    </row>
    <row r="595" spans="2:3" ht="12.75" customHeight="1" x14ac:dyDescent="0.2">
      <c r="B595" s="206"/>
      <c r="C595" s="390"/>
    </row>
    <row r="596" spans="2:3" ht="12.75" customHeight="1" x14ac:dyDescent="0.2">
      <c r="B596" s="206"/>
      <c r="C596" s="390"/>
    </row>
    <row r="597" spans="2:3" ht="12.75" customHeight="1" x14ac:dyDescent="0.2">
      <c r="B597" s="206"/>
      <c r="C597" s="390"/>
    </row>
    <row r="598" spans="2:3" ht="12.75" customHeight="1" x14ac:dyDescent="0.2">
      <c r="B598" s="206"/>
      <c r="C598" s="390"/>
    </row>
    <row r="599" spans="2:3" ht="12.75" customHeight="1" x14ac:dyDescent="0.2">
      <c r="B599" s="206"/>
      <c r="C599" s="390"/>
    </row>
    <row r="600" spans="2:3" ht="12.75" customHeight="1" x14ac:dyDescent="0.2">
      <c r="B600" s="206"/>
      <c r="C600" s="390"/>
    </row>
    <row r="601" spans="2:3" ht="12.75" customHeight="1" x14ac:dyDescent="0.2">
      <c r="B601" s="206"/>
      <c r="C601" s="390"/>
    </row>
    <row r="602" spans="2:3" ht="12.75" customHeight="1" x14ac:dyDescent="0.2">
      <c r="B602" s="206"/>
      <c r="C602" s="390"/>
    </row>
    <row r="603" spans="2:3" ht="12.75" customHeight="1" x14ac:dyDescent="0.2">
      <c r="B603" s="206"/>
      <c r="C603" s="390"/>
    </row>
    <row r="604" spans="2:3" ht="12.75" customHeight="1" x14ac:dyDescent="0.2">
      <c r="B604" s="206"/>
      <c r="C604" s="390"/>
    </row>
    <row r="605" spans="2:3" ht="12.75" customHeight="1" x14ac:dyDescent="0.2">
      <c r="B605" s="206"/>
      <c r="C605" s="390"/>
    </row>
    <row r="606" spans="2:3" ht="12.75" customHeight="1" x14ac:dyDescent="0.2">
      <c r="B606" s="206"/>
      <c r="C606" s="390"/>
    </row>
    <row r="607" spans="2:3" ht="12.75" customHeight="1" x14ac:dyDescent="0.2">
      <c r="B607" s="206"/>
      <c r="C607" s="390"/>
    </row>
    <row r="608" spans="2:3" ht="12.75" customHeight="1" x14ac:dyDescent="0.2">
      <c r="B608" s="206"/>
      <c r="C608" s="390"/>
    </row>
    <row r="609" spans="2:3" ht="12.75" customHeight="1" x14ac:dyDescent="0.2">
      <c r="B609" s="206"/>
      <c r="C609" s="390"/>
    </row>
    <row r="610" spans="2:3" ht="12.75" customHeight="1" x14ac:dyDescent="0.2">
      <c r="B610" s="206"/>
      <c r="C610" s="390"/>
    </row>
    <row r="611" spans="2:3" ht="12.75" customHeight="1" x14ac:dyDescent="0.2">
      <c r="B611" s="206"/>
      <c r="C611" s="390"/>
    </row>
    <row r="612" spans="2:3" ht="12.75" customHeight="1" x14ac:dyDescent="0.2">
      <c r="B612" s="206"/>
      <c r="C612" s="390"/>
    </row>
    <row r="613" spans="2:3" ht="12.75" customHeight="1" x14ac:dyDescent="0.2">
      <c r="B613" s="206"/>
      <c r="C613" s="390"/>
    </row>
    <row r="614" spans="2:3" ht="12.75" customHeight="1" x14ac:dyDescent="0.2">
      <c r="B614" s="206"/>
      <c r="C614" s="390"/>
    </row>
    <row r="615" spans="2:3" ht="12.75" customHeight="1" x14ac:dyDescent="0.2">
      <c r="B615" s="206"/>
      <c r="C615" s="390"/>
    </row>
    <row r="616" spans="2:3" ht="12.75" customHeight="1" x14ac:dyDescent="0.2">
      <c r="B616" s="206"/>
      <c r="C616" s="390"/>
    </row>
    <row r="617" spans="2:3" ht="12.75" customHeight="1" x14ac:dyDescent="0.2">
      <c r="B617" s="206"/>
      <c r="C617" s="390"/>
    </row>
    <row r="618" spans="2:3" ht="12.75" customHeight="1" x14ac:dyDescent="0.2">
      <c r="B618" s="206"/>
      <c r="C618" s="390"/>
    </row>
    <row r="619" spans="2:3" ht="12.75" customHeight="1" x14ac:dyDescent="0.2">
      <c r="B619" s="206"/>
      <c r="C619" s="390"/>
    </row>
    <row r="620" spans="2:3" ht="12.75" customHeight="1" x14ac:dyDescent="0.2">
      <c r="B620" s="206"/>
      <c r="C620" s="390"/>
    </row>
    <row r="621" spans="2:3" ht="12.75" customHeight="1" x14ac:dyDescent="0.2">
      <c r="B621" s="206"/>
      <c r="C621" s="390"/>
    </row>
    <row r="622" spans="2:3" ht="12.75" customHeight="1" x14ac:dyDescent="0.2">
      <c r="B622" s="206"/>
      <c r="C622" s="390"/>
    </row>
    <row r="623" spans="2:3" ht="12.75" customHeight="1" x14ac:dyDescent="0.2">
      <c r="B623" s="206"/>
      <c r="C623" s="390"/>
    </row>
    <row r="624" spans="2:3" ht="12.75" customHeight="1" x14ac:dyDescent="0.2">
      <c r="B624" s="206"/>
      <c r="C624" s="390"/>
    </row>
    <row r="625" spans="2:3" ht="12.75" customHeight="1" x14ac:dyDescent="0.2">
      <c r="B625" s="206"/>
      <c r="C625" s="390"/>
    </row>
    <row r="626" spans="2:3" ht="12.75" customHeight="1" x14ac:dyDescent="0.2">
      <c r="B626" s="206"/>
      <c r="C626" s="390"/>
    </row>
    <row r="627" spans="2:3" ht="12.75" customHeight="1" x14ac:dyDescent="0.2">
      <c r="B627" s="206"/>
      <c r="C627" s="390"/>
    </row>
    <row r="628" spans="2:3" ht="12.75" customHeight="1" x14ac:dyDescent="0.2">
      <c r="B628" s="206"/>
      <c r="C628" s="390"/>
    </row>
    <row r="629" spans="2:3" ht="12.75" customHeight="1" x14ac:dyDescent="0.2">
      <c r="B629" s="206"/>
      <c r="C629" s="390"/>
    </row>
    <row r="630" spans="2:3" ht="12.75" customHeight="1" x14ac:dyDescent="0.2">
      <c r="B630" s="206"/>
      <c r="C630" s="390"/>
    </row>
    <row r="631" spans="2:3" ht="12.75" customHeight="1" x14ac:dyDescent="0.2">
      <c r="B631" s="206"/>
      <c r="C631" s="390"/>
    </row>
    <row r="632" spans="2:3" ht="12.75" customHeight="1" x14ac:dyDescent="0.2">
      <c r="B632" s="206"/>
      <c r="C632" s="390"/>
    </row>
    <row r="633" spans="2:3" ht="12.75" customHeight="1" x14ac:dyDescent="0.2">
      <c r="B633" s="206"/>
      <c r="C633" s="390"/>
    </row>
    <row r="634" spans="2:3" ht="12.75" customHeight="1" x14ac:dyDescent="0.2">
      <c r="B634" s="206"/>
      <c r="C634" s="390"/>
    </row>
    <row r="635" spans="2:3" ht="12.75" customHeight="1" x14ac:dyDescent="0.2">
      <c r="B635" s="206"/>
      <c r="C635" s="390"/>
    </row>
    <row r="636" spans="2:3" ht="12.75" customHeight="1" x14ac:dyDescent="0.2">
      <c r="B636" s="206"/>
      <c r="C636" s="390"/>
    </row>
    <row r="637" spans="2:3" ht="12.75" customHeight="1" x14ac:dyDescent="0.2">
      <c r="B637" s="206"/>
      <c r="C637" s="390"/>
    </row>
    <row r="638" spans="2:3" ht="12.75" customHeight="1" x14ac:dyDescent="0.2">
      <c r="B638" s="206"/>
      <c r="C638" s="390"/>
    </row>
    <row r="639" spans="2:3" ht="12.75" customHeight="1" x14ac:dyDescent="0.2">
      <c r="B639" s="206"/>
      <c r="C639" s="390"/>
    </row>
    <row r="640" spans="2:3" ht="12.75" customHeight="1" x14ac:dyDescent="0.2">
      <c r="B640" s="206"/>
      <c r="C640" s="390"/>
    </row>
    <row r="641" spans="2:3" ht="12.75" customHeight="1" x14ac:dyDescent="0.2">
      <c r="B641" s="206"/>
      <c r="C641" s="390"/>
    </row>
    <row r="642" spans="2:3" ht="12.75" customHeight="1" x14ac:dyDescent="0.2">
      <c r="B642" s="206"/>
      <c r="C642" s="390"/>
    </row>
    <row r="643" spans="2:3" ht="12.75" customHeight="1" x14ac:dyDescent="0.2">
      <c r="B643" s="206"/>
      <c r="C643" s="390"/>
    </row>
    <row r="644" spans="2:3" ht="12.75" customHeight="1" x14ac:dyDescent="0.2">
      <c r="B644" s="206"/>
      <c r="C644" s="390"/>
    </row>
    <row r="645" spans="2:3" ht="12.75" customHeight="1" x14ac:dyDescent="0.2">
      <c r="B645" s="206"/>
      <c r="C645" s="390"/>
    </row>
    <row r="646" spans="2:3" ht="12.75" customHeight="1" x14ac:dyDescent="0.2">
      <c r="B646" s="206"/>
      <c r="C646" s="390"/>
    </row>
    <row r="647" spans="2:3" ht="12.75" customHeight="1" x14ac:dyDescent="0.2">
      <c r="B647" s="206"/>
      <c r="C647" s="390"/>
    </row>
    <row r="648" spans="2:3" ht="12.75" customHeight="1" x14ac:dyDescent="0.2">
      <c r="B648" s="206"/>
      <c r="C648" s="390"/>
    </row>
    <row r="649" spans="2:3" ht="12.75" customHeight="1" x14ac:dyDescent="0.2">
      <c r="B649" s="206"/>
      <c r="C649" s="390"/>
    </row>
    <row r="650" spans="2:3" ht="12.75" customHeight="1" x14ac:dyDescent="0.2">
      <c r="B650" s="206"/>
      <c r="C650" s="390"/>
    </row>
    <row r="651" spans="2:3" ht="12.75" customHeight="1" x14ac:dyDescent="0.2">
      <c r="B651" s="206"/>
      <c r="C651" s="390"/>
    </row>
    <row r="652" spans="2:3" ht="12.75" customHeight="1" x14ac:dyDescent="0.2">
      <c r="B652" s="206"/>
      <c r="C652" s="390"/>
    </row>
    <row r="653" spans="2:3" ht="12.75" customHeight="1" x14ac:dyDescent="0.2">
      <c r="B653" s="206"/>
      <c r="C653" s="390"/>
    </row>
    <row r="654" spans="2:3" ht="12.75" customHeight="1" x14ac:dyDescent="0.2">
      <c r="B654" s="206"/>
      <c r="C654" s="390"/>
    </row>
    <row r="655" spans="2:3" ht="12.75" customHeight="1" x14ac:dyDescent="0.2">
      <c r="B655" s="206"/>
      <c r="C655" s="390"/>
    </row>
    <row r="656" spans="2:3" ht="12.75" customHeight="1" x14ac:dyDescent="0.2">
      <c r="B656" s="206"/>
      <c r="C656" s="390"/>
    </row>
    <row r="657" spans="2:3" ht="12.75" customHeight="1" x14ac:dyDescent="0.2">
      <c r="B657" s="206"/>
      <c r="C657" s="390"/>
    </row>
    <row r="658" spans="2:3" ht="12.75" customHeight="1" x14ac:dyDescent="0.2">
      <c r="B658" s="206"/>
      <c r="C658" s="390"/>
    </row>
    <row r="659" spans="2:3" ht="12.75" customHeight="1" x14ac:dyDescent="0.2">
      <c r="B659" s="206"/>
      <c r="C659" s="390"/>
    </row>
    <row r="660" spans="2:3" ht="12.75" customHeight="1" x14ac:dyDescent="0.2">
      <c r="B660" s="206"/>
      <c r="C660" s="390"/>
    </row>
    <row r="661" spans="2:3" ht="12.75" customHeight="1" x14ac:dyDescent="0.2">
      <c r="B661" s="206"/>
      <c r="C661" s="390"/>
    </row>
    <row r="662" spans="2:3" ht="12.75" customHeight="1" x14ac:dyDescent="0.2">
      <c r="B662" s="206"/>
      <c r="C662" s="390"/>
    </row>
    <row r="663" spans="2:3" ht="12.75" customHeight="1" x14ac:dyDescent="0.2">
      <c r="B663" s="206"/>
      <c r="C663" s="390"/>
    </row>
    <row r="664" spans="2:3" ht="12.75" customHeight="1" x14ac:dyDescent="0.2">
      <c r="B664" s="206"/>
      <c r="C664" s="390"/>
    </row>
    <row r="665" spans="2:3" ht="12.75" customHeight="1" x14ac:dyDescent="0.2">
      <c r="B665" s="206"/>
      <c r="C665" s="390"/>
    </row>
    <row r="666" spans="2:3" ht="12.75" customHeight="1" x14ac:dyDescent="0.2">
      <c r="B666" s="206"/>
      <c r="C666" s="390"/>
    </row>
    <row r="667" spans="2:3" ht="12.75" customHeight="1" x14ac:dyDescent="0.2">
      <c r="B667" s="206"/>
      <c r="C667" s="390"/>
    </row>
    <row r="668" spans="2:3" ht="12.75" customHeight="1" x14ac:dyDescent="0.2">
      <c r="B668" s="206"/>
      <c r="C668" s="390"/>
    </row>
    <row r="669" spans="2:3" ht="12.75" customHeight="1" x14ac:dyDescent="0.2">
      <c r="B669" s="206"/>
      <c r="C669" s="390"/>
    </row>
    <row r="670" spans="2:3" ht="12.75" customHeight="1" x14ac:dyDescent="0.2">
      <c r="B670" s="206"/>
      <c r="C670" s="390"/>
    </row>
    <row r="671" spans="2:3" ht="12.75" customHeight="1" x14ac:dyDescent="0.2">
      <c r="B671" s="206"/>
      <c r="C671" s="390"/>
    </row>
    <row r="672" spans="2:3" ht="12.75" customHeight="1" x14ac:dyDescent="0.2">
      <c r="B672" s="206"/>
      <c r="C672" s="390"/>
    </row>
    <row r="673" spans="2:3" ht="12.75" customHeight="1" x14ac:dyDescent="0.2">
      <c r="B673" s="206"/>
      <c r="C673" s="390"/>
    </row>
    <row r="674" spans="2:3" ht="12.75" customHeight="1" x14ac:dyDescent="0.2">
      <c r="B674" s="206"/>
      <c r="C674" s="390"/>
    </row>
    <row r="675" spans="2:3" ht="12.75" customHeight="1" x14ac:dyDescent="0.2">
      <c r="B675" s="206"/>
      <c r="C675" s="390"/>
    </row>
    <row r="676" spans="2:3" ht="12.75" customHeight="1" x14ac:dyDescent="0.2">
      <c r="B676" s="206"/>
      <c r="C676" s="390"/>
    </row>
    <row r="677" spans="2:3" ht="12.75" customHeight="1" x14ac:dyDescent="0.2">
      <c r="B677" s="206"/>
      <c r="C677" s="390"/>
    </row>
    <row r="678" spans="2:3" ht="12.75" customHeight="1" x14ac:dyDescent="0.2">
      <c r="B678" s="206"/>
      <c r="C678" s="390"/>
    </row>
    <row r="679" spans="2:3" ht="12.75" customHeight="1" x14ac:dyDescent="0.2">
      <c r="B679" s="206"/>
      <c r="C679" s="390"/>
    </row>
    <row r="680" spans="2:3" ht="12.75" customHeight="1" x14ac:dyDescent="0.2">
      <c r="B680" s="206"/>
      <c r="C680" s="390"/>
    </row>
    <row r="681" spans="2:3" ht="12.75" customHeight="1" x14ac:dyDescent="0.2">
      <c r="B681" s="206"/>
      <c r="C681" s="390"/>
    </row>
    <row r="682" spans="2:3" ht="12.75" customHeight="1" x14ac:dyDescent="0.2">
      <c r="B682" s="206"/>
      <c r="C682" s="390"/>
    </row>
    <row r="683" spans="2:3" ht="12.75" customHeight="1" x14ac:dyDescent="0.2">
      <c r="B683" s="206"/>
      <c r="C683" s="390"/>
    </row>
    <row r="684" spans="2:3" ht="12.75" customHeight="1" x14ac:dyDescent="0.2">
      <c r="B684" s="206"/>
      <c r="C684" s="390"/>
    </row>
    <row r="685" spans="2:3" ht="12.75" customHeight="1" x14ac:dyDescent="0.2">
      <c r="B685" s="206"/>
      <c r="C685" s="390"/>
    </row>
    <row r="686" spans="2:3" ht="12.75" customHeight="1" x14ac:dyDescent="0.2">
      <c r="B686" s="206"/>
      <c r="C686" s="390"/>
    </row>
    <row r="687" spans="2:3" ht="12.75" customHeight="1" x14ac:dyDescent="0.2">
      <c r="B687" s="206"/>
      <c r="C687" s="390"/>
    </row>
    <row r="688" spans="2:3" ht="12.75" customHeight="1" x14ac:dyDescent="0.2">
      <c r="B688" s="206"/>
      <c r="C688" s="390"/>
    </row>
    <row r="689" spans="2:3" ht="12.75" customHeight="1" x14ac:dyDescent="0.2">
      <c r="B689" s="206"/>
      <c r="C689" s="390"/>
    </row>
    <row r="690" spans="2:3" ht="12.75" customHeight="1" x14ac:dyDescent="0.2">
      <c r="B690" s="206"/>
      <c r="C690" s="390"/>
    </row>
    <row r="691" spans="2:3" ht="12.75" customHeight="1" x14ac:dyDescent="0.2">
      <c r="B691" s="206"/>
      <c r="C691" s="390"/>
    </row>
    <row r="692" spans="2:3" ht="12.75" customHeight="1" x14ac:dyDescent="0.2">
      <c r="B692" s="206"/>
      <c r="C692" s="390"/>
    </row>
    <row r="693" spans="2:3" ht="12.75" customHeight="1" x14ac:dyDescent="0.2">
      <c r="B693" s="206"/>
      <c r="C693" s="390"/>
    </row>
    <row r="694" spans="2:3" ht="12.75" customHeight="1" x14ac:dyDescent="0.2">
      <c r="B694" s="206"/>
      <c r="C694" s="390"/>
    </row>
    <row r="695" spans="2:3" ht="12.75" customHeight="1" x14ac:dyDescent="0.2">
      <c r="B695" s="206"/>
      <c r="C695" s="390"/>
    </row>
    <row r="696" spans="2:3" ht="12.75" customHeight="1" x14ac:dyDescent="0.2">
      <c r="B696" s="206"/>
      <c r="C696" s="390"/>
    </row>
    <row r="697" spans="2:3" ht="12.75" customHeight="1" x14ac:dyDescent="0.2">
      <c r="B697" s="206"/>
      <c r="C697" s="390"/>
    </row>
    <row r="698" spans="2:3" ht="12.75" customHeight="1" x14ac:dyDescent="0.2">
      <c r="B698" s="206"/>
      <c r="C698" s="390"/>
    </row>
    <row r="699" spans="2:3" ht="12.75" customHeight="1" x14ac:dyDescent="0.2">
      <c r="B699" s="206"/>
      <c r="C699" s="390"/>
    </row>
    <row r="700" spans="2:3" ht="12.75" customHeight="1" x14ac:dyDescent="0.2">
      <c r="B700" s="206"/>
      <c r="C700" s="390"/>
    </row>
    <row r="701" spans="2:3" ht="12.75" customHeight="1" x14ac:dyDescent="0.2">
      <c r="B701" s="206"/>
      <c r="C701" s="390"/>
    </row>
    <row r="702" spans="2:3" ht="12.75" customHeight="1" x14ac:dyDescent="0.2">
      <c r="B702" s="206"/>
      <c r="C702" s="390"/>
    </row>
    <row r="703" spans="2:3" ht="12.75" customHeight="1" x14ac:dyDescent="0.2">
      <c r="B703" s="206"/>
      <c r="C703" s="390"/>
    </row>
    <row r="704" spans="2:3" ht="12.75" customHeight="1" x14ac:dyDescent="0.2">
      <c r="B704" s="206"/>
      <c r="C704" s="390"/>
    </row>
    <row r="705" spans="2:3" ht="12.75" customHeight="1" x14ac:dyDescent="0.2">
      <c r="B705" s="206"/>
      <c r="C705" s="390"/>
    </row>
    <row r="706" spans="2:3" ht="12.75" customHeight="1" x14ac:dyDescent="0.2">
      <c r="B706" s="206"/>
      <c r="C706" s="390"/>
    </row>
    <row r="707" spans="2:3" ht="12.75" customHeight="1" x14ac:dyDescent="0.2">
      <c r="B707" s="206"/>
      <c r="C707" s="390"/>
    </row>
    <row r="708" spans="2:3" ht="12.75" customHeight="1" x14ac:dyDescent="0.2">
      <c r="B708" s="206"/>
      <c r="C708" s="390"/>
    </row>
    <row r="709" spans="2:3" ht="12.75" customHeight="1" x14ac:dyDescent="0.2">
      <c r="B709" s="206"/>
      <c r="C709" s="390"/>
    </row>
    <row r="710" spans="2:3" ht="12.75" customHeight="1" x14ac:dyDescent="0.2">
      <c r="B710" s="206"/>
      <c r="C710" s="390"/>
    </row>
    <row r="711" spans="2:3" ht="12.75" customHeight="1" x14ac:dyDescent="0.2">
      <c r="B711" s="206"/>
      <c r="C711" s="390"/>
    </row>
    <row r="712" spans="2:3" ht="12.75" customHeight="1" x14ac:dyDescent="0.2">
      <c r="B712" s="206"/>
      <c r="C712" s="390"/>
    </row>
    <row r="713" spans="2:3" ht="12.75" customHeight="1" x14ac:dyDescent="0.2">
      <c r="B713" s="206"/>
      <c r="C713" s="390"/>
    </row>
    <row r="714" spans="2:3" ht="12.75" customHeight="1" x14ac:dyDescent="0.2">
      <c r="B714" s="206"/>
      <c r="C714" s="390"/>
    </row>
    <row r="715" spans="2:3" ht="12.75" customHeight="1" x14ac:dyDescent="0.2">
      <c r="B715" s="206"/>
      <c r="C715" s="390"/>
    </row>
    <row r="716" spans="2:3" ht="12.75" customHeight="1" x14ac:dyDescent="0.2">
      <c r="B716" s="206"/>
      <c r="C716" s="390"/>
    </row>
    <row r="717" spans="2:3" ht="12.75" customHeight="1" x14ac:dyDescent="0.2">
      <c r="B717" s="206"/>
      <c r="C717" s="390"/>
    </row>
    <row r="718" spans="2:3" ht="12.75" customHeight="1" x14ac:dyDescent="0.2">
      <c r="B718" s="206"/>
      <c r="C718" s="390"/>
    </row>
    <row r="719" spans="2:3" ht="12.75" customHeight="1" x14ac:dyDescent="0.2">
      <c r="B719" s="206"/>
      <c r="C719" s="390"/>
    </row>
    <row r="720" spans="2:3" ht="12.75" customHeight="1" x14ac:dyDescent="0.2">
      <c r="B720" s="206"/>
      <c r="C720" s="390"/>
    </row>
    <row r="721" spans="2:3" ht="12.75" customHeight="1" x14ac:dyDescent="0.2">
      <c r="B721" s="206"/>
      <c r="C721" s="390"/>
    </row>
    <row r="722" spans="2:3" ht="12.75" customHeight="1" x14ac:dyDescent="0.2">
      <c r="B722" s="206"/>
      <c r="C722" s="390"/>
    </row>
    <row r="723" spans="2:3" ht="12.75" customHeight="1" x14ac:dyDescent="0.2">
      <c r="B723" s="206"/>
      <c r="C723" s="390"/>
    </row>
    <row r="724" spans="2:3" ht="12.75" customHeight="1" x14ac:dyDescent="0.2">
      <c r="B724" s="206"/>
      <c r="C724" s="390"/>
    </row>
    <row r="725" spans="2:3" ht="12.75" customHeight="1" x14ac:dyDescent="0.2">
      <c r="B725" s="206"/>
      <c r="C725" s="390"/>
    </row>
    <row r="726" spans="2:3" ht="12.75" customHeight="1" x14ac:dyDescent="0.2">
      <c r="B726" s="206"/>
      <c r="C726" s="390"/>
    </row>
    <row r="727" spans="2:3" ht="12.75" customHeight="1" x14ac:dyDescent="0.2">
      <c r="B727" s="206"/>
      <c r="C727" s="390"/>
    </row>
    <row r="728" spans="2:3" ht="12.75" customHeight="1" x14ac:dyDescent="0.2">
      <c r="B728" s="206"/>
      <c r="C728" s="390"/>
    </row>
    <row r="729" spans="2:3" ht="12.75" customHeight="1" x14ac:dyDescent="0.2">
      <c r="B729" s="206"/>
      <c r="C729" s="390"/>
    </row>
    <row r="730" spans="2:3" ht="12.75" customHeight="1" x14ac:dyDescent="0.2">
      <c r="B730" s="206"/>
      <c r="C730" s="390"/>
    </row>
    <row r="731" spans="2:3" ht="12.75" customHeight="1" x14ac:dyDescent="0.2">
      <c r="B731" s="206"/>
      <c r="C731" s="390"/>
    </row>
    <row r="732" spans="2:3" ht="12.75" customHeight="1" x14ac:dyDescent="0.2">
      <c r="B732" s="206"/>
      <c r="C732" s="390"/>
    </row>
    <row r="733" spans="2:3" ht="12.75" customHeight="1" x14ac:dyDescent="0.2">
      <c r="B733" s="206"/>
      <c r="C733" s="390"/>
    </row>
    <row r="734" spans="2:3" ht="12.75" customHeight="1" x14ac:dyDescent="0.2">
      <c r="B734" s="206"/>
      <c r="C734" s="390"/>
    </row>
    <row r="735" spans="2:3" ht="12.75" customHeight="1" x14ac:dyDescent="0.2">
      <c r="B735" s="206"/>
      <c r="C735" s="390"/>
    </row>
    <row r="736" spans="2:3" ht="12.75" customHeight="1" x14ac:dyDescent="0.2">
      <c r="B736" s="206"/>
      <c r="C736" s="390"/>
    </row>
    <row r="737" spans="2:3" ht="12.75" customHeight="1" x14ac:dyDescent="0.2">
      <c r="B737" s="206"/>
      <c r="C737" s="390"/>
    </row>
    <row r="738" spans="2:3" ht="12.75" customHeight="1" x14ac:dyDescent="0.2">
      <c r="B738" s="206"/>
      <c r="C738" s="390"/>
    </row>
    <row r="739" spans="2:3" ht="12.75" customHeight="1" x14ac:dyDescent="0.2">
      <c r="B739" s="206"/>
      <c r="C739" s="390"/>
    </row>
    <row r="740" spans="2:3" ht="12.75" customHeight="1" x14ac:dyDescent="0.2">
      <c r="B740" s="206"/>
      <c r="C740" s="390"/>
    </row>
    <row r="741" spans="2:3" ht="12.75" customHeight="1" x14ac:dyDescent="0.2">
      <c r="B741" s="206"/>
      <c r="C741" s="390"/>
    </row>
    <row r="742" spans="2:3" ht="12.75" customHeight="1" x14ac:dyDescent="0.2">
      <c r="B742" s="206"/>
      <c r="C742" s="390"/>
    </row>
    <row r="743" spans="2:3" ht="12.75" customHeight="1" x14ac:dyDescent="0.2">
      <c r="B743" s="206"/>
      <c r="C743" s="390"/>
    </row>
    <row r="744" spans="2:3" ht="12.75" customHeight="1" x14ac:dyDescent="0.2">
      <c r="B744" s="206"/>
      <c r="C744" s="390"/>
    </row>
    <row r="745" spans="2:3" ht="12.75" customHeight="1" x14ac:dyDescent="0.2">
      <c r="B745" s="206"/>
      <c r="C745" s="390"/>
    </row>
    <row r="746" spans="2:3" ht="12.75" customHeight="1" x14ac:dyDescent="0.2">
      <c r="B746" s="206"/>
      <c r="C746" s="390"/>
    </row>
    <row r="747" spans="2:3" ht="12.75" customHeight="1" x14ac:dyDescent="0.2">
      <c r="B747" s="206"/>
      <c r="C747" s="390"/>
    </row>
    <row r="748" spans="2:3" ht="12.75" customHeight="1" x14ac:dyDescent="0.2">
      <c r="B748" s="206"/>
      <c r="C748" s="390"/>
    </row>
    <row r="749" spans="2:3" ht="12.75" customHeight="1" x14ac:dyDescent="0.2">
      <c r="B749" s="206"/>
      <c r="C749" s="390"/>
    </row>
    <row r="750" spans="2:3" ht="12.75" customHeight="1" x14ac:dyDescent="0.2">
      <c r="B750" s="206"/>
      <c r="C750" s="390"/>
    </row>
    <row r="751" spans="2:3" ht="12.75" customHeight="1" x14ac:dyDescent="0.2">
      <c r="B751" s="206"/>
      <c r="C751" s="390"/>
    </row>
    <row r="752" spans="2:3" ht="12.75" customHeight="1" x14ac:dyDescent="0.2">
      <c r="B752" s="206"/>
      <c r="C752" s="390"/>
    </row>
    <row r="753" spans="2:3" ht="12.75" customHeight="1" x14ac:dyDescent="0.2">
      <c r="B753" s="206"/>
      <c r="C753" s="390"/>
    </row>
    <row r="754" spans="2:3" ht="12.75" customHeight="1" x14ac:dyDescent="0.2">
      <c r="B754" s="206"/>
      <c r="C754" s="390"/>
    </row>
    <row r="755" spans="2:3" ht="12.75" customHeight="1" x14ac:dyDescent="0.2">
      <c r="B755" s="206"/>
      <c r="C755" s="390"/>
    </row>
    <row r="756" spans="2:3" ht="12.75" customHeight="1" x14ac:dyDescent="0.2">
      <c r="B756" s="206"/>
      <c r="C756" s="390"/>
    </row>
    <row r="757" spans="2:3" ht="12.75" customHeight="1" x14ac:dyDescent="0.2">
      <c r="B757" s="206"/>
      <c r="C757" s="390"/>
    </row>
    <row r="758" spans="2:3" ht="12.75" customHeight="1" x14ac:dyDescent="0.2">
      <c r="B758" s="206"/>
      <c r="C758" s="390"/>
    </row>
    <row r="759" spans="2:3" ht="12.75" customHeight="1" x14ac:dyDescent="0.2">
      <c r="B759" s="206"/>
      <c r="C759" s="390"/>
    </row>
    <row r="760" spans="2:3" ht="12.75" customHeight="1" x14ac:dyDescent="0.2">
      <c r="B760" s="206"/>
      <c r="C760" s="390"/>
    </row>
    <row r="761" spans="2:3" ht="12.75" customHeight="1" x14ac:dyDescent="0.2">
      <c r="B761" s="206"/>
      <c r="C761" s="390"/>
    </row>
    <row r="762" spans="2:3" ht="12.75" customHeight="1" x14ac:dyDescent="0.2">
      <c r="B762" s="206"/>
      <c r="C762" s="390"/>
    </row>
    <row r="763" spans="2:3" ht="12.75" customHeight="1" x14ac:dyDescent="0.2">
      <c r="B763" s="206"/>
      <c r="C763" s="390"/>
    </row>
    <row r="764" spans="2:3" ht="12.75" customHeight="1" x14ac:dyDescent="0.2">
      <c r="B764" s="206"/>
      <c r="C764" s="390"/>
    </row>
    <row r="765" spans="2:3" ht="12.75" customHeight="1" x14ac:dyDescent="0.2">
      <c r="B765" s="206"/>
      <c r="C765" s="390"/>
    </row>
    <row r="766" spans="2:3" ht="12.75" customHeight="1" x14ac:dyDescent="0.2">
      <c r="B766" s="206"/>
      <c r="C766" s="390"/>
    </row>
    <row r="767" spans="2:3" ht="12.75" customHeight="1" x14ac:dyDescent="0.2">
      <c r="B767" s="206"/>
      <c r="C767" s="390"/>
    </row>
    <row r="768" spans="2:3" ht="12.75" customHeight="1" x14ac:dyDescent="0.2">
      <c r="B768" s="206"/>
      <c r="C768" s="390"/>
    </row>
    <row r="769" spans="2:3" ht="12.75" customHeight="1" x14ac:dyDescent="0.2">
      <c r="B769" s="206"/>
      <c r="C769" s="390"/>
    </row>
    <row r="770" spans="2:3" ht="12.75" customHeight="1" x14ac:dyDescent="0.2">
      <c r="B770" s="206"/>
      <c r="C770" s="390"/>
    </row>
    <row r="771" spans="2:3" ht="12.75" customHeight="1" x14ac:dyDescent="0.2">
      <c r="B771" s="206"/>
      <c r="C771" s="390"/>
    </row>
    <row r="772" spans="2:3" ht="12.75" customHeight="1" x14ac:dyDescent="0.2">
      <c r="B772" s="206"/>
      <c r="C772" s="390"/>
    </row>
    <row r="773" spans="2:3" ht="12.75" customHeight="1" x14ac:dyDescent="0.2">
      <c r="B773" s="206"/>
      <c r="C773" s="390"/>
    </row>
    <row r="774" spans="2:3" ht="12.75" customHeight="1" x14ac:dyDescent="0.2">
      <c r="B774" s="206"/>
      <c r="C774" s="390"/>
    </row>
    <row r="775" spans="2:3" ht="12.75" customHeight="1" x14ac:dyDescent="0.2">
      <c r="B775" s="206"/>
      <c r="C775" s="390"/>
    </row>
    <row r="776" spans="2:3" ht="12.75" customHeight="1" x14ac:dyDescent="0.2">
      <c r="B776" s="206"/>
      <c r="C776" s="390"/>
    </row>
    <row r="777" spans="2:3" ht="12.75" customHeight="1" x14ac:dyDescent="0.2">
      <c r="B777" s="206"/>
      <c r="C777" s="390"/>
    </row>
    <row r="778" spans="2:3" ht="12.75" customHeight="1" x14ac:dyDescent="0.2">
      <c r="B778" s="206"/>
      <c r="C778" s="390"/>
    </row>
    <row r="779" spans="2:3" ht="12.75" customHeight="1" x14ac:dyDescent="0.2">
      <c r="B779" s="206"/>
      <c r="C779" s="390"/>
    </row>
    <row r="780" spans="2:3" ht="12.75" customHeight="1" x14ac:dyDescent="0.2">
      <c r="B780" s="206"/>
      <c r="C780" s="390"/>
    </row>
    <row r="781" spans="2:3" ht="12.75" customHeight="1" x14ac:dyDescent="0.2">
      <c r="B781" s="206"/>
      <c r="C781" s="390"/>
    </row>
    <row r="782" spans="2:3" ht="12.75" customHeight="1" x14ac:dyDescent="0.2">
      <c r="B782" s="206"/>
      <c r="C782" s="390"/>
    </row>
    <row r="783" spans="2:3" ht="12.75" customHeight="1" x14ac:dyDescent="0.2">
      <c r="B783" s="206"/>
      <c r="C783" s="390"/>
    </row>
    <row r="784" spans="2:3" ht="12.75" customHeight="1" x14ac:dyDescent="0.2">
      <c r="B784" s="206"/>
      <c r="C784" s="390"/>
    </row>
    <row r="785" spans="2:3" ht="12.75" customHeight="1" x14ac:dyDescent="0.2">
      <c r="B785" s="206"/>
      <c r="C785" s="390"/>
    </row>
    <row r="786" spans="2:3" ht="12.75" customHeight="1" x14ac:dyDescent="0.2">
      <c r="B786" s="206"/>
      <c r="C786" s="390"/>
    </row>
    <row r="787" spans="2:3" ht="12.75" customHeight="1" x14ac:dyDescent="0.2">
      <c r="B787" s="206"/>
      <c r="C787" s="390"/>
    </row>
    <row r="788" spans="2:3" ht="12.75" customHeight="1" x14ac:dyDescent="0.2">
      <c r="B788" s="206"/>
      <c r="C788" s="390"/>
    </row>
    <row r="789" spans="2:3" ht="12.75" customHeight="1" x14ac:dyDescent="0.2">
      <c r="B789" s="206"/>
      <c r="C789" s="390"/>
    </row>
    <row r="790" spans="2:3" ht="12.75" customHeight="1" x14ac:dyDescent="0.2">
      <c r="B790" s="206"/>
      <c r="C790" s="390"/>
    </row>
    <row r="791" spans="2:3" ht="12.75" customHeight="1" x14ac:dyDescent="0.2">
      <c r="B791" s="206"/>
      <c r="C791" s="390"/>
    </row>
    <row r="792" spans="2:3" ht="12.75" customHeight="1" x14ac:dyDescent="0.2">
      <c r="B792" s="206"/>
      <c r="C792" s="390"/>
    </row>
    <row r="793" spans="2:3" ht="12.75" customHeight="1" x14ac:dyDescent="0.2">
      <c r="B793" s="206"/>
      <c r="C793" s="390"/>
    </row>
    <row r="794" spans="2:3" ht="12.75" customHeight="1" x14ac:dyDescent="0.2">
      <c r="B794" s="206"/>
      <c r="C794" s="390"/>
    </row>
    <row r="795" spans="2:3" ht="12.75" customHeight="1" x14ac:dyDescent="0.2">
      <c r="B795" s="206"/>
      <c r="C795" s="390"/>
    </row>
    <row r="796" spans="2:3" ht="12.75" customHeight="1" x14ac:dyDescent="0.2">
      <c r="B796" s="206"/>
      <c r="C796" s="390"/>
    </row>
    <row r="797" spans="2:3" ht="12.75" customHeight="1" x14ac:dyDescent="0.2">
      <c r="B797" s="206"/>
      <c r="C797" s="390"/>
    </row>
    <row r="798" spans="2:3" ht="12.75" customHeight="1" x14ac:dyDescent="0.2">
      <c r="B798" s="206"/>
      <c r="C798" s="390"/>
    </row>
    <row r="799" spans="2:3" ht="12.75" customHeight="1" x14ac:dyDescent="0.2">
      <c r="B799" s="206"/>
      <c r="C799" s="390"/>
    </row>
    <row r="800" spans="2:3" ht="12.75" customHeight="1" x14ac:dyDescent="0.2">
      <c r="B800" s="206"/>
      <c r="C800" s="390"/>
    </row>
    <row r="801" spans="2:3" ht="12.75" customHeight="1" x14ac:dyDescent="0.2">
      <c r="B801" s="206"/>
      <c r="C801" s="390"/>
    </row>
    <row r="802" spans="2:3" ht="12.75" customHeight="1" x14ac:dyDescent="0.2">
      <c r="B802" s="206"/>
      <c r="C802" s="390"/>
    </row>
    <row r="803" spans="2:3" ht="12.75" customHeight="1" x14ac:dyDescent="0.2">
      <c r="B803" s="206"/>
      <c r="C803" s="390"/>
    </row>
    <row r="804" spans="2:3" ht="12.75" customHeight="1" x14ac:dyDescent="0.2">
      <c r="B804" s="206"/>
      <c r="C804" s="390"/>
    </row>
    <row r="805" spans="2:3" ht="12.75" customHeight="1" x14ac:dyDescent="0.2">
      <c r="B805" s="206"/>
      <c r="C805" s="390"/>
    </row>
    <row r="806" spans="2:3" ht="12.75" customHeight="1" x14ac:dyDescent="0.2">
      <c r="B806" s="206"/>
      <c r="C806" s="390"/>
    </row>
    <row r="807" spans="2:3" ht="12.75" customHeight="1" x14ac:dyDescent="0.2">
      <c r="B807" s="206"/>
      <c r="C807" s="390"/>
    </row>
    <row r="808" spans="2:3" ht="12.75" customHeight="1" x14ac:dyDescent="0.2">
      <c r="B808" s="206"/>
      <c r="C808" s="390"/>
    </row>
    <row r="809" spans="2:3" ht="12.75" customHeight="1" x14ac:dyDescent="0.2">
      <c r="B809" s="206"/>
      <c r="C809" s="390"/>
    </row>
    <row r="810" spans="2:3" ht="12.75" customHeight="1" x14ac:dyDescent="0.2">
      <c r="B810" s="206"/>
      <c r="C810" s="390"/>
    </row>
    <row r="811" spans="2:3" ht="12.75" customHeight="1" x14ac:dyDescent="0.2">
      <c r="B811" s="206"/>
      <c r="C811" s="390"/>
    </row>
    <row r="812" spans="2:3" ht="12.75" customHeight="1" x14ac:dyDescent="0.2">
      <c r="B812" s="206"/>
      <c r="C812" s="390"/>
    </row>
    <row r="813" spans="2:3" ht="12.75" customHeight="1" x14ac:dyDescent="0.2">
      <c r="B813" s="206"/>
      <c r="C813" s="390"/>
    </row>
    <row r="814" spans="2:3" ht="12.75" customHeight="1" x14ac:dyDescent="0.2">
      <c r="B814" s="206"/>
      <c r="C814" s="390"/>
    </row>
    <row r="815" spans="2:3" ht="12.75" customHeight="1" x14ac:dyDescent="0.2">
      <c r="B815" s="206"/>
      <c r="C815" s="390"/>
    </row>
    <row r="816" spans="2:3" ht="12.75" customHeight="1" x14ac:dyDescent="0.2">
      <c r="B816" s="206"/>
      <c r="C816" s="390"/>
    </row>
    <row r="817" spans="2:3" ht="12.75" customHeight="1" x14ac:dyDescent="0.2">
      <c r="B817" s="206"/>
      <c r="C817" s="390"/>
    </row>
    <row r="818" spans="2:3" ht="12.75" customHeight="1" x14ac:dyDescent="0.2">
      <c r="B818" s="206"/>
      <c r="C818" s="390"/>
    </row>
    <row r="819" spans="2:3" ht="12.75" customHeight="1" x14ac:dyDescent="0.2">
      <c r="B819" s="206"/>
      <c r="C819" s="390"/>
    </row>
    <row r="820" spans="2:3" ht="12.75" customHeight="1" x14ac:dyDescent="0.2">
      <c r="B820" s="206"/>
      <c r="C820" s="390"/>
    </row>
    <row r="821" spans="2:3" ht="12.75" customHeight="1" x14ac:dyDescent="0.2">
      <c r="B821" s="206"/>
      <c r="C821" s="390"/>
    </row>
    <row r="822" spans="2:3" ht="12.75" customHeight="1" x14ac:dyDescent="0.2">
      <c r="B822" s="206"/>
      <c r="C822" s="390"/>
    </row>
    <row r="823" spans="2:3" ht="12.75" customHeight="1" x14ac:dyDescent="0.2">
      <c r="B823" s="206"/>
      <c r="C823" s="390"/>
    </row>
    <row r="824" spans="2:3" ht="12.75" customHeight="1" x14ac:dyDescent="0.2">
      <c r="B824" s="206"/>
      <c r="C824" s="390"/>
    </row>
    <row r="825" spans="2:3" ht="12.75" customHeight="1" x14ac:dyDescent="0.2">
      <c r="B825" s="206"/>
      <c r="C825" s="390"/>
    </row>
    <row r="826" spans="2:3" ht="12.75" customHeight="1" x14ac:dyDescent="0.2">
      <c r="B826" s="206"/>
      <c r="C826" s="390"/>
    </row>
    <row r="827" spans="2:3" ht="12.75" customHeight="1" x14ac:dyDescent="0.2">
      <c r="B827" s="206"/>
      <c r="C827" s="390"/>
    </row>
    <row r="828" spans="2:3" ht="12.75" customHeight="1" x14ac:dyDescent="0.2">
      <c r="B828" s="206"/>
      <c r="C828" s="390"/>
    </row>
    <row r="829" spans="2:3" ht="12.75" customHeight="1" x14ac:dyDescent="0.2">
      <c r="B829" s="206"/>
      <c r="C829" s="390"/>
    </row>
    <row r="830" spans="2:3" ht="12.75" customHeight="1" x14ac:dyDescent="0.2">
      <c r="B830" s="206"/>
      <c r="C830" s="390"/>
    </row>
    <row r="831" spans="2:3" ht="12.75" customHeight="1" x14ac:dyDescent="0.2">
      <c r="B831" s="206"/>
      <c r="C831" s="390"/>
    </row>
    <row r="832" spans="2:3" ht="12.75" customHeight="1" x14ac:dyDescent="0.2">
      <c r="B832" s="206"/>
      <c r="C832" s="390"/>
    </row>
    <row r="833" spans="2:3" ht="12.75" customHeight="1" x14ac:dyDescent="0.2">
      <c r="B833" s="206"/>
      <c r="C833" s="390"/>
    </row>
    <row r="834" spans="2:3" ht="12.75" customHeight="1" x14ac:dyDescent="0.2">
      <c r="B834" s="206"/>
      <c r="C834" s="390"/>
    </row>
    <row r="835" spans="2:3" ht="12.75" customHeight="1" x14ac:dyDescent="0.2">
      <c r="B835" s="206"/>
      <c r="C835" s="390"/>
    </row>
    <row r="836" spans="2:3" ht="12.75" customHeight="1" x14ac:dyDescent="0.2">
      <c r="B836" s="206"/>
      <c r="C836" s="390"/>
    </row>
    <row r="837" spans="2:3" ht="12.75" customHeight="1" x14ac:dyDescent="0.2">
      <c r="B837" s="206"/>
      <c r="C837" s="390"/>
    </row>
    <row r="838" spans="2:3" ht="12.75" customHeight="1" x14ac:dyDescent="0.2">
      <c r="B838" s="206"/>
      <c r="C838" s="390"/>
    </row>
    <row r="839" spans="2:3" ht="12.75" customHeight="1" x14ac:dyDescent="0.2">
      <c r="B839" s="206"/>
      <c r="C839" s="390"/>
    </row>
    <row r="840" spans="2:3" ht="12.75" customHeight="1" x14ac:dyDescent="0.2">
      <c r="B840" s="206"/>
      <c r="C840" s="390"/>
    </row>
    <row r="841" spans="2:3" ht="12.75" customHeight="1" x14ac:dyDescent="0.2">
      <c r="B841" s="206"/>
      <c r="C841" s="390"/>
    </row>
    <row r="842" spans="2:3" ht="12.75" customHeight="1" x14ac:dyDescent="0.2">
      <c r="B842" s="206"/>
      <c r="C842" s="390"/>
    </row>
    <row r="843" spans="2:3" ht="12.75" customHeight="1" x14ac:dyDescent="0.2">
      <c r="B843" s="206"/>
      <c r="C843" s="390"/>
    </row>
    <row r="844" spans="2:3" ht="12.75" customHeight="1" x14ac:dyDescent="0.2">
      <c r="B844" s="206"/>
      <c r="C844" s="390"/>
    </row>
    <row r="845" spans="2:3" ht="12.75" customHeight="1" x14ac:dyDescent="0.2">
      <c r="B845" s="206"/>
      <c r="C845" s="390"/>
    </row>
    <row r="846" spans="2:3" ht="12.75" customHeight="1" x14ac:dyDescent="0.2">
      <c r="B846" s="206"/>
      <c r="C846" s="390"/>
    </row>
    <row r="847" spans="2:3" ht="12.75" customHeight="1" x14ac:dyDescent="0.2">
      <c r="B847" s="206"/>
      <c r="C847" s="390"/>
    </row>
    <row r="848" spans="2:3" ht="12.75" customHeight="1" x14ac:dyDescent="0.2">
      <c r="B848" s="206"/>
      <c r="C848" s="390"/>
    </row>
    <row r="849" spans="2:3" ht="12.75" customHeight="1" x14ac:dyDescent="0.2">
      <c r="B849" s="206"/>
      <c r="C849" s="390"/>
    </row>
    <row r="850" spans="2:3" ht="12.75" customHeight="1" x14ac:dyDescent="0.2">
      <c r="B850" s="206"/>
      <c r="C850" s="390"/>
    </row>
    <row r="851" spans="2:3" ht="12.75" customHeight="1" x14ac:dyDescent="0.2">
      <c r="B851" s="206"/>
      <c r="C851" s="390"/>
    </row>
    <row r="852" spans="2:3" ht="12.75" customHeight="1" x14ac:dyDescent="0.2">
      <c r="B852" s="206"/>
      <c r="C852" s="390"/>
    </row>
    <row r="853" spans="2:3" ht="12.75" customHeight="1" x14ac:dyDescent="0.2">
      <c r="B853" s="206"/>
      <c r="C853" s="390"/>
    </row>
    <row r="854" spans="2:3" ht="12.75" customHeight="1" x14ac:dyDescent="0.2">
      <c r="B854" s="206"/>
      <c r="C854" s="390"/>
    </row>
    <row r="855" spans="2:3" ht="12.75" customHeight="1" x14ac:dyDescent="0.2">
      <c r="B855" s="206"/>
      <c r="C855" s="390"/>
    </row>
    <row r="856" spans="2:3" ht="12.75" customHeight="1" x14ac:dyDescent="0.2">
      <c r="B856" s="206"/>
      <c r="C856" s="390"/>
    </row>
    <row r="857" spans="2:3" ht="12.75" customHeight="1" x14ac:dyDescent="0.2">
      <c r="B857" s="206"/>
      <c r="C857" s="390"/>
    </row>
    <row r="858" spans="2:3" ht="12.75" customHeight="1" x14ac:dyDescent="0.2">
      <c r="B858" s="206"/>
      <c r="C858" s="390"/>
    </row>
    <row r="859" spans="2:3" ht="12.75" customHeight="1" x14ac:dyDescent="0.2">
      <c r="B859" s="206"/>
      <c r="C859" s="390"/>
    </row>
    <row r="860" spans="2:3" ht="12.75" customHeight="1" x14ac:dyDescent="0.2">
      <c r="B860" s="206"/>
      <c r="C860" s="390"/>
    </row>
    <row r="861" spans="2:3" ht="12.75" customHeight="1" x14ac:dyDescent="0.2">
      <c r="B861" s="206"/>
      <c r="C861" s="390"/>
    </row>
    <row r="862" spans="2:3" ht="12.75" customHeight="1" x14ac:dyDescent="0.2">
      <c r="B862" s="206"/>
      <c r="C862" s="390"/>
    </row>
    <row r="863" spans="2:3" ht="12.75" customHeight="1" x14ac:dyDescent="0.2">
      <c r="B863" s="206"/>
      <c r="C863" s="390"/>
    </row>
    <row r="864" spans="2:3" ht="12.75" customHeight="1" x14ac:dyDescent="0.2">
      <c r="B864" s="206"/>
      <c r="C864" s="390"/>
    </row>
    <row r="865" spans="2:3" ht="12.75" customHeight="1" x14ac:dyDescent="0.2">
      <c r="B865" s="206"/>
      <c r="C865" s="390"/>
    </row>
    <row r="866" spans="2:3" ht="12.75" customHeight="1" x14ac:dyDescent="0.2">
      <c r="B866" s="206"/>
      <c r="C866" s="390"/>
    </row>
    <row r="867" spans="2:3" ht="12.75" customHeight="1" x14ac:dyDescent="0.2">
      <c r="B867" s="206"/>
      <c r="C867" s="390"/>
    </row>
    <row r="868" spans="2:3" ht="12.75" customHeight="1" x14ac:dyDescent="0.2">
      <c r="B868" s="206"/>
      <c r="C868" s="390"/>
    </row>
    <row r="869" spans="2:3" ht="12.75" customHeight="1" x14ac:dyDescent="0.2">
      <c r="B869" s="206"/>
      <c r="C869" s="390"/>
    </row>
    <row r="870" spans="2:3" ht="12.75" customHeight="1" x14ac:dyDescent="0.2">
      <c r="B870" s="206"/>
      <c r="C870" s="390"/>
    </row>
    <row r="871" spans="2:3" ht="12.75" customHeight="1" x14ac:dyDescent="0.2">
      <c r="B871" s="206"/>
      <c r="C871" s="390"/>
    </row>
    <row r="872" spans="2:3" ht="12.75" customHeight="1" x14ac:dyDescent="0.2">
      <c r="B872" s="206"/>
      <c r="C872" s="390"/>
    </row>
    <row r="873" spans="2:3" ht="12.75" customHeight="1" x14ac:dyDescent="0.2">
      <c r="B873" s="206"/>
      <c r="C873" s="390"/>
    </row>
    <row r="874" spans="2:3" ht="12.75" customHeight="1" x14ac:dyDescent="0.2">
      <c r="B874" s="206"/>
      <c r="C874" s="390"/>
    </row>
    <row r="875" spans="2:3" ht="12.75" customHeight="1" x14ac:dyDescent="0.2">
      <c r="B875" s="206"/>
      <c r="C875" s="390"/>
    </row>
    <row r="876" spans="2:3" ht="12.75" customHeight="1" x14ac:dyDescent="0.2">
      <c r="B876" s="206"/>
      <c r="C876" s="390"/>
    </row>
    <row r="877" spans="2:3" ht="12.75" customHeight="1" x14ac:dyDescent="0.2">
      <c r="B877" s="206"/>
      <c r="C877" s="390"/>
    </row>
    <row r="878" spans="2:3" ht="12.75" customHeight="1" x14ac:dyDescent="0.2">
      <c r="B878" s="206"/>
      <c r="C878" s="390"/>
    </row>
    <row r="879" spans="2:3" ht="12.75" customHeight="1" x14ac:dyDescent="0.2">
      <c r="B879" s="206"/>
      <c r="C879" s="390"/>
    </row>
    <row r="880" spans="2:3" ht="12.75" customHeight="1" x14ac:dyDescent="0.2">
      <c r="B880" s="206"/>
      <c r="C880" s="390"/>
    </row>
    <row r="881" spans="2:3" ht="12.75" customHeight="1" x14ac:dyDescent="0.2">
      <c r="B881" s="206"/>
      <c r="C881" s="390"/>
    </row>
    <row r="882" spans="2:3" ht="12.75" customHeight="1" x14ac:dyDescent="0.2">
      <c r="B882" s="206"/>
      <c r="C882" s="390"/>
    </row>
    <row r="883" spans="2:3" ht="12.75" customHeight="1" x14ac:dyDescent="0.2">
      <c r="B883" s="206"/>
      <c r="C883" s="390"/>
    </row>
    <row r="884" spans="2:3" ht="12.75" customHeight="1" x14ac:dyDescent="0.2">
      <c r="B884" s="206"/>
      <c r="C884" s="390"/>
    </row>
    <row r="885" spans="2:3" ht="12.75" customHeight="1" x14ac:dyDescent="0.2">
      <c r="B885" s="206"/>
      <c r="C885" s="390"/>
    </row>
    <row r="886" spans="2:3" ht="12.75" customHeight="1" x14ac:dyDescent="0.2">
      <c r="B886" s="206"/>
      <c r="C886" s="390"/>
    </row>
    <row r="887" spans="2:3" ht="12.75" customHeight="1" x14ac:dyDescent="0.2">
      <c r="B887" s="206"/>
      <c r="C887" s="390"/>
    </row>
    <row r="888" spans="2:3" ht="12.75" customHeight="1" x14ac:dyDescent="0.2">
      <c r="B888" s="206"/>
      <c r="C888" s="390"/>
    </row>
    <row r="889" spans="2:3" ht="12.75" customHeight="1" x14ac:dyDescent="0.2">
      <c r="B889" s="206"/>
      <c r="C889" s="390"/>
    </row>
    <row r="890" spans="2:3" ht="12.75" customHeight="1" x14ac:dyDescent="0.2">
      <c r="B890" s="206"/>
      <c r="C890" s="390"/>
    </row>
    <row r="891" spans="2:3" ht="12.75" customHeight="1" x14ac:dyDescent="0.2">
      <c r="B891" s="206"/>
      <c r="C891" s="390"/>
    </row>
    <row r="892" spans="2:3" ht="12.75" customHeight="1" x14ac:dyDescent="0.2">
      <c r="B892" s="206"/>
      <c r="C892" s="390"/>
    </row>
    <row r="893" spans="2:3" ht="12.75" customHeight="1" x14ac:dyDescent="0.2">
      <c r="B893" s="206"/>
      <c r="C893" s="390"/>
    </row>
    <row r="894" spans="2:3" ht="12.75" customHeight="1" x14ac:dyDescent="0.2">
      <c r="B894" s="206"/>
      <c r="C894" s="390"/>
    </row>
    <row r="895" spans="2:3" ht="12.75" customHeight="1" x14ac:dyDescent="0.2">
      <c r="B895" s="206"/>
      <c r="C895" s="390"/>
    </row>
    <row r="896" spans="2:3" ht="12.75" customHeight="1" x14ac:dyDescent="0.2">
      <c r="B896" s="206"/>
      <c r="C896" s="390"/>
    </row>
    <row r="897" spans="2:3" ht="12.75" customHeight="1" x14ac:dyDescent="0.2">
      <c r="B897" s="206"/>
      <c r="C897" s="390"/>
    </row>
    <row r="898" spans="2:3" ht="12.75" customHeight="1" x14ac:dyDescent="0.2">
      <c r="B898" s="206"/>
      <c r="C898" s="390"/>
    </row>
    <row r="899" spans="2:3" ht="12.75" customHeight="1" x14ac:dyDescent="0.2">
      <c r="B899" s="206"/>
      <c r="C899" s="390"/>
    </row>
    <row r="900" spans="2:3" ht="12.75" customHeight="1" x14ac:dyDescent="0.2">
      <c r="B900" s="206"/>
      <c r="C900" s="390"/>
    </row>
    <row r="901" spans="2:3" ht="12.75" customHeight="1" x14ac:dyDescent="0.2">
      <c r="B901" s="206"/>
      <c r="C901" s="390"/>
    </row>
    <row r="902" spans="2:3" ht="12.75" customHeight="1" x14ac:dyDescent="0.2">
      <c r="B902" s="206"/>
      <c r="C902" s="390"/>
    </row>
    <row r="903" spans="2:3" ht="12.75" customHeight="1" x14ac:dyDescent="0.2">
      <c r="B903" s="206"/>
      <c r="C903" s="390"/>
    </row>
    <row r="904" spans="2:3" ht="12.75" customHeight="1" x14ac:dyDescent="0.2">
      <c r="B904" s="206"/>
      <c r="C904" s="390"/>
    </row>
    <row r="905" spans="2:3" ht="12.75" customHeight="1" x14ac:dyDescent="0.2">
      <c r="B905" s="206"/>
      <c r="C905" s="390"/>
    </row>
    <row r="906" spans="2:3" ht="12.75" customHeight="1" x14ac:dyDescent="0.2">
      <c r="B906" s="206"/>
      <c r="C906" s="390"/>
    </row>
    <row r="907" spans="2:3" ht="12.75" customHeight="1" x14ac:dyDescent="0.2">
      <c r="B907" s="206"/>
      <c r="C907" s="390"/>
    </row>
    <row r="908" spans="2:3" ht="12.75" customHeight="1" x14ac:dyDescent="0.2">
      <c r="B908" s="206"/>
      <c r="C908" s="390"/>
    </row>
    <row r="909" spans="2:3" ht="12.75" customHeight="1" x14ac:dyDescent="0.2">
      <c r="B909" s="206"/>
      <c r="C909" s="390"/>
    </row>
    <row r="910" spans="2:3" ht="12.75" customHeight="1" x14ac:dyDescent="0.2">
      <c r="B910" s="206"/>
      <c r="C910" s="390"/>
    </row>
    <row r="911" spans="2:3" ht="12.75" customHeight="1" x14ac:dyDescent="0.2">
      <c r="B911" s="206"/>
      <c r="C911" s="390"/>
    </row>
    <row r="912" spans="2:3" ht="12.75" customHeight="1" x14ac:dyDescent="0.2">
      <c r="B912" s="206"/>
      <c r="C912" s="390"/>
    </row>
    <row r="913" spans="2:3" ht="12.75" customHeight="1" x14ac:dyDescent="0.2">
      <c r="B913" s="206"/>
      <c r="C913" s="390"/>
    </row>
    <row r="914" spans="2:3" ht="12.75" customHeight="1" x14ac:dyDescent="0.2">
      <c r="B914" s="206"/>
      <c r="C914" s="390"/>
    </row>
    <row r="915" spans="2:3" ht="12.75" customHeight="1" x14ac:dyDescent="0.2">
      <c r="B915" s="206"/>
      <c r="C915" s="390"/>
    </row>
    <row r="916" spans="2:3" ht="12.75" customHeight="1" x14ac:dyDescent="0.2">
      <c r="B916" s="206"/>
      <c r="C916" s="390"/>
    </row>
    <row r="917" spans="2:3" ht="12.75" customHeight="1" x14ac:dyDescent="0.2">
      <c r="B917" s="206"/>
      <c r="C917" s="390"/>
    </row>
    <row r="918" spans="2:3" ht="12.75" customHeight="1" x14ac:dyDescent="0.2">
      <c r="B918" s="206"/>
      <c r="C918" s="390"/>
    </row>
    <row r="919" spans="2:3" ht="12.75" customHeight="1" x14ac:dyDescent="0.2">
      <c r="B919" s="206"/>
      <c r="C919" s="390"/>
    </row>
    <row r="920" spans="2:3" ht="12.75" customHeight="1" x14ac:dyDescent="0.2">
      <c r="B920" s="206"/>
      <c r="C920" s="390"/>
    </row>
    <row r="921" spans="2:3" ht="12.75" customHeight="1" x14ac:dyDescent="0.2">
      <c r="B921" s="206"/>
      <c r="C921" s="390"/>
    </row>
    <row r="922" spans="2:3" ht="12.75" customHeight="1" x14ac:dyDescent="0.2">
      <c r="B922" s="206"/>
      <c r="C922" s="390"/>
    </row>
    <row r="923" spans="2:3" ht="12.75" customHeight="1" x14ac:dyDescent="0.2">
      <c r="B923" s="206"/>
      <c r="C923" s="390"/>
    </row>
    <row r="924" spans="2:3" ht="12.75" customHeight="1" x14ac:dyDescent="0.2">
      <c r="B924" s="206"/>
      <c r="C924" s="390"/>
    </row>
    <row r="925" spans="2:3" ht="12.75" customHeight="1" x14ac:dyDescent="0.2">
      <c r="B925" s="206"/>
      <c r="C925" s="390"/>
    </row>
    <row r="926" spans="2:3" ht="12.75" customHeight="1" x14ac:dyDescent="0.2">
      <c r="B926" s="206"/>
      <c r="C926" s="390"/>
    </row>
    <row r="927" spans="2:3" ht="12.75" customHeight="1" x14ac:dyDescent="0.2">
      <c r="B927" s="206"/>
      <c r="C927" s="390"/>
    </row>
    <row r="928" spans="2:3" ht="12.75" customHeight="1" x14ac:dyDescent="0.2">
      <c r="B928" s="206"/>
      <c r="C928" s="390"/>
    </row>
    <row r="929" spans="2:3" ht="12.75" customHeight="1" x14ac:dyDescent="0.2">
      <c r="B929" s="206"/>
      <c r="C929" s="390"/>
    </row>
    <row r="930" spans="2:3" ht="12.75" customHeight="1" x14ac:dyDescent="0.2">
      <c r="B930" s="206"/>
      <c r="C930" s="390"/>
    </row>
    <row r="931" spans="2:3" ht="12.75" customHeight="1" x14ac:dyDescent="0.2">
      <c r="B931" s="206"/>
      <c r="C931" s="390"/>
    </row>
    <row r="932" spans="2:3" ht="12.75" customHeight="1" x14ac:dyDescent="0.2">
      <c r="B932" s="206"/>
      <c r="C932" s="390"/>
    </row>
    <row r="933" spans="2:3" ht="12.75" customHeight="1" x14ac:dyDescent="0.2">
      <c r="B933" s="206"/>
      <c r="C933" s="390"/>
    </row>
    <row r="934" spans="2:3" ht="12.75" customHeight="1" x14ac:dyDescent="0.2">
      <c r="B934" s="206"/>
      <c r="C934" s="390"/>
    </row>
    <row r="935" spans="2:3" ht="12.75" customHeight="1" x14ac:dyDescent="0.2">
      <c r="B935" s="206"/>
      <c r="C935" s="390"/>
    </row>
    <row r="936" spans="2:3" ht="12.75" customHeight="1" x14ac:dyDescent="0.2">
      <c r="B936" s="206"/>
      <c r="C936" s="390"/>
    </row>
    <row r="937" spans="2:3" ht="12.75" customHeight="1" x14ac:dyDescent="0.2">
      <c r="B937" s="206"/>
      <c r="C937" s="390"/>
    </row>
    <row r="938" spans="2:3" ht="12.75" customHeight="1" x14ac:dyDescent="0.2">
      <c r="B938" s="206"/>
      <c r="C938" s="390"/>
    </row>
    <row r="939" spans="2:3" ht="12.75" customHeight="1" x14ac:dyDescent="0.2">
      <c r="B939" s="206"/>
      <c r="C939" s="390"/>
    </row>
    <row r="940" spans="2:3" ht="12.75" customHeight="1" x14ac:dyDescent="0.2">
      <c r="B940" s="206"/>
      <c r="C940" s="390"/>
    </row>
    <row r="941" spans="2:3" ht="12.75" customHeight="1" x14ac:dyDescent="0.2">
      <c r="B941" s="206"/>
      <c r="C941" s="390"/>
    </row>
    <row r="942" spans="2:3" ht="12.75" customHeight="1" x14ac:dyDescent="0.2">
      <c r="B942" s="206"/>
      <c r="C942" s="390"/>
    </row>
    <row r="943" spans="2:3" ht="12.75" customHeight="1" x14ac:dyDescent="0.2">
      <c r="B943" s="206"/>
      <c r="C943" s="390"/>
    </row>
    <row r="944" spans="2:3" ht="12.75" customHeight="1" x14ac:dyDescent="0.2">
      <c r="B944" s="206"/>
      <c r="C944" s="390"/>
    </row>
    <row r="945" spans="2:3" ht="12.75" customHeight="1" x14ac:dyDescent="0.2">
      <c r="B945" s="206"/>
      <c r="C945" s="390"/>
    </row>
    <row r="946" spans="2:3" ht="12.75" customHeight="1" x14ac:dyDescent="0.2">
      <c r="B946" s="206"/>
      <c r="C946" s="390"/>
    </row>
    <row r="947" spans="2:3" ht="12.75" customHeight="1" x14ac:dyDescent="0.2">
      <c r="B947" s="206"/>
      <c r="C947" s="390"/>
    </row>
    <row r="948" spans="2:3" ht="12.75" customHeight="1" x14ac:dyDescent="0.2">
      <c r="B948" s="206"/>
      <c r="C948" s="390"/>
    </row>
    <row r="949" spans="2:3" ht="12.75" customHeight="1" x14ac:dyDescent="0.2">
      <c r="B949" s="206"/>
      <c r="C949" s="390"/>
    </row>
    <row r="950" spans="2:3" ht="12.75" customHeight="1" x14ac:dyDescent="0.2">
      <c r="B950" s="206"/>
      <c r="C950" s="390"/>
    </row>
    <row r="951" spans="2:3" ht="12.75" customHeight="1" x14ac:dyDescent="0.2">
      <c r="B951" s="206"/>
      <c r="C951" s="390"/>
    </row>
    <row r="952" spans="2:3" ht="12.75" customHeight="1" x14ac:dyDescent="0.2">
      <c r="B952" s="206"/>
      <c r="C952" s="390"/>
    </row>
    <row r="953" spans="2:3" ht="12.75" customHeight="1" x14ac:dyDescent="0.2">
      <c r="B953" s="206"/>
      <c r="C953" s="390"/>
    </row>
    <row r="954" spans="2:3" ht="12.75" customHeight="1" x14ac:dyDescent="0.2">
      <c r="B954" s="206"/>
      <c r="C954" s="390"/>
    </row>
    <row r="955" spans="2:3" ht="12.75" customHeight="1" x14ac:dyDescent="0.2">
      <c r="B955" s="206"/>
      <c r="C955" s="390"/>
    </row>
    <row r="956" spans="2:3" ht="12.75" customHeight="1" x14ac:dyDescent="0.2">
      <c r="B956" s="206"/>
      <c r="C956" s="390"/>
    </row>
    <row r="957" spans="2:3" ht="12.75" customHeight="1" x14ac:dyDescent="0.2">
      <c r="B957" s="206"/>
      <c r="C957" s="390"/>
    </row>
    <row r="958" spans="2:3" ht="12.75" customHeight="1" x14ac:dyDescent="0.2">
      <c r="B958" s="206"/>
      <c r="C958" s="390"/>
    </row>
    <row r="959" spans="2:3" ht="12.75" customHeight="1" x14ac:dyDescent="0.2">
      <c r="B959" s="206"/>
      <c r="C959" s="390"/>
    </row>
    <row r="960" spans="2:3" ht="12.75" customHeight="1" x14ac:dyDescent="0.2">
      <c r="B960" s="206"/>
      <c r="C960" s="390"/>
    </row>
    <row r="961" spans="2:3" ht="12.75" customHeight="1" x14ac:dyDescent="0.2">
      <c r="B961" s="206"/>
      <c r="C961" s="390"/>
    </row>
    <row r="962" spans="2:3" ht="12.75" customHeight="1" x14ac:dyDescent="0.2">
      <c r="B962" s="206"/>
      <c r="C962" s="390"/>
    </row>
    <row r="963" spans="2:3" ht="12.75" customHeight="1" x14ac:dyDescent="0.2">
      <c r="B963" s="206"/>
      <c r="C963" s="390"/>
    </row>
    <row r="964" spans="2:3" ht="12.75" customHeight="1" x14ac:dyDescent="0.2">
      <c r="B964" s="206"/>
      <c r="C964" s="390"/>
    </row>
    <row r="965" spans="2:3" ht="12.75" customHeight="1" x14ac:dyDescent="0.2">
      <c r="B965" s="206"/>
      <c r="C965" s="390"/>
    </row>
    <row r="966" spans="2:3" ht="12.75" customHeight="1" x14ac:dyDescent="0.2">
      <c r="B966" s="206"/>
      <c r="C966" s="390"/>
    </row>
    <row r="967" spans="2:3" ht="12.75" customHeight="1" x14ac:dyDescent="0.2">
      <c r="B967" s="206"/>
      <c r="C967" s="390"/>
    </row>
    <row r="968" spans="2:3" ht="12.75" customHeight="1" x14ac:dyDescent="0.2">
      <c r="B968" s="206"/>
      <c r="C968" s="390"/>
    </row>
    <row r="969" spans="2:3" ht="12.75" customHeight="1" x14ac:dyDescent="0.2">
      <c r="B969" s="206"/>
      <c r="C969" s="390"/>
    </row>
    <row r="970" spans="2:3" ht="12.75" customHeight="1" x14ac:dyDescent="0.2">
      <c r="B970" s="206"/>
      <c r="C970" s="390"/>
    </row>
    <row r="971" spans="2:3" ht="12.75" customHeight="1" x14ac:dyDescent="0.2">
      <c r="B971" s="206"/>
      <c r="C971" s="390"/>
    </row>
    <row r="972" spans="2:3" ht="12.75" customHeight="1" x14ac:dyDescent="0.2">
      <c r="B972" s="206"/>
      <c r="C972" s="390"/>
    </row>
    <row r="973" spans="2:3" ht="12.75" customHeight="1" x14ac:dyDescent="0.2">
      <c r="B973" s="206"/>
      <c r="C973" s="390"/>
    </row>
    <row r="974" spans="2:3" ht="12.75" customHeight="1" x14ac:dyDescent="0.2">
      <c r="B974" s="206"/>
      <c r="C974" s="390"/>
    </row>
    <row r="975" spans="2:3" ht="12.75" customHeight="1" x14ac:dyDescent="0.2">
      <c r="B975" s="206"/>
      <c r="C975" s="390"/>
    </row>
    <row r="976" spans="2:3" ht="12.75" customHeight="1" x14ac:dyDescent="0.2">
      <c r="B976" s="206"/>
      <c r="C976" s="390"/>
    </row>
    <row r="977" spans="2:3" ht="12.75" customHeight="1" x14ac:dyDescent="0.2">
      <c r="B977" s="206"/>
      <c r="C977" s="390"/>
    </row>
    <row r="978" spans="2:3" ht="12.75" customHeight="1" x14ac:dyDescent="0.2">
      <c r="B978" s="206"/>
      <c r="C978" s="390"/>
    </row>
    <row r="979" spans="2:3" ht="12.75" customHeight="1" x14ac:dyDescent="0.2">
      <c r="B979" s="206"/>
      <c r="C979" s="390"/>
    </row>
    <row r="980" spans="2:3" ht="12.75" customHeight="1" x14ac:dyDescent="0.2">
      <c r="B980" s="206"/>
      <c r="C980" s="390"/>
    </row>
    <row r="981" spans="2:3" ht="12.75" customHeight="1" x14ac:dyDescent="0.2">
      <c r="B981" s="206"/>
      <c r="C981" s="390"/>
    </row>
    <row r="982" spans="2:3" ht="12.75" customHeight="1" x14ac:dyDescent="0.2">
      <c r="B982" s="206"/>
      <c r="C982" s="390"/>
    </row>
    <row r="983" spans="2:3" ht="12.75" customHeight="1" x14ac:dyDescent="0.2">
      <c r="B983" s="206"/>
      <c r="C983" s="390"/>
    </row>
    <row r="984" spans="2:3" ht="12.75" customHeight="1" x14ac:dyDescent="0.2">
      <c r="B984" s="206"/>
      <c r="C984" s="390"/>
    </row>
    <row r="985" spans="2:3" ht="12.75" customHeight="1" x14ac:dyDescent="0.2">
      <c r="B985" s="206"/>
      <c r="C985" s="390"/>
    </row>
    <row r="986" spans="2:3" ht="12.75" customHeight="1" x14ac:dyDescent="0.2">
      <c r="B986" s="206"/>
      <c r="C986" s="390"/>
    </row>
    <row r="987" spans="2:3" ht="12.75" customHeight="1" x14ac:dyDescent="0.2">
      <c r="B987" s="206"/>
      <c r="C987" s="390"/>
    </row>
    <row r="988" spans="2:3" ht="12.75" customHeight="1" x14ac:dyDescent="0.2">
      <c r="B988" s="206"/>
      <c r="C988" s="390"/>
    </row>
    <row r="989" spans="2:3" ht="12.75" customHeight="1" x14ac:dyDescent="0.2">
      <c r="B989" s="206"/>
      <c r="C989" s="390"/>
    </row>
    <row r="990" spans="2:3" ht="12.75" customHeight="1" x14ac:dyDescent="0.2">
      <c r="B990" s="206"/>
      <c r="C990" s="390"/>
    </row>
    <row r="991" spans="2:3" ht="12.75" customHeight="1" x14ac:dyDescent="0.2">
      <c r="B991" s="206"/>
      <c r="C991" s="390"/>
    </row>
    <row r="992" spans="2:3" ht="12.75" customHeight="1" x14ac:dyDescent="0.2">
      <c r="B992" s="206"/>
      <c r="C992" s="390"/>
    </row>
    <row r="993" spans="2:3" ht="12.75" customHeight="1" x14ac:dyDescent="0.2">
      <c r="B993" s="206"/>
      <c r="C993" s="390"/>
    </row>
    <row r="994" spans="2:3" ht="12.75" customHeight="1" x14ac:dyDescent="0.2">
      <c r="B994" s="206"/>
      <c r="C994" s="390"/>
    </row>
    <row r="995" spans="2:3" ht="12.75" customHeight="1" x14ac:dyDescent="0.2">
      <c r="B995" s="206"/>
      <c r="C995" s="390"/>
    </row>
    <row r="996" spans="2:3" ht="12.75" customHeight="1" x14ac:dyDescent="0.2">
      <c r="B996" s="206"/>
      <c r="C996" s="390"/>
    </row>
    <row r="997" spans="2:3" ht="12.75" customHeight="1" x14ac:dyDescent="0.2">
      <c r="B997" s="206"/>
      <c r="C997" s="390"/>
    </row>
    <row r="998" spans="2:3" ht="12.75" customHeight="1" x14ac:dyDescent="0.2">
      <c r="B998" s="206"/>
      <c r="C998" s="390"/>
    </row>
    <row r="999" spans="2:3" ht="12.75" customHeight="1" x14ac:dyDescent="0.2">
      <c r="B999" s="206"/>
      <c r="C999" s="390"/>
    </row>
    <row r="1000" spans="2:3" ht="12.75" customHeight="1" x14ac:dyDescent="0.2">
      <c r="B1000" s="206"/>
      <c r="C1000" s="390"/>
    </row>
    <row r="1001" spans="2:3" ht="12.75" customHeight="1" x14ac:dyDescent="0.2">
      <c r="B1001" s="206"/>
      <c r="C1001" s="390"/>
    </row>
    <row r="1002" spans="2:3" ht="12.75" customHeight="1" x14ac:dyDescent="0.2">
      <c r="B1002" s="206"/>
      <c r="C1002" s="390"/>
    </row>
    <row r="1003" spans="2:3" ht="12.75" customHeight="1" x14ac:dyDescent="0.2">
      <c r="B1003" s="206"/>
      <c r="C1003" s="390"/>
    </row>
    <row r="1004" spans="2:3" ht="12.75" customHeight="1" x14ac:dyDescent="0.2">
      <c r="B1004" s="206"/>
      <c r="C1004" s="390"/>
    </row>
    <row r="1005" spans="2:3" ht="12.75" customHeight="1" x14ac:dyDescent="0.2">
      <c r="B1005" s="206"/>
      <c r="C1005" s="390"/>
    </row>
    <row r="1006" spans="2:3" ht="12.75" customHeight="1" x14ac:dyDescent="0.2">
      <c r="B1006" s="206"/>
      <c r="C1006" s="390"/>
    </row>
    <row r="1007" spans="2:3" ht="12.75" customHeight="1" x14ac:dyDescent="0.2">
      <c r="B1007" s="206"/>
      <c r="C1007" s="390"/>
    </row>
    <row r="1008" spans="2:3" ht="12.75" customHeight="1" x14ac:dyDescent="0.2">
      <c r="B1008" s="206"/>
      <c r="C1008" s="390"/>
    </row>
    <row r="1009" spans="2:3" ht="12.75" customHeight="1" x14ac:dyDescent="0.2">
      <c r="B1009" s="206"/>
      <c r="C1009" s="390"/>
    </row>
    <row r="1010" spans="2:3" ht="12.75" customHeight="1" x14ac:dyDescent="0.2">
      <c r="B1010" s="206"/>
      <c r="C1010" s="390"/>
    </row>
    <row r="1011" spans="2:3" ht="12.75" customHeight="1" x14ac:dyDescent="0.2">
      <c r="B1011" s="206"/>
      <c r="C1011" s="390"/>
    </row>
    <row r="1012" spans="2:3" ht="12.75" customHeight="1" x14ac:dyDescent="0.2">
      <c r="B1012" s="206"/>
      <c r="C1012" s="390"/>
    </row>
    <row r="1013" spans="2:3" ht="12.75" customHeight="1" x14ac:dyDescent="0.2">
      <c r="B1013" s="206"/>
      <c r="C1013" s="390"/>
    </row>
    <row r="1014" spans="2:3" ht="12.75" customHeight="1" x14ac:dyDescent="0.2">
      <c r="B1014" s="206"/>
      <c r="C1014" s="390"/>
    </row>
    <row r="1015" spans="2:3" ht="12.75" customHeight="1" x14ac:dyDescent="0.2">
      <c r="B1015" s="206"/>
      <c r="C1015" s="390"/>
    </row>
    <row r="1016" spans="2:3" ht="12.75" customHeight="1" x14ac:dyDescent="0.2">
      <c r="B1016" s="206"/>
      <c r="C1016" s="390"/>
    </row>
    <row r="1017" spans="2:3" ht="12.75" customHeight="1" x14ac:dyDescent="0.2">
      <c r="B1017" s="206"/>
      <c r="C1017" s="390"/>
    </row>
    <row r="1018" spans="2:3" ht="12.75" customHeight="1" x14ac:dyDescent="0.2">
      <c r="B1018" s="206"/>
      <c r="C1018" s="390"/>
    </row>
    <row r="1019" spans="2:3" ht="12.75" customHeight="1" x14ac:dyDescent="0.2">
      <c r="B1019" s="206"/>
      <c r="C1019" s="390"/>
    </row>
    <row r="1020" spans="2:3" ht="12.75" customHeight="1" x14ac:dyDescent="0.2">
      <c r="B1020" s="206"/>
      <c r="C1020" s="390"/>
    </row>
    <row r="1021" spans="2:3" ht="12.75" customHeight="1" x14ac:dyDescent="0.2">
      <c r="B1021" s="206"/>
      <c r="C1021" s="390"/>
    </row>
    <row r="1022" spans="2:3" ht="12.75" customHeight="1" x14ac:dyDescent="0.2">
      <c r="B1022" s="206"/>
      <c r="C1022" s="390"/>
    </row>
    <row r="1023" spans="2:3" ht="12.75" customHeight="1" x14ac:dyDescent="0.2">
      <c r="B1023" s="206"/>
      <c r="C1023" s="390"/>
    </row>
    <row r="1024" spans="2:3" ht="12.75" customHeight="1" x14ac:dyDescent="0.2">
      <c r="B1024" s="206"/>
      <c r="C1024" s="390"/>
    </row>
    <row r="1025" spans="2:3" ht="12.75" customHeight="1" x14ac:dyDescent="0.2">
      <c r="B1025" s="206"/>
      <c r="C1025" s="390"/>
    </row>
    <row r="1026" spans="2:3" ht="12.75" customHeight="1" x14ac:dyDescent="0.2">
      <c r="B1026" s="206"/>
      <c r="C1026" s="390"/>
    </row>
    <row r="1027" spans="2:3" ht="12.75" customHeight="1" x14ac:dyDescent="0.2">
      <c r="B1027" s="206"/>
      <c r="C1027" s="390"/>
    </row>
    <row r="1028" spans="2:3" ht="12.75" customHeight="1" x14ac:dyDescent="0.2">
      <c r="B1028" s="206"/>
      <c r="C1028" s="390"/>
    </row>
    <row r="1029" spans="2:3" ht="12.75" customHeight="1" x14ac:dyDescent="0.2">
      <c r="B1029" s="206"/>
      <c r="C1029" s="390"/>
    </row>
    <row r="1030" spans="2:3" ht="12.75" customHeight="1" x14ac:dyDescent="0.2">
      <c r="B1030" s="206"/>
      <c r="C1030" s="390"/>
    </row>
    <row r="1031" spans="2:3" ht="12.75" customHeight="1" x14ac:dyDescent="0.2">
      <c r="B1031" s="206"/>
      <c r="C1031" s="390"/>
    </row>
    <row r="1032" spans="2:3" ht="12.75" customHeight="1" x14ac:dyDescent="0.2">
      <c r="B1032" s="206"/>
      <c r="C1032" s="390"/>
    </row>
    <row r="1033" spans="2:3" ht="12.75" customHeight="1" x14ac:dyDescent="0.2">
      <c r="B1033" s="206"/>
      <c r="C1033" s="390"/>
    </row>
    <row r="1034" spans="2:3" ht="12.75" customHeight="1" x14ac:dyDescent="0.2">
      <c r="B1034" s="206"/>
      <c r="C1034" s="390"/>
    </row>
    <row r="1035" spans="2:3" ht="12.75" customHeight="1" x14ac:dyDescent="0.2">
      <c r="B1035" s="206"/>
      <c r="C1035" s="390"/>
    </row>
    <row r="1036" spans="2:3" ht="12.75" customHeight="1" x14ac:dyDescent="0.2">
      <c r="B1036" s="206"/>
      <c r="C1036" s="390"/>
    </row>
    <row r="1037" spans="2:3" ht="12.75" customHeight="1" x14ac:dyDescent="0.2">
      <c r="B1037" s="206"/>
      <c r="C1037" s="390"/>
    </row>
    <row r="1038" spans="2:3" ht="12.75" customHeight="1" x14ac:dyDescent="0.2">
      <c r="B1038" s="206"/>
      <c r="C1038" s="390"/>
    </row>
    <row r="1039" spans="2:3" ht="12.75" customHeight="1" x14ac:dyDescent="0.2">
      <c r="B1039" s="206"/>
      <c r="C1039" s="390"/>
    </row>
    <row r="1040" spans="2:3" ht="12.75" customHeight="1" x14ac:dyDescent="0.2">
      <c r="B1040" s="206"/>
      <c r="C1040" s="390"/>
    </row>
    <row r="1041" spans="2:3" ht="12.75" customHeight="1" x14ac:dyDescent="0.2">
      <c r="B1041" s="206"/>
      <c r="C1041" s="390"/>
    </row>
    <row r="1042" spans="2:3" ht="12.75" customHeight="1" x14ac:dyDescent="0.2">
      <c r="B1042" s="206"/>
      <c r="C1042" s="390"/>
    </row>
    <row r="1043" spans="2:3" ht="12.75" customHeight="1" x14ac:dyDescent="0.2">
      <c r="B1043" s="206"/>
      <c r="C1043" s="390"/>
    </row>
    <row r="1044" spans="2:3" ht="12.75" customHeight="1" x14ac:dyDescent="0.2">
      <c r="B1044" s="206"/>
      <c r="C1044" s="390"/>
    </row>
    <row r="1045" spans="2:3" ht="12.75" customHeight="1" x14ac:dyDescent="0.2">
      <c r="B1045" s="206"/>
      <c r="C1045" s="390"/>
    </row>
    <row r="1046" spans="2:3" ht="12.75" customHeight="1" x14ac:dyDescent="0.2">
      <c r="B1046" s="206"/>
      <c r="C1046" s="390"/>
    </row>
    <row r="1047" spans="2:3" ht="12.75" customHeight="1" x14ac:dyDescent="0.2">
      <c r="B1047" s="206"/>
      <c r="C1047" s="390"/>
    </row>
    <row r="1048" spans="2:3" ht="12.75" customHeight="1" x14ac:dyDescent="0.2">
      <c r="B1048" s="206"/>
      <c r="C1048" s="390"/>
    </row>
    <row r="1049" spans="2:3" ht="12.75" customHeight="1" x14ac:dyDescent="0.2">
      <c r="B1049" s="206"/>
      <c r="C1049" s="390"/>
    </row>
    <row r="1050" spans="2:3" ht="12.75" customHeight="1" x14ac:dyDescent="0.2">
      <c r="B1050" s="206"/>
      <c r="C1050" s="390"/>
    </row>
    <row r="1051" spans="2:3" ht="12.75" customHeight="1" x14ac:dyDescent="0.2">
      <c r="B1051" s="206"/>
      <c r="C1051" s="390"/>
    </row>
    <row r="1052" spans="2:3" ht="12.75" customHeight="1" x14ac:dyDescent="0.2">
      <c r="B1052" s="206"/>
      <c r="C1052" s="390"/>
    </row>
    <row r="1053" spans="2:3" ht="12.75" customHeight="1" x14ac:dyDescent="0.2">
      <c r="B1053" s="206"/>
      <c r="C1053" s="390"/>
    </row>
    <row r="1054" spans="2:3" ht="12.75" customHeight="1" x14ac:dyDescent="0.2">
      <c r="B1054" s="206"/>
      <c r="C1054" s="390"/>
    </row>
    <row r="1055" spans="2:3" ht="12.75" customHeight="1" x14ac:dyDescent="0.2">
      <c r="B1055" s="206"/>
      <c r="C1055" s="390"/>
    </row>
    <row r="1056" spans="2:3" ht="12.75" customHeight="1" x14ac:dyDescent="0.2">
      <c r="B1056" s="206"/>
      <c r="C1056" s="390"/>
    </row>
    <row r="1057" spans="2:3" ht="12.75" customHeight="1" x14ac:dyDescent="0.2">
      <c r="B1057" s="206"/>
      <c r="C1057" s="390"/>
    </row>
    <row r="1058" spans="2:3" ht="12.75" customHeight="1" x14ac:dyDescent="0.2">
      <c r="B1058" s="206"/>
      <c r="C1058" s="390"/>
    </row>
    <row r="1059" spans="2:3" ht="12.75" customHeight="1" x14ac:dyDescent="0.2">
      <c r="B1059" s="206"/>
      <c r="C1059" s="390"/>
    </row>
    <row r="1060" spans="2:3" ht="12.75" customHeight="1" x14ac:dyDescent="0.2">
      <c r="B1060" s="206"/>
      <c r="C1060" s="390"/>
    </row>
    <row r="1061" spans="2:3" ht="12.75" customHeight="1" x14ac:dyDescent="0.2">
      <c r="B1061" s="206"/>
      <c r="C1061" s="390"/>
    </row>
    <row r="1062" spans="2:3" ht="12.75" customHeight="1" x14ac:dyDescent="0.2">
      <c r="B1062" s="206"/>
      <c r="C1062" s="390"/>
    </row>
    <row r="1063" spans="2:3" ht="12.75" customHeight="1" x14ac:dyDescent="0.2">
      <c r="B1063" s="206"/>
      <c r="C1063" s="390"/>
    </row>
    <row r="1064" spans="2:3" ht="12.75" customHeight="1" x14ac:dyDescent="0.2">
      <c r="B1064" s="206"/>
      <c r="C1064" s="390"/>
    </row>
    <row r="1065" spans="2:3" ht="12.75" customHeight="1" x14ac:dyDescent="0.2">
      <c r="B1065" s="206"/>
      <c r="C1065" s="390"/>
    </row>
    <row r="1066" spans="2:3" ht="12.75" customHeight="1" x14ac:dyDescent="0.2">
      <c r="B1066" s="206"/>
      <c r="C1066" s="390"/>
    </row>
    <row r="1067" spans="2:3" ht="12.75" customHeight="1" x14ac:dyDescent="0.2">
      <c r="B1067" s="206"/>
      <c r="C1067" s="390"/>
    </row>
    <row r="1068" spans="2:3" ht="12.75" customHeight="1" x14ac:dyDescent="0.2">
      <c r="B1068" s="206"/>
      <c r="C1068" s="390"/>
    </row>
    <row r="1069" spans="2:3" ht="12.75" customHeight="1" x14ac:dyDescent="0.2">
      <c r="B1069" s="206"/>
      <c r="C1069" s="390"/>
    </row>
    <row r="1070" spans="2:3" ht="12.75" customHeight="1" x14ac:dyDescent="0.2">
      <c r="B1070" s="206"/>
      <c r="C1070" s="390"/>
    </row>
    <row r="1071" spans="2:3" ht="12.75" customHeight="1" x14ac:dyDescent="0.2">
      <c r="B1071" s="206"/>
      <c r="C1071" s="390"/>
    </row>
    <row r="1072" spans="2:3" ht="12.75" customHeight="1" x14ac:dyDescent="0.2">
      <c r="B1072" s="206"/>
      <c r="C1072" s="390"/>
    </row>
    <row r="1073" spans="2:3" ht="12.75" customHeight="1" x14ac:dyDescent="0.2">
      <c r="B1073" s="206"/>
      <c r="C1073" s="390"/>
    </row>
    <row r="1074" spans="2:3" ht="12.75" customHeight="1" x14ac:dyDescent="0.2">
      <c r="B1074" s="206"/>
      <c r="C1074" s="390"/>
    </row>
    <row r="1075" spans="2:3" ht="12.75" customHeight="1" x14ac:dyDescent="0.2">
      <c r="B1075" s="206"/>
      <c r="C1075" s="390"/>
    </row>
    <row r="1076" spans="2:3" ht="12.75" customHeight="1" x14ac:dyDescent="0.2">
      <c r="B1076" s="206"/>
      <c r="C1076" s="390"/>
    </row>
    <row r="1077" spans="2:3" ht="12.75" customHeight="1" x14ac:dyDescent="0.2">
      <c r="B1077" s="206"/>
      <c r="C1077" s="390"/>
    </row>
    <row r="1078" spans="2:3" ht="12.75" customHeight="1" x14ac:dyDescent="0.2">
      <c r="B1078" s="206"/>
      <c r="C1078" s="390"/>
    </row>
    <row r="1079" spans="2:3" ht="12.75" customHeight="1" x14ac:dyDescent="0.2">
      <c r="B1079" s="206"/>
      <c r="C1079" s="390"/>
    </row>
    <row r="1080" spans="2:3" ht="12.75" customHeight="1" x14ac:dyDescent="0.2">
      <c r="B1080" s="206"/>
      <c r="C1080" s="390"/>
    </row>
    <row r="1081" spans="2:3" ht="12.75" customHeight="1" x14ac:dyDescent="0.2">
      <c r="B1081" s="206"/>
      <c r="C1081" s="390"/>
    </row>
    <row r="1082" spans="2:3" ht="12.75" customHeight="1" x14ac:dyDescent="0.2">
      <c r="B1082" s="206"/>
      <c r="C1082" s="390"/>
    </row>
  </sheetData>
  <mergeCells count="16">
    <mergeCell ref="B6:B7"/>
    <mergeCell ref="C6:C7"/>
    <mergeCell ref="D6:D7"/>
    <mergeCell ref="E6:E7"/>
    <mergeCell ref="D47:D48"/>
    <mergeCell ref="E47:E48"/>
    <mergeCell ref="A1:E1"/>
    <mergeCell ref="A2:E2"/>
    <mergeCell ref="A3:E3"/>
    <mergeCell ref="A4:E4"/>
    <mergeCell ref="B46:E46"/>
    <mergeCell ref="A47:A48"/>
    <mergeCell ref="B47:B48"/>
    <mergeCell ref="C47:C48"/>
    <mergeCell ref="B5:E5"/>
    <mergeCell ref="A6:A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2"/>
  <sheetViews>
    <sheetView workbookViewId="0">
      <selection activeCell="C10" sqref="C10"/>
    </sheetView>
  </sheetViews>
  <sheetFormatPr defaultColWidth="17.28515625" defaultRowHeight="12.75" x14ac:dyDescent="0.2"/>
  <cols>
    <col min="1" max="1" width="5.42578125" style="1" customWidth="1"/>
    <col min="2" max="2" width="4.42578125" style="1" customWidth="1"/>
    <col min="3" max="3" width="66.140625" style="1" customWidth="1"/>
    <col min="4" max="4" width="11.28515625" style="1" customWidth="1"/>
    <col min="5" max="5" width="12.5703125" style="1" customWidth="1"/>
    <col min="6" max="6" width="11.85546875" style="1" customWidth="1"/>
    <col min="7" max="7" width="12.140625" style="1" customWidth="1"/>
    <col min="8" max="14" width="9.140625" style="1" customWidth="1"/>
    <col min="15" max="26" width="8" style="1" customWidth="1"/>
    <col min="27" max="256" width="17.28515625" style="1"/>
    <col min="257" max="257" width="5.42578125" style="1" customWidth="1"/>
    <col min="258" max="258" width="4.42578125" style="1" customWidth="1"/>
    <col min="259" max="259" width="66.140625" style="1" customWidth="1"/>
    <col min="260" max="260" width="11.28515625" style="1" customWidth="1"/>
    <col min="261" max="261" width="12.5703125" style="1" customWidth="1"/>
    <col min="262" max="262" width="11.85546875" style="1" customWidth="1"/>
    <col min="263" max="263" width="12.140625" style="1" customWidth="1"/>
    <col min="264" max="270" width="9.140625" style="1" customWidth="1"/>
    <col min="271" max="282" width="8" style="1" customWidth="1"/>
    <col min="283" max="512" width="17.28515625" style="1"/>
    <col min="513" max="513" width="5.42578125" style="1" customWidth="1"/>
    <col min="514" max="514" width="4.42578125" style="1" customWidth="1"/>
    <col min="515" max="515" width="66.140625" style="1" customWidth="1"/>
    <col min="516" max="516" width="11.28515625" style="1" customWidth="1"/>
    <col min="517" max="517" width="12.5703125" style="1" customWidth="1"/>
    <col min="518" max="518" width="11.85546875" style="1" customWidth="1"/>
    <col min="519" max="519" width="12.140625" style="1" customWidth="1"/>
    <col min="520" max="526" width="9.140625" style="1" customWidth="1"/>
    <col min="527" max="538" width="8" style="1" customWidth="1"/>
    <col min="539" max="768" width="17.28515625" style="1"/>
    <col min="769" max="769" width="5.42578125" style="1" customWidth="1"/>
    <col min="770" max="770" width="4.42578125" style="1" customWidth="1"/>
    <col min="771" max="771" width="66.140625" style="1" customWidth="1"/>
    <col min="772" max="772" width="11.28515625" style="1" customWidth="1"/>
    <col min="773" max="773" width="12.5703125" style="1" customWidth="1"/>
    <col min="774" max="774" width="11.85546875" style="1" customWidth="1"/>
    <col min="775" max="775" width="12.140625" style="1" customWidth="1"/>
    <col min="776" max="782" width="9.140625" style="1" customWidth="1"/>
    <col min="783" max="794" width="8" style="1" customWidth="1"/>
    <col min="795" max="1024" width="17.28515625" style="1"/>
    <col min="1025" max="1025" width="5.42578125" style="1" customWidth="1"/>
    <col min="1026" max="1026" width="4.42578125" style="1" customWidth="1"/>
    <col min="1027" max="1027" width="66.140625" style="1" customWidth="1"/>
    <col min="1028" max="1028" width="11.28515625" style="1" customWidth="1"/>
    <col min="1029" max="1029" width="12.5703125" style="1" customWidth="1"/>
    <col min="1030" max="1030" width="11.85546875" style="1" customWidth="1"/>
    <col min="1031" max="1031" width="12.140625" style="1" customWidth="1"/>
    <col min="1032" max="1038" width="9.140625" style="1" customWidth="1"/>
    <col min="1039" max="1050" width="8" style="1" customWidth="1"/>
    <col min="1051" max="1280" width="17.28515625" style="1"/>
    <col min="1281" max="1281" width="5.42578125" style="1" customWidth="1"/>
    <col min="1282" max="1282" width="4.42578125" style="1" customWidth="1"/>
    <col min="1283" max="1283" width="66.140625" style="1" customWidth="1"/>
    <col min="1284" max="1284" width="11.28515625" style="1" customWidth="1"/>
    <col min="1285" max="1285" width="12.5703125" style="1" customWidth="1"/>
    <col min="1286" max="1286" width="11.85546875" style="1" customWidth="1"/>
    <col min="1287" max="1287" width="12.140625" style="1" customWidth="1"/>
    <col min="1288" max="1294" width="9.140625" style="1" customWidth="1"/>
    <col min="1295" max="1306" width="8" style="1" customWidth="1"/>
    <col min="1307" max="1536" width="17.28515625" style="1"/>
    <col min="1537" max="1537" width="5.42578125" style="1" customWidth="1"/>
    <col min="1538" max="1538" width="4.42578125" style="1" customWidth="1"/>
    <col min="1539" max="1539" width="66.140625" style="1" customWidth="1"/>
    <col min="1540" max="1540" width="11.28515625" style="1" customWidth="1"/>
    <col min="1541" max="1541" width="12.5703125" style="1" customWidth="1"/>
    <col min="1542" max="1542" width="11.85546875" style="1" customWidth="1"/>
    <col min="1543" max="1543" width="12.140625" style="1" customWidth="1"/>
    <col min="1544" max="1550" width="9.140625" style="1" customWidth="1"/>
    <col min="1551" max="1562" width="8" style="1" customWidth="1"/>
    <col min="1563" max="1792" width="17.28515625" style="1"/>
    <col min="1793" max="1793" width="5.42578125" style="1" customWidth="1"/>
    <col min="1794" max="1794" width="4.42578125" style="1" customWidth="1"/>
    <col min="1795" max="1795" width="66.140625" style="1" customWidth="1"/>
    <col min="1796" max="1796" width="11.28515625" style="1" customWidth="1"/>
    <col min="1797" max="1797" width="12.5703125" style="1" customWidth="1"/>
    <col min="1798" max="1798" width="11.85546875" style="1" customWidth="1"/>
    <col min="1799" max="1799" width="12.140625" style="1" customWidth="1"/>
    <col min="1800" max="1806" width="9.140625" style="1" customWidth="1"/>
    <col min="1807" max="1818" width="8" style="1" customWidth="1"/>
    <col min="1819" max="2048" width="17.28515625" style="1"/>
    <col min="2049" max="2049" width="5.42578125" style="1" customWidth="1"/>
    <col min="2050" max="2050" width="4.42578125" style="1" customWidth="1"/>
    <col min="2051" max="2051" width="66.140625" style="1" customWidth="1"/>
    <col min="2052" max="2052" width="11.28515625" style="1" customWidth="1"/>
    <col min="2053" max="2053" width="12.5703125" style="1" customWidth="1"/>
    <col min="2054" max="2054" width="11.85546875" style="1" customWidth="1"/>
    <col min="2055" max="2055" width="12.140625" style="1" customWidth="1"/>
    <col min="2056" max="2062" width="9.140625" style="1" customWidth="1"/>
    <col min="2063" max="2074" width="8" style="1" customWidth="1"/>
    <col min="2075" max="2304" width="17.28515625" style="1"/>
    <col min="2305" max="2305" width="5.42578125" style="1" customWidth="1"/>
    <col min="2306" max="2306" width="4.42578125" style="1" customWidth="1"/>
    <col min="2307" max="2307" width="66.140625" style="1" customWidth="1"/>
    <col min="2308" max="2308" width="11.28515625" style="1" customWidth="1"/>
    <col min="2309" max="2309" width="12.5703125" style="1" customWidth="1"/>
    <col min="2310" max="2310" width="11.85546875" style="1" customWidth="1"/>
    <col min="2311" max="2311" width="12.140625" style="1" customWidth="1"/>
    <col min="2312" max="2318" width="9.140625" style="1" customWidth="1"/>
    <col min="2319" max="2330" width="8" style="1" customWidth="1"/>
    <col min="2331" max="2560" width="17.28515625" style="1"/>
    <col min="2561" max="2561" width="5.42578125" style="1" customWidth="1"/>
    <col min="2562" max="2562" width="4.42578125" style="1" customWidth="1"/>
    <col min="2563" max="2563" width="66.140625" style="1" customWidth="1"/>
    <col min="2564" max="2564" width="11.28515625" style="1" customWidth="1"/>
    <col min="2565" max="2565" width="12.5703125" style="1" customWidth="1"/>
    <col min="2566" max="2566" width="11.85546875" style="1" customWidth="1"/>
    <col min="2567" max="2567" width="12.140625" style="1" customWidth="1"/>
    <col min="2568" max="2574" width="9.140625" style="1" customWidth="1"/>
    <col min="2575" max="2586" width="8" style="1" customWidth="1"/>
    <col min="2587" max="2816" width="17.28515625" style="1"/>
    <col min="2817" max="2817" width="5.42578125" style="1" customWidth="1"/>
    <col min="2818" max="2818" width="4.42578125" style="1" customWidth="1"/>
    <col min="2819" max="2819" width="66.140625" style="1" customWidth="1"/>
    <col min="2820" max="2820" width="11.28515625" style="1" customWidth="1"/>
    <col min="2821" max="2821" width="12.5703125" style="1" customWidth="1"/>
    <col min="2822" max="2822" width="11.85546875" style="1" customWidth="1"/>
    <col min="2823" max="2823" width="12.140625" style="1" customWidth="1"/>
    <col min="2824" max="2830" width="9.140625" style="1" customWidth="1"/>
    <col min="2831" max="2842" width="8" style="1" customWidth="1"/>
    <col min="2843" max="3072" width="17.28515625" style="1"/>
    <col min="3073" max="3073" width="5.42578125" style="1" customWidth="1"/>
    <col min="3074" max="3074" width="4.42578125" style="1" customWidth="1"/>
    <col min="3075" max="3075" width="66.140625" style="1" customWidth="1"/>
    <col min="3076" max="3076" width="11.28515625" style="1" customWidth="1"/>
    <col min="3077" max="3077" width="12.5703125" style="1" customWidth="1"/>
    <col min="3078" max="3078" width="11.85546875" style="1" customWidth="1"/>
    <col min="3079" max="3079" width="12.140625" style="1" customWidth="1"/>
    <col min="3080" max="3086" width="9.140625" style="1" customWidth="1"/>
    <col min="3087" max="3098" width="8" style="1" customWidth="1"/>
    <col min="3099" max="3328" width="17.28515625" style="1"/>
    <col min="3329" max="3329" width="5.42578125" style="1" customWidth="1"/>
    <col min="3330" max="3330" width="4.42578125" style="1" customWidth="1"/>
    <col min="3331" max="3331" width="66.140625" style="1" customWidth="1"/>
    <col min="3332" max="3332" width="11.28515625" style="1" customWidth="1"/>
    <col min="3333" max="3333" width="12.5703125" style="1" customWidth="1"/>
    <col min="3334" max="3334" width="11.85546875" style="1" customWidth="1"/>
    <col min="3335" max="3335" width="12.140625" style="1" customWidth="1"/>
    <col min="3336" max="3342" width="9.140625" style="1" customWidth="1"/>
    <col min="3343" max="3354" width="8" style="1" customWidth="1"/>
    <col min="3355" max="3584" width="17.28515625" style="1"/>
    <col min="3585" max="3585" width="5.42578125" style="1" customWidth="1"/>
    <col min="3586" max="3586" width="4.42578125" style="1" customWidth="1"/>
    <col min="3587" max="3587" width="66.140625" style="1" customWidth="1"/>
    <col min="3588" max="3588" width="11.28515625" style="1" customWidth="1"/>
    <col min="3589" max="3589" width="12.5703125" style="1" customWidth="1"/>
    <col min="3590" max="3590" width="11.85546875" style="1" customWidth="1"/>
    <col min="3591" max="3591" width="12.140625" style="1" customWidth="1"/>
    <col min="3592" max="3598" width="9.140625" style="1" customWidth="1"/>
    <col min="3599" max="3610" width="8" style="1" customWidth="1"/>
    <col min="3611" max="3840" width="17.28515625" style="1"/>
    <col min="3841" max="3841" width="5.42578125" style="1" customWidth="1"/>
    <col min="3842" max="3842" width="4.42578125" style="1" customWidth="1"/>
    <col min="3843" max="3843" width="66.140625" style="1" customWidth="1"/>
    <col min="3844" max="3844" width="11.28515625" style="1" customWidth="1"/>
    <col min="3845" max="3845" width="12.5703125" style="1" customWidth="1"/>
    <col min="3846" max="3846" width="11.85546875" style="1" customWidth="1"/>
    <col min="3847" max="3847" width="12.140625" style="1" customWidth="1"/>
    <col min="3848" max="3854" width="9.140625" style="1" customWidth="1"/>
    <col min="3855" max="3866" width="8" style="1" customWidth="1"/>
    <col min="3867" max="4096" width="17.28515625" style="1"/>
    <col min="4097" max="4097" width="5.42578125" style="1" customWidth="1"/>
    <col min="4098" max="4098" width="4.42578125" style="1" customWidth="1"/>
    <col min="4099" max="4099" width="66.140625" style="1" customWidth="1"/>
    <col min="4100" max="4100" width="11.28515625" style="1" customWidth="1"/>
    <col min="4101" max="4101" width="12.5703125" style="1" customWidth="1"/>
    <col min="4102" max="4102" width="11.85546875" style="1" customWidth="1"/>
    <col min="4103" max="4103" width="12.140625" style="1" customWidth="1"/>
    <col min="4104" max="4110" width="9.140625" style="1" customWidth="1"/>
    <col min="4111" max="4122" width="8" style="1" customWidth="1"/>
    <col min="4123" max="4352" width="17.28515625" style="1"/>
    <col min="4353" max="4353" width="5.42578125" style="1" customWidth="1"/>
    <col min="4354" max="4354" width="4.42578125" style="1" customWidth="1"/>
    <col min="4355" max="4355" width="66.140625" style="1" customWidth="1"/>
    <col min="4356" max="4356" width="11.28515625" style="1" customWidth="1"/>
    <col min="4357" max="4357" width="12.5703125" style="1" customWidth="1"/>
    <col min="4358" max="4358" width="11.85546875" style="1" customWidth="1"/>
    <col min="4359" max="4359" width="12.140625" style="1" customWidth="1"/>
    <col min="4360" max="4366" width="9.140625" style="1" customWidth="1"/>
    <col min="4367" max="4378" width="8" style="1" customWidth="1"/>
    <col min="4379" max="4608" width="17.28515625" style="1"/>
    <col min="4609" max="4609" width="5.42578125" style="1" customWidth="1"/>
    <col min="4610" max="4610" width="4.42578125" style="1" customWidth="1"/>
    <col min="4611" max="4611" width="66.140625" style="1" customWidth="1"/>
    <col min="4612" max="4612" width="11.28515625" style="1" customWidth="1"/>
    <col min="4613" max="4613" width="12.5703125" style="1" customWidth="1"/>
    <col min="4614" max="4614" width="11.85546875" style="1" customWidth="1"/>
    <col min="4615" max="4615" width="12.140625" style="1" customWidth="1"/>
    <col min="4616" max="4622" width="9.140625" style="1" customWidth="1"/>
    <col min="4623" max="4634" width="8" style="1" customWidth="1"/>
    <col min="4635" max="4864" width="17.28515625" style="1"/>
    <col min="4865" max="4865" width="5.42578125" style="1" customWidth="1"/>
    <col min="4866" max="4866" width="4.42578125" style="1" customWidth="1"/>
    <col min="4867" max="4867" width="66.140625" style="1" customWidth="1"/>
    <col min="4868" max="4868" width="11.28515625" style="1" customWidth="1"/>
    <col min="4869" max="4869" width="12.5703125" style="1" customWidth="1"/>
    <col min="4870" max="4870" width="11.85546875" style="1" customWidth="1"/>
    <col min="4871" max="4871" width="12.140625" style="1" customWidth="1"/>
    <col min="4872" max="4878" width="9.140625" style="1" customWidth="1"/>
    <col min="4879" max="4890" width="8" style="1" customWidth="1"/>
    <col min="4891" max="5120" width="17.28515625" style="1"/>
    <col min="5121" max="5121" width="5.42578125" style="1" customWidth="1"/>
    <col min="5122" max="5122" width="4.42578125" style="1" customWidth="1"/>
    <col min="5123" max="5123" width="66.140625" style="1" customWidth="1"/>
    <col min="5124" max="5124" width="11.28515625" style="1" customWidth="1"/>
    <col min="5125" max="5125" width="12.5703125" style="1" customWidth="1"/>
    <col min="5126" max="5126" width="11.85546875" style="1" customWidth="1"/>
    <col min="5127" max="5127" width="12.140625" style="1" customWidth="1"/>
    <col min="5128" max="5134" width="9.140625" style="1" customWidth="1"/>
    <col min="5135" max="5146" width="8" style="1" customWidth="1"/>
    <col min="5147" max="5376" width="17.28515625" style="1"/>
    <col min="5377" max="5377" width="5.42578125" style="1" customWidth="1"/>
    <col min="5378" max="5378" width="4.42578125" style="1" customWidth="1"/>
    <col min="5379" max="5379" width="66.140625" style="1" customWidth="1"/>
    <col min="5380" max="5380" width="11.28515625" style="1" customWidth="1"/>
    <col min="5381" max="5381" width="12.5703125" style="1" customWidth="1"/>
    <col min="5382" max="5382" width="11.85546875" style="1" customWidth="1"/>
    <col min="5383" max="5383" width="12.140625" style="1" customWidth="1"/>
    <col min="5384" max="5390" width="9.140625" style="1" customWidth="1"/>
    <col min="5391" max="5402" width="8" style="1" customWidth="1"/>
    <col min="5403" max="5632" width="17.28515625" style="1"/>
    <col min="5633" max="5633" width="5.42578125" style="1" customWidth="1"/>
    <col min="5634" max="5634" width="4.42578125" style="1" customWidth="1"/>
    <col min="5635" max="5635" width="66.140625" style="1" customWidth="1"/>
    <col min="5636" max="5636" width="11.28515625" style="1" customWidth="1"/>
    <col min="5637" max="5637" width="12.5703125" style="1" customWidth="1"/>
    <col min="5638" max="5638" width="11.85546875" style="1" customWidth="1"/>
    <col min="5639" max="5639" width="12.140625" style="1" customWidth="1"/>
    <col min="5640" max="5646" width="9.140625" style="1" customWidth="1"/>
    <col min="5647" max="5658" width="8" style="1" customWidth="1"/>
    <col min="5659" max="5888" width="17.28515625" style="1"/>
    <col min="5889" max="5889" width="5.42578125" style="1" customWidth="1"/>
    <col min="5890" max="5890" width="4.42578125" style="1" customWidth="1"/>
    <col min="5891" max="5891" width="66.140625" style="1" customWidth="1"/>
    <col min="5892" max="5892" width="11.28515625" style="1" customWidth="1"/>
    <col min="5893" max="5893" width="12.5703125" style="1" customWidth="1"/>
    <col min="5894" max="5894" width="11.85546875" style="1" customWidth="1"/>
    <col min="5895" max="5895" width="12.140625" style="1" customWidth="1"/>
    <col min="5896" max="5902" width="9.140625" style="1" customWidth="1"/>
    <col min="5903" max="5914" width="8" style="1" customWidth="1"/>
    <col min="5915" max="6144" width="17.28515625" style="1"/>
    <col min="6145" max="6145" width="5.42578125" style="1" customWidth="1"/>
    <col min="6146" max="6146" width="4.42578125" style="1" customWidth="1"/>
    <col min="6147" max="6147" width="66.140625" style="1" customWidth="1"/>
    <col min="6148" max="6148" width="11.28515625" style="1" customWidth="1"/>
    <col min="6149" max="6149" width="12.5703125" style="1" customWidth="1"/>
    <col min="6150" max="6150" width="11.85546875" style="1" customWidth="1"/>
    <col min="6151" max="6151" width="12.140625" style="1" customWidth="1"/>
    <col min="6152" max="6158" width="9.140625" style="1" customWidth="1"/>
    <col min="6159" max="6170" width="8" style="1" customWidth="1"/>
    <col min="6171" max="6400" width="17.28515625" style="1"/>
    <col min="6401" max="6401" width="5.42578125" style="1" customWidth="1"/>
    <col min="6402" max="6402" width="4.42578125" style="1" customWidth="1"/>
    <col min="6403" max="6403" width="66.140625" style="1" customWidth="1"/>
    <col min="6404" max="6404" width="11.28515625" style="1" customWidth="1"/>
    <col min="6405" max="6405" width="12.5703125" style="1" customWidth="1"/>
    <col min="6406" max="6406" width="11.85546875" style="1" customWidth="1"/>
    <col min="6407" max="6407" width="12.140625" style="1" customWidth="1"/>
    <col min="6408" max="6414" width="9.140625" style="1" customWidth="1"/>
    <col min="6415" max="6426" width="8" style="1" customWidth="1"/>
    <col min="6427" max="6656" width="17.28515625" style="1"/>
    <col min="6657" max="6657" width="5.42578125" style="1" customWidth="1"/>
    <col min="6658" max="6658" width="4.42578125" style="1" customWidth="1"/>
    <col min="6659" max="6659" width="66.140625" style="1" customWidth="1"/>
    <col min="6660" max="6660" width="11.28515625" style="1" customWidth="1"/>
    <col min="6661" max="6661" width="12.5703125" style="1" customWidth="1"/>
    <col min="6662" max="6662" width="11.85546875" style="1" customWidth="1"/>
    <col min="6663" max="6663" width="12.140625" style="1" customWidth="1"/>
    <col min="6664" max="6670" width="9.140625" style="1" customWidth="1"/>
    <col min="6671" max="6682" width="8" style="1" customWidth="1"/>
    <col min="6683" max="6912" width="17.28515625" style="1"/>
    <col min="6913" max="6913" width="5.42578125" style="1" customWidth="1"/>
    <col min="6914" max="6914" width="4.42578125" style="1" customWidth="1"/>
    <col min="6915" max="6915" width="66.140625" style="1" customWidth="1"/>
    <col min="6916" max="6916" width="11.28515625" style="1" customWidth="1"/>
    <col min="6917" max="6917" width="12.5703125" style="1" customWidth="1"/>
    <col min="6918" max="6918" width="11.85546875" style="1" customWidth="1"/>
    <col min="6919" max="6919" width="12.140625" style="1" customWidth="1"/>
    <col min="6920" max="6926" width="9.140625" style="1" customWidth="1"/>
    <col min="6927" max="6938" width="8" style="1" customWidth="1"/>
    <col min="6939" max="7168" width="17.28515625" style="1"/>
    <col min="7169" max="7169" width="5.42578125" style="1" customWidth="1"/>
    <col min="7170" max="7170" width="4.42578125" style="1" customWidth="1"/>
    <col min="7171" max="7171" width="66.140625" style="1" customWidth="1"/>
    <col min="7172" max="7172" width="11.28515625" style="1" customWidth="1"/>
    <col min="7173" max="7173" width="12.5703125" style="1" customWidth="1"/>
    <col min="7174" max="7174" width="11.85546875" style="1" customWidth="1"/>
    <col min="7175" max="7175" width="12.140625" style="1" customWidth="1"/>
    <col min="7176" max="7182" width="9.140625" style="1" customWidth="1"/>
    <col min="7183" max="7194" width="8" style="1" customWidth="1"/>
    <col min="7195" max="7424" width="17.28515625" style="1"/>
    <col min="7425" max="7425" width="5.42578125" style="1" customWidth="1"/>
    <col min="7426" max="7426" width="4.42578125" style="1" customWidth="1"/>
    <col min="7427" max="7427" width="66.140625" style="1" customWidth="1"/>
    <col min="7428" max="7428" width="11.28515625" style="1" customWidth="1"/>
    <col min="7429" max="7429" width="12.5703125" style="1" customWidth="1"/>
    <col min="7430" max="7430" width="11.85546875" style="1" customWidth="1"/>
    <col min="7431" max="7431" width="12.140625" style="1" customWidth="1"/>
    <col min="7432" max="7438" width="9.140625" style="1" customWidth="1"/>
    <col min="7439" max="7450" width="8" style="1" customWidth="1"/>
    <col min="7451" max="7680" width="17.28515625" style="1"/>
    <col min="7681" max="7681" width="5.42578125" style="1" customWidth="1"/>
    <col min="7682" max="7682" width="4.42578125" style="1" customWidth="1"/>
    <col min="7683" max="7683" width="66.140625" style="1" customWidth="1"/>
    <col min="7684" max="7684" width="11.28515625" style="1" customWidth="1"/>
    <col min="7685" max="7685" width="12.5703125" style="1" customWidth="1"/>
    <col min="7686" max="7686" width="11.85546875" style="1" customWidth="1"/>
    <col min="7687" max="7687" width="12.140625" style="1" customWidth="1"/>
    <col min="7688" max="7694" width="9.140625" style="1" customWidth="1"/>
    <col min="7695" max="7706" width="8" style="1" customWidth="1"/>
    <col min="7707" max="7936" width="17.28515625" style="1"/>
    <col min="7937" max="7937" width="5.42578125" style="1" customWidth="1"/>
    <col min="7938" max="7938" width="4.42578125" style="1" customWidth="1"/>
    <col min="7939" max="7939" width="66.140625" style="1" customWidth="1"/>
    <col min="7940" max="7940" width="11.28515625" style="1" customWidth="1"/>
    <col min="7941" max="7941" width="12.5703125" style="1" customWidth="1"/>
    <col min="7942" max="7942" width="11.85546875" style="1" customWidth="1"/>
    <col min="7943" max="7943" width="12.140625" style="1" customWidth="1"/>
    <col min="7944" max="7950" width="9.140625" style="1" customWidth="1"/>
    <col min="7951" max="7962" width="8" style="1" customWidth="1"/>
    <col min="7963" max="8192" width="17.28515625" style="1"/>
    <col min="8193" max="8193" width="5.42578125" style="1" customWidth="1"/>
    <col min="8194" max="8194" width="4.42578125" style="1" customWidth="1"/>
    <col min="8195" max="8195" width="66.140625" style="1" customWidth="1"/>
    <col min="8196" max="8196" width="11.28515625" style="1" customWidth="1"/>
    <col min="8197" max="8197" width="12.5703125" style="1" customWidth="1"/>
    <col min="8198" max="8198" width="11.85546875" style="1" customWidth="1"/>
    <col min="8199" max="8199" width="12.140625" style="1" customWidth="1"/>
    <col min="8200" max="8206" width="9.140625" style="1" customWidth="1"/>
    <col min="8207" max="8218" width="8" style="1" customWidth="1"/>
    <col min="8219" max="8448" width="17.28515625" style="1"/>
    <col min="8449" max="8449" width="5.42578125" style="1" customWidth="1"/>
    <col min="8450" max="8450" width="4.42578125" style="1" customWidth="1"/>
    <col min="8451" max="8451" width="66.140625" style="1" customWidth="1"/>
    <col min="8452" max="8452" width="11.28515625" style="1" customWidth="1"/>
    <col min="8453" max="8453" width="12.5703125" style="1" customWidth="1"/>
    <col min="8454" max="8454" width="11.85546875" style="1" customWidth="1"/>
    <col min="8455" max="8455" width="12.140625" style="1" customWidth="1"/>
    <col min="8456" max="8462" width="9.140625" style="1" customWidth="1"/>
    <col min="8463" max="8474" width="8" style="1" customWidth="1"/>
    <col min="8475" max="8704" width="17.28515625" style="1"/>
    <col min="8705" max="8705" width="5.42578125" style="1" customWidth="1"/>
    <col min="8706" max="8706" width="4.42578125" style="1" customWidth="1"/>
    <col min="8707" max="8707" width="66.140625" style="1" customWidth="1"/>
    <col min="8708" max="8708" width="11.28515625" style="1" customWidth="1"/>
    <col min="8709" max="8709" width="12.5703125" style="1" customWidth="1"/>
    <col min="8710" max="8710" width="11.85546875" style="1" customWidth="1"/>
    <col min="8711" max="8711" width="12.140625" style="1" customWidth="1"/>
    <col min="8712" max="8718" width="9.140625" style="1" customWidth="1"/>
    <col min="8719" max="8730" width="8" style="1" customWidth="1"/>
    <col min="8731" max="8960" width="17.28515625" style="1"/>
    <col min="8961" max="8961" width="5.42578125" style="1" customWidth="1"/>
    <col min="8962" max="8962" width="4.42578125" style="1" customWidth="1"/>
    <col min="8963" max="8963" width="66.140625" style="1" customWidth="1"/>
    <col min="8964" max="8964" width="11.28515625" style="1" customWidth="1"/>
    <col min="8965" max="8965" width="12.5703125" style="1" customWidth="1"/>
    <col min="8966" max="8966" width="11.85546875" style="1" customWidth="1"/>
    <col min="8967" max="8967" width="12.140625" style="1" customWidth="1"/>
    <col min="8968" max="8974" width="9.140625" style="1" customWidth="1"/>
    <col min="8975" max="8986" width="8" style="1" customWidth="1"/>
    <col min="8987" max="9216" width="17.28515625" style="1"/>
    <col min="9217" max="9217" width="5.42578125" style="1" customWidth="1"/>
    <col min="9218" max="9218" width="4.42578125" style="1" customWidth="1"/>
    <col min="9219" max="9219" width="66.140625" style="1" customWidth="1"/>
    <col min="9220" max="9220" width="11.28515625" style="1" customWidth="1"/>
    <col min="9221" max="9221" width="12.5703125" style="1" customWidth="1"/>
    <col min="9222" max="9222" width="11.85546875" style="1" customWidth="1"/>
    <col min="9223" max="9223" width="12.140625" style="1" customWidth="1"/>
    <col min="9224" max="9230" width="9.140625" style="1" customWidth="1"/>
    <col min="9231" max="9242" width="8" style="1" customWidth="1"/>
    <col min="9243" max="9472" width="17.28515625" style="1"/>
    <col min="9473" max="9473" width="5.42578125" style="1" customWidth="1"/>
    <col min="9474" max="9474" width="4.42578125" style="1" customWidth="1"/>
    <col min="9475" max="9475" width="66.140625" style="1" customWidth="1"/>
    <col min="9476" max="9476" width="11.28515625" style="1" customWidth="1"/>
    <col min="9477" max="9477" width="12.5703125" style="1" customWidth="1"/>
    <col min="9478" max="9478" width="11.85546875" style="1" customWidth="1"/>
    <col min="9479" max="9479" width="12.140625" style="1" customWidth="1"/>
    <col min="9480" max="9486" width="9.140625" style="1" customWidth="1"/>
    <col min="9487" max="9498" width="8" style="1" customWidth="1"/>
    <col min="9499" max="9728" width="17.28515625" style="1"/>
    <col min="9729" max="9729" width="5.42578125" style="1" customWidth="1"/>
    <col min="9730" max="9730" width="4.42578125" style="1" customWidth="1"/>
    <col min="9731" max="9731" width="66.140625" style="1" customWidth="1"/>
    <col min="9732" max="9732" width="11.28515625" style="1" customWidth="1"/>
    <col min="9733" max="9733" width="12.5703125" style="1" customWidth="1"/>
    <col min="9734" max="9734" width="11.85546875" style="1" customWidth="1"/>
    <col min="9735" max="9735" width="12.140625" style="1" customWidth="1"/>
    <col min="9736" max="9742" width="9.140625" style="1" customWidth="1"/>
    <col min="9743" max="9754" width="8" style="1" customWidth="1"/>
    <col min="9755" max="9984" width="17.28515625" style="1"/>
    <col min="9985" max="9985" width="5.42578125" style="1" customWidth="1"/>
    <col min="9986" max="9986" width="4.42578125" style="1" customWidth="1"/>
    <col min="9987" max="9987" width="66.140625" style="1" customWidth="1"/>
    <col min="9988" max="9988" width="11.28515625" style="1" customWidth="1"/>
    <col min="9989" max="9989" width="12.5703125" style="1" customWidth="1"/>
    <col min="9990" max="9990" width="11.85546875" style="1" customWidth="1"/>
    <col min="9991" max="9991" width="12.140625" style="1" customWidth="1"/>
    <col min="9992" max="9998" width="9.140625" style="1" customWidth="1"/>
    <col min="9999" max="10010" width="8" style="1" customWidth="1"/>
    <col min="10011" max="10240" width="17.28515625" style="1"/>
    <col min="10241" max="10241" width="5.42578125" style="1" customWidth="1"/>
    <col min="10242" max="10242" width="4.42578125" style="1" customWidth="1"/>
    <col min="10243" max="10243" width="66.140625" style="1" customWidth="1"/>
    <col min="10244" max="10244" width="11.28515625" style="1" customWidth="1"/>
    <col min="10245" max="10245" width="12.5703125" style="1" customWidth="1"/>
    <col min="10246" max="10246" width="11.85546875" style="1" customWidth="1"/>
    <col min="10247" max="10247" width="12.140625" style="1" customWidth="1"/>
    <col min="10248" max="10254" width="9.140625" style="1" customWidth="1"/>
    <col min="10255" max="10266" width="8" style="1" customWidth="1"/>
    <col min="10267" max="10496" width="17.28515625" style="1"/>
    <col min="10497" max="10497" width="5.42578125" style="1" customWidth="1"/>
    <col min="10498" max="10498" width="4.42578125" style="1" customWidth="1"/>
    <col min="10499" max="10499" width="66.140625" style="1" customWidth="1"/>
    <col min="10500" max="10500" width="11.28515625" style="1" customWidth="1"/>
    <col min="10501" max="10501" width="12.5703125" style="1" customWidth="1"/>
    <col min="10502" max="10502" width="11.85546875" style="1" customWidth="1"/>
    <col min="10503" max="10503" width="12.140625" style="1" customWidth="1"/>
    <col min="10504" max="10510" width="9.140625" style="1" customWidth="1"/>
    <col min="10511" max="10522" width="8" style="1" customWidth="1"/>
    <col min="10523" max="10752" width="17.28515625" style="1"/>
    <col min="10753" max="10753" width="5.42578125" style="1" customWidth="1"/>
    <col min="10754" max="10754" width="4.42578125" style="1" customWidth="1"/>
    <col min="10755" max="10755" width="66.140625" style="1" customWidth="1"/>
    <col min="10756" max="10756" width="11.28515625" style="1" customWidth="1"/>
    <col min="10757" max="10757" width="12.5703125" style="1" customWidth="1"/>
    <col min="10758" max="10758" width="11.85546875" style="1" customWidth="1"/>
    <col min="10759" max="10759" width="12.140625" style="1" customWidth="1"/>
    <col min="10760" max="10766" width="9.140625" style="1" customWidth="1"/>
    <col min="10767" max="10778" width="8" style="1" customWidth="1"/>
    <col min="10779" max="11008" width="17.28515625" style="1"/>
    <col min="11009" max="11009" width="5.42578125" style="1" customWidth="1"/>
    <col min="11010" max="11010" width="4.42578125" style="1" customWidth="1"/>
    <col min="11011" max="11011" width="66.140625" style="1" customWidth="1"/>
    <col min="11012" max="11012" width="11.28515625" style="1" customWidth="1"/>
    <col min="11013" max="11013" width="12.5703125" style="1" customWidth="1"/>
    <col min="11014" max="11014" width="11.85546875" style="1" customWidth="1"/>
    <col min="11015" max="11015" width="12.140625" style="1" customWidth="1"/>
    <col min="11016" max="11022" width="9.140625" style="1" customWidth="1"/>
    <col min="11023" max="11034" width="8" style="1" customWidth="1"/>
    <col min="11035" max="11264" width="17.28515625" style="1"/>
    <col min="11265" max="11265" width="5.42578125" style="1" customWidth="1"/>
    <col min="11266" max="11266" width="4.42578125" style="1" customWidth="1"/>
    <col min="11267" max="11267" width="66.140625" style="1" customWidth="1"/>
    <col min="11268" max="11268" width="11.28515625" style="1" customWidth="1"/>
    <col min="11269" max="11269" width="12.5703125" style="1" customWidth="1"/>
    <col min="11270" max="11270" width="11.85546875" style="1" customWidth="1"/>
    <col min="11271" max="11271" width="12.140625" style="1" customWidth="1"/>
    <col min="11272" max="11278" width="9.140625" style="1" customWidth="1"/>
    <col min="11279" max="11290" width="8" style="1" customWidth="1"/>
    <col min="11291" max="11520" width="17.28515625" style="1"/>
    <col min="11521" max="11521" width="5.42578125" style="1" customWidth="1"/>
    <col min="11522" max="11522" width="4.42578125" style="1" customWidth="1"/>
    <col min="11523" max="11523" width="66.140625" style="1" customWidth="1"/>
    <col min="11524" max="11524" width="11.28515625" style="1" customWidth="1"/>
    <col min="11525" max="11525" width="12.5703125" style="1" customWidth="1"/>
    <col min="11526" max="11526" width="11.85546875" style="1" customWidth="1"/>
    <col min="11527" max="11527" width="12.140625" style="1" customWidth="1"/>
    <col min="11528" max="11534" width="9.140625" style="1" customWidth="1"/>
    <col min="11535" max="11546" width="8" style="1" customWidth="1"/>
    <col min="11547" max="11776" width="17.28515625" style="1"/>
    <col min="11777" max="11777" width="5.42578125" style="1" customWidth="1"/>
    <col min="11778" max="11778" width="4.42578125" style="1" customWidth="1"/>
    <col min="11779" max="11779" width="66.140625" style="1" customWidth="1"/>
    <col min="11780" max="11780" width="11.28515625" style="1" customWidth="1"/>
    <col min="11781" max="11781" width="12.5703125" style="1" customWidth="1"/>
    <col min="11782" max="11782" width="11.85546875" style="1" customWidth="1"/>
    <col min="11783" max="11783" width="12.140625" style="1" customWidth="1"/>
    <col min="11784" max="11790" width="9.140625" style="1" customWidth="1"/>
    <col min="11791" max="11802" width="8" style="1" customWidth="1"/>
    <col min="11803" max="12032" width="17.28515625" style="1"/>
    <col min="12033" max="12033" width="5.42578125" style="1" customWidth="1"/>
    <col min="12034" max="12034" width="4.42578125" style="1" customWidth="1"/>
    <col min="12035" max="12035" width="66.140625" style="1" customWidth="1"/>
    <col min="12036" max="12036" width="11.28515625" style="1" customWidth="1"/>
    <col min="12037" max="12037" width="12.5703125" style="1" customWidth="1"/>
    <col min="12038" max="12038" width="11.85546875" style="1" customWidth="1"/>
    <col min="12039" max="12039" width="12.140625" style="1" customWidth="1"/>
    <col min="12040" max="12046" width="9.140625" style="1" customWidth="1"/>
    <col min="12047" max="12058" width="8" style="1" customWidth="1"/>
    <col min="12059" max="12288" width="17.28515625" style="1"/>
    <col min="12289" max="12289" width="5.42578125" style="1" customWidth="1"/>
    <col min="12290" max="12290" width="4.42578125" style="1" customWidth="1"/>
    <col min="12291" max="12291" width="66.140625" style="1" customWidth="1"/>
    <col min="12292" max="12292" width="11.28515625" style="1" customWidth="1"/>
    <col min="12293" max="12293" width="12.5703125" style="1" customWidth="1"/>
    <col min="12294" max="12294" width="11.85546875" style="1" customWidth="1"/>
    <col min="12295" max="12295" width="12.140625" style="1" customWidth="1"/>
    <col min="12296" max="12302" width="9.140625" style="1" customWidth="1"/>
    <col min="12303" max="12314" width="8" style="1" customWidth="1"/>
    <col min="12315" max="12544" width="17.28515625" style="1"/>
    <col min="12545" max="12545" width="5.42578125" style="1" customWidth="1"/>
    <col min="12546" max="12546" width="4.42578125" style="1" customWidth="1"/>
    <col min="12547" max="12547" width="66.140625" style="1" customWidth="1"/>
    <col min="12548" max="12548" width="11.28515625" style="1" customWidth="1"/>
    <col min="12549" max="12549" width="12.5703125" style="1" customWidth="1"/>
    <col min="12550" max="12550" width="11.85546875" style="1" customWidth="1"/>
    <col min="12551" max="12551" width="12.140625" style="1" customWidth="1"/>
    <col min="12552" max="12558" width="9.140625" style="1" customWidth="1"/>
    <col min="12559" max="12570" width="8" style="1" customWidth="1"/>
    <col min="12571" max="12800" width="17.28515625" style="1"/>
    <col min="12801" max="12801" width="5.42578125" style="1" customWidth="1"/>
    <col min="12802" max="12802" width="4.42578125" style="1" customWidth="1"/>
    <col min="12803" max="12803" width="66.140625" style="1" customWidth="1"/>
    <col min="12804" max="12804" width="11.28515625" style="1" customWidth="1"/>
    <col min="12805" max="12805" width="12.5703125" style="1" customWidth="1"/>
    <col min="12806" max="12806" width="11.85546875" style="1" customWidth="1"/>
    <col min="12807" max="12807" width="12.140625" style="1" customWidth="1"/>
    <col min="12808" max="12814" width="9.140625" style="1" customWidth="1"/>
    <col min="12815" max="12826" width="8" style="1" customWidth="1"/>
    <col min="12827" max="13056" width="17.28515625" style="1"/>
    <col min="13057" max="13057" width="5.42578125" style="1" customWidth="1"/>
    <col min="13058" max="13058" width="4.42578125" style="1" customWidth="1"/>
    <col min="13059" max="13059" width="66.140625" style="1" customWidth="1"/>
    <col min="13060" max="13060" width="11.28515625" style="1" customWidth="1"/>
    <col min="13061" max="13061" width="12.5703125" style="1" customWidth="1"/>
    <col min="13062" max="13062" width="11.85546875" style="1" customWidth="1"/>
    <col min="13063" max="13063" width="12.140625" style="1" customWidth="1"/>
    <col min="13064" max="13070" width="9.140625" style="1" customWidth="1"/>
    <col min="13071" max="13082" width="8" style="1" customWidth="1"/>
    <col min="13083" max="13312" width="17.28515625" style="1"/>
    <col min="13313" max="13313" width="5.42578125" style="1" customWidth="1"/>
    <col min="13314" max="13314" width="4.42578125" style="1" customWidth="1"/>
    <col min="13315" max="13315" width="66.140625" style="1" customWidth="1"/>
    <col min="13316" max="13316" width="11.28515625" style="1" customWidth="1"/>
    <col min="13317" max="13317" width="12.5703125" style="1" customWidth="1"/>
    <col min="13318" max="13318" width="11.85546875" style="1" customWidth="1"/>
    <col min="13319" max="13319" width="12.140625" style="1" customWidth="1"/>
    <col min="13320" max="13326" width="9.140625" style="1" customWidth="1"/>
    <col min="13327" max="13338" width="8" style="1" customWidth="1"/>
    <col min="13339" max="13568" width="17.28515625" style="1"/>
    <col min="13569" max="13569" width="5.42578125" style="1" customWidth="1"/>
    <col min="13570" max="13570" width="4.42578125" style="1" customWidth="1"/>
    <col min="13571" max="13571" width="66.140625" style="1" customWidth="1"/>
    <col min="13572" max="13572" width="11.28515625" style="1" customWidth="1"/>
    <col min="13573" max="13573" width="12.5703125" style="1" customWidth="1"/>
    <col min="13574" max="13574" width="11.85546875" style="1" customWidth="1"/>
    <col min="13575" max="13575" width="12.140625" style="1" customWidth="1"/>
    <col min="13576" max="13582" width="9.140625" style="1" customWidth="1"/>
    <col min="13583" max="13594" width="8" style="1" customWidth="1"/>
    <col min="13595" max="13824" width="17.28515625" style="1"/>
    <col min="13825" max="13825" width="5.42578125" style="1" customWidth="1"/>
    <col min="13826" max="13826" width="4.42578125" style="1" customWidth="1"/>
    <col min="13827" max="13827" width="66.140625" style="1" customWidth="1"/>
    <col min="13828" max="13828" width="11.28515625" style="1" customWidth="1"/>
    <col min="13829" max="13829" width="12.5703125" style="1" customWidth="1"/>
    <col min="13830" max="13830" width="11.85546875" style="1" customWidth="1"/>
    <col min="13831" max="13831" width="12.140625" style="1" customWidth="1"/>
    <col min="13832" max="13838" width="9.140625" style="1" customWidth="1"/>
    <col min="13839" max="13850" width="8" style="1" customWidth="1"/>
    <col min="13851" max="14080" width="17.28515625" style="1"/>
    <col min="14081" max="14081" width="5.42578125" style="1" customWidth="1"/>
    <col min="14082" max="14082" width="4.42578125" style="1" customWidth="1"/>
    <col min="14083" max="14083" width="66.140625" style="1" customWidth="1"/>
    <col min="14084" max="14084" width="11.28515625" style="1" customWidth="1"/>
    <col min="14085" max="14085" width="12.5703125" style="1" customWidth="1"/>
    <col min="14086" max="14086" width="11.85546875" style="1" customWidth="1"/>
    <col min="14087" max="14087" width="12.140625" style="1" customWidth="1"/>
    <col min="14088" max="14094" width="9.140625" style="1" customWidth="1"/>
    <col min="14095" max="14106" width="8" style="1" customWidth="1"/>
    <col min="14107" max="14336" width="17.28515625" style="1"/>
    <col min="14337" max="14337" width="5.42578125" style="1" customWidth="1"/>
    <col min="14338" max="14338" width="4.42578125" style="1" customWidth="1"/>
    <col min="14339" max="14339" width="66.140625" style="1" customWidth="1"/>
    <col min="14340" max="14340" width="11.28515625" style="1" customWidth="1"/>
    <col min="14341" max="14341" width="12.5703125" style="1" customWidth="1"/>
    <col min="14342" max="14342" width="11.85546875" style="1" customWidth="1"/>
    <col min="14343" max="14343" width="12.140625" style="1" customWidth="1"/>
    <col min="14344" max="14350" width="9.140625" style="1" customWidth="1"/>
    <col min="14351" max="14362" width="8" style="1" customWidth="1"/>
    <col min="14363" max="14592" width="17.28515625" style="1"/>
    <col min="14593" max="14593" width="5.42578125" style="1" customWidth="1"/>
    <col min="14594" max="14594" width="4.42578125" style="1" customWidth="1"/>
    <col min="14595" max="14595" width="66.140625" style="1" customWidth="1"/>
    <col min="14596" max="14596" width="11.28515625" style="1" customWidth="1"/>
    <col min="14597" max="14597" width="12.5703125" style="1" customWidth="1"/>
    <col min="14598" max="14598" width="11.85546875" style="1" customWidth="1"/>
    <col min="14599" max="14599" width="12.140625" style="1" customWidth="1"/>
    <col min="14600" max="14606" width="9.140625" style="1" customWidth="1"/>
    <col min="14607" max="14618" width="8" style="1" customWidth="1"/>
    <col min="14619" max="14848" width="17.28515625" style="1"/>
    <col min="14849" max="14849" width="5.42578125" style="1" customWidth="1"/>
    <col min="14850" max="14850" width="4.42578125" style="1" customWidth="1"/>
    <col min="14851" max="14851" width="66.140625" style="1" customWidth="1"/>
    <col min="14852" max="14852" width="11.28515625" style="1" customWidth="1"/>
    <col min="14853" max="14853" width="12.5703125" style="1" customWidth="1"/>
    <col min="14854" max="14854" width="11.85546875" style="1" customWidth="1"/>
    <col min="14855" max="14855" width="12.140625" style="1" customWidth="1"/>
    <col min="14856" max="14862" width="9.140625" style="1" customWidth="1"/>
    <col min="14863" max="14874" width="8" style="1" customWidth="1"/>
    <col min="14875" max="15104" width="17.28515625" style="1"/>
    <col min="15105" max="15105" width="5.42578125" style="1" customWidth="1"/>
    <col min="15106" max="15106" width="4.42578125" style="1" customWidth="1"/>
    <col min="15107" max="15107" width="66.140625" style="1" customWidth="1"/>
    <col min="15108" max="15108" width="11.28515625" style="1" customWidth="1"/>
    <col min="15109" max="15109" width="12.5703125" style="1" customWidth="1"/>
    <col min="15110" max="15110" width="11.85546875" style="1" customWidth="1"/>
    <col min="15111" max="15111" width="12.140625" style="1" customWidth="1"/>
    <col min="15112" max="15118" width="9.140625" style="1" customWidth="1"/>
    <col min="15119" max="15130" width="8" style="1" customWidth="1"/>
    <col min="15131" max="15360" width="17.28515625" style="1"/>
    <col min="15361" max="15361" width="5.42578125" style="1" customWidth="1"/>
    <col min="15362" max="15362" width="4.42578125" style="1" customWidth="1"/>
    <col min="15363" max="15363" width="66.140625" style="1" customWidth="1"/>
    <col min="15364" max="15364" width="11.28515625" style="1" customWidth="1"/>
    <col min="15365" max="15365" width="12.5703125" style="1" customWidth="1"/>
    <col min="15366" max="15366" width="11.85546875" style="1" customWidth="1"/>
    <col min="15367" max="15367" width="12.140625" style="1" customWidth="1"/>
    <col min="15368" max="15374" width="9.140625" style="1" customWidth="1"/>
    <col min="15375" max="15386" width="8" style="1" customWidth="1"/>
    <col min="15387" max="15616" width="17.28515625" style="1"/>
    <col min="15617" max="15617" width="5.42578125" style="1" customWidth="1"/>
    <col min="15618" max="15618" width="4.42578125" style="1" customWidth="1"/>
    <col min="15619" max="15619" width="66.140625" style="1" customWidth="1"/>
    <col min="15620" max="15620" width="11.28515625" style="1" customWidth="1"/>
    <col min="15621" max="15621" width="12.5703125" style="1" customWidth="1"/>
    <col min="15622" max="15622" width="11.85546875" style="1" customWidth="1"/>
    <col min="15623" max="15623" width="12.140625" style="1" customWidth="1"/>
    <col min="15624" max="15630" width="9.140625" style="1" customWidth="1"/>
    <col min="15631" max="15642" width="8" style="1" customWidth="1"/>
    <col min="15643" max="15872" width="17.28515625" style="1"/>
    <col min="15873" max="15873" width="5.42578125" style="1" customWidth="1"/>
    <col min="15874" max="15874" width="4.42578125" style="1" customWidth="1"/>
    <col min="15875" max="15875" width="66.140625" style="1" customWidth="1"/>
    <col min="15876" max="15876" width="11.28515625" style="1" customWidth="1"/>
    <col min="15877" max="15877" width="12.5703125" style="1" customWidth="1"/>
    <col min="15878" max="15878" width="11.85546875" style="1" customWidth="1"/>
    <col min="15879" max="15879" width="12.140625" style="1" customWidth="1"/>
    <col min="15880" max="15886" width="9.140625" style="1" customWidth="1"/>
    <col min="15887" max="15898" width="8" style="1" customWidth="1"/>
    <col min="15899" max="16128" width="17.28515625" style="1"/>
    <col min="16129" max="16129" width="5.42578125" style="1" customWidth="1"/>
    <col min="16130" max="16130" width="4.42578125" style="1" customWidth="1"/>
    <col min="16131" max="16131" width="66.140625" style="1" customWidth="1"/>
    <col min="16132" max="16132" width="11.28515625" style="1" customWidth="1"/>
    <col min="16133" max="16133" width="12.5703125" style="1" customWidth="1"/>
    <col min="16134" max="16134" width="11.85546875" style="1" customWidth="1"/>
    <col min="16135" max="16135" width="12.140625" style="1" customWidth="1"/>
    <col min="16136" max="16142" width="9.140625" style="1" customWidth="1"/>
    <col min="16143" max="16154" width="8" style="1" customWidth="1"/>
    <col min="16155" max="16384" width="17.28515625" style="1"/>
  </cols>
  <sheetData>
    <row r="1" spans="1:26" ht="25.5" customHeight="1" x14ac:dyDescent="0.25">
      <c r="A1" s="646" t="s">
        <v>1106</v>
      </c>
      <c r="B1" s="625"/>
      <c r="C1" s="625"/>
      <c r="D1" s="625"/>
      <c r="E1" s="648"/>
      <c r="F1" s="648"/>
      <c r="G1" s="64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5">
      <c r="A2" s="626" t="s">
        <v>0</v>
      </c>
      <c r="B2" s="580"/>
      <c r="C2" s="580"/>
      <c r="D2" s="580"/>
      <c r="E2" s="580"/>
      <c r="F2" s="580"/>
      <c r="G2" s="58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626" t="s">
        <v>1019</v>
      </c>
      <c r="B3" s="580"/>
      <c r="C3" s="580"/>
      <c r="D3" s="580"/>
      <c r="E3" s="580"/>
      <c r="F3" s="580"/>
      <c r="G3" s="58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" customHeight="1" x14ac:dyDescent="0.25">
      <c r="B4" s="112"/>
      <c r="C4" s="112"/>
      <c r="E4" s="2"/>
      <c r="F4" s="2"/>
      <c r="G4" s="113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627" t="s">
        <v>3</v>
      </c>
      <c r="B5" s="629" t="s">
        <v>4</v>
      </c>
      <c r="C5" s="630"/>
      <c r="D5" s="633" t="s">
        <v>1020</v>
      </c>
      <c r="E5" s="635" t="s">
        <v>1021</v>
      </c>
      <c r="F5" s="637" t="s">
        <v>1022</v>
      </c>
      <c r="G5" s="637" t="s">
        <v>1023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9" customHeight="1" x14ac:dyDescent="0.25">
      <c r="A6" s="628"/>
      <c r="B6" s="631"/>
      <c r="C6" s="632"/>
      <c r="D6" s="634"/>
      <c r="E6" s="636"/>
      <c r="F6" s="638"/>
      <c r="G6" s="63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3">
        <v>1</v>
      </c>
      <c r="B7" s="4">
        <v>2</v>
      </c>
      <c r="C7" s="5">
        <v>3</v>
      </c>
      <c r="D7" s="114">
        <v>4</v>
      </c>
      <c r="E7" s="4">
        <v>5</v>
      </c>
      <c r="F7" s="4">
        <v>6</v>
      </c>
      <c r="G7" s="4">
        <v>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6" t="s">
        <v>6</v>
      </c>
      <c r="B8" s="622" t="s">
        <v>7</v>
      </c>
      <c r="C8" s="623"/>
      <c r="D8" s="115">
        <f>SUM(D9:D12)</f>
        <v>418143874</v>
      </c>
      <c r="E8" s="116">
        <f>SUM(E9:E12)</f>
        <v>382337000</v>
      </c>
      <c r="F8" s="117">
        <f>SUM(F9:F12)</f>
        <v>383337000</v>
      </c>
      <c r="G8" s="103">
        <f>SUM(G9:G12)</f>
        <v>383337000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7" t="s">
        <v>8</v>
      </c>
      <c r="B9" s="60" t="s">
        <v>9</v>
      </c>
      <c r="C9" s="61" t="s">
        <v>10</v>
      </c>
      <c r="D9" s="118">
        <v>162153299</v>
      </c>
      <c r="E9" s="118">
        <v>146337000</v>
      </c>
      <c r="F9" s="118">
        <v>146337000</v>
      </c>
      <c r="G9" s="119">
        <v>146337000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7" t="s">
        <v>11</v>
      </c>
      <c r="B10" s="60" t="s">
        <v>12</v>
      </c>
      <c r="C10" s="61" t="s">
        <v>13</v>
      </c>
      <c r="D10" s="118">
        <v>62000000</v>
      </c>
      <c r="E10" s="118">
        <v>62000000</v>
      </c>
      <c r="F10" s="118">
        <v>62000000</v>
      </c>
      <c r="G10" s="119">
        <v>62000000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7" t="s">
        <v>14</v>
      </c>
      <c r="B11" s="60" t="s">
        <v>15</v>
      </c>
      <c r="C11" s="61" t="s">
        <v>16</v>
      </c>
      <c r="D11" s="118">
        <v>193730575</v>
      </c>
      <c r="E11" s="9">
        <v>174000000</v>
      </c>
      <c r="F11" s="120">
        <v>175000000</v>
      </c>
      <c r="G11" s="9">
        <v>175000000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7" t="s">
        <v>17</v>
      </c>
      <c r="B12" s="60" t="s">
        <v>18</v>
      </c>
      <c r="C12" s="61" t="s">
        <v>19</v>
      </c>
      <c r="D12" s="118">
        <v>260000</v>
      </c>
      <c r="E12" s="121"/>
      <c r="F12" s="121"/>
      <c r="G12" s="12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6" t="s">
        <v>20</v>
      </c>
      <c r="B13" s="58" t="s">
        <v>22</v>
      </c>
      <c r="C13" s="122"/>
      <c r="D13" s="123">
        <f>SUM(D14:D16)</f>
        <v>37345680</v>
      </c>
      <c r="E13" s="121"/>
      <c r="F13" s="121"/>
      <c r="G13" s="12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7" t="s">
        <v>21</v>
      </c>
      <c r="B14" s="60" t="s">
        <v>24</v>
      </c>
      <c r="C14" s="67" t="s">
        <v>25</v>
      </c>
      <c r="D14" s="118">
        <v>37249680</v>
      </c>
      <c r="E14" s="121"/>
      <c r="F14" s="121"/>
      <c r="G14" s="12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7" t="s">
        <v>23</v>
      </c>
      <c r="B15" s="60" t="s">
        <v>27</v>
      </c>
      <c r="C15" s="61" t="s">
        <v>28</v>
      </c>
      <c r="D15" s="118"/>
      <c r="E15" s="121"/>
      <c r="F15" s="121"/>
      <c r="G15" s="12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7" t="s">
        <v>26</v>
      </c>
      <c r="B16" s="60" t="s">
        <v>30</v>
      </c>
      <c r="C16" s="61" t="s">
        <v>31</v>
      </c>
      <c r="D16" s="118">
        <v>96000</v>
      </c>
      <c r="E16" s="121"/>
      <c r="F16" s="121"/>
      <c r="G16" s="12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6" t="s">
        <v>29</v>
      </c>
      <c r="B17" s="58" t="s">
        <v>34</v>
      </c>
      <c r="C17" s="61"/>
      <c r="D17" s="123">
        <f>SUM(D18)</f>
        <v>201708125</v>
      </c>
      <c r="E17" s="123">
        <f>SUM(E18)</f>
        <v>21809000</v>
      </c>
      <c r="F17" s="123">
        <f>SUM(F18)</f>
        <v>24656000</v>
      </c>
      <c r="G17" s="124">
        <f>SUM(G18)</f>
        <v>27156000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7" t="s">
        <v>32</v>
      </c>
      <c r="B18" s="60" t="s">
        <v>36</v>
      </c>
      <c r="C18" s="61" t="s">
        <v>34</v>
      </c>
      <c r="D18" s="118">
        <v>201708125</v>
      </c>
      <c r="E18" s="9">
        <v>21809000</v>
      </c>
      <c r="F18" s="120">
        <v>24656000</v>
      </c>
      <c r="G18" s="9">
        <v>27156000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8" t="s">
        <v>33</v>
      </c>
      <c r="B19" s="57" t="s">
        <v>39</v>
      </c>
      <c r="C19" s="66"/>
      <c r="D19" s="125">
        <f>SUM(D8+D13+D17)</f>
        <v>657197679</v>
      </c>
      <c r="E19" s="125">
        <f>SUM(E8+E13+E17)</f>
        <v>404146000</v>
      </c>
      <c r="F19" s="125">
        <f>SUM(F8+F13+F17)</f>
        <v>407993000</v>
      </c>
      <c r="G19" s="126">
        <f>SUM(G8+G13+G17)</f>
        <v>410493000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6" t="s">
        <v>35</v>
      </c>
      <c r="B20" s="624" t="s">
        <v>42</v>
      </c>
      <c r="C20" s="623"/>
      <c r="D20" s="123">
        <f>SUM(D21:D25)</f>
        <v>432738728</v>
      </c>
      <c r="E20" s="123">
        <f>SUM(E21:E25)</f>
        <v>389068000</v>
      </c>
      <c r="F20" s="123">
        <f>SUM(F21:F25)</f>
        <v>392915000</v>
      </c>
      <c r="G20" s="124">
        <f>SUM(G21:G25)</f>
        <v>395415000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7" t="s">
        <v>37</v>
      </c>
      <c r="B21" s="60" t="s">
        <v>44</v>
      </c>
      <c r="C21" s="61" t="s">
        <v>45</v>
      </c>
      <c r="D21" s="118">
        <v>160526628</v>
      </c>
      <c r="E21" s="118">
        <v>158767000</v>
      </c>
      <c r="F21" s="118">
        <v>158800000</v>
      </c>
      <c r="G21" s="119">
        <v>160000000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7" t="s">
        <v>38</v>
      </c>
      <c r="B22" s="60" t="s">
        <v>47</v>
      </c>
      <c r="C22" s="67" t="s">
        <v>48</v>
      </c>
      <c r="D22" s="118">
        <v>36299444</v>
      </c>
      <c r="E22" s="118">
        <v>35891000</v>
      </c>
      <c r="F22" s="118">
        <v>35900000</v>
      </c>
      <c r="G22" s="119">
        <v>36200000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7" t="s">
        <v>40</v>
      </c>
      <c r="B23" s="60" t="s">
        <v>50</v>
      </c>
      <c r="C23" s="61" t="s">
        <v>51</v>
      </c>
      <c r="D23" s="118">
        <v>198498004</v>
      </c>
      <c r="E23" s="118">
        <v>165595000</v>
      </c>
      <c r="F23" s="118">
        <v>166000000</v>
      </c>
      <c r="G23" s="119">
        <v>167000000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7" t="s">
        <v>41</v>
      </c>
      <c r="B24" s="60" t="s">
        <v>53</v>
      </c>
      <c r="C24" s="61" t="s">
        <v>54</v>
      </c>
      <c r="D24" s="118">
        <v>6385000</v>
      </c>
      <c r="E24" s="118">
        <v>6600000</v>
      </c>
      <c r="F24" s="118">
        <v>10000000</v>
      </c>
      <c r="G24" s="119">
        <v>10000000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7" t="s">
        <v>43</v>
      </c>
      <c r="B25" s="60" t="s">
        <v>56</v>
      </c>
      <c r="C25" s="61" t="s">
        <v>57</v>
      </c>
      <c r="D25" s="118">
        <v>31029652</v>
      </c>
      <c r="E25" s="118">
        <v>22215000</v>
      </c>
      <c r="F25" s="118">
        <v>22215000</v>
      </c>
      <c r="G25" s="119">
        <v>22215000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6" t="s">
        <v>46</v>
      </c>
      <c r="B26" s="127" t="s">
        <v>60</v>
      </c>
      <c r="C26" s="59"/>
      <c r="D26" s="123">
        <f>SUM(D27:D29)</f>
        <v>216707619</v>
      </c>
      <c r="E26" s="123">
        <f>SUM(E27:E29)</f>
        <v>15078000</v>
      </c>
      <c r="F26" s="123">
        <f>SUM(F27:F29)</f>
        <v>15078000</v>
      </c>
      <c r="G26" s="124">
        <f>SUM(G27:G29)</f>
        <v>15078000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7" t="s">
        <v>49</v>
      </c>
      <c r="B27" s="128" t="s">
        <v>62</v>
      </c>
      <c r="C27" s="61" t="s">
        <v>63</v>
      </c>
      <c r="D27" s="118">
        <v>116399514</v>
      </c>
      <c r="E27" s="118">
        <v>10000000</v>
      </c>
      <c r="F27" s="118">
        <v>10000000</v>
      </c>
      <c r="G27" s="119">
        <v>10000000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7" t="s">
        <v>52</v>
      </c>
      <c r="B28" s="128" t="s">
        <v>65</v>
      </c>
      <c r="C28" s="61" t="s">
        <v>66</v>
      </c>
      <c r="D28" s="118">
        <v>93954105</v>
      </c>
      <c r="E28" s="118">
        <v>5000000</v>
      </c>
      <c r="F28" s="118">
        <v>5000000</v>
      </c>
      <c r="G28" s="119">
        <v>5000000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7" t="s">
        <v>55</v>
      </c>
      <c r="B29" s="60" t="s">
        <v>68</v>
      </c>
      <c r="C29" s="67" t="s">
        <v>69</v>
      </c>
      <c r="D29" s="118">
        <v>6354000</v>
      </c>
      <c r="E29" s="118">
        <v>78000</v>
      </c>
      <c r="F29" s="118">
        <v>78000</v>
      </c>
      <c r="G29" s="119">
        <v>78000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6" t="s">
        <v>58</v>
      </c>
      <c r="B30" s="58" t="s">
        <v>72</v>
      </c>
      <c r="C30" s="67"/>
      <c r="D30" s="123">
        <f>SUM(D31)</f>
        <v>7751332</v>
      </c>
      <c r="E30" s="121"/>
      <c r="F30" s="129"/>
      <c r="G30" s="12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7" t="s">
        <v>59</v>
      </c>
      <c r="B31" s="60" t="s">
        <v>74</v>
      </c>
      <c r="C31" s="67" t="s">
        <v>72</v>
      </c>
      <c r="D31" s="118">
        <v>7751332</v>
      </c>
      <c r="E31" s="121"/>
      <c r="F31" s="129"/>
      <c r="G31" s="12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8" t="s">
        <v>61</v>
      </c>
      <c r="B32" s="57" t="s">
        <v>77</v>
      </c>
      <c r="C32" s="66"/>
      <c r="D32" s="125">
        <f>SUM(D26,D20,D30)</f>
        <v>657197679</v>
      </c>
      <c r="E32" s="125">
        <f>SUM(E26,E20,E30)</f>
        <v>404146000</v>
      </c>
      <c r="F32" s="125">
        <f>SUM(F26,F20,F30)</f>
        <v>407993000</v>
      </c>
      <c r="G32" s="126">
        <f>SUM(G26,G20,G30)</f>
        <v>410493000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2:26" ht="15.75" customHeight="1" x14ac:dyDescent="0.25">
      <c r="B33" s="11"/>
      <c r="C33" s="11"/>
      <c r="D33" s="1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2:26" ht="15.75" customHeight="1" x14ac:dyDescent="0.25">
      <c r="B34" s="11"/>
      <c r="C34" s="11"/>
      <c r="D34" s="1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2:26" ht="15.75" customHeight="1" x14ac:dyDescent="0.25">
      <c r="B35" s="11"/>
      <c r="C35" s="11"/>
      <c r="D35" s="1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2:26" ht="15.75" customHeight="1" x14ac:dyDescent="0.25">
      <c r="B36" s="11"/>
      <c r="C36" s="11"/>
      <c r="D36" s="1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2:26" ht="15.75" customHeight="1" x14ac:dyDescent="0.25">
      <c r="B37" s="11"/>
      <c r="C37" s="11"/>
      <c r="D37" s="1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2:26" ht="15.75" customHeight="1" x14ac:dyDescent="0.25">
      <c r="B38" s="11"/>
      <c r="C38" s="11"/>
      <c r="D38" s="1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2:26" ht="15.75" customHeight="1" x14ac:dyDescent="0.25">
      <c r="B39" s="11"/>
      <c r="C39" s="11"/>
      <c r="D39" s="1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2:26" ht="15.75" customHeight="1" x14ac:dyDescent="0.25">
      <c r="B40" s="11"/>
      <c r="C40" s="11"/>
      <c r="D40" s="1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2:26" ht="15.75" customHeight="1" x14ac:dyDescent="0.25">
      <c r="B41" s="11"/>
      <c r="C41" s="11"/>
      <c r="D41" s="1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2:26" ht="15.75" customHeight="1" x14ac:dyDescent="0.25">
      <c r="B42" s="11"/>
      <c r="C42" s="11"/>
      <c r="D42" s="1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2:26" ht="15.75" customHeight="1" x14ac:dyDescent="0.25">
      <c r="B43" s="11"/>
      <c r="C43" s="11"/>
      <c r="D43" s="1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2:26" ht="15.75" customHeight="1" x14ac:dyDescent="0.25">
      <c r="B44" s="11"/>
      <c r="C44" s="11"/>
      <c r="D44" s="1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2:26" ht="15.75" customHeight="1" x14ac:dyDescent="0.25">
      <c r="B45" s="11"/>
      <c r="C45" s="11"/>
      <c r="D45" s="1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2:26" ht="15.75" customHeight="1" x14ac:dyDescent="0.25">
      <c r="B46" s="11"/>
      <c r="C46" s="11"/>
      <c r="D46" s="1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2:26" ht="15.75" customHeight="1" x14ac:dyDescent="0.25">
      <c r="B47" s="11"/>
      <c r="C47" s="11"/>
      <c r="D47" s="1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2:26" ht="15.75" customHeight="1" x14ac:dyDescent="0.25">
      <c r="B48" s="11"/>
      <c r="C48" s="11"/>
      <c r="D48" s="1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2:26" ht="15.75" customHeight="1" x14ac:dyDescent="0.25">
      <c r="B49" s="11"/>
      <c r="C49" s="11"/>
      <c r="D49" s="1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2:26" ht="15.75" customHeight="1" x14ac:dyDescent="0.25">
      <c r="B50" s="11"/>
      <c r="C50" s="11"/>
      <c r="D50" s="1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2:26" ht="15.75" customHeight="1" x14ac:dyDescent="0.25">
      <c r="B51" s="11"/>
      <c r="C51" s="11"/>
      <c r="D51" s="1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2:26" ht="15.75" customHeight="1" x14ac:dyDescent="0.25">
      <c r="B52" s="11"/>
      <c r="C52" s="11"/>
      <c r="D52" s="1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2:26" ht="15.75" customHeight="1" x14ac:dyDescent="0.25">
      <c r="B53" s="11"/>
      <c r="C53" s="11"/>
      <c r="D53" s="1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2:26" ht="15.75" customHeight="1" x14ac:dyDescent="0.25">
      <c r="B54" s="11"/>
      <c r="C54" s="11"/>
      <c r="D54" s="1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2:26" ht="15.75" customHeight="1" x14ac:dyDescent="0.25">
      <c r="B55" s="11"/>
      <c r="C55" s="11"/>
      <c r="D55" s="1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2:26" ht="15.75" customHeight="1" x14ac:dyDescent="0.25">
      <c r="B56" s="11"/>
      <c r="C56" s="11"/>
      <c r="D56" s="1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2:26" ht="15.75" customHeight="1" x14ac:dyDescent="0.25">
      <c r="B57" s="11"/>
      <c r="C57" s="11"/>
      <c r="D57" s="1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2:26" ht="15.75" customHeight="1" x14ac:dyDescent="0.25">
      <c r="B58" s="11"/>
      <c r="C58" s="11"/>
      <c r="D58" s="1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2:26" ht="15.75" customHeight="1" x14ac:dyDescent="0.25">
      <c r="B59" s="11"/>
      <c r="C59" s="11"/>
      <c r="D59" s="1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2:26" ht="15.75" customHeight="1" x14ac:dyDescent="0.25">
      <c r="B60" s="11"/>
      <c r="C60" s="11"/>
      <c r="D60" s="1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2:26" ht="15.75" customHeight="1" x14ac:dyDescent="0.25">
      <c r="B61" s="11"/>
      <c r="C61" s="11"/>
      <c r="D61" s="1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2:26" ht="15.75" customHeight="1" x14ac:dyDescent="0.25">
      <c r="B62" s="11"/>
      <c r="C62" s="11"/>
      <c r="D62" s="11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2:26" ht="15.75" customHeight="1" x14ac:dyDescent="0.25">
      <c r="B63" s="11"/>
      <c r="C63" s="11"/>
      <c r="D63" s="1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2:26" ht="15.75" customHeight="1" x14ac:dyDescent="0.25">
      <c r="B64" s="11"/>
      <c r="C64" s="11"/>
      <c r="D64" s="1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2:26" ht="15.75" customHeight="1" x14ac:dyDescent="0.25">
      <c r="B65" s="11"/>
      <c r="C65" s="11"/>
      <c r="D65" s="1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2:26" ht="15.75" customHeight="1" x14ac:dyDescent="0.25">
      <c r="B66" s="11"/>
      <c r="C66" s="11"/>
      <c r="D66" s="1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2:26" ht="15.75" customHeight="1" x14ac:dyDescent="0.25">
      <c r="B67" s="11"/>
      <c r="C67" s="11"/>
      <c r="D67" s="11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2:26" ht="15.75" customHeight="1" x14ac:dyDescent="0.25">
      <c r="B68" s="11"/>
      <c r="C68" s="11"/>
      <c r="D68" s="1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2:26" ht="15.75" customHeight="1" x14ac:dyDescent="0.25">
      <c r="B69" s="11"/>
      <c r="C69" s="11"/>
      <c r="D69" s="1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2:26" ht="15.75" customHeight="1" x14ac:dyDescent="0.25">
      <c r="B70" s="11"/>
      <c r="C70" s="11"/>
      <c r="D70" s="1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2:26" ht="15.75" customHeight="1" x14ac:dyDescent="0.25">
      <c r="B71" s="11"/>
      <c r="C71" s="11"/>
      <c r="D71" s="1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2:26" ht="15.75" customHeight="1" x14ac:dyDescent="0.25">
      <c r="B72" s="11"/>
      <c r="C72" s="11"/>
      <c r="D72" s="1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2:26" ht="15.75" customHeight="1" x14ac:dyDescent="0.25">
      <c r="B73" s="11"/>
      <c r="C73" s="11"/>
      <c r="D73" s="1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2:26" ht="15.75" customHeight="1" x14ac:dyDescent="0.25">
      <c r="B74" s="11"/>
      <c r="C74" s="11"/>
      <c r="D74" s="1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2:26" ht="15.75" customHeight="1" x14ac:dyDescent="0.25">
      <c r="B75" s="11"/>
      <c r="C75" s="11"/>
      <c r="D75" s="1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2:26" ht="15.75" customHeight="1" x14ac:dyDescent="0.25">
      <c r="B76" s="11"/>
      <c r="C76" s="11"/>
      <c r="D76" s="1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2:26" ht="15.75" customHeight="1" x14ac:dyDescent="0.25">
      <c r="B77" s="11"/>
      <c r="C77" s="11"/>
      <c r="D77" s="1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2:26" ht="15.75" customHeight="1" x14ac:dyDescent="0.25">
      <c r="B78" s="11"/>
      <c r="C78" s="11"/>
      <c r="D78" s="1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2:26" ht="15.75" customHeight="1" x14ac:dyDescent="0.25">
      <c r="B79" s="11"/>
      <c r="C79" s="11"/>
      <c r="D79" s="1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2:26" ht="15.75" customHeight="1" x14ac:dyDescent="0.25">
      <c r="B80" s="11"/>
      <c r="C80" s="11"/>
      <c r="D80" s="1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2:26" ht="15.75" customHeight="1" x14ac:dyDescent="0.25">
      <c r="B81" s="11"/>
      <c r="C81" s="11"/>
      <c r="D81" s="1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2:26" ht="15.75" customHeight="1" x14ac:dyDescent="0.25">
      <c r="B82" s="11"/>
      <c r="C82" s="11"/>
      <c r="D82" s="1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2:26" ht="15.75" customHeight="1" x14ac:dyDescent="0.25">
      <c r="B83" s="11"/>
      <c r="C83" s="11"/>
      <c r="D83" s="1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2:26" ht="15.75" customHeight="1" x14ac:dyDescent="0.25">
      <c r="B84" s="11"/>
      <c r="C84" s="11"/>
      <c r="D84" s="1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2:26" ht="15.75" customHeight="1" x14ac:dyDescent="0.25">
      <c r="B85" s="11"/>
      <c r="C85" s="11"/>
      <c r="D85" s="1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2:26" ht="15.75" customHeight="1" x14ac:dyDescent="0.25">
      <c r="B86" s="11"/>
      <c r="C86" s="11"/>
      <c r="D86" s="1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2:26" ht="15.75" customHeight="1" x14ac:dyDescent="0.25">
      <c r="B87" s="11"/>
      <c r="C87" s="11"/>
      <c r="D87" s="1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2:26" ht="15.75" customHeight="1" x14ac:dyDescent="0.25">
      <c r="B88" s="11"/>
      <c r="C88" s="11"/>
      <c r="D88" s="1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2:26" ht="15.75" customHeight="1" x14ac:dyDescent="0.25">
      <c r="B89" s="11"/>
      <c r="C89" s="11"/>
      <c r="D89" s="1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2:26" ht="15.75" customHeight="1" x14ac:dyDescent="0.25">
      <c r="B90" s="11"/>
      <c r="C90" s="11"/>
      <c r="D90" s="1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2:26" ht="15.75" customHeight="1" x14ac:dyDescent="0.25">
      <c r="B91" s="11"/>
      <c r="C91" s="11"/>
      <c r="D91" s="1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2:26" ht="15.75" customHeight="1" x14ac:dyDescent="0.25">
      <c r="B92" s="11"/>
      <c r="C92" s="11"/>
      <c r="D92" s="1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2:26" ht="15.75" customHeight="1" x14ac:dyDescent="0.25">
      <c r="B93" s="11"/>
      <c r="C93" s="11"/>
      <c r="D93" s="1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2:26" ht="15.75" customHeight="1" x14ac:dyDescent="0.25">
      <c r="B94" s="11"/>
      <c r="C94" s="11"/>
      <c r="D94" s="1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2:26" ht="15.75" customHeight="1" x14ac:dyDescent="0.25">
      <c r="B95" s="11"/>
      <c r="C95" s="11"/>
      <c r="D95" s="1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2:26" ht="15.75" customHeight="1" x14ac:dyDescent="0.25">
      <c r="B96" s="11"/>
      <c r="C96" s="11"/>
      <c r="D96" s="1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2:26" ht="15.75" customHeight="1" x14ac:dyDescent="0.25">
      <c r="B97" s="11"/>
      <c r="C97" s="11"/>
      <c r="D97" s="1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2:26" ht="15.75" customHeight="1" x14ac:dyDescent="0.25">
      <c r="B98" s="11"/>
      <c r="C98" s="11"/>
      <c r="D98" s="1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2:26" ht="15.75" customHeight="1" x14ac:dyDescent="0.25">
      <c r="B99" s="11"/>
      <c r="C99" s="11"/>
      <c r="D99" s="1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2:26" ht="15.75" customHeight="1" x14ac:dyDescent="0.25">
      <c r="B100" s="11"/>
      <c r="C100" s="11"/>
      <c r="D100" s="1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2:26" ht="15.75" customHeight="1" x14ac:dyDescent="0.25">
      <c r="B101" s="11"/>
      <c r="C101" s="11"/>
      <c r="D101" s="1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2:26" ht="15.75" customHeight="1" x14ac:dyDescent="0.25">
      <c r="B102" s="11"/>
      <c r="C102" s="11"/>
      <c r="D102" s="1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2:26" ht="15.75" customHeight="1" x14ac:dyDescent="0.25">
      <c r="B103" s="11"/>
      <c r="C103" s="11"/>
      <c r="D103" s="1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2:26" ht="15.75" customHeight="1" x14ac:dyDescent="0.25">
      <c r="B104" s="11"/>
      <c r="C104" s="11"/>
      <c r="D104" s="1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2:26" ht="15.75" customHeight="1" x14ac:dyDescent="0.25">
      <c r="B105" s="11"/>
      <c r="C105" s="11"/>
      <c r="D105" s="1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2:26" ht="15.75" customHeight="1" x14ac:dyDescent="0.25">
      <c r="B106" s="11"/>
      <c r="C106" s="11"/>
      <c r="D106" s="1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2:26" ht="15.75" customHeight="1" x14ac:dyDescent="0.25">
      <c r="B107" s="11"/>
      <c r="C107" s="11"/>
      <c r="D107" s="1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2:26" ht="15.75" customHeight="1" x14ac:dyDescent="0.25">
      <c r="B108" s="11"/>
      <c r="C108" s="11"/>
      <c r="D108" s="1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2:26" ht="15.75" customHeight="1" x14ac:dyDescent="0.25">
      <c r="B109" s="11"/>
      <c r="C109" s="11"/>
      <c r="D109" s="1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2:26" ht="15.75" customHeight="1" x14ac:dyDescent="0.25">
      <c r="B110" s="11"/>
      <c r="C110" s="11"/>
      <c r="D110" s="1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2:26" ht="15.75" customHeight="1" x14ac:dyDescent="0.25">
      <c r="B111" s="11"/>
      <c r="C111" s="11"/>
      <c r="D111" s="1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2:26" ht="15.75" customHeight="1" x14ac:dyDescent="0.25">
      <c r="B112" s="11"/>
      <c r="C112" s="11"/>
      <c r="D112" s="1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2:26" ht="15.75" customHeight="1" x14ac:dyDescent="0.25">
      <c r="B113" s="11"/>
      <c r="C113" s="11"/>
      <c r="D113" s="1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2:26" ht="15.75" customHeight="1" x14ac:dyDescent="0.25">
      <c r="B114" s="11"/>
      <c r="C114" s="11"/>
      <c r="D114" s="1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2:26" ht="15.75" customHeight="1" x14ac:dyDescent="0.25">
      <c r="B115" s="11"/>
      <c r="C115" s="11"/>
      <c r="D115" s="1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2:26" ht="15.75" customHeight="1" x14ac:dyDescent="0.25">
      <c r="B116" s="11"/>
      <c r="C116" s="11"/>
      <c r="D116" s="1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2:26" ht="15.75" customHeight="1" x14ac:dyDescent="0.25">
      <c r="B117" s="11"/>
      <c r="C117" s="11"/>
      <c r="D117" s="1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2:26" ht="15.75" customHeight="1" x14ac:dyDescent="0.25">
      <c r="B118" s="11"/>
      <c r="C118" s="11"/>
      <c r="D118" s="1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2:26" ht="15.75" customHeight="1" x14ac:dyDescent="0.25">
      <c r="B119" s="11"/>
      <c r="C119" s="11"/>
      <c r="D119" s="1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2:26" ht="15.75" customHeight="1" x14ac:dyDescent="0.25">
      <c r="B120" s="11"/>
      <c r="C120" s="11"/>
      <c r="D120" s="1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2:26" ht="15.75" customHeight="1" x14ac:dyDescent="0.25">
      <c r="B121" s="11"/>
      <c r="C121" s="11"/>
      <c r="D121" s="1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2:26" ht="15.75" customHeight="1" x14ac:dyDescent="0.25">
      <c r="B122" s="11"/>
      <c r="C122" s="11"/>
      <c r="D122" s="1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2:26" ht="15.75" customHeight="1" x14ac:dyDescent="0.25">
      <c r="B123" s="11"/>
      <c r="C123" s="11"/>
      <c r="D123" s="1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2:26" ht="15.75" customHeight="1" x14ac:dyDescent="0.25">
      <c r="B124" s="11"/>
      <c r="C124" s="11"/>
      <c r="D124" s="1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2:26" ht="15.75" customHeight="1" x14ac:dyDescent="0.25">
      <c r="B125" s="11"/>
      <c r="C125" s="11"/>
      <c r="D125" s="1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2:26" ht="15.75" customHeight="1" x14ac:dyDescent="0.25">
      <c r="B126" s="11"/>
      <c r="C126" s="11"/>
      <c r="D126" s="1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2:26" ht="15.75" customHeight="1" x14ac:dyDescent="0.25">
      <c r="B127" s="11"/>
      <c r="C127" s="11"/>
      <c r="D127" s="1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2:26" ht="15.75" customHeight="1" x14ac:dyDescent="0.25">
      <c r="B128" s="11"/>
      <c r="C128" s="11"/>
      <c r="D128" s="1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2:26" ht="15.75" customHeight="1" x14ac:dyDescent="0.25">
      <c r="B129" s="11"/>
      <c r="C129" s="11"/>
      <c r="D129" s="1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2:26" ht="15.75" customHeight="1" x14ac:dyDescent="0.25">
      <c r="B130" s="11"/>
      <c r="C130" s="11"/>
      <c r="D130" s="1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2:26" ht="15.75" customHeight="1" x14ac:dyDescent="0.25">
      <c r="B131" s="11"/>
      <c r="C131" s="11"/>
      <c r="D131" s="1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2:26" ht="15.75" customHeight="1" x14ac:dyDescent="0.25">
      <c r="B132" s="11"/>
      <c r="C132" s="11"/>
      <c r="D132" s="1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2:26" ht="15.75" customHeight="1" x14ac:dyDescent="0.25">
      <c r="B133" s="11"/>
      <c r="C133" s="11"/>
      <c r="D133" s="1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2:26" ht="15.75" customHeight="1" x14ac:dyDescent="0.25">
      <c r="B134" s="11"/>
      <c r="C134" s="11"/>
      <c r="D134" s="1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2:26" ht="15.75" customHeight="1" x14ac:dyDescent="0.25">
      <c r="B135" s="11"/>
      <c r="C135" s="11"/>
      <c r="D135" s="1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2:26" ht="15.75" customHeight="1" x14ac:dyDescent="0.25">
      <c r="B136" s="11"/>
      <c r="C136" s="11"/>
      <c r="D136" s="1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2:26" ht="15.75" customHeight="1" x14ac:dyDescent="0.25">
      <c r="B137" s="11"/>
      <c r="C137" s="11"/>
      <c r="D137" s="1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2:26" ht="15.75" customHeight="1" x14ac:dyDescent="0.25">
      <c r="B138" s="11"/>
      <c r="C138" s="11"/>
      <c r="D138" s="1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2:26" ht="15.75" customHeight="1" x14ac:dyDescent="0.25">
      <c r="B139" s="11"/>
      <c r="C139" s="11"/>
      <c r="D139" s="1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2:26" ht="15.75" customHeight="1" x14ac:dyDescent="0.25">
      <c r="B140" s="11"/>
      <c r="C140" s="11"/>
      <c r="D140" s="1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2:26" ht="15.75" customHeight="1" x14ac:dyDescent="0.25">
      <c r="B141" s="11"/>
      <c r="C141" s="11"/>
      <c r="D141" s="1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2:26" ht="15.75" customHeight="1" x14ac:dyDescent="0.25">
      <c r="B142" s="11"/>
      <c r="C142" s="11"/>
      <c r="D142" s="1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2:26" ht="15.75" customHeight="1" x14ac:dyDescent="0.25">
      <c r="B143" s="11"/>
      <c r="C143" s="11"/>
      <c r="D143" s="1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2:26" ht="15.75" customHeight="1" x14ac:dyDescent="0.25">
      <c r="B144" s="11"/>
      <c r="C144" s="11"/>
      <c r="D144" s="1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2:26" ht="15.75" customHeight="1" x14ac:dyDescent="0.25">
      <c r="B145" s="11"/>
      <c r="C145" s="11"/>
      <c r="D145" s="1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2:26" ht="15.75" customHeight="1" x14ac:dyDescent="0.25">
      <c r="B146" s="11"/>
      <c r="C146" s="11"/>
      <c r="D146" s="1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2:26" ht="15.75" customHeight="1" x14ac:dyDescent="0.25">
      <c r="B147" s="11"/>
      <c r="C147" s="11"/>
      <c r="D147" s="1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2:26" ht="15.75" customHeight="1" x14ac:dyDescent="0.25">
      <c r="B148" s="11"/>
      <c r="C148" s="11"/>
      <c r="D148" s="1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2:26" ht="15.75" customHeight="1" x14ac:dyDescent="0.25">
      <c r="B149" s="11"/>
      <c r="C149" s="11"/>
      <c r="D149" s="1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2:26" ht="15.75" customHeight="1" x14ac:dyDescent="0.25">
      <c r="B150" s="11"/>
      <c r="C150" s="11"/>
      <c r="D150" s="1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2:26" ht="15.75" customHeight="1" x14ac:dyDescent="0.25">
      <c r="B151" s="11"/>
      <c r="C151" s="11"/>
      <c r="D151" s="1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2:26" ht="15.75" customHeight="1" x14ac:dyDescent="0.25">
      <c r="B152" s="11"/>
      <c r="C152" s="11"/>
      <c r="D152" s="1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2:26" ht="15.75" customHeight="1" x14ac:dyDescent="0.25">
      <c r="B153" s="11"/>
      <c r="C153" s="11"/>
      <c r="D153" s="1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2:26" ht="15.75" customHeight="1" x14ac:dyDescent="0.25">
      <c r="B154" s="11"/>
      <c r="C154" s="11"/>
      <c r="D154" s="1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2:26" ht="15.75" customHeight="1" x14ac:dyDescent="0.25">
      <c r="B155" s="11"/>
      <c r="C155" s="11"/>
      <c r="D155" s="1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2:26" ht="15.75" customHeight="1" x14ac:dyDescent="0.25">
      <c r="B156" s="11"/>
      <c r="C156" s="11"/>
      <c r="D156" s="1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2:26" ht="15.75" customHeight="1" x14ac:dyDescent="0.25">
      <c r="B157" s="11"/>
      <c r="C157" s="11"/>
      <c r="D157" s="1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2:26" ht="15.75" customHeight="1" x14ac:dyDescent="0.25">
      <c r="B158" s="11"/>
      <c r="C158" s="11"/>
      <c r="D158" s="1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2:26" ht="15.75" customHeight="1" x14ac:dyDescent="0.25">
      <c r="B159" s="11"/>
      <c r="C159" s="11"/>
      <c r="D159" s="1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2:26" ht="15.75" customHeight="1" x14ac:dyDescent="0.25">
      <c r="B160" s="11"/>
      <c r="C160" s="11"/>
      <c r="D160" s="1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2:26" ht="15.75" customHeight="1" x14ac:dyDescent="0.25">
      <c r="B161" s="11"/>
      <c r="C161" s="11"/>
      <c r="D161" s="1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2:26" ht="15.75" customHeight="1" x14ac:dyDescent="0.25">
      <c r="B162" s="11"/>
      <c r="C162" s="11"/>
      <c r="D162" s="1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2:26" ht="15.75" customHeight="1" x14ac:dyDescent="0.25">
      <c r="B163" s="11"/>
      <c r="C163" s="11"/>
      <c r="D163" s="1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2:26" ht="15.75" customHeight="1" x14ac:dyDescent="0.25">
      <c r="B164" s="11"/>
      <c r="C164" s="11"/>
      <c r="D164" s="1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2:26" ht="15.75" customHeight="1" x14ac:dyDescent="0.25">
      <c r="B165" s="11"/>
      <c r="C165" s="11"/>
      <c r="D165" s="1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2:26" ht="15.75" customHeight="1" x14ac:dyDescent="0.25">
      <c r="B166" s="11"/>
      <c r="C166" s="11"/>
      <c r="D166" s="1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2:26" ht="15.75" customHeight="1" x14ac:dyDescent="0.25">
      <c r="B167" s="11"/>
      <c r="C167" s="11"/>
      <c r="D167" s="1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2:26" ht="15.75" customHeight="1" x14ac:dyDescent="0.25">
      <c r="B168" s="11"/>
      <c r="C168" s="11"/>
      <c r="D168" s="1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2:26" ht="15.75" customHeight="1" x14ac:dyDescent="0.25">
      <c r="B169" s="11"/>
      <c r="C169" s="11"/>
      <c r="D169" s="1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2:26" ht="15.75" customHeight="1" x14ac:dyDescent="0.25">
      <c r="B170" s="11"/>
      <c r="C170" s="11"/>
      <c r="D170" s="1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2:26" ht="15.75" customHeight="1" x14ac:dyDescent="0.25">
      <c r="B171" s="11"/>
      <c r="C171" s="11"/>
      <c r="D171" s="1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2:26" ht="15.75" customHeight="1" x14ac:dyDescent="0.25">
      <c r="B172" s="11"/>
      <c r="C172" s="11"/>
      <c r="D172" s="1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2:26" ht="15.75" customHeight="1" x14ac:dyDescent="0.25">
      <c r="B173" s="11"/>
      <c r="C173" s="11"/>
      <c r="D173" s="1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2:26" ht="15.75" customHeight="1" x14ac:dyDescent="0.25">
      <c r="B174" s="11"/>
      <c r="C174" s="11"/>
      <c r="D174" s="1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2:26" ht="15.75" customHeight="1" x14ac:dyDescent="0.25">
      <c r="B175" s="11"/>
      <c r="C175" s="11"/>
      <c r="D175" s="1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2:26" ht="15.75" customHeight="1" x14ac:dyDescent="0.25">
      <c r="B176" s="11"/>
      <c r="C176" s="11"/>
      <c r="D176" s="1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26" ht="15.75" customHeight="1" x14ac:dyDescent="0.25">
      <c r="B177" s="11"/>
      <c r="C177" s="11"/>
      <c r="D177" s="1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2:26" ht="15.75" customHeight="1" x14ac:dyDescent="0.25">
      <c r="B178" s="11"/>
      <c r="C178" s="11"/>
      <c r="D178" s="1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2:26" ht="15.75" customHeight="1" x14ac:dyDescent="0.25">
      <c r="B179" s="11"/>
      <c r="C179" s="11"/>
      <c r="D179" s="1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2:26" ht="15.75" customHeight="1" x14ac:dyDescent="0.25">
      <c r="B180" s="11"/>
      <c r="C180" s="11"/>
      <c r="D180" s="1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2:26" ht="15.75" customHeight="1" x14ac:dyDescent="0.25">
      <c r="B181" s="11"/>
      <c r="C181" s="11"/>
      <c r="D181" s="1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2:26" ht="15.75" customHeight="1" x14ac:dyDescent="0.25">
      <c r="B182" s="11"/>
      <c r="C182" s="11"/>
      <c r="D182" s="1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2:26" ht="15.75" customHeight="1" x14ac:dyDescent="0.25">
      <c r="B183" s="11"/>
      <c r="C183" s="11"/>
      <c r="D183" s="1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2:26" ht="15.75" customHeight="1" x14ac:dyDescent="0.25">
      <c r="B184" s="11"/>
      <c r="C184" s="11"/>
      <c r="D184" s="1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2:26" ht="15.75" customHeight="1" x14ac:dyDescent="0.25">
      <c r="B185" s="11"/>
      <c r="C185" s="11"/>
      <c r="D185" s="1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2:26" ht="15.75" customHeight="1" x14ac:dyDescent="0.25">
      <c r="B186" s="11"/>
      <c r="C186" s="11"/>
      <c r="D186" s="1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2:26" ht="15.75" customHeight="1" x14ac:dyDescent="0.25">
      <c r="B187" s="11"/>
      <c r="C187" s="11"/>
      <c r="D187" s="1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2:26" ht="15.75" customHeight="1" x14ac:dyDescent="0.25">
      <c r="B188" s="11"/>
      <c r="C188" s="11"/>
      <c r="D188" s="1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2:26" ht="15.75" customHeight="1" x14ac:dyDescent="0.25">
      <c r="B189" s="11"/>
      <c r="C189" s="11"/>
      <c r="D189" s="1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2:26" ht="15.75" customHeight="1" x14ac:dyDescent="0.25">
      <c r="B190" s="11"/>
      <c r="C190" s="11"/>
      <c r="D190" s="1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2:26" ht="15.75" customHeight="1" x14ac:dyDescent="0.25">
      <c r="B191" s="11"/>
      <c r="C191" s="11"/>
      <c r="D191" s="1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2:26" ht="15.75" customHeight="1" x14ac:dyDescent="0.25">
      <c r="B192" s="11"/>
      <c r="C192" s="11"/>
      <c r="D192" s="1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2:26" ht="15.75" customHeight="1" x14ac:dyDescent="0.25">
      <c r="B193" s="11"/>
      <c r="C193" s="11"/>
      <c r="D193" s="1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2:26" ht="15.75" customHeight="1" x14ac:dyDescent="0.25">
      <c r="B194" s="11"/>
      <c r="C194" s="11"/>
      <c r="D194" s="1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2:26" ht="15.75" customHeight="1" x14ac:dyDescent="0.25">
      <c r="B195" s="11"/>
      <c r="C195" s="11"/>
      <c r="D195" s="1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2:26" ht="15.75" customHeight="1" x14ac:dyDescent="0.25">
      <c r="B196" s="11"/>
      <c r="C196" s="11"/>
      <c r="D196" s="1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2:26" ht="15.75" customHeight="1" x14ac:dyDescent="0.25">
      <c r="B197" s="11"/>
      <c r="C197" s="11"/>
      <c r="D197" s="1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2:26" ht="15.75" customHeight="1" x14ac:dyDescent="0.25">
      <c r="B198" s="11"/>
      <c r="C198" s="11"/>
      <c r="D198" s="1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2:26" ht="15.75" customHeight="1" x14ac:dyDescent="0.25">
      <c r="B199" s="11"/>
      <c r="C199" s="11"/>
      <c r="D199" s="1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2:26" ht="15.75" customHeight="1" x14ac:dyDescent="0.25">
      <c r="B200" s="11"/>
      <c r="C200" s="11"/>
      <c r="D200" s="1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2:26" ht="15.75" customHeight="1" x14ac:dyDescent="0.25">
      <c r="B201" s="11"/>
      <c r="C201" s="11"/>
      <c r="D201" s="1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2:26" ht="15.75" customHeight="1" x14ac:dyDescent="0.25">
      <c r="B202" s="11"/>
      <c r="C202" s="11"/>
      <c r="D202" s="1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2:26" ht="15.75" customHeight="1" x14ac:dyDescent="0.25">
      <c r="B203" s="11"/>
      <c r="C203" s="11"/>
      <c r="D203" s="1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2:26" ht="15.75" customHeight="1" x14ac:dyDescent="0.25">
      <c r="B204" s="11"/>
      <c r="C204" s="11"/>
      <c r="D204" s="1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2:26" ht="15.75" customHeight="1" x14ac:dyDescent="0.25">
      <c r="B205" s="11"/>
      <c r="C205" s="11"/>
      <c r="D205" s="1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2:26" ht="15.75" customHeight="1" x14ac:dyDescent="0.25">
      <c r="B206" s="11"/>
      <c r="C206" s="11"/>
      <c r="D206" s="1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2:26" ht="15.75" customHeight="1" x14ac:dyDescent="0.25">
      <c r="B207" s="11"/>
      <c r="C207" s="11"/>
      <c r="D207" s="1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2:26" ht="15.75" customHeight="1" x14ac:dyDescent="0.25">
      <c r="B208" s="11"/>
      <c r="C208" s="11"/>
      <c r="D208" s="1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2:26" ht="15.75" customHeight="1" x14ac:dyDescent="0.25">
      <c r="B209" s="11"/>
      <c r="C209" s="11"/>
      <c r="D209" s="1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2:26" ht="15.75" customHeight="1" x14ac:dyDescent="0.25">
      <c r="B210" s="11"/>
      <c r="C210" s="11"/>
      <c r="D210" s="1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2:26" ht="15.75" customHeight="1" x14ac:dyDescent="0.25">
      <c r="B211" s="11"/>
      <c r="C211" s="11"/>
      <c r="D211" s="1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2:26" ht="15.75" customHeight="1" x14ac:dyDescent="0.25">
      <c r="B212" s="11"/>
      <c r="C212" s="11"/>
      <c r="D212" s="1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2:26" ht="15.75" customHeight="1" x14ac:dyDescent="0.25">
      <c r="B213" s="11"/>
      <c r="C213" s="11"/>
      <c r="D213" s="1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2:26" ht="15.75" customHeight="1" x14ac:dyDescent="0.25">
      <c r="B214" s="11"/>
      <c r="C214" s="11"/>
      <c r="D214" s="1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2:26" ht="15.75" customHeight="1" x14ac:dyDescent="0.25">
      <c r="B215" s="11"/>
      <c r="C215" s="11"/>
      <c r="D215" s="1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2:26" ht="15.75" customHeight="1" x14ac:dyDescent="0.25">
      <c r="B216" s="11"/>
      <c r="C216" s="11"/>
      <c r="D216" s="1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2:26" ht="15.75" customHeight="1" x14ac:dyDescent="0.25">
      <c r="B217" s="11"/>
      <c r="C217" s="11"/>
      <c r="D217" s="1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2:26" ht="15.75" customHeight="1" x14ac:dyDescent="0.25">
      <c r="B218" s="11"/>
      <c r="C218" s="11"/>
      <c r="D218" s="1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2:26" ht="15.75" customHeight="1" x14ac:dyDescent="0.25">
      <c r="B219" s="11"/>
      <c r="C219" s="11"/>
      <c r="D219" s="1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2:26" ht="15.75" customHeight="1" x14ac:dyDescent="0.25">
      <c r="B220" s="11"/>
      <c r="C220" s="11"/>
      <c r="D220" s="1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2:26" ht="15.75" customHeight="1" x14ac:dyDescent="0.25">
      <c r="B221" s="11"/>
      <c r="C221" s="11"/>
      <c r="D221" s="1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2:26" ht="15.75" customHeight="1" x14ac:dyDescent="0.25">
      <c r="B222" s="11"/>
      <c r="C222" s="11"/>
      <c r="D222" s="1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2:26" ht="15.75" customHeight="1" x14ac:dyDescent="0.25">
      <c r="B223" s="11"/>
      <c r="C223" s="11"/>
      <c r="D223" s="1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2:26" ht="15.75" customHeight="1" x14ac:dyDescent="0.25">
      <c r="B224" s="11"/>
      <c r="C224" s="11"/>
      <c r="D224" s="1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2:26" ht="15.75" customHeight="1" x14ac:dyDescent="0.25">
      <c r="B225" s="11"/>
      <c r="C225" s="11"/>
      <c r="D225" s="1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2:26" ht="15.75" customHeight="1" x14ac:dyDescent="0.25">
      <c r="B226" s="11"/>
      <c r="C226" s="11"/>
      <c r="D226" s="1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2:26" ht="15.75" customHeight="1" x14ac:dyDescent="0.25">
      <c r="B227" s="11"/>
      <c r="C227" s="11"/>
      <c r="D227" s="1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2:26" ht="15.75" customHeight="1" x14ac:dyDescent="0.25">
      <c r="B228" s="11"/>
      <c r="C228" s="11"/>
      <c r="D228" s="1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2:26" ht="15.75" customHeight="1" x14ac:dyDescent="0.25">
      <c r="B229" s="11"/>
      <c r="C229" s="11"/>
      <c r="D229" s="1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2:26" ht="15.75" customHeight="1" x14ac:dyDescent="0.25">
      <c r="B230" s="11"/>
      <c r="C230" s="11"/>
      <c r="D230" s="1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2:26" ht="15.75" customHeight="1" x14ac:dyDescent="0.25">
      <c r="B231" s="11"/>
      <c r="C231" s="11"/>
      <c r="D231" s="1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2:26" ht="15.75" customHeight="1" x14ac:dyDescent="0.25">
      <c r="B232" s="11"/>
      <c r="C232" s="11"/>
      <c r="D232" s="1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2:26" ht="15.75" customHeight="1" x14ac:dyDescent="0.25">
      <c r="B233" s="11"/>
      <c r="C233" s="11"/>
      <c r="D233" s="1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2:26" ht="15.75" customHeight="1" x14ac:dyDescent="0.25">
      <c r="B234" s="11"/>
      <c r="C234" s="11"/>
      <c r="D234" s="1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2:26" ht="15.75" customHeight="1" x14ac:dyDescent="0.25">
      <c r="B235" s="11"/>
      <c r="C235" s="11"/>
      <c r="D235" s="1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2:26" ht="15.75" customHeight="1" x14ac:dyDescent="0.25">
      <c r="B236" s="11"/>
      <c r="C236" s="11"/>
      <c r="D236" s="1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2:26" ht="15.75" customHeight="1" x14ac:dyDescent="0.25">
      <c r="B237" s="11"/>
      <c r="C237" s="11"/>
      <c r="D237" s="1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2:26" ht="15.75" customHeight="1" x14ac:dyDescent="0.25">
      <c r="B238" s="11"/>
      <c r="C238" s="11"/>
      <c r="D238" s="1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2:26" ht="15.75" customHeight="1" x14ac:dyDescent="0.25">
      <c r="B239" s="11"/>
      <c r="C239" s="11"/>
      <c r="D239" s="1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2:26" ht="15.75" customHeight="1" x14ac:dyDescent="0.25">
      <c r="B240" s="11"/>
      <c r="C240" s="11"/>
      <c r="D240" s="1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2:26" ht="15.75" customHeight="1" x14ac:dyDescent="0.25">
      <c r="B241" s="11"/>
      <c r="C241" s="11"/>
      <c r="D241" s="1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2:26" ht="15.75" customHeight="1" x14ac:dyDescent="0.25">
      <c r="B242" s="11"/>
      <c r="C242" s="11"/>
      <c r="D242" s="1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2:26" ht="15.75" customHeight="1" x14ac:dyDescent="0.25">
      <c r="B243" s="11"/>
      <c r="C243" s="11"/>
      <c r="D243" s="1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2:26" ht="15.75" customHeight="1" x14ac:dyDescent="0.25">
      <c r="B244" s="11"/>
      <c r="C244" s="11"/>
      <c r="D244" s="1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2:26" ht="15.75" customHeight="1" x14ac:dyDescent="0.25">
      <c r="B245" s="11"/>
      <c r="C245" s="11"/>
      <c r="D245" s="1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2:26" ht="15.75" customHeight="1" x14ac:dyDescent="0.25">
      <c r="B246" s="11"/>
      <c r="C246" s="11"/>
      <c r="D246" s="1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2:26" ht="15.75" customHeight="1" x14ac:dyDescent="0.25">
      <c r="B247" s="11"/>
      <c r="C247" s="11"/>
      <c r="D247" s="1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2:26" ht="15.75" customHeight="1" x14ac:dyDescent="0.25">
      <c r="B248" s="11"/>
      <c r="C248" s="11"/>
      <c r="D248" s="1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2:26" ht="15.75" customHeight="1" x14ac:dyDescent="0.25">
      <c r="B249" s="11"/>
      <c r="C249" s="11"/>
      <c r="D249" s="1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2:26" ht="15.75" customHeight="1" x14ac:dyDescent="0.25">
      <c r="B250" s="11"/>
      <c r="C250" s="11"/>
      <c r="D250" s="1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2:26" ht="15.75" customHeight="1" x14ac:dyDescent="0.25">
      <c r="B251" s="11"/>
      <c r="C251" s="11"/>
      <c r="D251" s="1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2:26" ht="15.75" customHeight="1" x14ac:dyDescent="0.25">
      <c r="B252" s="11"/>
      <c r="C252" s="11"/>
      <c r="D252" s="1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2:26" ht="15.75" customHeight="1" x14ac:dyDescent="0.25">
      <c r="B253" s="11"/>
      <c r="C253" s="11"/>
      <c r="D253" s="1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2:26" ht="15.75" customHeight="1" x14ac:dyDescent="0.25">
      <c r="B254" s="11"/>
      <c r="C254" s="11"/>
      <c r="D254" s="1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2:26" ht="15.75" customHeight="1" x14ac:dyDescent="0.25">
      <c r="B255" s="11"/>
      <c r="C255" s="11"/>
      <c r="D255" s="1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2:26" ht="15.75" customHeight="1" x14ac:dyDescent="0.25">
      <c r="B256" s="11"/>
      <c r="C256" s="11"/>
      <c r="D256" s="1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2:26" ht="15.75" customHeight="1" x14ac:dyDescent="0.25">
      <c r="B257" s="11"/>
      <c r="C257" s="11"/>
      <c r="D257" s="1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2:26" ht="15.75" customHeight="1" x14ac:dyDescent="0.25">
      <c r="B258" s="11"/>
      <c r="C258" s="11"/>
      <c r="D258" s="1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2:26" ht="15.75" customHeight="1" x14ac:dyDescent="0.25">
      <c r="B259" s="11"/>
      <c r="C259" s="11"/>
      <c r="D259" s="1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2:26" ht="15.75" customHeight="1" x14ac:dyDescent="0.25">
      <c r="B260" s="11"/>
      <c r="C260" s="11"/>
      <c r="D260" s="1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2:26" ht="15.75" customHeight="1" x14ac:dyDescent="0.25">
      <c r="B261" s="11"/>
      <c r="C261" s="11"/>
      <c r="D261" s="1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2:26" ht="15.75" customHeight="1" x14ac:dyDescent="0.25">
      <c r="B262" s="11"/>
      <c r="C262" s="11"/>
      <c r="D262" s="1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2:26" ht="15.75" customHeight="1" x14ac:dyDescent="0.25">
      <c r="B263" s="11"/>
      <c r="C263" s="11"/>
      <c r="D263" s="1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2:26" ht="15.75" customHeight="1" x14ac:dyDescent="0.25">
      <c r="B264" s="11"/>
      <c r="C264" s="11"/>
      <c r="D264" s="1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2:26" ht="15.75" customHeight="1" x14ac:dyDescent="0.25">
      <c r="B265" s="11"/>
      <c r="C265" s="11"/>
      <c r="D265" s="1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2:26" ht="15.75" customHeight="1" x14ac:dyDescent="0.25">
      <c r="B266" s="11"/>
      <c r="C266" s="11"/>
      <c r="D266" s="1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2:26" ht="15.75" customHeight="1" x14ac:dyDescent="0.25">
      <c r="B267" s="11"/>
      <c r="C267" s="11"/>
      <c r="D267" s="1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2:26" ht="15.75" customHeight="1" x14ac:dyDescent="0.25">
      <c r="B268" s="11"/>
      <c r="C268" s="11"/>
      <c r="D268" s="1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2:26" ht="15.75" customHeight="1" x14ac:dyDescent="0.25">
      <c r="B269" s="11"/>
      <c r="C269" s="11"/>
      <c r="D269" s="1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2:26" ht="15.75" customHeight="1" x14ac:dyDescent="0.25">
      <c r="B270" s="11"/>
      <c r="C270" s="11"/>
      <c r="D270" s="1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2:26" ht="15.75" customHeight="1" x14ac:dyDescent="0.25">
      <c r="B271" s="11"/>
      <c r="C271" s="11"/>
      <c r="D271" s="1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2:26" ht="15.75" customHeight="1" x14ac:dyDescent="0.25">
      <c r="B272" s="11"/>
      <c r="C272" s="11"/>
      <c r="D272" s="11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2:26" ht="15.75" customHeight="1" x14ac:dyDescent="0.25">
      <c r="B273" s="11"/>
      <c r="C273" s="11"/>
      <c r="D273" s="1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2:26" ht="15.75" customHeight="1" x14ac:dyDescent="0.25">
      <c r="B274" s="11"/>
      <c r="C274" s="11"/>
      <c r="D274" s="11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2:26" ht="15.75" customHeight="1" x14ac:dyDescent="0.25">
      <c r="B275" s="11"/>
      <c r="C275" s="11"/>
      <c r="D275" s="1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2:26" ht="15.75" customHeight="1" x14ac:dyDescent="0.25">
      <c r="B276" s="11"/>
      <c r="C276" s="11"/>
      <c r="D276" s="11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2:26" ht="15.75" customHeight="1" x14ac:dyDescent="0.25">
      <c r="B277" s="11"/>
      <c r="C277" s="11"/>
      <c r="D277" s="1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2:26" ht="15.75" customHeight="1" x14ac:dyDescent="0.25">
      <c r="B278" s="11"/>
      <c r="C278" s="11"/>
      <c r="D278" s="1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2:26" ht="15.75" customHeight="1" x14ac:dyDescent="0.25">
      <c r="B279" s="11"/>
      <c r="C279" s="11"/>
      <c r="D279" s="1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2:26" ht="15.75" customHeight="1" x14ac:dyDescent="0.25">
      <c r="B280" s="11"/>
      <c r="C280" s="11"/>
      <c r="D280" s="1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2:26" ht="15.75" customHeight="1" x14ac:dyDescent="0.25">
      <c r="B281" s="11"/>
      <c r="C281" s="11"/>
      <c r="D281" s="1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2:26" ht="15.75" customHeight="1" x14ac:dyDescent="0.25">
      <c r="B282" s="11"/>
      <c r="C282" s="11"/>
      <c r="D282" s="1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2:26" ht="15.75" customHeight="1" x14ac:dyDescent="0.25">
      <c r="B283" s="11"/>
      <c r="C283" s="11"/>
      <c r="D283" s="11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2:26" ht="15.75" customHeight="1" x14ac:dyDescent="0.25">
      <c r="B284" s="11"/>
      <c r="C284" s="11"/>
      <c r="D284" s="1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2:26" ht="15.75" customHeight="1" x14ac:dyDescent="0.25">
      <c r="B285" s="11"/>
      <c r="C285" s="11"/>
      <c r="D285" s="1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2:26" ht="15.75" customHeight="1" x14ac:dyDescent="0.25">
      <c r="B286" s="11"/>
      <c r="C286" s="11"/>
      <c r="D286" s="11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2:26" ht="15.75" customHeight="1" x14ac:dyDescent="0.25">
      <c r="B287" s="11"/>
      <c r="C287" s="11"/>
      <c r="D287" s="1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2:26" ht="15.75" customHeight="1" x14ac:dyDescent="0.25">
      <c r="B288" s="11"/>
      <c r="C288" s="11"/>
      <c r="D288" s="1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2:26" ht="15.75" customHeight="1" x14ac:dyDescent="0.25">
      <c r="B289" s="11"/>
      <c r="C289" s="11"/>
      <c r="D289" s="1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2:26" ht="15.75" customHeight="1" x14ac:dyDescent="0.25">
      <c r="B290" s="11"/>
      <c r="C290" s="11"/>
      <c r="D290" s="11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2:26" ht="15.75" customHeight="1" x14ac:dyDescent="0.25">
      <c r="B291" s="11"/>
      <c r="C291" s="11"/>
      <c r="D291" s="1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2:26" ht="15.75" customHeight="1" x14ac:dyDescent="0.25">
      <c r="B292" s="11"/>
      <c r="C292" s="11"/>
      <c r="D292" s="11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2:26" ht="15.75" customHeight="1" x14ac:dyDescent="0.25">
      <c r="B293" s="11"/>
      <c r="C293" s="11"/>
      <c r="D293" s="1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2:26" ht="15.75" customHeight="1" x14ac:dyDescent="0.25">
      <c r="B294" s="11"/>
      <c r="C294" s="11"/>
      <c r="D294" s="1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2:26" ht="15.75" customHeight="1" x14ac:dyDescent="0.25">
      <c r="B295" s="11"/>
      <c r="C295" s="11"/>
      <c r="D295" s="1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2:26" ht="15.75" customHeight="1" x14ac:dyDescent="0.25">
      <c r="B296" s="11"/>
      <c r="C296" s="11"/>
      <c r="D296" s="1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2:26" ht="15.75" customHeight="1" x14ac:dyDescent="0.25">
      <c r="B297" s="11"/>
      <c r="C297" s="11"/>
      <c r="D297" s="1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2:26" ht="15.75" customHeight="1" x14ac:dyDescent="0.25">
      <c r="B298" s="11"/>
      <c r="C298" s="11"/>
      <c r="D298" s="1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2:26" ht="15.75" customHeight="1" x14ac:dyDescent="0.25">
      <c r="B299" s="11"/>
      <c r="C299" s="11"/>
      <c r="D299" s="1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2:26" ht="15.75" customHeight="1" x14ac:dyDescent="0.25">
      <c r="B300" s="11"/>
      <c r="C300" s="11"/>
      <c r="D300" s="1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2:26" ht="15.75" customHeight="1" x14ac:dyDescent="0.25">
      <c r="B301" s="11"/>
      <c r="C301" s="11"/>
      <c r="D301" s="1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2:26" ht="15.75" customHeight="1" x14ac:dyDescent="0.25">
      <c r="B302" s="11"/>
      <c r="C302" s="11"/>
      <c r="D302" s="1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2:26" ht="15.75" customHeight="1" x14ac:dyDescent="0.25">
      <c r="B303" s="11"/>
      <c r="C303" s="11"/>
      <c r="D303" s="11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2:26" ht="15.75" customHeight="1" x14ac:dyDescent="0.25">
      <c r="B304" s="11"/>
      <c r="C304" s="11"/>
      <c r="D304" s="1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2:26" ht="15.75" customHeight="1" x14ac:dyDescent="0.25">
      <c r="B305" s="11"/>
      <c r="C305" s="11"/>
      <c r="D305" s="11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2:26" ht="15.75" customHeight="1" x14ac:dyDescent="0.25">
      <c r="B306" s="11"/>
      <c r="C306" s="11"/>
      <c r="D306" s="1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2:26" ht="15.75" customHeight="1" x14ac:dyDescent="0.25">
      <c r="B307" s="11"/>
      <c r="C307" s="11"/>
      <c r="D307" s="11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2:26" ht="15.75" customHeight="1" x14ac:dyDescent="0.25">
      <c r="B308" s="11"/>
      <c r="C308" s="11"/>
      <c r="D308" s="1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2:26" ht="15.75" customHeight="1" x14ac:dyDescent="0.25">
      <c r="B309" s="11"/>
      <c r="C309" s="11"/>
      <c r="D309" s="1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2:26" ht="15.75" customHeight="1" x14ac:dyDescent="0.25">
      <c r="B310" s="11"/>
      <c r="C310" s="11"/>
      <c r="D310" s="1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2:26" ht="15.75" customHeight="1" x14ac:dyDescent="0.25">
      <c r="B311" s="11"/>
      <c r="C311" s="11"/>
      <c r="D311" s="1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2:26" ht="15.75" customHeight="1" x14ac:dyDescent="0.25">
      <c r="B312" s="11"/>
      <c r="C312" s="11"/>
      <c r="D312" s="1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2:26" ht="15.75" customHeight="1" x14ac:dyDescent="0.25">
      <c r="B313" s="11"/>
      <c r="C313" s="11"/>
      <c r="D313" s="1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2:26" ht="15.75" customHeight="1" x14ac:dyDescent="0.25">
      <c r="B314" s="11"/>
      <c r="C314" s="11"/>
      <c r="D314" s="1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2:26" ht="15.75" customHeight="1" x14ac:dyDescent="0.25">
      <c r="B315" s="11"/>
      <c r="C315" s="11"/>
      <c r="D315" s="1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2:26" ht="15.75" customHeight="1" x14ac:dyDescent="0.25">
      <c r="B316" s="11"/>
      <c r="C316" s="11"/>
      <c r="D316" s="1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2:26" ht="15.75" customHeight="1" x14ac:dyDescent="0.25">
      <c r="B317" s="11"/>
      <c r="C317" s="11"/>
      <c r="D317" s="1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2:26" ht="15.75" customHeight="1" x14ac:dyDescent="0.25">
      <c r="B318" s="11"/>
      <c r="C318" s="11"/>
      <c r="D318" s="1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2:26" ht="15.75" customHeight="1" x14ac:dyDescent="0.25">
      <c r="B319" s="11"/>
      <c r="C319" s="11"/>
      <c r="D319" s="1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2:26" ht="15.75" customHeight="1" x14ac:dyDescent="0.25">
      <c r="B320" s="11"/>
      <c r="C320" s="11"/>
      <c r="D320" s="11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2:26" ht="15.75" customHeight="1" x14ac:dyDescent="0.25">
      <c r="B321" s="11"/>
      <c r="C321" s="11"/>
      <c r="D321" s="1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2:26" ht="15.75" customHeight="1" x14ac:dyDescent="0.25">
      <c r="B322" s="11"/>
      <c r="C322" s="11"/>
      <c r="D322" s="11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2:26" ht="15.75" customHeight="1" x14ac:dyDescent="0.25">
      <c r="B323" s="11"/>
      <c r="C323" s="11"/>
      <c r="D323" s="1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2:26" ht="15.75" customHeight="1" x14ac:dyDescent="0.25">
      <c r="B324" s="11"/>
      <c r="C324" s="11"/>
      <c r="D324" s="11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2:26" ht="15.75" customHeight="1" x14ac:dyDescent="0.25">
      <c r="B325" s="11"/>
      <c r="C325" s="11"/>
      <c r="D325" s="1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2:26" ht="15.75" customHeight="1" x14ac:dyDescent="0.25">
      <c r="B326" s="11"/>
      <c r="C326" s="11"/>
      <c r="D326" s="1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2:26" ht="15.75" customHeight="1" x14ac:dyDescent="0.25">
      <c r="B327" s="11"/>
      <c r="C327" s="11"/>
      <c r="D327" s="1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2:26" ht="15.75" customHeight="1" x14ac:dyDescent="0.25">
      <c r="B328" s="11"/>
      <c r="C328" s="11"/>
      <c r="D328" s="1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2:26" ht="15.75" customHeight="1" x14ac:dyDescent="0.25">
      <c r="B329" s="11"/>
      <c r="C329" s="11"/>
      <c r="D329" s="11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2:26" ht="15.75" customHeight="1" x14ac:dyDescent="0.25">
      <c r="B330" s="11"/>
      <c r="C330" s="11"/>
      <c r="D330" s="1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2:26" ht="15.75" customHeight="1" x14ac:dyDescent="0.25">
      <c r="B331" s="11"/>
      <c r="C331" s="11"/>
      <c r="D331" s="11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2:26" ht="15.75" customHeight="1" x14ac:dyDescent="0.25">
      <c r="B332" s="11"/>
      <c r="C332" s="11"/>
      <c r="D332" s="1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2:26" ht="15.75" customHeight="1" x14ac:dyDescent="0.25">
      <c r="B333" s="11"/>
      <c r="C333" s="11"/>
      <c r="D333" s="11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2:26" ht="15.75" customHeight="1" x14ac:dyDescent="0.25">
      <c r="B334" s="11"/>
      <c r="C334" s="11"/>
      <c r="D334" s="1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2:26" ht="15.75" customHeight="1" x14ac:dyDescent="0.25">
      <c r="B335" s="11"/>
      <c r="C335" s="11"/>
      <c r="D335" s="1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2:26" ht="15.75" customHeight="1" x14ac:dyDescent="0.25">
      <c r="B336" s="11"/>
      <c r="C336" s="11"/>
      <c r="D336" s="11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2:26" ht="15.75" customHeight="1" x14ac:dyDescent="0.25">
      <c r="B337" s="11"/>
      <c r="C337" s="11"/>
      <c r="D337" s="1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2:26" ht="15.75" customHeight="1" x14ac:dyDescent="0.25">
      <c r="B338" s="11"/>
      <c r="C338" s="11"/>
      <c r="D338" s="11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2:26" ht="15.75" customHeight="1" x14ac:dyDescent="0.25">
      <c r="B339" s="11"/>
      <c r="C339" s="11"/>
      <c r="D339" s="1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2:26" ht="15.75" customHeight="1" x14ac:dyDescent="0.25">
      <c r="B340" s="11"/>
      <c r="C340" s="11"/>
      <c r="D340" s="1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2:26" ht="15.75" customHeight="1" x14ac:dyDescent="0.25">
      <c r="B341" s="11"/>
      <c r="C341" s="11"/>
      <c r="D341" s="1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2:26" ht="15.75" customHeight="1" x14ac:dyDescent="0.25">
      <c r="B342" s="11"/>
      <c r="C342" s="11"/>
      <c r="D342" s="11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2:26" ht="15.75" customHeight="1" x14ac:dyDescent="0.25">
      <c r="B343" s="11"/>
      <c r="C343" s="11"/>
      <c r="D343" s="1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2:26" ht="15.75" customHeight="1" x14ac:dyDescent="0.25">
      <c r="B344" s="11"/>
      <c r="C344" s="11"/>
      <c r="D344" s="11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2:26" ht="15.75" customHeight="1" x14ac:dyDescent="0.25">
      <c r="B345" s="11"/>
      <c r="C345" s="11"/>
      <c r="D345" s="1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2:26" ht="15.75" customHeight="1" x14ac:dyDescent="0.25">
      <c r="B346" s="11"/>
      <c r="C346" s="11"/>
      <c r="D346" s="1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2:26" ht="15.75" customHeight="1" x14ac:dyDescent="0.25">
      <c r="B347" s="11"/>
      <c r="C347" s="11"/>
      <c r="D347" s="1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2:26" ht="15.75" customHeight="1" x14ac:dyDescent="0.25">
      <c r="B348" s="11"/>
      <c r="C348" s="11"/>
      <c r="D348" s="1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2:26" ht="15.75" customHeight="1" x14ac:dyDescent="0.25">
      <c r="B349" s="11"/>
      <c r="C349" s="11"/>
      <c r="D349" s="1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2:26" ht="15.75" customHeight="1" x14ac:dyDescent="0.25">
      <c r="B350" s="11"/>
      <c r="C350" s="11"/>
      <c r="D350" s="11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2:26" ht="15.75" customHeight="1" x14ac:dyDescent="0.25">
      <c r="B351" s="11"/>
      <c r="C351" s="11"/>
      <c r="D351" s="1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2:26" ht="15.75" customHeight="1" x14ac:dyDescent="0.25">
      <c r="B352" s="11"/>
      <c r="C352" s="11"/>
      <c r="D352" s="11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2:26" ht="15.75" customHeight="1" x14ac:dyDescent="0.25">
      <c r="B353" s="11"/>
      <c r="C353" s="11"/>
      <c r="D353" s="1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2:26" ht="15.75" customHeight="1" x14ac:dyDescent="0.25">
      <c r="B354" s="11"/>
      <c r="C354" s="11"/>
      <c r="D354" s="1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2:26" ht="15.75" customHeight="1" x14ac:dyDescent="0.25">
      <c r="B355" s="11"/>
      <c r="C355" s="11"/>
      <c r="D355" s="1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2:26" ht="15.75" customHeight="1" x14ac:dyDescent="0.25">
      <c r="B356" s="11"/>
      <c r="C356" s="11"/>
      <c r="D356" s="1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2:26" ht="15.75" customHeight="1" x14ac:dyDescent="0.25">
      <c r="B357" s="11"/>
      <c r="C357" s="11"/>
      <c r="D357" s="11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2:26" ht="15.75" customHeight="1" x14ac:dyDescent="0.25">
      <c r="B358" s="11"/>
      <c r="C358" s="11"/>
      <c r="D358" s="1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2:26" ht="15.75" customHeight="1" x14ac:dyDescent="0.25">
      <c r="B359" s="11"/>
      <c r="C359" s="11"/>
      <c r="D359" s="1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2:26" ht="15.75" customHeight="1" x14ac:dyDescent="0.25">
      <c r="B360" s="11"/>
      <c r="C360" s="11"/>
      <c r="D360" s="11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2:26" ht="15.75" customHeight="1" x14ac:dyDescent="0.25">
      <c r="B361" s="11"/>
      <c r="C361" s="11"/>
      <c r="D361" s="1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2:26" ht="15.75" customHeight="1" x14ac:dyDescent="0.25">
      <c r="B362" s="11"/>
      <c r="C362" s="11"/>
      <c r="D362" s="1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2:26" ht="15.75" customHeight="1" x14ac:dyDescent="0.25">
      <c r="B363" s="11"/>
      <c r="C363" s="11"/>
      <c r="D363" s="1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2:26" ht="15.75" customHeight="1" x14ac:dyDescent="0.25">
      <c r="B364" s="11"/>
      <c r="C364" s="11"/>
      <c r="D364" s="11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2:26" ht="15.75" customHeight="1" x14ac:dyDescent="0.25">
      <c r="B365" s="11"/>
      <c r="C365" s="11"/>
      <c r="D365" s="1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2:26" ht="15.75" customHeight="1" x14ac:dyDescent="0.25">
      <c r="B366" s="11"/>
      <c r="C366" s="11"/>
      <c r="D366" s="1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2:26" ht="15.75" customHeight="1" x14ac:dyDescent="0.25">
      <c r="B367" s="11"/>
      <c r="C367" s="11"/>
      <c r="D367" s="1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2:26" ht="15.75" customHeight="1" x14ac:dyDescent="0.25">
      <c r="B368" s="11"/>
      <c r="C368" s="11"/>
      <c r="D368" s="1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2:26" ht="15.75" customHeight="1" x14ac:dyDescent="0.25">
      <c r="B369" s="11"/>
      <c r="C369" s="11"/>
      <c r="D369" s="1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2:26" ht="15.75" customHeight="1" x14ac:dyDescent="0.25">
      <c r="B370" s="11"/>
      <c r="C370" s="11"/>
      <c r="D370" s="1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2:26" ht="15.75" customHeight="1" x14ac:dyDescent="0.25">
      <c r="B371" s="11"/>
      <c r="C371" s="11"/>
      <c r="D371" s="1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2:26" ht="15.75" customHeight="1" x14ac:dyDescent="0.25">
      <c r="B372" s="11"/>
      <c r="C372" s="11"/>
      <c r="D372" s="1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2:26" ht="15.75" customHeight="1" x14ac:dyDescent="0.25">
      <c r="B373" s="11"/>
      <c r="C373" s="11"/>
      <c r="D373" s="1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2:26" ht="15.75" customHeight="1" x14ac:dyDescent="0.25">
      <c r="B374" s="11"/>
      <c r="C374" s="11"/>
      <c r="D374" s="1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2:26" ht="15.75" customHeight="1" x14ac:dyDescent="0.25">
      <c r="B375" s="11"/>
      <c r="C375" s="11"/>
      <c r="D375" s="1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2:26" ht="15.75" customHeight="1" x14ac:dyDescent="0.25">
      <c r="B376" s="11"/>
      <c r="C376" s="11"/>
      <c r="D376" s="1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2:26" ht="15.75" customHeight="1" x14ac:dyDescent="0.25">
      <c r="B377" s="11"/>
      <c r="C377" s="11"/>
      <c r="D377" s="1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2:26" ht="15.75" customHeight="1" x14ac:dyDescent="0.25">
      <c r="B378" s="11"/>
      <c r="C378" s="11"/>
      <c r="D378" s="1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2:26" ht="15.75" customHeight="1" x14ac:dyDescent="0.25">
      <c r="B379" s="11"/>
      <c r="C379" s="11"/>
      <c r="D379" s="11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2:26" ht="15.75" customHeight="1" x14ac:dyDescent="0.25">
      <c r="B380" s="11"/>
      <c r="C380" s="11"/>
      <c r="D380" s="1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2:26" ht="15.75" customHeight="1" x14ac:dyDescent="0.25">
      <c r="B381" s="11"/>
      <c r="C381" s="11"/>
      <c r="D381" s="11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2:26" ht="15.75" customHeight="1" x14ac:dyDescent="0.25">
      <c r="B382" s="11"/>
      <c r="C382" s="11"/>
      <c r="D382" s="1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2:26" ht="15.75" customHeight="1" x14ac:dyDescent="0.25">
      <c r="B383" s="11"/>
      <c r="C383" s="11"/>
      <c r="D383" s="1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2:26" ht="15.75" customHeight="1" x14ac:dyDescent="0.25">
      <c r="B384" s="11"/>
      <c r="C384" s="11"/>
      <c r="D384" s="1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2:26" ht="15.75" customHeight="1" x14ac:dyDescent="0.25">
      <c r="B385" s="11"/>
      <c r="C385" s="11"/>
      <c r="D385" s="1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2:26" ht="15.75" customHeight="1" x14ac:dyDescent="0.25">
      <c r="B386" s="11"/>
      <c r="C386" s="11"/>
      <c r="D386" s="1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2:26" ht="15.75" customHeight="1" x14ac:dyDescent="0.25">
      <c r="B387" s="11"/>
      <c r="C387" s="11"/>
      <c r="D387" s="1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2:26" ht="15.75" customHeight="1" x14ac:dyDescent="0.25">
      <c r="B388" s="11"/>
      <c r="C388" s="11"/>
      <c r="D388" s="1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2:26" ht="15.75" customHeight="1" x14ac:dyDescent="0.25">
      <c r="B389" s="11"/>
      <c r="C389" s="11"/>
      <c r="D389" s="1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2:26" ht="15.75" customHeight="1" x14ac:dyDescent="0.25">
      <c r="B390" s="11"/>
      <c r="C390" s="11"/>
      <c r="D390" s="1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2:26" ht="15.75" customHeight="1" x14ac:dyDescent="0.25">
      <c r="B391" s="11"/>
      <c r="C391" s="11"/>
      <c r="D391" s="1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2:26" ht="15.75" customHeight="1" x14ac:dyDescent="0.25">
      <c r="B392" s="11"/>
      <c r="C392" s="11"/>
      <c r="D392" s="1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2:26" ht="15.75" customHeight="1" x14ac:dyDescent="0.25">
      <c r="B393" s="11"/>
      <c r="C393" s="11"/>
      <c r="D393" s="1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2:26" ht="15.75" customHeight="1" x14ac:dyDescent="0.25">
      <c r="B394" s="11"/>
      <c r="C394" s="11"/>
      <c r="D394" s="1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2:26" ht="15.75" customHeight="1" x14ac:dyDescent="0.25">
      <c r="B395" s="11"/>
      <c r="C395" s="11"/>
      <c r="D395" s="1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2:26" ht="15.75" customHeight="1" x14ac:dyDescent="0.25">
      <c r="B396" s="11"/>
      <c r="C396" s="11"/>
      <c r="D396" s="1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2:26" ht="15.75" customHeight="1" x14ac:dyDescent="0.25">
      <c r="B397" s="11"/>
      <c r="C397" s="11"/>
      <c r="D397" s="1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2:26" ht="15.75" customHeight="1" x14ac:dyDescent="0.25">
      <c r="B398" s="11"/>
      <c r="C398" s="11"/>
      <c r="D398" s="1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2:26" ht="15.75" customHeight="1" x14ac:dyDescent="0.25">
      <c r="B399" s="11"/>
      <c r="C399" s="11"/>
      <c r="D399" s="1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2:26" ht="15.75" customHeight="1" x14ac:dyDescent="0.25">
      <c r="B400" s="11"/>
      <c r="C400" s="11"/>
      <c r="D400" s="1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2:26" ht="15.75" customHeight="1" x14ac:dyDescent="0.25">
      <c r="B401" s="11"/>
      <c r="C401" s="11"/>
      <c r="D401" s="1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2:26" ht="15.75" customHeight="1" x14ac:dyDescent="0.25">
      <c r="B402" s="11"/>
      <c r="C402" s="11"/>
      <c r="D402" s="1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2:26" ht="15.75" customHeight="1" x14ac:dyDescent="0.25">
      <c r="B403" s="11"/>
      <c r="C403" s="11"/>
      <c r="D403" s="1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2:26" ht="15.75" customHeight="1" x14ac:dyDescent="0.25">
      <c r="B404" s="11"/>
      <c r="C404" s="11"/>
      <c r="D404" s="1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2:26" ht="15.75" customHeight="1" x14ac:dyDescent="0.25">
      <c r="B405" s="11"/>
      <c r="C405" s="11"/>
      <c r="D405" s="1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2:26" ht="15.75" customHeight="1" x14ac:dyDescent="0.25">
      <c r="B406" s="11"/>
      <c r="C406" s="11"/>
      <c r="D406" s="1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2:26" ht="15.75" customHeight="1" x14ac:dyDescent="0.25">
      <c r="B407" s="11"/>
      <c r="C407" s="11"/>
      <c r="D407" s="1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2:26" ht="15.75" customHeight="1" x14ac:dyDescent="0.25">
      <c r="B408" s="11"/>
      <c r="C408" s="11"/>
      <c r="D408" s="1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2:26" ht="15.75" customHeight="1" x14ac:dyDescent="0.25">
      <c r="B409" s="11"/>
      <c r="C409" s="11"/>
      <c r="D409" s="1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2:26" ht="15.75" customHeight="1" x14ac:dyDescent="0.25">
      <c r="B410" s="11"/>
      <c r="C410" s="11"/>
      <c r="D410" s="1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2:26" ht="15.75" customHeight="1" x14ac:dyDescent="0.25">
      <c r="B411" s="11"/>
      <c r="C411" s="11"/>
      <c r="D411" s="1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2:26" ht="15.75" customHeight="1" x14ac:dyDescent="0.25">
      <c r="B412" s="11"/>
      <c r="C412" s="11"/>
      <c r="D412" s="1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2:26" ht="15.75" customHeight="1" x14ac:dyDescent="0.25">
      <c r="B413" s="11"/>
      <c r="C413" s="11"/>
      <c r="D413" s="1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2:26" ht="15.75" customHeight="1" x14ac:dyDescent="0.25">
      <c r="B414" s="11"/>
      <c r="C414" s="11"/>
      <c r="D414" s="1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2:26" ht="15.75" customHeight="1" x14ac:dyDescent="0.25">
      <c r="B415" s="11"/>
      <c r="C415" s="11"/>
      <c r="D415" s="1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2:26" ht="15.75" customHeight="1" x14ac:dyDescent="0.25">
      <c r="B416" s="11"/>
      <c r="C416" s="11"/>
      <c r="D416" s="1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2:26" ht="15.75" customHeight="1" x14ac:dyDescent="0.25">
      <c r="B417" s="11"/>
      <c r="C417" s="11"/>
      <c r="D417" s="1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2:26" ht="15.75" customHeight="1" x14ac:dyDescent="0.25">
      <c r="B418" s="11"/>
      <c r="C418" s="11"/>
      <c r="D418" s="1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2:26" ht="15.75" customHeight="1" x14ac:dyDescent="0.25">
      <c r="B419" s="11"/>
      <c r="C419" s="11"/>
      <c r="D419" s="1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2:26" ht="15.75" customHeight="1" x14ac:dyDescent="0.25">
      <c r="B420" s="11"/>
      <c r="C420" s="11"/>
      <c r="D420" s="1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2:26" ht="15.75" customHeight="1" x14ac:dyDescent="0.25">
      <c r="B421" s="11"/>
      <c r="C421" s="11"/>
      <c r="D421" s="1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2:26" ht="15.75" customHeight="1" x14ac:dyDescent="0.25">
      <c r="B422" s="11"/>
      <c r="C422" s="11"/>
      <c r="D422" s="1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2:26" ht="15.75" customHeight="1" x14ac:dyDescent="0.25">
      <c r="B423" s="11"/>
      <c r="C423" s="11"/>
      <c r="D423" s="1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2:26" ht="15.75" customHeight="1" x14ac:dyDescent="0.25">
      <c r="B424" s="11"/>
      <c r="C424" s="11"/>
      <c r="D424" s="1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2:26" ht="15.75" customHeight="1" x14ac:dyDescent="0.25">
      <c r="B425" s="11"/>
      <c r="C425" s="11"/>
      <c r="D425" s="1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2:26" ht="15.75" customHeight="1" x14ac:dyDescent="0.25">
      <c r="B426" s="11"/>
      <c r="C426" s="11"/>
      <c r="D426" s="1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2:26" ht="15.75" customHeight="1" x14ac:dyDescent="0.25">
      <c r="B427" s="11"/>
      <c r="C427" s="11"/>
      <c r="D427" s="1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2:26" ht="15.75" customHeight="1" x14ac:dyDescent="0.25">
      <c r="B428" s="11"/>
      <c r="C428" s="11"/>
      <c r="D428" s="1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2:26" ht="15.75" customHeight="1" x14ac:dyDescent="0.25">
      <c r="B429" s="11"/>
      <c r="C429" s="11"/>
      <c r="D429" s="1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2:26" ht="15.75" customHeight="1" x14ac:dyDescent="0.25">
      <c r="B430" s="11"/>
      <c r="C430" s="11"/>
      <c r="D430" s="1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2:26" ht="15.75" customHeight="1" x14ac:dyDescent="0.25">
      <c r="B431" s="11"/>
      <c r="C431" s="11"/>
      <c r="D431" s="1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2:26" ht="15.75" customHeight="1" x14ac:dyDescent="0.25">
      <c r="B432" s="11"/>
      <c r="C432" s="11"/>
      <c r="D432" s="1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2:26" ht="15.75" customHeight="1" x14ac:dyDescent="0.25">
      <c r="B433" s="11"/>
      <c r="C433" s="11"/>
      <c r="D433" s="1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2:26" ht="15.75" customHeight="1" x14ac:dyDescent="0.25">
      <c r="B434" s="11"/>
      <c r="C434" s="11"/>
      <c r="D434" s="1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2:26" ht="15.75" customHeight="1" x14ac:dyDescent="0.25">
      <c r="B435" s="11"/>
      <c r="C435" s="11"/>
      <c r="D435" s="1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2:26" ht="15.75" customHeight="1" x14ac:dyDescent="0.25">
      <c r="B436" s="11"/>
      <c r="C436" s="11"/>
      <c r="D436" s="11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2:26" ht="15.75" customHeight="1" x14ac:dyDescent="0.25">
      <c r="B437" s="11"/>
      <c r="C437" s="11"/>
      <c r="D437" s="1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2:26" ht="15.75" customHeight="1" x14ac:dyDescent="0.25">
      <c r="B438" s="11"/>
      <c r="C438" s="11"/>
      <c r="D438" s="11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2:26" ht="15.75" customHeight="1" x14ac:dyDescent="0.25">
      <c r="B439" s="11"/>
      <c r="C439" s="11"/>
      <c r="D439" s="1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2:26" ht="15.75" customHeight="1" x14ac:dyDescent="0.25">
      <c r="B440" s="11"/>
      <c r="C440" s="11"/>
      <c r="D440" s="11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2:26" ht="15.75" customHeight="1" x14ac:dyDescent="0.25">
      <c r="B441" s="11"/>
      <c r="C441" s="11"/>
      <c r="D441" s="1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2:26" ht="15.75" customHeight="1" x14ac:dyDescent="0.25">
      <c r="B442" s="11"/>
      <c r="C442" s="11"/>
      <c r="D442" s="1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2:26" ht="15.75" customHeight="1" x14ac:dyDescent="0.25">
      <c r="B443" s="11"/>
      <c r="C443" s="11"/>
      <c r="D443" s="11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2:26" ht="15.75" customHeight="1" x14ac:dyDescent="0.25">
      <c r="B444" s="11"/>
      <c r="C444" s="11"/>
      <c r="D444" s="1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2:26" ht="15.75" customHeight="1" x14ac:dyDescent="0.25">
      <c r="B445" s="11"/>
      <c r="C445" s="11"/>
      <c r="D445" s="1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2:26" ht="15.75" customHeight="1" x14ac:dyDescent="0.25">
      <c r="B446" s="11"/>
      <c r="C446" s="11"/>
      <c r="D446" s="1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2:26" ht="15.75" customHeight="1" x14ac:dyDescent="0.25">
      <c r="B447" s="11"/>
      <c r="C447" s="11"/>
      <c r="D447" s="1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2:26" ht="15.75" customHeight="1" x14ac:dyDescent="0.25">
      <c r="B448" s="11"/>
      <c r="C448" s="11"/>
      <c r="D448" s="1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2:26" ht="15.75" customHeight="1" x14ac:dyDescent="0.25">
      <c r="B449" s="11"/>
      <c r="C449" s="11"/>
      <c r="D449" s="1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2:26" ht="15.75" customHeight="1" x14ac:dyDescent="0.25">
      <c r="B450" s="11"/>
      <c r="C450" s="11"/>
      <c r="D450" s="1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2:26" ht="15.75" customHeight="1" x14ac:dyDescent="0.25">
      <c r="B451" s="11"/>
      <c r="C451" s="11"/>
      <c r="D451" s="1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2:26" ht="15.75" customHeight="1" x14ac:dyDescent="0.25">
      <c r="B452" s="11"/>
      <c r="C452" s="11"/>
      <c r="D452" s="11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2:26" ht="15.75" customHeight="1" x14ac:dyDescent="0.25">
      <c r="B453" s="11"/>
      <c r="C453" s="11"/>
      <c r="D453" s="11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2:26" ht="15.75" customHeight="1" x14ac:dyDescent="0.25">
      <c r="B454" s="11"/>
      <c r="C454" s="11"/>
      <c r="D454" s="1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2:26" ht="15.75" customHeight="1" x14ac:dyDescent="0.25">
      <c r="B455" s="11"/>
      <c r="C455" s="11"/>
      <c r="D455" s="1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2:26" ht="15.75" customHeight="1" x14ac:dyDescent="0.25">
      <c r="B456" s="11"/>
      <c r="C456" s="11"/>
      <c r="D456" s="1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2:26" ht="15.75" customHeight="1" x14ac:dyDescent="0.25">
      <c r="B457" s="11"/>
      <c r="C457" s="11"/>
      <c r="D457" s="1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2:26" ht="15.75" customHeight="1" x14ac:dyDescent="0.25">
      <c r="B458" s="11"/>
      <c r="C458" s="11"/>
      <c r="D458" s="1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2:26" ht="15.75" customHeight="1" x14ac:dyDescent="0.25">
      <c r="B459" s="11"/>
      <c r="C459" s="11"/>
      <c r="D459" s="1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2:26" ht="15.75" customHeight="1" x14ac:dyDescent="0.25">
      <c r="B460" s="11"/>
      <c r="C460" s="11"/>
      <c r="D460" s="1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2:26" ht="15.75" customHeight="1" x14ac:dyDescent="0.25">
      <c r="B461" s="11"/>
      <c r="C461" s="11"/>
      <c r="D461" s="1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2:26" ht="15.75" customHeight="1" x14ac:dyDescent="0.25">
      <c r="B462" s="11"/>
      <c r="C462" s="11"/>
      <c r="D462" s="1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2:26" ht="15.75" customHeight="1" x14ac:dyDescent="0.25">
      <c r="B463" s="11"/>
      <c r="C463" s="11"/>
      <c r="D463" s="1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2:26" ht="15.75" customHeight="1" x14ac:dyDescent="0.25">
      <c r="B464" s="11"/>
      <c r="C464" s="11"/>
      <c r="D464" s="11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2:26" ht="15.75" customHeight="1" x14ac:dyDescent="0.25">
      <c r="B465" s="11"/>
      <c r="C465" s="11"/>
      <c r="D465" s="1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2:26" ht="15.75" customHeight="1" x14ac:dyDescent="0.25">
      <c r="B466" s="11"/>
      <c r="C466" s="11"/>
      <c r="D466" s="11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2:26" ht="15.75" customHeight="1" x14ac:dyDescent="0.25">
      <c r="B467" s="11"/>
      <c r="C467" s="11"/>
      <c r="D467" s="1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2:26" ht="15.75" customHeight="1" x14ac:dyDescent="0.25">
      <c r="B468" s="11"/>
      <c r="C468" s="11"/>
      <c r="D468" s="1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2:26" ht="15.75" customHeight="1" x14ac:dyDescent="0.25">
      <c r="B469" s="11"/>
      <c r="C469" s="11"/>
      <c r="D469" s="11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2:26" ht="15.75" customHeight="1" x14ac:dyDescent="0.25">
      <c r="B470" s="11"/>
      <c r="C470" s="11"/>
      <c r="D470" s="1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2:26" ht="15.75" customHeight="1" x14ac:dyDescent="0.25">
      <c r="B471" s="11"/>
      <c r="C471" s="11"/>
      <c r="D471" s="1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2:26" ht="15.75" customHeight="1" x14ac:dyDescent="0.25">
      <c r="B472" s="11"/>
      <c r="C472" s="11"/>
      <c r="D472" s="11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2:26" ht="15.75" customHeight="1" x14ac:dyDescent="0.25">
      <c r="B473" s="11"/>
      <c r="C473" s="11"/>
      <c r="D473" s="1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2:26" ht="15.75" customHeight="1" x14ac:dyDescent="0.25">
      <c r="B474" s="11"/>
      <c r="C474" s="11"/>
      <c r="D474" s="11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2:26" ht="15.75" customHeight="1" x14ac:dyDescent="0.25">
      <c r="B475" s="11"/>
      <c r="C475" s="11"/>
      <c r="D475" s="11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2:26" ht="15.75" customHeight="1" x14ac:dyDescent="0.25">
      <c r="B476" s="11"/>
      <c r="C476" s="11"/>
      <c r="D476" s="1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2:26" ht="15.75" customHeight="1" x14ac:dyDescent="0.25">
      <c r="B477" s="11"/>
      <c r="C477" s="11"/>
      <c r="D477" s="1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2:26" ht="15.75" customHeight="1" x14ac:dyDescent="0.25">
      <c r="B478" s="11"/>
      <c r="C478" s="11"/>
      <c r="D478" s="11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2:26" ht="15.75" customHeight="1" x14ac:dyDescent="0.25">
      <c r="B479" s="11"/>
      <c r="C479" s="11"/>
      <c r="D479" s="1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2:26" ht="15.75" customHeight="1" x14ac:dyDescent="0.25">
      <c r="B480" s="11"/>
      <c r="C480" s="11"/>
      <c r="D480" s="1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2:26" ht="15.75" customHeight="1" x14ac:dyDescent="0.25">
      <c r="B481" s="11"/>
      <c r="C481" s="11"/>
      <c r="D481" s="1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2:26" ht="15.75" customHeight="1" x14ac:dyDescent="0.25">
      <c r="B482" s="11"/>
      <c r="C482" s="11"/>
      <c r="D482" s="11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2:26" ht="15.75" customHeight="1" x14ac:dyDescent="0.25">
      <c r="B483" s="11"/>
      <c r="C483" s="11"/>
      <c r="D483" s="1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2:26" ht="15.75" customHeight="1" x14ac:dyDescent="0.25">
      <c r="B484" s="11"/>
      <c r="C484" s="11"/>
      <c r="D484" s="1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2:26" ht="15.75" customHeight="1" x14ac:dyDescent="0.25">
      <c r="B485" s="11"/>
      <c r="C485" s="11"/>
      <c r="D485" s="1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2:26" ht="15.75" customHeight="1" x14ac:dyDescent="0.25">
      <c r="B486" s="11"/>
      <c r="C486" s="11"/>
      <c r="D486" s="1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2:26" ht="15.75" customHeight="1" x14ac:dyDescent="0.25">
      <c r="B487" s="11"/>
      <c r="C487" s="11"/>
      <c r="D487" s="1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2:26" ht="15.75" customHeight="1" x14ac:dyDescent="0.25">
      <c r="B488" s="11"/>
      <c r="C488" s="11"/>
      <c r="D488" s="1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2:26" ht="15.75" customHeight="1" x14ac:dyDescent="0.25">
      <c r="B489" s="11"/>
      <c r="C489" s="11"/>
      <c r="D489" s="1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2:26" ht="15.75" customHeight="1" x14ac:dyDescent="0.25">
      <c r="B490" s="11"/>
      <c r="C490" s="11"/>
      <c r="D490" s="1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2:26" ht="15.75" customHeight="1" x14ac:dyDescent="0.25">
      <c r="B491" s="11"/>
      <c r="C491" s="11"/>
      <c r="D491" s="1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2:26" ht="15.75" customHeight="1" x14ac:dyDescent="0.25">
      <c r="B492" s="11"/>
      <c r="C492" s="11"/>
      <c r="D492" s="11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2:26" ht="15.75" customHeight="1" x14ac:dyDescent="0.25">
      <c r="B493" s="11"/>
      <c r="C493" s="11"/>
      <c r="D493" s="1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2:26" ht="15.75" customHeight="1" x14ac:dyDescent="0.25">
      <c r="B494" s="11"/>
      <c r="C494" s="11"/>
      <c r="D494" s="11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2:26" ht="15.75" customHeight="1" x14ac:dyDescent="0.25">
      <c r="B495" s="11"/>
      <c r="C495" s="11"/>
      <c r="D495" s="1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2:26" ht="15.75" customHeight="1" x14ac:dyDescent="0.25">
      <c r="B496" s="11"/>
      <c r="C496" s="11"/>
      <c r="D496" s="1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2:26" ht="15.75" customHeight="1" x14ac:dyDescent="0.25">
      <c r="B497" s="11"/>
      <c r="C497" s="11"/>
      <c r="D497" s="1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2:26" ht="15.75" customHeight="1" x14ac:dyDescent="0.25">
      <c r="B498" s="11"/>
      <c r="C498" s="11"/>
      <c r="D498" s="1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2:26" ht="15.75" customHeight="1" x14ac:dyDescent="0.25">
      <c r="B499" s="11"/>
      <c r="C499" s="11"/>
      <c r="D499" s="1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2:26" ht="15.75" customHeight="1" x14ac:dyDescent="0.25">
      <c r="B500" s="11"/>
      <c r="C500" s="11"/>
      <c r="D500" s="1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2:26" ht="15.75" customHeight="1" x14ac:dyDescent="0.25">
      <c r="B501" s="11"/>
      <c r="C501" s="11"/>
      <c r="D501" s="1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2:26" ht="15.75" customHeight="1" x14ac:dyDescent="0.25">
      <c r="B502" s="11"/>
      <c r="C502" s="11"/>
      <c r="D502" s="1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2:26" ht="15.75" customHeight="1" x14ac:dyDescent="0.25">
      <c r="B503" s="11"/>
      <c r="C503" s="11"/>
      <c r="D503" s="1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2:26" ht="15.75" customHeight="1" x14ac:dyDescent="0.25">
      <c r="B504" s="11"/>
      <c r="C504" s="11"/>
      <c r="D504" s="1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2:26" ht="15.75" customHeight="1" x14ac:dyDescent="0.25">
      <c r="B505" s="11"/>
      <c r="C505" s="11"/>
      <c r="D505" s="1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2:26" ht="15.75" customHeight="1" x14ac:dyDescent="0.25">
      <c r="B506" s="11"/>
      <c r="C506" s="11"/>
      <c r="D506" s="1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2:26" ht="15.75" customHeight="1" x14ac:dyDescent="0.25">
      <c r="B507" s="11"/>
      <c r="C507" s="11"/>
      <c r="D507" s="1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2:26" ht="15.75" customHeight="1" x14ac:dyDescent="0.25">
      <c r="B508" s="11"/>
      <c r="C508" s="11"/>
      <c r="D508" s="1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2:26" ht="15.75" customHeight="1" x14ac:dyDescent="0.25">
      <c r="B509" s="11"/>
      <c r="C509" s="11"/>
      <c r="D509" s="1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2:26" ht="15.75" customHeight="1" x14ac:dyDescent="0.25">
      <c r="B510" s="11"/>
      <c r="C510" s="11"/>
      <c r="D510" s="1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2:26" ht="15.75" customHeight="1" x14ac:dyDescent="0.25">
      <c r="B511" s="11"/>
      <c r="C511" s="11"/>
      <c r="D511" s="1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2:26" ht="15.75" customHeight="1" x14ac:dyDescent="0.25">
      <c r="B512" s="11"/>
      <c r="C512" s="11"/>
      <c r="D512" s="1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2:26" ht="15.75" customHeight="1" x14ac:dyDescent="0.25">
      <c r="B513" s="11"/>
      <c r="C513" s="11"/>
      <c r="D513" s="1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2:26" ht="15.75" customHeight="1" x14ac:dyDescent="0.25">
      <c r="B514" s="11"/>
      <c r="C514" s="11"/>
      <c r="D514" s="1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2:26" ht="15.75" customHeight="1" x14ac:dyDescent="0.25">
      <c r="B515" s="11"/>
      <c r="C515" s="11"/>
      <c r="D515" s="1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2:26" ht="15.75" customHeight="1" x14ac:dyDescent="0.25">
      <c r="B516" s="11"/>
      <c r="C516" s="11"/>
      <c r="D516" s="1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2:26" ht="15.75" customHeight="1" x14ac:dyDescent="0.25">
      <c r="B517" s="11"/>
      <c r="C517" s="11"/>
      <c r="D517" s="1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2:26" ht="15.75" customHeight="1" x14ac:dyDescent="0.25">
      <c r="B518" s="11"/>
      <c r="C518" s="11"/>
      <c r="D518" s="1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2:26" ht="15.75" customHeight="1" x14ac:dyDescent="0.25">
      <c r="B519" s="11"/>
      <c r="C519" s="11"/>
      <c r="D519" s="1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2:26" ht="15.75" customHeight="1" x14ac:dyDescent="0.25">
      <c r="B520" s="11"/>
      <c r="C520" s="11"/>
      <c r="D520" s="1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2:26" ht="15.75" customHeight="1" x14ac:dyDescent="0.25">
      <c r="B521" s="11"/>
      <c r="C521" s="11"/>
      <c r="D521" s="1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2:26" ht="15.75" customHeight="1" x14ac:dyDescent="0.25">
      <c r="B522" s="11"/>
      <c r="C522" s="11"/>
      <c r="D522" s="1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2:26" ht="15.75" customHeight="1" x14ac:dyDescent="0.25">
      <c r="B523" s="11"/>
      <c r="C523" s="11"/>
      <c r="D523" s="1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2:26" ht="15.75" customHeight="1" x14ac:dyDescent="0.25">
      <c r="B524" s="11"/>
      <c r="C524" s="11"/>
      <c r="D524" s="1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2:26" ht="15.75" customHeight="1" x14ac:dyDescent="0.25">
      <c r="B525" s="11"/>
      <c r="C525" s="11"/>
      <c r="D525" s="1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2:26" ht="15.75" customHeight="1" x14ac:dyDescent="0.25">
      <c r="B526" s="11"/>
      <c r="C526" s="11"/>
      <c r="D526" s="1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2:26" ht="15.75" customHeight="1" x14ac:dyDescent="0.25">
      <c r="B527" s="11"/>
      <c r="C527" s="11"/>
      <c r="D527" s="1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2:26" ht="15.75" customHeight="1" x14ac:dyDescent="0.25">
      <c r="B528" s="11"/>
      <c r="C528" s="11"/>
      <c r="D528" s="1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2:26" ht="15.75" customHeight="1" x14ac:dyDescent="0.25">
      <c r="B529" s="11"/>
      <c r="C529" s="11"/>
      <c r="D529" s="1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2:26" ht="15.75" customHeight="1" x14ac:dyDescent="0.25">
      <c r="B530" s="11"/>
      <c r="C530" s="11"/>
      <c r="D530" s="1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2:26" ht="15.75" customHeight="1" x14ac:dyDescent="0.25">
      <c r="B531" s="11"/>
      <c r="C531" s="11"/>
      <c r="D531" s="1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2:26" ht="15.75" customHeight="1" x14ac:dyDescent="0.25">
      <c r="B532" s="11"/>
      <c r="C532" s="11"/>
      <c r="D532" s="1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2:26" ht="15.75" customHeight="1" x14ac:dyDescent="0.25">
      <c r="B533" s="11"/>
      <c r="C533" s="11"/>
      <c r="D533" s="1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2:26" ht="15.75" customHeight="1" x14ac:dyDescent="0.25">
      <c r="B534" s="11"/>
      <c r="C534" s="11"/>
      <c r="D534" s="1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2:26" ht="15.75" customHeight="1" x14ac:dyDescent="0.25">
      <c r="B535" s="11"/>
      <c r="C535" s="11"/>
      <c r="D535" s="1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2:26" ht="15.75" customHeight="1" x14ac:dyDescent="0.25">
      <c r="B536" s="11"/>
      <c r="C536" s="11"/>
      <c r="D536" s="1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2:26" ht="15.75" customHeight="1" x14ac:dyDescent="0.25">
      <c r="B537" s="11"/>
      <c r="C537" s="11"/>
      <c r="D537" s="1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2:26" ht="15.75" customHeight="1" x14ac:dyDescent="0.25">
      <c r="B538" s="11"/>
      <c r="C538" s="11"/>
      <c r="D538" s="1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2:26" ht="15.75" customHeight="1" x14ac:dyDescent="0.25">
      <c r="B539" s="11"/>
      <c r="C539" s="11"/>
      <c r="D539" s="1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2:26" ht="15.75" customHeight="1" x14ac:dyDescent="0.25">
      <c r="B540" s="11"/>
      <c r="C540" s="11"/>
      <c r="D540" s="1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2:26" ht="15.75" customHeight="1" x14ac:dyDescent="0.25">
      <c r="B541" s="11"/>
      <c r="C541" s="11"/>
      <c r="D541" s="1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2:26" ht="15.75" customHeight="1" x14ac:dyDescent="0.25">
      <c r="B542" s="11"/>
      <c r="C542" s="11"/>
      <c r="D542" s="1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2:26" ht="15.75" customHeight="1" x14ac:dyDescent="0.25">
      <c r="B543" s="11"/>
      <c r="C543" s="11"/>
      <c r="D543" s="1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2:26" ht="15.75" customHeight="1" x14ac:dyDescent="0.25">
      <c r="B544" s="11"/>
      <c r="C544" s="11"/>
      <c r="D544" s="1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2:26" ht="15.75" customHeight="1" x14ac:dyDescent="0.25">
      <c r="B545" s="11"/>
      <c r="C545" s="11"/>
      <c r="D545" s="11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2:26" ht="15.75" customHeight="1" x14ac:dyDescent="0.25">
      <c r="B546" s="11"/>
      <c r="C546" s="11"/>
      <c r="D546" s="11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2:26" ht="15.75" customHeight="1" x14ac:dyDescent="0.25">
      <c r="B547" s="11"/>
      <c r="C547" s="11"/>
      <c r="D547" s="1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2:26" ht="15.75" customHeight="1" x14ac:dyDescent="0.25">
      <c r="B548" s="11"/>
      <c r="C548" s="11"/>
      <c r="D548" s="1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2:26" ht="15.75" customHeight="1" x14ac:dyDescent="0.25">
      <c r="B549" s="11"/>
      <c r="C549" s="11"/>
      <c r="D549" s="1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2:26" ht="15.75" customHeight="1" x14ac:dyDescent="0.25">
      <c r="B550" s="11"/>
      <c r="C550" s="11"/>
      <c r="D550" s="1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2:26" ht="15.75" customHeight="1" x14ac:dyDescent="0.25">
      <c r="B551" s="11"/>
      <c r="C551" s="11"/>
      <c r="D551" s="1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2:26" ht="15.75" customHeight="1" x14ac:dyDescent="0.25">
      <c r="B552" s="11"/>
      <c r="C552" s="11"/>
      <c r="D552" s="1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2:26" ht="15.75" customHeight="1" x14ac:dyDescent="0.25">
      <c r="B553" s="11"/>
      <c r="C553" s="11"/>
      <c r="D553" s="1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2:26" ht="15.75" customHeight="1" x14ac:dyDescent="0.25">
      <c r="B554" s="11"/>
      <c r="C554" s="11"/>
      <c r="D554" s="11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2:26" ht="15.75" customHeight="1" x14ac:dyDescent="0.25">
      <c r="B555" s="11"/>
      <c r="C555" s="11"/>
      <c r="D555" s="1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2:26" ht="15.75" customHeight="1" x14ac:dyDescent="0.25">
      <c r="B556" s="11"/>
      <c r="C556" s="11"/>
      <c r="D556" s="11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2:26" ht="15.75" customHeight="1" x14ac:dyDescent="0.25">
      <c r="B557" s="11"/>
      <c r="C557" s="11"/>
      <c r="D557" s="1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2:26" ht="15.75" customHeight="1" x14ac:dyDescent="0.25">
      <c r="B558" s="11"/>
      <c r="C558" s="11"/>
      <c r="D558" s="1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2:26" ht="15.75" customHeight="1" x14ac:dyDescent="0.25">
      <c r="B559" s="11"/>
      <c r="C559" s="11"/>
      <c r="D559" s="1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2:26" ht="15.75" customHeight="1" x14ac:dyDescent="0.25">
      <c r="B560" s="11"/>
      <c r="C560" s="11"/>
      <c r="D560" s="1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2:26" ht="15.75" customHeight="1" x14ac:dyDescent="0.25">
      <c r="B561" s="11"/>
      <c r="C561" s="11"/>
      <c r="D561" s="1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2:26" ht="15.75" customHeight="1" x14ac:dyDescent="0.25">
      <c r="B562" s="11"/>
      <c r="C562" s="11"/>
      <c r="D562" s="1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2:26" ht="15.75" customHeight="1" x14ac:dyDescent="0.25">
      <c r="B563" s="11"/>
      <c r="C563" s="11"/>
      <c r="D563" s="1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2:26" ht="15.75" customHeight="1" x14ac:dyDescent="0.25">
      <c r="B564" s="11"/>
      <c r="C564" s="11"/>
      <c r="D564" s="1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2:26" ht="15.75" customHeight="1" x14ac:dyDescent="0.25">
      <c r="B565" s="11"/>
      <c r="C565" s="11"/>
      <c r="D565" s="1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2:26" ht="15.75" customHeight="1" x14ac:dyDescent="0.25">
      <c r="B566" s="11"/>
      <c r="C566" s="11"/>
      <c r="D566" s="1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2:26" ht="15.75" customHeight="1" x14ac:dyDescent="0.25">
      <c r="B567" s="11"/>
      <c r="C567" s="11"/>
      <c r="D567" s="1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2:26" ht="15.75" customHeight="1" x14ac:dyDescent="0.25">
      <c r="B568" s="11"/>
      <c r="C568" s="11"/>
      <c r="D568" s="1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2:26" ht="15.75" customHeight="1" x14ac:dyDescent="0.25">
      <c r="B569" s="11"/>
      <c r="C569" s="11"/>
      <c r="D569" s="1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2:26" ht="15.75" customHeight="1" x14ac:dyDescent="0.25">
      <c r="B570" s="11"/>
      <c r="C570" s="11"/>
      <c r="D570" s="1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2:26" ht="15.75" customHeight="1" x14ac:dyDescent="0.25">
      <c r="B571" s="11"/>
      <c r="C571" s="11"/>
      <c r="D571" s="1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2:26" ht="15.75" customHeight="1" x14ac:dyDescent="0.25">
      <c r="B572" s="11"/>
      <c r="C572" s="11"/>
      <c r="D572" s="1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2:26" ht="15.75" customHeight="1" x14ac:dyDescent="0.25">
      <c r="B573" s="11"/>
      <c r="C573" s="11"/>
      <c r="D573" s="1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2:26" ht="15.75" customHeight="1" x14ac:dyDescent="0.25">
      <c r="B574" s="11"/>
      <c r="C574" s="11"/>
      <c r="D574" s="1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2:26" ht="15.75" customHeight="1" x14ac:dyDescent="0.25">
      <c r="B575" s="11"/>
      <c r="C575" s="11"/>
      <c r="D575" s="1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2:26" ht="15.75" customHeight="1" x14ac:dyDescent="0.25">
      <c r="B576" s="11"/>
      <c r="C576" s="11"/>
      <c r="D576" s="1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2:26" ht="15.75" customHeight="1" x14ac:dyDescent="0.25">
      <c r="B577" s="11"/>
      <c r="C577" s="11"/>
      <c r="D577" s="1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2:26" ht="15.75" customHeight="1" x14ac:dyDescent="0.25">
      <c r="B578" s="11"/>
      <c r="C578" s="11"/>
      <c r="D578" s="1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2:26" ht="15.75" customHeight="1" x14ac:dyDescent="0.25">
      <c r="B579" s="11"/>
      <c r="C579" s="11"/>
      <c r="D579" s="1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2:26" ht="15.75" customHeight="1" x14ac:dyDescent="0.25">
      <c r="B580" s="11"/>
      <c r="C580" s="11"/>
      <c r="D580" s="1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2:26" ht="15.75" customHeight="1" x14ac:dyDescent="0.25">
      <c r="B581" s="11"/>
      <c r="C581" s="11"/>
      <c r="D581" s="1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2:26" ht="15.75" customHeight="1" x14ac:dyDescent="0.25">
      <c r="B582" s="11"/>
      <c r="C582" s="11"/>
      <c r="D582" s="1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2:26" ht="15.75" customHeight="1" x14ac:dyDescent="0.25">
      <c r="B583" s="11"/>
      <c r="C583" s="11"/>
      <c r="D583" s="1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2:26" ht="15.75" customHeight="1" x14ac:dyDescent="0.25">
      <c r="B584" s="11"/>
      <c r="C584" s="11"/>
      <c r="D584" s="1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2:26" ht="15.75" customHeight="1" x14ac:dyDescent="0.25">
      <c r="B585" s="11"/>
      <c r="C585" s="11"/>
      <c r="D585" s="1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2:26" ht="15.75" customHeight="1" x14ac:dyDescent="0.25">
      <c r="B586" s="11"/>
      <c r="C586" s="11"/>
      <c r="D586" s="1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2:26" ht="15.75" customHeight="1" x14ac:dyDescent="0.25">
      <c r="B587" s="11"/>
      <c r="C587" s="11"/>
      <c r="D587" s="1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2:26" ht="15.75" customHeight="1" x14ac:dyDescent="0.25">
      <c r="B588" s="11"/>
      <c r="C588" s="11"/>
      <c r="D588" s="1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2:26" ht="15.75" customHeight="1" x14ac:dyDescent="0.25">
      <c r="B589" s="11"/>
      <c r="C589" s="11"/>
      <c r="D589" s="1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2:26" ht="15.75" customHeight="1" x14ac:dyDescent="0.25">
      <c r="B590" s="11"/>
      <c r="C590" s="11"/>
      <c r="D590" s="1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2:26" ht="15.75" customHeight="1" x14ac:dyDescent="0.25">
      <c r="B591" s="11"/>
      <c r="C591" s="11"/>
      <c r="D591" s="1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2:26" ht="15.75" customHeight="1" x14ac:dyDescent="0.25">
      <c r="B592" s="11"/>
      <c r="C592" s="11"/>
      <c r="D592" s="1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2:26" ht="15.75" customHeight="1" x14ac:dyDescent="0.25">
      <c r="B593" s="11"/>
      <c r="C593" s="11"/>
      <c r="D593" s="1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2:26" ht="15.75" customHeight="1" x14ac:dyDescent="0.25">
      <c r="B594" s="11"/>
      <c r="C594" s="11"/>
      <c r="D594" s="1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2:26" ht="15.75" customHeight="1" x14ac:dyDescent="0.25">
      <c r="B595" s="11"/>
      <c r="C595" s="11"/>
      <c r="D595" s="1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2:26" ht="15.75" customHeight="1" x14ac:dyDescent="0.25">
      <c r="B596" s="11"/>
      <c r="C596" s="11"/>
      <c r="D596" s="1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2:26" ht="15.75" customHeight="1" x14ac:dyDescent="0.25">
      <c r="B597" s="11"/>
      <c r="C597" s="11"/>
      <c r="D597" s="1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2:26" ht="15.75" customHeight="1" x14ac:dyDescent="0.25">
      <c r="B598" s="11"/>
      <c r="C598" s="11"/>
      <c r="D598" s="1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2:26" ht="15.75" customHeight="1" x14ac:dyDescent="0.25">
      <c r="B599" s="11"/>
      <c r="C599" s="11"/>
      <c r="D599" s="1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2:26" ht="15.75" customHeight="1" x14ac:dyDescent="0.25">
      <c r="B600" s="11"/>
      <c r="C600" s="11"/>
      <c r="D600" s="1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2:26" ht="15.75" customHeight="1" x14ac:dyDescent="0.25">
      <c r="B601" s="11"/>
      <c r="C601" s="11"/>
      <c r="D601" s="1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2:26" ht="15.75" customHeight="1" x14ac:dyDescent="0.25">
      <c r="B602" s="11"/>
      <c r="C602" s="11"/>
      <c r="D602" s="1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2:26" ht="15.75" customHeight="1" x14ac:dyDescent="0.25">
      <c r="B603" s="11"/>
      <c r="C603" s="11"/>
      <c r="D603" s="1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2:26" ht="15.75" customHeight="1" x14ac:dyDescent="0.25">
      <c r="B604" s="11"/>
      <c r="C604" s="11"/>
      <c r="D604" s="1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2:26" ht="15.75" customHeight="1" x14ac:dyDescent="0.25">
      <c r="B605" s="11"/>
      <c r="C605" s="11"/>
      <c r="D605" s="1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2:26" ht="15.75" customHeight="1" x14ac:dyDescent="0.25">
      <c r="B606" s="11"/>
      <c r="C606" s="11"/>
      <c r="D606" s="1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2:26" ht="15.75" customHeight="1" x14ac:dyDescent="0.25">
      <c r="B607" s="11"/>
      <c r="C607" s="11"/>
      <c r="D607" s="1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2:26" ht="15.75" customHeight="1" x14ac:dyDescent="0.25">
      <c r="B608" s="11"/>
      <c r="C608" s="11"/>
      <c r="D608" s="1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2:26" ht="15.75" customHeight="1" x14ac:dyDescent="0.25">
      <c r="B609" s="11"/>
      <c r="C609" s="11"/>
      <c r="D609" s="1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2:26" ht="15.75" customHeight="1" x14ac:dyDescent="0.25">
      <c r="B610" s="11"/>
      <c r="C610" s="11"/>
      <c r="D610" s="1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2:26" ht="15.75" customHeight="1" x14ac:dyDescent="0.25">
      <c r="B611" s="11"/>
      <c r="C611" s="11"/>
      <c r="D611" s="1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2:26" ht="15.75" customHeight="1" x14ac:dyDescent="0.25">
      <c r="B612" s="11"/>
      <c r="C612" s="11"/>
      <c r="D612" s="1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2:26" ht="15.75" customHeight="1" x14ac:dyDescent="0.25">
      <c r="B613" s="11"/>
      <c r="C613" s="11"/>
      <c r="D613" s="1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2:26" ht="15.75" customHeight="1" x14ac:dyDescent="0.25">
      <c r="B614" s="11"/>
      <c r="C614" s="11"/>
      <c r="D614" s="1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2:26" ht="15.75" customHeight="1" x14ac:dyDescent="0.25">
      <c r="B615" s="11"/>
      <c r="C615" s="11"/>
      <c r="D615" s="1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2:26" ht="15.75" customHeight="1" x14ac:dyDescent="0.25">
      <c r="B616" s="11"/>
      <c r="C616" s="11"/>
      <c r="D616" s="1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2:26" ht="15.75" customHeight="1" x14ac:dyDescent="0.25">
      <c r="B617" s="11"/>
      <c r="C617" s="11"/>
      <c r="D617" s="1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2:26" ht="15.75" customHeight="1" x14ac:dyDescent="0.25">
      <c r="B618" s="11"/>
      <c r="C618" s="11"/>
      <c r="D618" s="1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2:26" ht="15.75" customHeight="1" x14ac:dyDescent="0.25">
      <c r="B619" s="11"/>
      <c r="C619" s="11"/>
      <c r="D619" s="1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2:26" ht="15.75" customHeight="1" x14ac:dyDescent="0.25">
      <c r="B620" s="11"/>
      <c r="C620" s="11"/>
      <c r="D620" s="1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2:26" ht="15.75" customHeight="1" x14ac:dyDescent="0.25">
      <c r="B621" s="11"/>
      <c r="C621" s="11"/>
      <c r="D621" s="1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2:26" ht="15.75" customHeight="1" x14ac:dyDescent="0.25">
      <c r="B622" s="11"/>
      <c r="C622" s="11"/>
      <c r="D622" s="1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2:26" ht="15.75" customHeight="1" x14ac:dyDescent="0.25">
      <c r="B623" s="11"/>
      <c r="C623" s="11"/>
      <c r="D623" s="1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2:26" ht="15.75" customHeight="1" x14ac:dyDescent="0.25">
      <c r="B624" s="11"/>
      <c r="C624" s="11"/>
      <c r="D624" s="1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2:26" ht="15.75" customHeight="1" x14ac:dyDescent="0.25">
      <c r="B625" s="11"/>
      <c r="C625" s="11"/>
      <c r="D625" s="1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2:26" ht="15.75" customHeight="1" x14ac:dyDescent="0.25">
      <c r="B626" s="11"/>
      <c r="C626" s="11"/>
      <c r="D626" s="1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2:26" ht="15.75" customHeight="1" x14ac:dyDescent="0.25">
      <c r="B627" s="11"/>
      <c r="C627" s="11"/>
      <c r="D627" s="1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2:26" ht="15.75" customHeight="1" x14ac:dyDescent="0.25">
      <c r="B628" s="11"/>
      <c r="C628" s="11"/>
      <c r="D628" s="1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2:26" ht="15.75" customHeight="1" x14ac:dyDescent="0.25">
      <c r="B629" s="11"/>
      <c r="C629" s="11"/>
      <c r="D629" s="1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2:26" ht="15.75" customHeight="1" x14ac:dyDescent="0.25">
      <c r="B630" s="11"/>
      <c r="C630" s="11"/>
      <c r="D630" s="1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2:26" ht="15.75" customHeight="1" x14ac:dyDescent="0.25">
      <c r="B631" s="11"/>
      <c r="C631" s="11"/>
      <c r="D631" s="1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2:26" ht="15.75" customHeight="1" x14ac:dyDescent="0.25">
      <c r="B632" s="11"/>
      <c r="C632" s="11"/>
      <c r="D632" s="1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2:26" ht="15.75" customHeight="1" x14ac:dyDescent="0.25">
      <c r="B633" s="11"/>
      <c r="C633" s="11"/>
      <c r="D633" s="1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2:26" ht="15.75" customHeight="1" x14ac:dyDescent="0.25">
      <c r="B634" s="11"/>
      <c r="C634" s="11"/>
      <c r="D634" s="1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2:26" ht="15.75" customHeight="1" x14ac:dyDescent="0.25">
      <c r="B635" s="11"/>
      <c r="C635" s="11"/>
      <c r="D635" s="1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2:26" ht="15.75" customHeight="1" x14ac:dyDescent="0.25">
      <c r="B636" s="11"/>
      <c r="C636" s="11"/>
      <c r="D636" s="1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2:26" ht="15.75" customHeight="1" x14ac:dyDescent="0.25">
      <c r="B637" s="11"/>
      <c r="C637" s="11"/>
      <c r="D637" s="1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2:26" ht="15.75" customHeight="1" x14ac:dyDescent="0.25">
      <c r="B638" s="11"/>
      <c r="C638" s="11"/>
      <c r="D638" s="1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2:26" ht="15.75" customHeight="1" x14ac:dyDescent="0.25">
      <c r="B639" s="11"/>
      <c r="C639" s="11"/>
      <c r="D639" s="1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2:26" ht="15.75" customHeight="1" x14ac:dyDescent="0.25">
      <c r="B640" s="11"/>
      <c r="C640" s="11"/>
      <c r="D640" s="1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2:26" ht="15.75" customHeight="1" x14ac:dyDescent="0.25">
      <c r="B641" s="11"/>
      <c r="C641" s="11"/>
      <c r="D641" s="1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2:26" ht="15.75" customHeight="1" x14ac:dyDescent="0.25">
      <c r="B642" s="11"/>
      <c r="C642" s="11"/>
      <c r="D642" s="1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2:26" ht="15.75" customHeight="1" x14ac:dyDescent="0.25">
      <c r="B643" s="11"/>
      <c r="C643" s="11"/>
      <c r="D643" s="1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2:26" ht="15.75" customHeight="1" x14ac:dyDescent="0.25">
      <c r="B644" s="11"/>
      <c r="C644" s="11"/>
      <c r="D644" s="1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2:26" ht="15.75" customHeight="1" x14ac:dyDescent="0.25">
      <c r="B645" s="11"/>
      <c r="C645" s="11"/>
      <c r="D645" s="1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2:26" ht="15.75" customHeight="1" x14ac:dyDescent="0.25">
      <c r="B646" s="11"/>
      <c r="C646" s="11"/>
      <c r="D646" s="1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2:26" ht="15.75" customHeight="1" x14ac:dyDescent="0.25">
      <c r="B647" s="11"/>
      <c r="C647" s="11"/>
      <c r="D647" s="1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2:26" ht="15.75" customHeight="1" x14ac:dyDescent="0.25">
      <c r="B648" s="11"/>
      <c r="C648" s="11"/>
      <c r="D648" s="1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2:26" ht="15.75" customHeight="1" x14ac:dyDescent="0.25">
      <c r="B649" s="11"/>
      <c r="C649" s="11"/>
      <c r="D649" s="1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2:26" ht="15.75" customHeight="1" x14ac:dyDescent="0.25">
      <c r="B650" s="11"/>
      <c r="C650" s="11"/>
      <c r="D650" s="1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2:26" ht="15.75" customHeight="1" x14ac:dyDescent="0.25">
      <c r="B651" s="11"/>
      <c r="C651" s="11"/>
      <c r="D651" s="1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2:26" ht="15.75" customHeight="1" x14ac:dyDescent="0.25">
      <c r="B652" s="11"/>
      <c r="C652" s="11"/>
      <c r="D652" s="1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2:26" ht="15.75" customHeight="1" x14ac:dyDescent="0.25">
      <c r="B653" s="11"/>
      <c r="C653" s="11"/>
      <c r="D653" s="1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2:26" ht="15.75" customHeight="1" x14ac:dyDescent="0.25">
      <c r="B654" s="11"/>
      <c r="C654" s="11"/>
      <c r="D654" s="1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2:26" ht="15.75" customHeight="1" x14ac:dyDescent="0.25">
      <c r="B655" s="11"/>
      <c r="C655" s="11"/>
      <c r="D655" s="1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2:26" ht="15.75" customHeight="1" x14ac:dyDescent="0.25">
      <c r="B656" s="11"/>
      <c r="C656" s="11"/>
      <c r="D656" s="1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2:26" ht="15.75" customHeight="1" x14ac:dyDescent="0.25">
      <c r="B657" s="11"/>
      <c r="C657" s="11"/>
      <c r="D657" s="1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2:26" ht="15.75" customHeight="1" x14ac:dyDescent="0.25">
      <c r="B658" s="11"/>
      <c r="C658" s="11"/>
      <c r="D658" s="1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2:26" ht="15.75" customHeight="1" x14ac:dyDescent="0.25">
      <c r="B659" s="11"/>
      <c r="C659" s="11"/>
      <c r="D659" s="1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2:26" ht="15.75" customHeight="1" x14ac:dyDescent="0.25">
      <c r="B660" s="11"/>
      <c r="C660" s="11"/>
      <c r="D660" s="1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2:26" ht="15.75" customHeight="1" x14ac:dyDescent="0.25">
      <c r="B661" s="11"/>
      <c r="C661" s="11"/>
      <c r="D661" s="1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2:26" ht="15.75" customHeight="1" x14ac:dyDescent="0.25">
      <c r="B662" s="11"/>
      <c r="C662" s="11"/>
      <c r="D662" s="1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2:26" ht="15.75" customHeight="1" x14ac:dyDescent="0.25">
      <c r="B663" s="11"/>
      <c r="C663" s="11"/>
      <c r="D663" s="1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2:26" ht="15.75" customHeight="1" x14ac:dyDescent="0.25">
      <c r="B664" s="11"/>
      <c r="C664" s="11"/>
      <c r="D664" s="1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2:26" ht="15.75" customHeight="1" x14ac:dyDescent="0.25">
      <c r="B665" s="11"/>
      <c r="C665" s="11"/>
      <c r="D665" s="1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2:26" ht="15.75" customHeight="1" x14ac:dyDescent="0.25">
      <c r="B666" s="11"/>
      <c r="C666" s="11"/>
      <c r="D666" s="1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2:26" ht="15.75" customHeight="1" x14ac:dyDescent="0.25">
      <c r="B667" s="11"/>
      <c r="C667" s="11"/>
      <c r="D667" s="1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2:26" ht="15.75" customHeight="1" x14ac:dyDescent="0.25">
      <c r="B668" s="11"/>
      <c r="C668" s="11"/>
      <c r="D668" s="1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2:26" ht="15.75" customHeight="1" x14ac:dyDescent="0.25">
      <c r="B669" s="11"/>
      <c r="C669" s="11"/>
      <c r="D669" s="1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2:26" ht="15.75" customHeight="1" x14ac:dyDescent="0.25">
      <c r="B670" s="11"/>
      <c r="C670" s="11"/>
      <c r="D670" s="1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2:26" ht="15.75" customHeight="1" x14ac:dyDescent="0.25">
      <c r="B671" s="11"/>
      <c r="C671" s="11"/>
      <c r="D671" s="1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2:26" ht="15.75" customHeight="1" x14ac:dyDescent="0.25">
      <c r="B672" s="11"/>
      <c r="C672" s="11"/>
      <c r="D672" s="1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2:26" ht="15.75" customHeight="1" x14ac:dyDescent="0.25">
      <c r="B673" s="11"/>
      <c r="C673" s="11"/>
      <c r="D673" s="1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2:26" ht="15.75" customHeight="1" x14ac:dyDescent="0.25">
      <c r="B674" s="11"/>
      <c r="C674" s="11"/>
      <c r="D674" s="1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2:26" ht="15.75" customHeight="1" x14ac:dyDescent="0.25">
      <c r="B675" s="11"/>
      <c r="C675" s="11"/>
      <c r="D675" s="1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2:26" ht="15.75" customHeight="1" x14ac:dyDescent="0.25">
      <c r="B676" s="11"/>
      <c r="C676" s="11"/>
      <c r="D676" s="1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2:26" ht="15.75" customHeight="1" x14ac:dyDescent="0.25">
      <c r="B677" s="11"/>
      <c r="C677" s="11"/>
      <c r="D677" s="1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2:26" ht="15.75" customHeight="1" x14ac:dyDescent="0.25">
      <c r="B678" s="11"/>
      <c r="C678" s="11"/>
      <c r="D678" s="1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2:26" ht="15.75" customHeight="1" x14ac:dyDescent="0.25">
      <c r="B679" s="11"/>
      <c r="C679" s="11"/>
      <c r="D679" s="1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2:26" ht="15.75" customHeight="1" x14ac:dyDescent="0.25">
      <c r="B680" s="11"/>
      <c r="C680" s="11"/>
      <c r="D680" s="1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2:26" ht="15.75" customHeight="1" x14ac:dyDescent="0.25">
      <c r="B681" s="11"/>
      <c r="C681" s="11"/>
      <c r="D681" s="1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2:26" ht="15.75" customHeight="1" x14ac:dyDescent="0.25">
      <c r="B682" s="11"/>
      <c r="C682" s="11"/>
      <c r="D682" s="1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2:26" ht="15.75" customHeight="1" x14ac:dyDescent="0.25">
      <c r="B683" s="11"/>
      <c r="C683" s="11"/>
      <c r="D683" s="1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2:26" ht="15.75" customHeight="1" x14ac:dyDescent="0.25">
      <c r="B684" s="11"/>
      <c r="C684" s="11"/>
      <c r="D684" s="1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2:26" ht="15.75" customHeight="1" x14ac:dyDescent="0.25">
      <c r="B685" s="11"/>
      <c r="C685" s="11"/>
      <c r="D685" s="1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2:26" ht="15.75" customHeight="1" x14ac:dyDescent="0.25">
      <c r="B686" s="11"/>
      <c r="C686" s="11"/>
      <c r="D686" s="1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2:26" ht="15.75" customHeight="1" x14ac:dyDescent="0.25">
      <c r="B687" s="11"/>
      <c r="C687" s="11"/>
      <c r="D687" s="1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2:26" ht="15.75" customHeight="1" x14ac:dyDescent="0.25">
      <c r="B688" s="11"/>
      <c r="C688" s="11"/>
      <c r="D688" s="1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2:26" ht="15.75" customHeight="1" x14ac:dyDescent="0.25">
      <c r="B689" s="11"/>
      <c r="C689" s="11"/>
      <c r="D689" s="1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2:26" ht="15.75" customHeight="1" x14ac:dyDescent="0.25">
      <c r="B690" s="11"/>
      <c r="C690" s="11"/>
      <c r="D690" s="1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2:26" ht="15.75" customHeight="1" x14ac:dyDescent="0.25">
      <c r="B691" s="11"/>
      <c r="C691" s="11"/>
      <c r="D691" s="1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2:26" ht="15.75" customHeight="1" x14ac:dyDescent="0.25">
      <c r="B692" s="11"/>
      <c r="C692" s="11"/>
      <c r="D692" s="1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2:26" ht="15.75" customHeight="1" x14ac:dyDescent="0.25">
      <c r="B693" s="11"/>
      <c r="C693" s="11"/>
      <c r="D693" s="1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2:26" ht="15.75" customHeight="1" x14ac:dyDescent="0.25">
      <c r="B694" s="11"/>
      <c r="C694" s="11"/>
      <c r="D694" s="1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2:26" ht="15.75" customHeight="1" x14ac:dyDescent="0.25">
      <c r="B695" s="11"/>
      <c r="C695" s="11"/>
      <c r="D695" s="1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2:26" ht="15.75" customHeight="1" x14ac:dyDescent="0.25">
      <c r="B696" s="11"/>
      <c r="C696" s="11"/>
      <c r="D696" s="1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2:26" ht="15.75" customHeight="1" x14ac:dyDescent="0.25">
      <c r="B697" s="11"/>
      <c r="C697" s="11"/>
      <c r="D697" s="1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2:26" ht="15.75" customHeight="1" x14ac:dyDescent="0.25">
      <c r="B698" s="11"/>
      <c r="C698" s="11"/>
      <c r="D698" s="1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2:26" ht="15.75" customHeight="1" x14ac:dyDescent="0.25">
      <c r="B699" s="11"/>
      <c r="C699" s="11"/>
      <c r="D699" s="1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2:26" ht="15.75" customHeight="1" x14ac:dyDescent="0.25">
      <c r="B700" s="11"/>
      <c r="C700" s="11"/>
      <c r="D700" s="1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2:26" ht="15.75" customHeight="1" x14ac:dyDescent="0.25">
      <c r="B701" s="11"/>
      <c r="C701" s="11"/>
      <c r="D701" s="1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2:26" ht="15.75" customHeight="1" x14ac:dyDescent="0.25">
      <c r="B702" s="11"/>
      <c r="C702" s="11"/>
      <c r="D702" s="1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2:26" ht="15.75" customHeight="1" x14ac:dyDescent="0.25">
      <c r="B703" s="11"/>
      <c r="C703" s="11"/>
      <c r="D703" s="1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2:26" ht="15.75" customHeight="1" x14ac:dyDescent="0.25">
      <c r="B704" s="11"/>
      <c r="C704" s="11"/>
      <c r="D704" s="1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2:26" ht="15.75" customHeight="1" x14ac:dyDescent="0.25">
      <c r="B705" s="11"/>
      <c r="C705" s="11"/>
      <c r="D705" s="1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2:26" ht="15.75" customHeight="1" x14ac:dyDescent="0.25">
      <c r="B706" s="11"/>
      <c r="C706" s="11"/>
      <c r="D706" s="1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2:26" ht="15.75" customHeight="1" x14ac:dyDescent="0.25">
      <c r="B707" s="11"/>
      <c r="C707" s="11"/>
      <c r="D707" s="1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2:26" ht="15.75" customHeight="1" x14ac:dyDescent="0.25">
      <c r="B708" s="11"/>
      <c r="C708" s="11"/>
      <c r="D708" s="1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2:26" ht="15.75" customHeight="1" x14ac:dyDescent="0.25">
      <c r="B709" s="11"/>
      <c r="C709" s="11"/>
      <c r="D709" s="1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2:26" ht="15.75" customHeight="1" x14ac:dyDescent="0.25">
      <c r="B710" s="11"/>
      <c r="C710" s="11"/>
      <c r="D710" s="1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2:26" ht="15.75" customHeight="1" x14ac:dyDescent="0.25">
      <c r="B711" s="11"/>
      <c r="C711" s="11"/>
      <c r="D711" s="1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2:26" ht="15.75" customHeight="1" x14ac:dyDescent="0.25">
      <c r="B712" s="11"/>
      <c r="C712" s="11"/>
      <c r="D712" s="1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2:26" ht="15.75" customHeight="1" x14ac:dyDescent="0.25">
      <c r="B713" s="11"/>
      <c r="C713" s="11"/>
      <c r="D713" s="1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2:26" ht="15.75" customHeight="1" x14ac:dyDescent="0.25">
      <c r="B714" s="11"/>
      <c r="C714" s="11"/>
      <c r="D714" s="1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2:26" ht="15.75" customHeight="1" x14ac:dyDescent="0.25">
      <c r="B715" s="11"/>
      <c r="C715" s="11"/>
      <c r="D715" s="1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2:26" ht="15.75" customHeight="1" x14ac:dyDescent="0.25">
      <c r="B716" s="11"/>
      <c r="C716" s="11"/>
      <c r="D716" s="1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2:26" ht="15.75" customHeight="1" x14ac:dyDescent="0.25">
      <c r="B717" s="11"/>
      <c r="C717" s="11"/>
      <c r="D717" s="1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2:26" ht="15.75" customHeight="1" x14ac:dyDescent="0.25">
      <c r="B718" s="11"/>
      <c r="C718" s="11"/>
      <c r="D718" s="1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2:26" ht="15.75" customHeight="1" x14ac:dyDescent="0.25">
      <c r="B719" s="11"/>
      <c r="C719" s="11"/>
      <c r="D719" s="1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2:26" ht="15.75" customHeight="1" x14ac:dyDescent="0.25">
      <c r="B720" s="11"/>
      <c r="C720" s="11"/>
      <c r="D720" s="1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2:26" ht="15.75" customHeight="1" x14ac:dyDescent="0.25">
      <c r="B721" s="11"/>
      <c r="C721" s="11"/>
      <c r="D721" s="11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2:26" ht="15.75" customHeight="1" x14ac:dyDescent="0.25">
      <c r="B722" s="11"/>
      <c r="C722" s="11"/>
      <c r="D722" s="11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2:26" ht="15.75" customHeight="1" x14ac:dyDescent="0.25">
      <c r="B723" s="11"/>
      <c r="C723" s="11"/>
      <c r="D723" s="11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2:26" ht="15.75" customHeight="1" x14ac:dyDescent="0.25">
      <c r="B724" s="11"/>
      <c r="C724" s="11"/>
      <c r="D724" s="11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2:26" ht="15.75" customHeight="1" x14ac:dyDescent="0.25">
      <c r="B725" s="11"/>
      <c r="C725" s="11"/>
      <c r="D725" s="11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2:26" ht="15.75" customHeight="1" x14ac:dyDescent="0.25">
      <c r="B726" s="11"/>
      <c r="C726" s="11"/>
      <c r="D726" s="11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2:26" ht="15.75" customHeight="1" x14ac:dyDescent="0.25">
      <c r="B727" s="11"/>
      <c r="C727" s="11"/>
      <c r="D727" s="11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2:26" ht="15.75" customHeight="1" x14ac:dyDescent="0.25">
      <c r="B728" s="11"/>
      <c r="C728" s="11"/>
      <c r="D728" s="11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2:26" ht="15.75" customHeight="1" x14ac:dyDescent="0.25">
      <c r="B729" s="11"/>
      <c r="C729" s="11"/>
      <c r="D729" s="11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2:26" ht="15.75" customHeight="1" x14ac:dyDescent="0.25">
      <c r="B730" s="11"/>
      <c r="C730" s="11"/>
      <c r="D730" s="11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2:26" ht="15.75" customHeight="1" x14ac:dyDescent="0.25">
      <c r="B731" s="11"/>
      <c r="C731" s="11"/>
      <c r="D731" s="11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2:26" ht="15.75" customHeight="1" x14ac:dyDescent="0.25">
      <c r="B732" s="11"/>
      <c r="C732" s="11"/>
      <c r="D732" s="11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2:26" ht="15.75" customHeight="1" x14ac:dyDescent="0.25">
      <c r="B733" s="11"/>
      <c r="C733" s="11"/>
      <c r="D733" s="11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2:26" ht="15.75" customHeight="1" x14ac:dyDescent="0.25">
      <c r="B734" s="11"/>
      <c r="C734" s="11"/>
      <c r="D734" s="11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2:26" ht="15.75" customHeight="1" x14ac:dyDescent="0.25">
      <c r="B735" s="11"/>
      <c r="C735" s="11"/>
      <c r="D735" s="11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2:26" ht="15.75" customHeight="1" x14ac:dyDescent="0.25">
      <c r="B736" s="11"/>
      <c r="C736" s="11"/>
      <c r="D736" s="11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2:26" ht="15.75" customHeight="1" x14ac:dyDescent="0.25">
      <c r="B737" s="11"/>
      <c r="C737" s="11"/>
      <c r="D737" s="1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2:26" ht="15.75" customHeight="1" x14ac:dyDescent="0.25">
      <c r="B738" s="11"/>
      <c r="C738" s="11"/>
      <c r="D738" s="1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2:26" ht="15.75" customHeight="1" x14ac:dyDescent="0.25">
      <c r="B739" s="11"/>
      <c r="C739" s="11"/>
      <c r="D739" s="11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2:26" ht="15.75" customHeight="1" x14ac:dyDescent="0.25">
      <c r="B740" s="11"/>
      <c r="C740" s="11"/>
      <c r="D740" s="11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2:26" ht="15.75" customHeight="1" x14ac:dyDescent="0.25">
      <c r="B741" s="11"/>
      <c r="C741" s="11"/>
      <c r="D741" s="11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2:26" ht="15.75" customHeight="1" x14ac:dyDescent="0.25">
      <c r="B742" s="11"/>
      <c r="C742" s="11"/>
      <c r="D742" s="11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2:26" ht="15.75" customHeight="1" x14ac:dyDescent="0.25">
      <c r="B743" s="11"/>
      <c r="C743" s="11"/>
      <c r="D743" s="11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2:26" ht="15.75" customHeight="1" x14ac:dyDescent="0.25">
      <c r="B744" s="11"/>
      <c r="C744" s="11"/>
      <c r="D744" s="11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2:26" ht="15.75" customHeight="1" x14ac:dyDescent="0.25">
      <c r="B745" s="11"/>
      <c r="C745" s="11"/>
      <c r="D745" s="11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2:26" ht="15.75" customHeight="1" x14ac:dyDescent="0.25">
      <c r="B746" s="11"/>
      <c r="C746" s="11"/>
      <c r="D746" s="11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2:26" ht="15.75" customHeight="1" x14ac:dyDescent="0.25">
      <c r="B747" s="11"/>
      <c r="C747" s="11"/>
      <c r="D747" s="11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2:26" ht="15.75" customHeight="1" x14ac:dyDescent="0.25">
      <c r="B748" s="11"/>
      <c r="C748" s="11"/>
      <c r="D748" s="11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2:26" ht="15.75" customHeight="1" x14ac:dyDescent="0.25">
      <c r="B749" s="11"/>
      <c r="C749" s="11"/>
      <c r="D749" s="11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2:26" ht="15.75" customHeight="1" x14ac:dyDescent="0.25">
      <c r="B750" s="11"/>
      <c r="C750" s="11"/>
      <c r="D750" s="11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2:26" ht="15.75" customHeight="1" x14ac:dyDescent="0.25">
      <c r="B751" s="11"/>
      <c r="C751" s="11"/>
      <c r="D751" s="11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2:26" ht="15.75" customHeight="1" x14ac:dyDescent="0.25">
      <c r="B752" s="11"/>
      <c r="C752" s="11"/>
      <c r="D752" s="11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2:26" ht="15.75" customHeight="1" x14ac:dyDescent="0.25">
      <c r="B753" s="11"/>
      <c r="C753" s="11"/>
      <c r="D753" s="11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2:26" ht="15.75" customHeight="1" x14ac:dyDescent="0.25">
      <c r="B754" s="11"/>
      <c r="C754" s="11"/>
      <c r="D754" s="11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2:26" ht="15.75" customHeight="1" x14ac:dyDescent="0.25">
      <c r="B755" s="11"/>
      <c r="C755" s="11"/>
      <c r="D755" s="11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2:26" ht="15.75" customHeight="1" x14ac:dyDescent="0.25">
      <c r="B756" s="11"/>
      <c r="C756" s="11"/>
      <c r="D756" s="11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2:26" ht="15.75" customHeight="1" x14ac:dyDescent="0.25">
      <c r="B757" s="11"/>
      <c r="C757" s="11"/>
      <c r="D757" s="11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2:26" ht="15.75" customHeight="1" x14ac:dyDescent="0.25">
      <c r="B758" s="11"/>
      <c r="C758" s="11"/>
      <c r="D758" s="11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2:26" ht="15.75" customHeight="1" x14ac:dyDescent="0.25">
      <c r="B759" s="11"/>
      <c r="C759" s="11"/>
      <c r="D759" s="11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2:26" ht="15.75" customHeight="1" x14ac:dyDescent="0.25">
      <c r="B760" s="11"/>
      <c r="C760" s="11"/>
      <c r="D760" s="11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2:26" ht="15.75" customHeight="1" x14ac:dyDescent="0.25">
      <c r="B761" s="11"/>
      <c r="C761" s="11"/>
      <c r="D761" s="11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2:26" ht="15.75" customHeight="1" x14ac:dyDescent="0.25">
      <c r="B762" s="11"/>
      <c r="C762" s="11"/>
      <c r="D762" s="11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2:26" ht="15.75" customHeight="1" x14ac:dyDescent="0.25">
      <c r="B763" s="11"/>
      <c r="C763" s="11"/>
      <c r="D763" s="11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2:26" ht="15.75" customHeight="1" x14ac:dyDescent="0.25">
      <c r="B764" s="11"/>
      <c r="C764" s="11"/>
      <c r="D764" s="11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2:26" ht="15.75" customHeight="1" x14ac:dyDescent="0.25">
      <c r="B765" s="11"/>
      <c r="C765" s="11"/>
      <c r="D765" s="11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2:26" ht="15.75" customHeight="1" x14ac:dyDescent="0.25">
      <c r="B766" s="11"/>
      <c r="C766" s="11"/>
      <c r="D766" s="11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2:26" ht="15.75" customHeight="1" x14ac:dyDescent="0.25">
      <c r="B767" s="11"/>
      <c r="C767" s="11"/>
      <c r="D767" s="11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2:26" ht="15.75" customHeight="1" x14ac:dyDescent="0.25">
      <c r="B768" s="11"/>
      <c r="C768" s="11"/>
      <c r="D768" s="11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2:26" ht="15.75" customHeight="1" x14ac:dyDescent="0.25">
      <c r="B769" s="11"/>
      <c r="C769" s="11"/>
      <c r="D769" s="11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2:26" ht="15.75" customHeight="1" x14ac:dyDescent="0.25">
      <c r="B770" s="11"/>
      <c r="C770" s="11"/>
      <c r="D770" s="11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2:26" ht="15.75" customHeight="1" x14ac:dyDescent="0.25">
      <c r="B771" s="11"/>
      <c r="C771" s="11"/>
      <c r="D771" s="11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2:26" ht="15.75" customHeight="1" x14ac:dyDescent="0.25">
      <c r="B772" s="11"/>
      <c r="C772" s="11"/>
      <c r="D772" s="11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2:26" ht="15.75" customHeight="1" x14ac:dyDescent="0.25">
      <c r="B773" s="11"/>
      <c r="C773" s="11"/>
      <c r="D773" s="11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2:26" ht="15.75" customHeight="1" x14ac:dyDescent="0.25">
      <c r="B774" s="11"/>
      <c r="C774" s="11"/>
      <c r="D774" s="11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2:26" ht="15.75" customHeight="1" x14ac:dyDescent="0.25">
      <c r="B775" s="11"/>
      <c r="C775" s="11"/>
      <c r="D775" s="11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2:26" ht="15.75" customHeight="1" x14ac:dyDescent="0.25">
      <c r="B776" s="11"/>
      <c r="C776" s="11"/>
      <c r="D776" s="11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2:26" ht="15.75" customHeight="1" x14ac:dyDescent="0.25">
      <c r="B777" s="11"/>
      <c r="C777" s="11"/>
      <c r="D777" s="11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2:26" ht="15.75" customHeight="1" x14ac:dyDescent="0.25">
      <c r="B778" s="11"/>
      <c r="C778" s="11"/>
      <c r="D778" s="11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2:26" ht="15.75" customHeight="1" x14ac:dyDescent="0.25">
      <c r="B779" s="11"/>
      <c r="C779" s="11"/>
      <c r="D779" s="11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2:26" ht="15.75" customHeight="1" x14ac:dyDescent="0.25">
      <c r="B780" s="11"/>
      <c r="C780" s="11"/>
      <c r="D780" s="11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2:26" ht="15.75" customHeight="1" x14ac:dyDescent="0.25">
      <c r="B781" s="11"/>
      <c r="C781" s="11"/>
      <c r="D781" s="11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2:26" ht="15.75" customHeight="1" x14ac:dyDescent="0.25">
      <c r="B782" s="11"/>
      <c r="C782" s="11"/>
      <c r="D782" s="11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2:26" ht="15.75" customHeight="1" x14ac:dyDescent="0.25">
      <c r="B783" s="11"/>
      <c r="C783" s="11"/>
      <c r="D783" s="11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2:26" ht="15.75" customHeight="1" x14ac:dyDescent="0.25">
      <c r="B784" s="11"/>
      <c r="C784" s="11"/>
      <c r="D784" s="11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2:26" ht="15.75" customHeight="1" x14ac:dyDescent="0.25">
      <c r="B785" s="11"/>
      <c r="C785" s="11"/>
      <c r="D785" s="11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2:26" ht="15.75" customHeight="1" x14ac:dyDescent="0.25">
      <c r="B786" s="11"/>
      <c r="C786" s="11"/>
      <c r="D786" s="11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2:26" ht="15.75" customHeight="1" x14ac:dyDescent="0.25">
      <c r="B787" s="11"/>
      <c r="C787" s="11"/>
      <c r="D787" s="11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2:26" ht="15.75" customHeight="1" x14ac:dyDescent="0.25">
      <c r="B788" s="11"/>
      <c r="C788" s="11"/>
      <c r="D788" s="11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2:26" ht="15.75" customHeight="1" x14ac:dyDescent="0.25">
      <c r="B789" s="11"/>
      <c r="C789" s="11"/>
      <c r="D789" s="11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2:26" ht="15.75" customHeight="1" x14ac:dyDescent="0.25">
      <c r="B790" s="11"/>
      <c r="C790" s="11"/>
      <c r="D790" s="11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2:26" ht="15.75" customHeight="1" x14ac:dyDescent="0.25">
      <c r="B791" s="11"/>
      <c r="C791" s="11"/>
      <c r="D791" s="11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2:26" ht="15.75" customHeight="1" x14ac:dyDescent="0.25">
      <c r="B792" s="11"/>
      <c r="C792" s="11"/>
      <c r="D792" s="11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2:26" ht="15.75" customHeight="1" x14ac:dyDescent="0.25">
      <c r="B793" s="11"/>
      <c r="C793" s="11"/>
      <c r="D793" s="11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2:26" ht="15.75" customHeight="1" x14ac:dyDescent="0.25">
      <c r="B794" s="11"/>
      <c r="C794" s="11"/>
      <c r="D794" s="11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2:26" ht="15.75" customHeight="1" x14ac:dyDescent="0.25">
      <c r="B795" s="11"/>
      <c r="C795" s="11"/>
      <c r="D795" s="11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2:26" ht="15.75" customHeight="1" x14ac:dyDescent="0.25">
      <c r="B796" s="11"/>
      <c r="C796" s="11"/>
      <c r="D796" s="11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2:26" ht="15.75" customHeight="1" x14ac:dyDescent="0.25">
      <c r="B797" s="11"/>
      <c r="C797" s="11"/>
      <c r="D797" s="11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2:26" ht="15.75" customHeight="1" x14ac:dyDescent="0.25">
      <c r="B798" s="11"/>
      <c r="C798" s="11"/>
      <c r="D798" s="11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2:26" ht="15.75" customHeight="1" x14ac:dyDescent="0.25">
      <c r="B799" s="11"/>
      <c r="C799" s="11"/>
      <c r="D799" s="11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2:26" ht="15.75" customHeight="1" x14ac:dyDescent="0.25">
      <c r="B800" s="11"/>
      <c r="C800" s="11"/>
      <c r="D800" s="11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2:26" ht="15.75" customHeight="1" x14ac:dyDescent="0.25">
      <c r="B801" s="11"/>
      <c r="C801" s="11"/>
      <c r="D801" s="11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2:26" ht="15.75" customHeight="1" x14ac:dyDescent="0.25">
      <c r="B802" s="11"/>
      <c r="C802" s="11"/>
      <c r="D802" s="11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2:26" ht="15.75" customHeight="1" x14ac:dyDescent="0.25">
      <c r="B803" s="11"/>
      <c r="C803" s="11"/>
      <c r="D803" s="11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2:26" ht="15.75" customHeight="1" x14ac:dyDescent="0.25">
      <c r="B804" s="11"/>
      <c r="C804" s="11"/>
      <c r="D804" s="11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2:26" ht="15.75" customHeight="1" x14ac:dyDescent="0.25">
      <c r="B805" s="11"/>
      <c r="C805" s="11"/>
      <c r="D805" s="11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2:26" ht="15.75" customHeight="1" x14ac:dyDescent="0.25">
      <c r="B806" s="11"/>
      <c r="C806" s="11"/>
      <c r="D806" s="11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2:26" ht="15.75" customHeight="1" x14ac:dyDescent="0.25">
      <c r="B807" s="11"/>
      <c r="C807" s="11"/>
      <c r="D807" s="11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2:26" ht="15.75" customHeight="1" x14ac:dyDescent="0.25">
      <c r="B808" s="11"/>
      <c r="C808" s="11"/>
      <c r="D808" s="11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2:26" ht="15.75" customHeight="1" x14ac:dyDescent="0.25">
      <c r="B809" s="11"/>
      <c r="C809" s="11"/>
      <c r="D809" s="11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2:26" ht="15.75" customHeight="1" x14ac:dyDescent="0.25">
      <c r="B810" s="11"/>
      <c r="C810" s="11"/>
      <c r="D810" s="11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2:26" ht="15.75" customHeight="1" x14ac:dyDescent="0.25">
      <c r="B811" s="11"/>
      <c r="C811" s="11"/>
      <c r="D811" s="11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2:26" ht="15.75" customHeight="1" x14ac:dyDescent="0.25">
      <c r="B812" s="11"/>
      <c r="C812" s="11"/>
      <c r="D812" s="11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2:26" ht="15.75" customHeight="1" x14ac:dyDescent="0.25">
      <c r="B813" s="11"/>
      <c r="C813" s="11"/>
      <c r="D813" s="11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2:26" ht="15.75" customHeight="1" x14ac:dyDescent="0.25">
      <c r="B814" s="11"/>
      <c r="C814" s="11"/>
      <c r="D814" s="11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2:26" ht="15.75" customHeight="1" x14ac:dyDescent="0.25">
      <c r="B815" s="11"/>
      <c r="C815" s="11"/>
      <c r="D815" s="11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2:26" ht="15.75" customHeight="1" x14ac:dyDescent="0.25">
      <c r="B816" s="11"/>
      <c r="C816" s="11"/>
      <c r="D816" s="11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2:26" ht="15.75" customHeight="1" x14ac:dyDescent="0.25">
      <c r="B817" s="11"/>
      <c r="C817" s="11"/>
      <c r="D817" s="11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2:26" ht="15.75" customHeight="1" x14ac:dyDescent="0.25">
      <c r="B818" s="11"/>
      <c r="C818" s="11"/>
      <c r="D818" s="11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2:26" ht="15.75" customHeight="1" x14ac:dyDescent="0.25">
      <c r="B819" s="11"/>
      <c r="C819" s="11"/>
      <c r="D819" s="11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2:26" ht="15.75" customHeight="1" x14ac:dyDescent="0.25">
      <c r="B820" s="11"/>
      <c r="C820" s="11"/>
      <c r="D820" s="11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2:26" ht="15.75" customHeight="1" x14ac:dyDescent="0.25">
      <c r="B821" s="11"/>
      <c r="C821" s="11"/>
      <c r="D821" s="11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2:26" ht="15.75" customHeight="1" x14ac:dyDescent="0.25">
      <c r="B822" s="11"/>
      <c r="C822" s="11"/>
      <c r="D822" s="11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2:26" ht="15.75" customHeight="1" x14ac:dyDescent="0.25">
      <c r="B823" s="11"/>
      <c r="C823" s="11"/>
      <c r="D823" s="11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2:26" ht="15.75" customHeight="1" x14ac:dyDescent="0.25">
      <c r="B824" s="11"/>
      <c r="C824" s="11"/>
      <c r="D824" s="1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2:26" ht="15.75" customHeight="1" x14ac:dyDescent="0.25">
      <c r="B825" s="11"/>
      <c r="C825" s="11"/>
      <c r="D825" s="11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2:26" ht="15.75" customHeight="1" x14ac:dyDescent="0.25">
      <c r="B826" s="11"/>
      <c r="C826" s="11"/>
      <c r="D826" s="11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2:26" ht="15.75" customHeight="1" x14ac:dyDescent="0.25">
      <c r="B827" s="11"/>
      <c r="C827" s="11"/>
      <c r="D827" s="11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2:26" ht="15.75" customHeight="1" x14ac:dyDescent="0.25">
      <c r="B828" s="11"/>
      <c r="C828" s="11"/>
      <c r="D828" s="11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2:26" ht="15.75" customHeight="1" x14ac:dyDescent="0.25">
      <c r="B829" s="11"/>
      <c r="C829" s="11"/>
      <c r="D829" s="11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2:26" ht="15.75" customHeight="1" x14ac:dyDescent="0.25">
      <c r="B830" s="11"/>
      <c r="C830" s="11"/>
      <c r="D830" s="11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2:26" ht="15.75" customHeight="1" x14ac:dyDescent="0.25">
      <c r="B831" s="11"/>
      <c r="C831" s="11"/>
      <c r="D831" s="11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2:26" ht="15.75" customHeight="1" x14ac:dyDescent="0.25">
      <c r="B832" s="11"/>
      <c r="C832" s="11"/>
      <c r="D832" s="11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2:26" ht="15.75" customHeight="1" x14ac:dyDescent="0.25">
      <c r="B833" s="11"/>
      <c r="C833" s="11"/>
      <c r="D833" s="11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2:26" ht="15.75" customHeight="1" x14ac:dyDescent="0.25">
      <c r="B834" s="11"/>
      <c r="C834" s="11"/>
      <c r="D834" s="11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2:26" ht="15.75" customHeight="1" x14ac:dyDescent="0.25">
      <c r="B835" s="11"/>
      <c r="C835" s="11"/>
      <c r="D835" s="11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2:26" ht="15.75" customHeight="1" x14ac:dyDescent="0.25">
      <c r="B836" s="11"/>
      <c r="C836" s="11"/>
      <c r="D836" s="11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2:26" ht="15.75" customHeight="1" x14ac:dyDescent="0.25">
      <c r="B837" s="11"/>
      <c r="C837" s="11"/>
      <c r="D837" s="11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2:26" ht="15.75" customHeight="1" x14ac:dyDescent="0.25">
      <c r="B838" s="11"/>
      <c r="C838" s="11"/>
      <c r="D838" s="11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2:26" ht="15.75" customHeight="1" x14ac:dyDescent="0.25">
      <c r="B839" s="11"/>
      <c r="C839" s="11"/>
      <c r="D839" s="11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2:26" ht="15.75" customHeight="1" x14ac:dyDescent="0.25">
      <c r="B840" s="11"/>
      <c r="C840" s="11"/>
      <c r="D840" s="11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2:26" ht="15.75" customHeight="1" x14ac:dyDescent="0.25">
      <c r="B841" s="11"/>
      <c r="C841" s="11"/>
      <c r="D841" s="11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2:26" ht="15.75" customHeight="1" x14ac:dyDescent="0.25">
      <c r="B842" s="11"/>
      <c r="C842" s="11"/>
      <c r="D842" s="11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2:26" ht="15.75" customHeight="1" x14ac:dyDescent="0.25">
      <c r="B843" s="11"/>
      <c r="C843" s="11"/>
      <c r="D843" s="11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2:26" ht="15.75" customHeight="1" x14ac:dyDescent="0.25">
      <c r="B844" s="11"/>
      <c r="C844" s="11"/>
      <c r="D844" s="11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2:26" ht="15.75" customHeight="1" x14ac:dyDescent="0.25">
      <c r="B845" s="11"/>
      <c r="C845" s="11"/>
      <c r="D845" s="11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2:26" ht="15.75" customHeight="1" x14ac:dyDescent="0.25">
      <c r="B846" s="11"/>
      <c r="C846" s="11"/>
      <c r="D846" s="11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2:26" ht="15.75" customHeight="1" x14ac:dyDescent="0.25">
      <c r="B847" s="11"/>
      <c r="C847" s="11"/>
      <c r="D847" s="11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2:26" ht="15.75" customHeight="1" x14ac:dyDescent="0.25">
      <c r="B848" s="11"/>
      <c r="C848" s="11"/>
      <c r="D848" s="11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2:26" ht="15.75" customHeight="1" x14ac:dyDescent="0.25">
      <c r="B849" s="11"/>
      <c r="C849" s="11"/>
      <c r="D849" s="11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2:26" ht="15.75" customHeight="1" x14ac:dyDescent="0.25">
      <c r="B850" s="11"/>
      <c r="C850" s="11"/>
      <c r="D850" s="11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2:26" ht="15.75" customHeight="1" x14ac:dyDescent="0.25">
      <c r="B851" s="11"/>
      <c r="C851" s="11"/>
      <c r="D851" s="11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2:26" ht="15.75" customHeight="1" x14ac:dyDescent="0.25">
      <c r="B852" s="11"/>
      <c r="C852" s="11"/>
      <c r="D852" s="11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2:26" ht="15.75" customHeight="1" x14ac:dyDescent="0.25">
      <c r="B853" s="11"/>
      <c r="C853" s="11"/>
      <c r="D853" s="11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2:26" ht="15.75" customHeight="1" x14ac:dyDescent="0.25">
      <c r="B854" s="11"/>
      <c r="C854" s="11"/>
      <c r="D854" s="11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2:26" ht="15.75" customHeight="1" x14ac:dyDescent="0.25">
      <c r="B855" s="11"/>
      <c r="C855" s="11"/>
      <c r="D855" s="11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2:26" ht="15.75" customHeight="1" x14ac:dyDescent="0.25">
      <c r="B856" s="11"/>
      <c r="C856" s="11"/>
      <c r="D856" s="11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2:26" ht="15.75" customHeight="1" x14ac:dyDescent="0.25">
      <c r="B857" s="11"/>
      <c r="C857" s="11"/>
      <c r="D857" s="11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2:26" ht="15.75" customHeight="1" x14ac:dyDescent="0.25">
      <c r="B858" s="11"/>
      <c r="C858" s="11"/>
      <c r="D858" s="11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2:26" ht="15.75" customHeight="1" x14ac:dyDescent="0.25">
      <c r="B859" s="11"/>
      <c r="C859" s="11"/>
      <c r="D859" s="11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2:26" ht="15.75" customHeight="1" x14ac:dyDescent="0.25">
      <c r="B860" s="11"/>
      <c r="C860" s="11"/>
      <c r="D860" s="11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2:26" ht="15.75" customHeight="1" x14ac:dyDescent="0.25">
      <c r="B861" s="11"/>
      <c r="C861" s="11"/>
      <c r="D861" s="11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2:26" ht="15.75" customHeight="1" x14ac:dyDescent="0.25">
      <c r="B862" s="11"/>
      <c r="C862" s="11"/>
      <c r="D862" s="11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2:26" ht="15.75" customHeight="1" x14ac:dyDescent="0.25">
      <c r="B863" s="11"/>
      <c r="C863" s="11"/>
      <c r="D863" s="11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2:26" ht="15.75" customHeight="1" x14ac:dyDescent="0.25">
      <c r="B864" s="11"/>
      <c r="C864" s="11"/>
      <c r="D864" s="11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2:26" ht="15.75" customHeight="1" x14ac:dyDescent="0.25">
      <c r="B865" s="11"/>
      <c r="C865" s="11"/>
      <c r="D865" s="11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2:26" ht="15.75" customHeight="1" x14ac:dyDescent="0.25">
      <c r="B866" s="11"/>
      <c r="C866" s="11"/>
      <c r="D866" s="11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2:26" ht="15.75" customHeight="1" x14ac:dyDescent="0.25">
      <c r="B867" s="11"/>
      <c r="C867" s="11"/>
      <c r="D867" s="11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2:26" ht="15.75" customHeight="1" x14ac:dyDescent="0.25">
      <c r="B868" s="11"/>
      <c r="C868" s="11"/>
      <c r="D868" s="11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2:26" ht="15.75" customHeight="1" x14ac:dyDescent="0.25">
      <c r="B869" s="11"/>
      <c r="C869" s="11"/>
      <c r="D869" s="11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2:26" ht="15.75" customHeight="1" x14ac:dyDescent="0.25">
      <c r="B870" s="11"/>
      <c r="C870" s="11"/>
      <c r="D870" s="11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2:26" ht="15.75" customHeight="1" x14ac:dyDescent="0.25">
      <c r="B871" s="11"/>
      <c r="C871" s="11"/>
      <c r="D871" s="11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2:26" ht="15.75" customHeight="1" x14ac:dyDescent="0.25">
      <c r="B872" s="11"/>
      <c r="C872" s="11"/>
      <c r="D872" s="11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2:26" ht="15.75" customHeight="1" x14ac:dyDescent="0.25">
      <c r="B873" s="11"/>
      <c r="C873" s="11"/>
      <c r="D873" s="11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2:26" ht="15.75" customHeight="1" x14ac:dyDescent="0.25">
      <c r="B874" s="11"/>
      <c r="C874" s="11"/>
      <c r="D874" s="11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2:26" ht="15.75" customHeight="1" x14ac:dyDescent="0.25">
      <c r="B875" s="11"/>
      <c r="C875" s="11"/>
      <c r="D875" s="11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2:26" ht="15.75" customHeight="1" x14ac:dyDescent="0.25">
      <c r="B876" s="11"/>
      <c r="C876" s="11"/>
      <c r="D876" s="11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2:26" ht="15.75" customHeight="1" x14ac:dyDescent="0.25">
      <c r="B877" s="11"/>
      <c r="C877" s="11"/>
      <c r="D877" s="11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2:26" ht="15.75" customHeight="1" x14ac:dyDescent="0.25">
      <c r="B878" s="11"/>
      <c r="C878" s="11"/>
      <c r="D878" s="11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2:26" ht="15.75" customHeight="1" x14ac:dyDescent="0.25">
      <c r="B879" s="11"/>
      <c r="C879" s="11"/>
      <c r="D879" s="11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2:26" ht="15.75" customHeight="1" x14ac:dyDescent="0.25">
      <c r="B880" s="11"/>
      <c r="C880" s="11"/>
      <c r="D880" s="11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2:26" ht="15.75" customHeight="1" x14ac:dyDescent="0.25">
      <c r="B881" s="11"/>
      <c r="C881" s="11"/>
      <c r="D881" s="11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2:26" ht="15.75" customHeight="1" x14ac:dyDescent="0.25">
      <c r="B882" s="11"/>
      <c r="C882" s="11"/>
      <c r="D882" s="11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2:26" ht="15.75" customHeight="1" x14ac:dyDescent="0.25">
      <c r="B883" s="11"/>
      <c r="C883" s="11"/>
      <c r="D883" s="11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2:26" ht="15.75" customHeight="1" x14ac:dyDescent="0.25">
      <c r="B884" s="11"/>
      <c r="C884" s="11"/>
      <c r="D884" s="11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2:26" ht="15.75" customHeight="1" x14ac:dyDescent="0.25">
      <c r="B885" s="11"/>
      <c r="C885" s="11"/>
      <c r="D885" s="11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2:26" ht="15.75" customHeight="1" x14ac:dyDescent="0.25">
      <c r="B886" s="11"/>
      <c r="C886" s="11"/>
      <c r="D886" s="11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2:26" ht="15.75" customHeight="1" x14ac:dyDescent="0.25">
      <c r="B887" s="11"/>
      <c r="C887" s="11"/>
      <c r="D887" s="11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2:26" ht="15.75" customHeight="1" x14ac:dyDescent="0.25">
      <c r="B888" s="11"/>
      <c r="C888" s="11"/>
      <c r="D888" s="11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2:26" ht="15.75" customHeight="1" x14ac:dyDescent="0.25">
      <c r="B889" s="11"/>
      <c r="C889" s="11"/>
      <c r="D889" s="11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2:26" ht="15.75" customHeight="1" x14ac:dyDescent="0.25">
      <c r="B890" s="11"/>
      <c r="C890" s="11"/>
      <c r="D890" s="11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2:26" ht="15.75" customHeight="1" x14ac:dyDescent="0.25">
      <c r="B891" s="11"/>
      <c r="C891" s="11"/>
      <c r="D891" s="11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2:26" ht="15.75" customHeight="1" x14ac:dyDescent="0.25">
      <c r="B892" s="11"/>
      <c r="C892" s="11"/>
      <c r="D892" s="11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2:26" ht="15.75" customHeight="1" x14ac:dyDescent="0.25">
      <c r="B893" s="11"/>
      <c r="C893" s="11"/>
      <c r="D893" s="11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2:26" ht="15.75" customHeight="1" x14ac:dyDescent="0.25">
      <c r="B894" s="11"/>
      <c r="C894" s="11"/>
      <c r="D894" s="11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2:26" ht="15.75" customHeight="1" x14ac:dyDescent="0.25">
      <c r="B895" s="11"/>
      <c r="C895" s="11"/>
      <c r="D895" s="11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2:26" ht="15.75" customHeight="1" x14ac:dyDescent="0.25">
      <c r="B896" s="11"/>
      <c r="C896" s="11"/>
      <c r="D896" s="11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2:26" ht="15.75" customHeight="1" x14ac:dyDescent="0.25">
      <c r="B897" s="11"/>
      <c r="C897" s="11"/>
      <c r="D897" s="11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2:26" ht="15.75" customHeight="1" x14ac:dyDescent="0.25">
      <c r="B898" s="11"/>
      <c r="C898" s="11"/>
      <c r="D898" s="11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2:26" ht="15.75" customHeight="1" x14ac:dyDescent="0.25">
      <c r="B899" s="11"/>
      <c r="C899" s="11"/>
      <c r="D899" s="11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2:26" ht="15.75" customHeight="1" x14ac:dyDescent="0.25">
      <c r="B900" s="11"/>
      <c r="C900" s="11"/>
      <c r="D900" s="11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2:26" ht="15.75" customHeight="1" x14ac:dyDescent="0.25">
      <c r="B901" s="11"/>
      <c r="C901" s="11"/>
      <c r="D901" s="11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2:26" ht="15.75" customHeight="1" x14ac:dyDescent="0.25">
      <c r="B902" s="11"/>
      <c r="C902" s="11"/>
      <c r="D902" s="11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2:26" ht="15.75" customHeight="1" x14ac:dyDescent="0.25">
      <c r="B903" s="11"/>
      <c r="C903" s="11"/>
      <c r="D903" s="11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2:26" ht="15.75" customHeight="1" x14ac:dyDescent="0.25">
      <c r="B904" s="11"/>
      <c r="C904" s="11"/>
      <c r="D904" s="11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2:26" ht="15.75" customHeight="1" x14ac:dyDescent="0.25">
      <c r="B905" s="11"/>
      <c r="C905" s="11"/>
      <c r="D905" s="11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2:26" ht="15.75" customHeight="1" x14ac:dyDescent="0.25">
      <c r="B906" s="11"/>
      <c r="C906" s="11"/>
      <c r="D906" s="11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2:26" ht="15.75" customHeight="1" x14ac:dyDescent="0.25">
      <c r="B907" s="11"/>
      <c r="C907" s="11"/>
      <c r="D907" s="11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2:26" ht="15.75" customHeight="1" x14ac:dyDescent="0.25">
      <c r="B908" s="11"/>
      <c r="C908" s="11"/>
      <c r="D908" s="11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2:26" ht="15.75" customHeight="1" x14ac:dyDescent="0.25">
      <c r="B909" s="11"/>
      <c r="C909" s="11"/>
      <c r="D909" s="11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2:26" ht="15.75" customHeight="1" x14ac:dyDescent="0.25">
      <c r="B910" s="11"/>
      <c r="C910" s="11"/>
      <c r="D910" s="11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2:26" ht="15.75" customHeight="1" x14ac:dyDescent="0.25">
      <c r="B911" s="11"/>
      <c r="C911" s="11"/>
      <c r="D911" s="11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2:26" ht="15.75" customHeight="1" x14ac:dyDescent="0.25">
      <c r="B912" s="11"/>
      <c r="C912" s="11"/>
      <c r="D912" s="11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2:26" ht="15.75" customHeight="1" x14ac:dyDescent="0.25">
      <c r="B913" s="11"/>
      <c r="C913" s="11"/>
      <c r="D913" s="11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2:26" ht="15.75" customHeight="1" x14ac:dyDescent="0.25">
      <c r="B914" s="11"/>
      <c r="C914" s="11"/>
      <c r="D914" s="11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2:26" ht="15.75" customHeight="1" x14ac:dyDescent="0.25">
      <c r="B915" s="11"/>
      <c r="C915" s="11"/>
      <c r="D915" s="11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2:26" ht="15.75" customHeight="1" x14ac:dyDescent="0.25">
      <c r="B916" s="11"/>
      <c r="C916" s="11"/>
      <c r="D916" s="11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2:26" ht="15.75" customHeight="1" x14ac:dyDescent="0.25">
      <c r="B917" s="11"/>
      <c r="C917" s="11"/>
      <c r="D917" s="11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2:26" ht="15.75" customHeight="1" x14ac:dyDescent="0.25">
      <c r="B918" s="11"/>
      <c r="C918" s="11"/>
      <c r="D918" s="11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2:26" ht="15.75" customHeight="1" x14ac:dyDescent="0.25">
      <c r="B919" s="11"/>
      <c r="C919" s="11"/>
      <c r="D919" s="11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2:26" ht="15.75" customHeight="1" x14ac:dyDescent="0.25">
      <c r="B920" s="11"/>
      <c r="C920" s="11"/>
      <c r="D920" s="11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2:26" ht="15.75" customHeight="1" x14ac:dyDescent="0.25">
      <c r="B921" s="11"/>
      <c r="C921" s="11"/>
      <c r="D921" s="11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2:26" ht="15.75" customHeight="1" x14ac:dyDescent="0.25">
      <c r="B922" s="11"/>
      <c r="C922" s="11"/>
      <c r="D922" s="11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2:26" ht="15.75" customHeight="1" x14ac:dyDescent="0.25">
      <c r="B923" s="11"/>
      <c r="C923" s="11"/>
      <c r="D923" s="11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2:26" ht="15.75" customHeight="1" x14ac:dyDescent="0.25">
      <c r="B924" s="11"/>
      <c r="C924" s="11"/>
      <c r="D924" s="11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2:26" ht="15.75" customHeight="1" x14ac:dyDescent="0.25">
      <c r="B925" s="11"/>
      <c r="C925" s="11"/>
      <c r="D925" s="11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2:26" ht="15.75" customHeight="1" x14ac:dyDescent="0.25">
      <c r="B926" s="11"/>
      <c r="C926" s="11"/>
      <c r="D926" s="11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2:26" ht="15.75" customHeight="1" x14ac:dyDescent="0.25">
      <c r="B927" s="11"/>
      <c r="C927" s="11"/>
      <c r="D927" s="11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2:26" ht="15.75" customHeight="1" x14ac:dyDescent="0.25">
      <c r="B928" s="11"/>
      <c r="C928" s="11"/>
      <c r="D928" s="11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2:26" ht="15.75" customHeight="1" x14ac:dyDescent="0.25">
      <c r="B929" s="11"/>
      <c r="C929" s="11"/>
      <c r="D929" s="11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2:26" ht="15.75" customHeight="1" x14ac:dyDescent="0.25">
      <c r="B930" s="11"/>
      <c r="C930" s="11"/>
      <c r="D930" s="11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2:26" ht="15.75" customHeight="1" x14ac:dyDescent="0.25">
      <c r="B931" s="11"/>
      <c r="C931" s="11"/>
      <c r="D931" s="11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2:26" ht="15.75" customHeight="1" x14ac:dyDescent="0.25">
      <c r="B932" s="11"/>
      <c r="C932" s="11"/>
      <c r="D932" s="11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2:26" ht="15.75" customHeight="1" x14ac:dyDescent="0.25">
      <c r="B933" s="11"/>
      <c r="C933" s="11"/>
      <c r="D933" s="11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2:26" ht="15.75" customHeight="1" x14ac:dyDescent="0.25">
      <c r="B934" s="11"/>
      <c r="C934" s="11"/>
      <c r="D934" s="11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2:26" ht="15.75" customHeight="1" x14ac:dyDescent="0.25">
      <c r="B935" s="11"/>
      <c r="C935" s="11"/>
      <c r="D935" s="11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2:26" ht="15.75" customHeight="1" x14ac:dyDescent="0.25">
      <c r="B936" s="11"/>
      <c r="C936" s="11"/>
      <c r="D936" s="11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2:26" ht="15.75" customHeight="1" x14ac:dyDescent="0.25">
      <c r="B937" s="11"/>
      <c r="C937" s="11"/>
      <c r="D937" s="11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2:26" ht="15.75" customHeight="1" x14ac:dyDescent="0.25">
      <c r="B938" s="11"/>
      <c r="C938" s="11"/>
      <c r="D938" s="11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2:26" ht="15.75" customHeight="1" x14ac:dyDescent="0.25">
      <c r="B939" s="11"/>
      <c r="C939" s="11"/>
      <c r="D939" s="11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2:26" ht="15.75" customHeight="1" x14ac:dyDescent="0.25">
      <c r="B940" s="11"/>
      <c r="C940" s="11"/>
      <c r="D940" s="11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2:26" ht="15.75" customHeight="1" x14ac:dyDescent="0.25">
      <c r="B941" s="11"/>
      <c r="C941" s="11"/>
      <c r="D941" s="11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2:26" ht="15.75" customHeight="1" x14ac:dyDescent="0.25">
      <c r="B942" s="11"/>
      <c r="C942" s="11"/>
      <c r="D942" s="11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2:26" ht="15.75" customHeight="1" x14ac:dyDescent="0.25">
      <c r="B943" s="11"/>
      <c r="C943" s="11"/>
      <c r="D943" s="11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2:26" ht="15.75" customHeight="1" x14ac:dyDescent="0.25">
      <c r="B944" s="11"/>
      <c r="C944" s="11"/>
      <c r="D944" s="11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2:26" ht="15.75" customHeight="1" x14ac:dyDescent="0.25">
      <c r="B945" s="11"/>
      <c r="C945" s="11"/>
      <c r="D945" s="11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2:26" ht="15.75" customHeight="1" x14ac:dyDescent="0.25">
      <c r="B946" s="11"/>
      <c r="C946" s="11"/>
      <c r="D946" s="11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2:26" ht="15.75" customHeight="1" x14ac:dyDescent="0.25">
      <c r="B947" s="11"/>
      <c r="C947" s="11"/>
      <c r="D947" s="11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2:26" ht="15.75" customHeight="1" x14ac:dyDescent="0.25">
      <c r="B948" s="11"/>
      <c r="C948" s="11"/>
      <c r="D948" s="11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2:26" ht="15.75" customHeight="1" x14ac:dyDescent="0.25">
      <c r="B949" s="11"/>
      <c r="C949" s="11"/>
      <c r="D949" s="11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2:26" ht="15.75" customHeight="1" x14ac:dyDescent="0.25">
      <c r="B950" s="11"/>
      <c r="C950" s="11"/>
      <c r="D950" s="11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2:26" ht="15.75" customHeight="1" x14ac:dyDescent="0.25">
      <c r="B951" s="11"/>
      <c r="C951" s="11"/>
      <c r="D951" s="11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2:26" ht="15.75" customHeight="1" x14ac:dyDescent="0.25">
      <c r="B952" s="11"/>
      <c r="C952" s="11"/>
      <c r="D952" s="11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2:26" ht="15.75" customHeight="1" x14ac:dyDescent="0.25">
      <c r="B953" s="11"/>
      <c r="C953" s="11"/>
      <c r="D953" s="11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2:26" ht="15.75" customHeight="1" x14ac:dyDescent="0.25">
      <c r="B954" s="11"/>
      <c r="C954" s="11"/>
      <c r="D954" s="11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2:26" ht="15.75" customHeight="1" x14ac:dyDescent="0.25">
      <c r="B955" s="11"/>
      <c r="C955" s="11"/>
      <c r="D955" s="11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2:26" ht="15.75" customHeight="1" x14ac:dyDescent="0.25">
      <c r="B956" s="11"/>
      <c r="C956" s="11"/>
      <c r="D956" s="11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2:26" ht="15.75" customHeight="1" x14ac:dyDescent="0.25">
      <c r="B957" s="11"/>
      <c r="C957" s="11"/>
      <c r="D957" s="11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2:26" ht="15.75" customHeight="1" x14ac:dyDescent="0.25">
      <c r="B958" s="11"/>
      <c r="C958" s="11"/>
      <c r="D958" s="11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2:26" ht="15.75" customHeight="1" x14ac:dyDescent="0.25">
      <c r="B959" s="11"/>
      <c r="C959" s="11"/>
      <c r="D959" s="11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2:26" ht="15.75" customHeight="1" x14ac:dyDescent="0.25">
      <c r="B960" s="11"/>
      <c r="C960" s="11"/>
      <c r="D960" s="11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2:26" ht="15.75" customHeight="1" x14ac:dyDescent="0.25">
      <c r="B961" s="11"/>
      <c r="C961" s="11"/>
      <c r="D961" s="11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2:26" ht="15.75" customHeight="1" x14ac:dyDescent="0.25">
      <c r="B962" s="11"/>
      <c r="C962" s="11"/>
      <c r="D962" s="11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2:26" ht="15.75" customHeight="1" x14ac:dyDescent="0.25">
      <c r="B963" s="11"/>
      <c r="C963" s="11"/>
      <c r="D963" s="11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2:26" ht="15.75" customHeight="1" x14ac:dyDescent="0.25">
      <c r="B964" s="11"/>
      <c r="C964" s="11"/>
      <c r="D964" s="11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2:26" ht="15.75" customHeight="1" x14ac:dyDescent="0.25">
      <c r="B965" s="11"/>
      <c r="C965" s="11"/>
      <c r="D965" s="11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2:26" ht="15.75" customHeight="1" x14ac:dyDescent="0.25">
      <c r="B966" s="11"/>
      <c r="C966" s="11"/>
      <c r="D966" s="11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2:26" ht="15.75" customHeight="1" x14ac:dyDescent="0.25">
      <c r="B967" s="11"/>
      <c r="C967" s="11"/>
      <c r="D967" s="11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2:26" ht="15.75" customHeight="1" x14ac:dyDescent="0.25">
      <c r="B968" s="11"/>
      <c r="C968" s="11"/>
      <c r="D968" s="11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2:26" ht="15.75" customHeight="1" x14ac:dyDescent="0.25">
      <c r="B969" s="11"/>
      <c r="C969" s="11"/>
      <c r="D969" s="11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2:26" ht="15.75" customHeight="1" x14ac:dyDescent="0.25">
      <c r="B970" s="11"/>
      <c r="C970" s="11"/>
      <c r="D970" s="11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2:26" ht="15.75" customHeight="1" x14ac:dyDescent="0.25">
      <c r="B971" s="11"/>
      <c r="C971" s="11"/>
      <c r="D971" s="11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2:26" ht="15.75" customHeight="1" x14ac:dyDescent="0.25">
      <c r="B972" s="11"/>
      <c r="C972" s="11"/>
      <c r="D972" s="11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2:26" ht="15.75" customHeight="1" x14ac:dyDescent="0.25">
      <c r="B973" s="11"/>
      <c r="C973" s="11"/>
      <c r="D973" s="11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2:26" ht="15.75" customHeight="1" x14ac:dyDescent="0.25">
      <c r="B974" s="11"/>
      <c r="C974" s="11"/>
      <c r="D974" s="11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2:26" ht="15.75" customHeight="1" x14ac:dyDescent="0.25">
      <c r="B975" s="11"/>
      <c r="C975" s="11"/>
      <c r="D975" s="11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2:26" ht="15.75" customHeight="1" x14ac:dyDescent="0.25">
      <c r="B976" s="11"/>
      <c r="C976" s="11"/>
      <c r="D976" s="11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2:26" ht="15.75" customHeight="1" x14ac:dyDescent="0.25">
      <c r="B977" s="11"/>
      <c r="C977" s="11"/>
      <c r="D977" s="11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2:26" ht="15.75" customHeight="1" x14ac:dyDescent="0.25">
      <c r="B978" s="11"/>
      <c r="C978" s="11"/>
      <c r="D978" s="11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2:26" ht="15.75" customHeight="1" x14ac:dyDescent="0.25">
      <c r="B979" s="11"/>
      <c r="C979" s="11"/>
      <c r="D979" s="11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2:26" ht="15.75" customHeight="1" x14ac:dyDescent="0.25">
      <c r="B980" s="11"/>
      <c r="C980" s="11"/>
      <c r="D980" s="11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2:26" ht="15.75" customHeight="1" x14ac:dyDescent="0.25">
      <c r="B981" s="11"/>
      <c r="C981" s="11"/>
      <c r="D981" s="11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2:26" ht="15.75" customHeight="1" x14ac:dyDescent="0.25">
      <c r="B982" s="11"/>
      <c r="C982" s="11"/>
      <c r="D982" s="11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2:26" ht="15.75" customHeight="1" x14ac:dyDescent="0.25">
      <c r="B983" s="11"/>
      <c r="C983" s="11"/>
      <c r="D983" s="11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2:26" ht="15.75" customHeight="1" x14ac:dyDescent="0.25">
      <c r="B984" s="11"/>
      <c r="C984" s="11"/>
      <c r="D984" s="11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2:26" ht="15.75" customHeight="1" x14ac:dyDescent="0.25">
      <c r="B985" s="11"/>
      <c r="C985" s="11"/>
      <c r="D985" s="11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2:26" ht="15.75" customHeight="1" x14ac:dyDescent="0.25">
      <c r="B986" s="11"/>
      <c r="C986" s="11"/>
      <c r="D986" s="11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2:26" ht="15.75" customHeight="1" x14ac:dyDescent="0.25">
      <c r="B987" s="11"/>
      <c r="C987" s="11"/>
      <c r="D987" s="11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2:26" ht="15.75" customHeight="1" x14ac:dyDescent="0.25">
      <c r="B988" s="11"/>
      <c r="C988" s="11"/>
      <c r="D988" s="11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2:26" ht="15.75" customHeight="1" x14ac:dyDescent="0.25">
      <c r="B989" s="11"/>
      <c r="C989" s="11"/>
      <c r="D989" s="11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2:26" ht="15.75" customHeight="1" x14ac:dyDescent="0.25">
      <c r="B990" s="11"/>
      <c r="C990" s="11"/>
      <c r="D990" s="11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2:26" ht="15.75" customHeight="1" x14ac:dyDescent="0.25">
      <c r="B991" s="11"/>
      <c r="C991" s="11"/>
      <c r="D991" s="11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2:26" ht="15.75" customHeight="1" x14ac:dyDescent="0.25">
      <c r="B992" s="11"/>
      <c r="C992" s="11"/>
      <c r="D992" s="11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</sheetData>
  <mergeCells count="11">
    <mergeCell ref="B8:C8"/>
    <mergeCell ref="B20:C20"/>
    <mergeCell ref="A1:G1"/>
    <mergeCell ref="A2:G2"/>
    <mergeCell ref="A3:G3"/>
    <mergeCell ref="A5:A6"/>
    <mergeCell ref="B5:C6"/>
    <mergeCell ref="D5:D6"/>
    <mergeCell ref="E5:E6"/>
    <mergeCell ref="F5:F6"/>
    <mergeCell ref="G5:G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9"/>
  <sheetViews>
    <sheetView workbookViewId="0">
      <selection activeCell="I1" sqref="I1:O1"/>
    </sheetView>
  </sheetViews>
  <sheetFormatPr defaultRowHeight="10.5" x14ac:dyDescent="0.2"/>
  <cols>
    <col min="1" max="1" width="3.7109375" style="482" customWidth="1"/>
    <col min="2" max="2" width="22.5703125" style="483" customWidth="1"/>
    <col min="3" max="3" width="8.5703125" style="483" customWidth="1"/>
    <col min="4" max="4" width="9.140625" style="483" customWidth="1"/>
    <col min="5" max="5" width="8.7109375" style="483" customWidth="1"/>
    <col min="6" max="6" width="8.85546875" style="483" customWidth="1"/>
    <col min="7" max="7" width="9.140625" style="483" customWidth="1"/>
    <col min="8" max="8" width="9" style="483" customWidth="1"/>
    <col min="9" max="9" width="8.85546875" style="483" customWidth="1"/>
    <col min="10" max="10" width="8.5703125" style="483" customWidth="1"/>
    <col min="11" max="11" width="9.85546875" style="483" customWidth="1"/>
    <col min="12" max="12" width="9.5703125" style="483" customWidth="1"/>
    <col min="13" max="14" width="9" style="483" customWidth="1"/>
    <col min="15" max="15" width="9.28515625" style="483" customWidth="1"/>
    <col min="16" max="16" width="10.85546875" style="484" bestFit="1" customWidth="1"/>
    <col min="17" max="17" width="15.140625" style="483" customWidth="1"/>
    <col min="18" max="256" width="9.140625" style="483"/>
    <col min="257" max="257" width="5.140625" style="483" customWidth="1"/>
    <col min="258" max="258" width="24.7109375" style="483" customWidth="1"/>
    <col min="259" max="259" width="9.5703125" style="483" customWidth="1"/>
    <col min="260" max="261" width="9.140625" style="483"/>
    <col min="262" max="264" width="9" style="483" customWidth="1"/>
    <col min="265" max="265" width="9.5703125" style="483" customWidth="1"/>
    <col min="266" max="266" width="9" style="483" customWidth="1"/>
    <col min="267" max="267" width="8.42578125" style="483" customWidth="1"/>
    <col min="268" max="268" width="8.5703125" style="483" customWidth="1"/>
    <col min="269" max="270" width="9" style="483" customWidth="1"/>
    <col min="271" max="271" width="9.28515625" style="483" customWidth="1"/>
    <col min="272" max="272" width="10.85546875" style="483" bestFit="1" customWidth="1"/>
    <col min="273" max="273" width="15.140625" style="483" customWidth="1"/>
    <col min="274" max="512" width="9.140625" style="483"/>
    <col min="513" max="513" width="5.140625" style="483" customWidth="1"/>
    <col min="514" max="514" width="24.7109375" style="483" customWidth="1"/>
    <col min="515" max="515" width="9.5703125" style="483" customWidth="1"/>
    <col min="516" max="517" width="9.140625" style="483"/>
    <col min="518" max="520" width="9" style="483" customWidth="1"/>
    <col min="521" max="521" width="9.5703125" style="483" customWidth="1"/>
    <col min="522" max="522" width="9" style="483" customWidth="1"/>
    <col min="523" max="523" width="8.42578125" style="483" customWidth="1"/>
    <col min="524" max="524" width="8.5703125" style="483" customWidth="1"/>
    <col min="525" max="526" width="9" style="483" customWidth="1"/>
    <col min="527" max="527" width="9.28515625" style="483" customWidth="1"/>
    <col min="528" max="528" width="10.85546875" style="483" bestFit="1" customWidth="1"/>
    <col min="529" max="529" width="15.140625" style="483" customWidth="1"/>
    <col min="530" max="768" width="9.140625" style="483"/>
    <col min="769" max="769" width="5.140625" style="483" customWidth="1"/>
    <col min="770" max="770" width="24.7109375" style="483" customWidth="1"/>
    <col min="771" max="771" width="9.5703125" style="483" customWidth="1"/>
    <col min="772" max="773" width="9.140625" style="483"/>
    <col min="774" max="776" width="9" style="483" customWidth="1"/>
    <col min="777" max="777" width="9.5703125" style="483" customWidth="1"/>
    <col min="778" max="778" width="9" style="483" customWidth="1"/>
    <col min="779" max="779" width="8.42578125" style="483" customWidth="1"/>
    <col min="780" max="780" width="8.5703125" style="483" customWidth="1"/>
    <col min="781" max="782" width="9" style="483" customWidth="1"/>
    <col min="783" max="783" width="9.28515625" style="483" customWidth="1"/>
    <col min="784" max="784" width="10.85546875" style="483" bestFit="1" customWidth="1"/>
    <col min="785" max="785" width="15.140625" style="483" customWidth="1"/>
    <col min="786" max="1024" width="9.140625" style="483"/>
    <col min="1025" max="1025" width="5.140625" style="483" customWidth="1"/>
    <col min="1026" max="1026" width="24.7109375" style="483" customWidth="1"/>
    <col min="1027" max="1027" width="9.5703125" style="483" customWidth="1"/>
    <col min="1028" max="1029" width="9.140625" style="483"/>
    <col min="1030" max="1032" width="9" style="483" customWidth="1"/>
    <col min="1033" max="1033" width="9.5703125" style="483" customWidth="1"/>
    <col min="1034" max="1034" width="9" style="483" customWidth="1"/>
    <col min="1035" max="1035" width="8.42578125" style="483" customWidth="1"/>
    <col min="1036" max="1036" width="8.5703125" style="483" customWidth="1"/>
    <col min="1037" max="1038" width="9" style="483" customWidth="1"/>
    <col min="1039" max="1039" width="9.28515625" style="483" customWidth="1"/>
    <col min="1040" max="1040" width="10.85546875" style="483" bestFit="1" customWidth="1"/>
    <col min="1041" max="1041" width="15.140625" style="483" customWidth="1"/>
    <col min="1042" max="1280" width="9.140625" style="483"/>
    <col min="1281" max="1281" width="5.140625" style="483" customWidth="1"/>
    <col min="1282" max="1282" width="24.7109375" style="483" customWidth="1"/>
    <col min="1283" max="1283" width="9.5703125" style="483" customWidth="1"/>
    <col min="1284" max="1285" width="9.140625" style="483"/>
    <col min="1286" max="1288" width="9" style="483" customWidth="1"/>
    <col min="1289" max="1289" width="9.5703125" style="483" customWidth="1"/>
    <col min="1290" max="1290" width="9" style="483" customWidth="1"/>
    <col min="1291" max="1291" width="8.42578125" style="483" customWidth="1"/>
    <col min="1292" max="1292" width="8.5703125" style="483" customWidth="1"/>
    <col min="1293" max="1294" width="9" style="483" customWidth="1"/>
    <col min="1295" max="1295" width="9.28515625" style="483" customWidth="1"/>
    <col min="1296" max="1296" width="10.85546875" style="483" bestFit="1" customWidth="1"/>
    <col min="1297" max="1297" width="15.140625" style="483" customWidth="1"/>
    <col min="1298" max="1536" width="9.140625" style="483"/>
    <col min="1537" max="1537" width="5.140625" style="483" customWidth="1"/>
    <col min="1538" max="1538" width="24.7109375" style="483" customWidth="1"/>
    <col min="1539" max="1539" width="9.5703125" style="483" customWidth="1"/>
    <col min="1540" max="1541" width="9.140625" style="483"/>
    <col min="1542" max="1544" width="9" style="483" customWidth="1"/>
    <col min="1545" max="1545" width="9.5703125" style="483" customWidth="1"/>
    <col min="1546" max="1546" width="9" style="483" customWidth="1"/>
    <col min="1547" max="1547" width="8.42578125" style="483" customWidth="1"/>
    <col min="1548" max="1548" width="8.5703125" style="483" customWidth="1"/>
    <col min="1549" max="1550" width="9" style="483" customWidth="1"/>
    <col min="1551" max="1551" width="9.28515625" style="483" customWidth="1"/>
    <col min="1552" max="1552" width="10.85546875" style="483" bestFit="1" customWidth="1"/>
    <col min="1553" max="1553" width="15.140625" style="483" customWidth="1"/>
    <col min="1554" max="1792" width="9.140625" style="483"/>
    <col min="1793" max="1793" width="5.140625" style="483" customWidth="1"/>
    <col min="1794" max="1794" width="24.7109375" style="483" customWidth="1"/>
    <col min="1795" max="1795" width="9.5703125" style="483" customWidth="1"/>
    <col min="1796" max="1797" width="9.140625" style="483"/>
    <col min="1798" max="1800" width="9" style="483" customWidth="1"/>
    <col min="1801" max="1801" width="9.5703125" style="483" customWidth="1"/>
    <col min="1802" max="1802" width="9" style="483" customWidth="1"/>
    <col min="1803" max="1803" width="8.42578125" style="483" customWidth="1"/>
    <col min="1804" max="1804" width="8.5703125" style="483" customWidth="1"/>
    <col min="1805" max="1806" width="9" style="483" customWidth="1"/>
    <col min="1807" max="1807" width="9.28515625" style="483" customWidth="1"/>
    <col min="1808" max="1808" width="10.85546875" style="483" bestFit="1" customWidth="1"/>
    <col min="1809" max="1809" width="15.140625" style="483" customWidth="1"/>
    <col min="1810" max="2048" width="9.140625" style="483"/>
    <col min="2049" max="2049" width="5.140625" style="483" customWidth="1"/>
    <col min="2050" max="2050" width="24.7109375" style="483" customWidth="1"/>
    <col min="2051" max="2051" width="9.5703125" style="483" customWidth="1"/>
    <col min="2052" max="2053" width="9.140625" style="483"/>
    <col min="2054" max="2056" width="9" style="483" customWidth="1"/>
    <col min="2057" max="2057" width="9.5703125" style="483" customWidth="1"/>
    <col min="2058" max="2058" width="9" style="483" customWidth="1"/>
    <col min="2059" max="2059" width="8.42578125" style="483" customWidth="1"/>
    <col min="2060" max="2060" width="8.5703125" style="483" customWidth="1"/>
    <col min="2061" max="2062" width="9" style="483" customWidth="1"/>
    <col min="2063" max="2063" width="9.28515625" style="483" customWidth="1"/>
    <col min="2064" max="2064" width="10.85546875" style="483" bestFit="1" customWidth="1"/>
    <col min="2065" max="2065" width="15.140625" style="483" customWidth="1"/>
    <col min="2066" max="2304" width="9.140625" style="483"/>
    <col min="2305" max="2305" width="5.140625" style="483" customWidth="1"/>
    <col min="2306" max="2306" width="24.7109375" style="483" customWidth="1"/>
    <col min="2307" max="2307" width="9.5703125" style="483" customWidth="1"/>
    <col min="2308" max="2309" width="9.140625" style="483"/>
    <col min="2310" max="2312" width="9" style="483" customWidth="1"/>
    <col min="2313" max="2313" width="9.5703125" style="483" customWidth="1"/>
    <col min="2314" max="2314" width="9" style="483" customWidth="1"/>
    <col min="2315" max="2315" width="8.42578125" style="483" customWidth="1"/>
    <col min="2316" max="2316" width="8.5703125" style="483" customWidth="1"/>
    <col min="2317" max="2318" width="9" style="483" customWidth="1"/>
    <col min="2319" max="2319" width="9.28515625" style="483" customWidth="1"/>
    <col min="2320" max="2320" width="10.85546875" style="483" bestFit="1" customWidth="1"/>
    <col min="2321" max="2321" width="15.140625" style="483" customWidth="1"/>
    <col min="2322" max="2560" width="9.140625" style="483"/>
    <col min="2561" max="2561" width="5.140625" style="483" customWidth="1"/>
    <col min="2562" max="2562" width="24.7109375" style="483" customWidth="1"/>
    <col min="2563" max="2563" width="9.5703125" style="483" customWidth="1"/>
    <col min="2564" max="2565" width="9.140625" style="483"/>
    <col min="2566" max="2568" width="9" style="483" customWidth="1"/>
    <col min="2569" max="2569" width="9.5703125" style="483" customWidth="1"/>
    <col min="2570" max="2570" width="9" style="483" customWidth="1"/>
    <col min="2571" max="2571" width="8.42578125" style="483" customWidth="1"/>
    <col min="2572" max="2572" width="8.5703125" style="483" customWidth="1"/>
    <col min="2573" max="2574" width="9" style="483" customWidth="1"/>
    <col min="2575" max="2575" width="9.28515625" style="483" customWidth="1"/>
    <col min="2576" max="2576" width="10.85546875" style="483" bestFit="1" customWidth="1"/>
    <col min="2577" max="2577" width="15.140625" style="483" customWidth="1"/>
    <col min="2578" max="2816" width="9.140625" style="483"/>
    <col min="2817" max="2817" width="5.140625" style="483" customWidth="1"/>
    <col min="2818" max="2818" width="24.7109375" style="483" customWidth="1"/>
    <col min="2819" max="2819" width="9.5703125" style="483" customWidth="1"/>
    <col min="2820" max="2821" width="9.140625" style="483"/>
    <col min="2822" max="2824" width="9" style="483" customWidth="1"/>
    <col min="2825" max="2825" width="9.5703125" style="483" customWidth="1"/>
    <col min="2826" max="2826" width="9" style="483" customWidth="1"/>
    <col min="2827" max="2827" width="8.42578125" style="483" customWidth="1"/>
    <col min="2828" max="2828" width="8.5703125" style="483" customWidth="1"/>
    <col min="2829" max="2830" width="9" style="483" customWidth="1"/>
    <col min="2831" max="2831" width="9.28515625" style="483" customWidth="1"/>
    <col min="2832" max="2832" width="10.85546875" style="483" bestFit="1" customWidth="1"/>
    <col min="2833" max="2833" width="15.140625" style="483" customWidth="1"/>
    <col min="2834" max="3072" width="9.140625" style="483"/>
    <col min="3073" max="3073" width="5.140625" style="483" customWidth="1"/>
    <col min="3074" max="3074" width="24.7109375" style="483" customWidth="1"/>
    <col min="3075" max="3075" width="9.5703125" style="483" customWidth="1"/>
    <col min="3076" max="3077" width="9.140625" style="483"/>
    <col min="3078" max="3080" width="9" style="483" customWidth="1"/>
    <col min="3081" max="3081" width="9.5703125" style="483" customWidth="1"/>
    <col min="3082" max="3082" width="9" style="483" customWidth="1"/>
    <col min="3083" max="3083" width="8.42578125" style="483" customWidth="1"/>
    <col min="3084" max="3084" width="8.5703125" style="483" customWidth="1"/>
    <col min="3085" max="3086" width="9" style="483" customWidth="1"/>
    <col min="3087" max="3087" width="9.28515625" style="483" customWidth="1"/>
    <col min="3088" max="3088" width="10.85546875" style="483" bestFit="1" customWidth="1"/>
    <col min="3089" max="3089" width="15.140625" style="483" customWidth="1"/>
    <col min="3090" max="3328" width="9.140625" style="483"/>
    <col min="3329" max="3329" width="5.140625" style="483" customWidth="1"/>
    <col min="3330" max="3330" width="24.7109375" style="483" customWidth="1"/>
    <col min="3331" max="3331" width="9.5703125" style="483" customWidth="1"/>
    <col min="3332" max="3333" width="9.140625" style="483"/>
    <col min="3334" max="3336" width="9" style="483" customWidth="1"/>
    <col min="3337" max="3337" width="9.5703125" style="483" customWidth="1"/>
    <col min="3338" max="3338" width="9" style="483" customWidth="1"/>
    <col min="3339" max="3339" width="8.42578125" style="483" customWidth="1"/>
    <col min="3340" max="3340" width="8.5703125" style="483" customWidth="1"/>
    <col min="3341" max="3342" width="9" style="483" customWidth="1"/>
    <col min="3343" max="3343" width="9.28515625" style="483" customWidth="1"/>
    <col min="3344" max="3344" width="10.85546875" style="483" bestFit="1" customWidth="1"/>
    <col min="3345" max="3345" width="15.140625" style="483" customWidth="1"/>
    <col min="3346" max="3584" width="9.140625" style="483"/>
    <col min="3585" max="3585" width="5.140625" style="483" customWidth="1"/>
    <col min="3586" max="3586" width="24.7109375" style="483" customWidth="1"/>
    <col min="3587" max="3587" width="9.5703125" style="483" customWidth="1"/>
    <col min="3588" max="3589" width="9.140625" style="483"/>
    <col min="3590" max="3592" width="9" style="483" customWidth="1"/>
    <col min="3593" max="3593" width="9.5703125" style="483" customWidth="1"/>
    <col min="3594" max="3594" width="9" style="483" customWidth="1"/>
    <col min="3595" max="3595" width="8.42578125" style="483" customWidth="1"/>
    <col min="3596" max="3596" width="8.5703125" style="483" customWidth="1"/>
    <col min="3597" max="3598" width="9" style="483" customWidth="1"/>
    <col min="3599" max="3599" width="9.28515625" style="483" customWidth="1"/>
    <col min="3600" max="3600" width="10.85546875" style="483" bestFit="1" customWidth="1"/>
    <col min="3601" max="3601" width="15.140625" style="483" customWidth="1"/>
    <col min="3602" max="3840" width="9.140625" style="483"/>
    <col min="3841" max="3841" width="5.140625" style="483" customWidth="1"/>
    <col min="3842" max="3842" width="24.7109375" style="483" customWidth="1"/>
    <col min="3843" max="3843" width="9.5703125" style="483" customWidth="1"/>
    <col min="3844" max="3845" width="9.140625" style="483"/>
    <col min="3846" max="3848" width="9" style="483" customWidth="1"/>
    <col min="3849" max="3849" width="9.5703125" style="483" customWidth="1"/>
    <col min="3850" max="3850" width="9" style="483" customWidth="1"/>
    <col min="3851" max="3851" width="8.42578125" style="483" customWidth="1"/>
    <col min="3852" max="3852" width="8.5703125" style="483" customWidth="1"/>
    <col min="3853" max="3854" width="9" style="483" customWidth="1"/>
    <col min="3855" max="3855" width="9.28515625" style="483" customWidth="1"/>
    <col min="3856" max="3856" width="10.85546875" style="483" bestFit="1" customWidth="1"/>
    <col min="3857" max="3857" width="15.140625" style="483" customWidth="1"/>
    <col min="3858" max="4096" width="9.140625" style="483"/>
    <col min="4097" max="4097" width="5.140625" style="483" customWidth="1"/>
    <col min="4098" max="4098" width="24.7109375" style="483" customWidth="1"/>
    <col min="4099" max="4099" width="9.5703125" style="483" customWidth="1"/>
    <col min="4100" max="4101" width="9.140625" style="483"/>
    <col min="4102" max="4104" width="9" style="483" customWidth="1"/>
    <col min="4105" max="4105" width="9.5703125" style="483" customWidth="1"/>
    <col min="4106" max="4106" width="9" style="483" customWidth="1"/>
    <col min="4107" max="4107" width="8.42578125" style="483" customWidth="1"/>
    <col min="4108" max="4108" width="8.5703125" style="483" customWidth="1"/>
    <col min="4109" max="4110" width="9" style="483" customWidth="1"/>
    <col min="4111" max="4111" width="9.28515625" style="483" customWidth="1"/>
    <col min="4112" max="4112" width="10.85546875" style="483" bestFit="1" customWidth="1"/>
    <col min="4113" max="4113" width="15.140625" style="483" customWidth="1"/>
    <col min="4114" max="4352" width="9.140625" style="483"/>
    <col min="4353" max="4353" width="5.140625" style="483" customWidth="1"/>
    <col min="4354" max="4354" width="24.7109375" style="483" customWidth="1"/>
    <col min="4355" max="4355" width="9.5703125" style="483" customWidth="1"/>
    <col min="4356" max="4357" width="9.140625" style="483"/>
    <col min="4358" max="4360" width="9" style="483" customWidth="1"/>
    <col min="4361" max="4361" width="9.5703125" style="483" customWidth="1"/>
    <col min="4362" max="4362" width="9" style="483" customWidth="1"/>
    <col min="4363" max="4363" width="8.42578125" style="483" customWidth="1"/>
    <col min="4364" max="4364" width="8.5703125" style="483" customWidth="1"/>
    <col min="4365" max="4366" width="9" style="483" customWidth="1"/>
    <col min="4367" max="4367" width="9.28515625" style="483" customWidth="1"/>
    <col min="4368" max="4368" width="10.85546875" style="483" bestFit="1" customWidth="1"/>
    <col min="4369" max="4369" width="15.140625" style="483" customWidth="1"/>
    <col min="4370" max="4608" width="9.140625" style="483"/>
    <col min="4609" max="4609" width="5.140625" style="483" customWidth="1"/>
    <col min="4610" max="4610" width="24.7109375" style="483" customWidth="1"/>
    <col min="4611" max="4611" width="9.5703125" style="483" customWidth="1"/>
    <col min="4612" max="4613" width="9.140625" style="483"/>
    <col min="4614" max="4616" width="9" style="483" customWidth="1"/>
    <col min="4617" max="4617" width="9.5703125" style="483" customWidth="1"/>
    <col min="4618" max="4618" width="9" style="483" customWidth="1"/>
    <col min="4619" max="4619" width="8.42578125" style="483" customWidth="1"/>
    <col min="4620" max="4620" width="8.5703125" style="483" customWidth="1"/>
    <col min="4621" max="4622" width="9" style="483" customWidth="1"/>
    <col min="4623" max="4623" width="9.28515625" style="483" customWidth="1"/>
    <col min="4624" max="4624" width="10.85546875" style="483" bestFit="1" customWidth="1"/>
    <col min="4625" max="4625" width="15.140625" style="483" customWidth="1"/>
    <col min="4626" max="4864" width="9.140625" style="483"/>
    <col min="4865" max="4865" width="5.140625" style="483" customWidth="1"/>
    <col min="4866" max="4866" width="24.7109375" style="483" customWidth="1"/>
    <col min="4867" max="4867" width="9.5703125" style="483" customWidth="1"/>
    <col min="4868" max="4869" width="9.140625" style="483"/>
    <col min="4870" max="4872" width="9" style="483" customWidth="1"/>
    <col min="4873" max="4873" width="9.5703125" style="483" customWidth="1"/>
    <col min="4874" max="4874" width="9" style="483" customWidth="1"/>
    <col min="4875" max="4875" width="8.42578125" style="483" customWidth="1"/>
    <col min="4876" max="4876" width="8.5703125" style="483" customWidth="1"/>
    <col min="4877" max="4878" width="9" style="483" customWidth="1"/>
    <col min="4879" max="4879" width="9.28515625" style="483" customWidth="1"/>
    <col min="4880" max="4880" width="10.85546875" style="483" bestFit="1" customWidth="1"/>
    <col min="4881" max="4881" width="15.140625" style="483" customWidth="1"/>
    <col min="4882" max="5120" width="9.140625" style="483"/>
    <col min="5121" max="5121" width="5.140625" style="483" customWidth="1"/>
    <col min="5122" max="5122" width="24.7109375" style="483" customWidth="1"/>
    <col min="5123" max="5123" width="9.5703125" style="483" customWidth="1"/>
    <col min="5124" max="5125" width="9.140625" style="483"/>
    <col min="5126" max="5128" width="9" style="483" customWidth="1"/>
    <col min="5129" max="5129" width="9.5703125" style="483" customWidth="1"/>
    <col min="5130" max="5130" width="9" style="483" customWidth="1"/>
    <col min="5131" max="5131" width="8.42578125" style="483" customWidth="1"/>
    <col min="5132" max="5132" width="8.5703125" style="483" customWidth="1"/>
    <col min="5133" max="5134" width="9" style="483" customWidth="1"/>
    <col min="5135" max="5135" width="9.28515625" style="483" customWidth="1"/>
    <col min="5136" max="5136" width="10.85546875" style="483" bestFit="1" customWidth="1"/>
    <col min="5137" max="5137" width="15.140625" style="483" customWidth="1"/>
    <col min="5138" max="5376" width="9.140625" style="483"/>
    <col min="5377" max="5377" width="5.140625" style="483" customWidth="1"/>
    <col min="5378" max="5378" width="24.7109375" style="483" customWidth="1"/>
    <col min="5379" max="5379" width="9.5703125" style="483" customWidth="1"/>
    <col min="5380" max="5381" width="9.140625" style="483"/>
    <col min="5382" max="5384" width="9" style="483" customWidth="1"/>
    <col min="5385" max="5385" width="9.5703125" style="483" customWidth="1"/>
    <col min="5386" max="5386" width="9" style="483" customWidth="1"/>
    <col min="5387" max="5387" width="8.42578125" style="483" customWidth="1"/>
    <col min="5388" max="5388" width="8.5703125" style="483" customWidth="1"/>
    <col min="5389" max="5390" width="9" style="483" customWidth="1"/>
    <col min="5391" max="5391" width="9.28515625" style="483" customWidth="1"/>
    <col min="5392" max="5392" width="10.85546875" style="483" bestFit="1" customWidth="1"/>
    <col min="5393" max="5393" width="15.140625" style="483" customWidth="1"/>
    <col min="5394" max="5632" width="9.140625" style="483"/>
    <col min="5633" max="5633" width="5.140625" style="483" customWidth="1"/>
    <col min="5634" max="5634" width="24.7109375" style="483" customWidth="1"/>
    <col min="5635" max="5635" width="9.5703125" style="483" customWidth="1"/>
    <col min="5636" max="5637" width="9.140625" style="483"/>
    <col min="5638" max="5640" width="9" style="483" customWidth="1"/>
    <col min="5641" max="5641" width="9.5703125" style="483" customWidth="1"/>
    <col min="5642" max="5642" width="9" style="483" customWidth="1"/>
    <col min="5643" max="5643" width="8.42578125" style="483" customWidth="1"/>
    <col min="5644" max="5644" width="8.5703125" style="483" customWidth="1"/>
    <col min="5645" max="5646" width="9" style="483" customWidth="1"/>
    <col min="5647" max="5647" width="9.28515625" style="483" customWidth="1"/>
    <col min="5648" max="5648" width="10.85546875" style="483" bestFit="1" customWidth="1"/>
    <col min="5649" max="5649" width="15.140625" style="483" customWidth="1"/>
    <col min="5650" max="5888" width="9.140625" style="483"/>
    <col min="5889" max="5889" width="5.140625" style="483" customWidth="1"/>
    <col min="5890" max="5890" width="24.7109375" style="483" customWidth="1"/>
    <col min="5891" max="5891" width="9.5703125" style="483" customWidth="1"/>
    <col min="5892" max="5893" width="9.140625" style="483"/>
    <col min="5894" max="5896" width="9" style="483" customWidth="1"/>
    <col min="5897" max="5897" width="9.5703125" style="483" customWidth="1"/>
    <col min="5898" max="5898" width="9" style="483" customWidth="1"/>
    <col min="5899" max="5899" width="8.42578125" style="483" customWidth="1"/>
    <col min="5900" max="5900" width="8.5703125" style="483" customWidth="1"/>
    <col min="5901" max="5902" width="9" style="483" customWidth="1"/>
    <col min="5903" max="5903" width="9.28515625" style="483" customWidth="1"/>
    <col min="5904" max="5904" width="10.85546875" style="483" bestFit="1" customWidth="1"/>
    <col min="5905" max="5905" width="15.140625" style="483" customWidth="1"/>
    <col min="5906" max="6144" width="9.140625" style="483"/>
    <col min="6145" max="6145" width="5.140625" style="483" customWidth="1"/>
    <col min="6146" max="6146" width="24.7109375" style="483" customWidth="1"/>
    <col min="6147" max="6147" width="9.5703125" style="483" customWidth="1"/>
    <col min="6148" max="6149" width="9.140625" style="483"/>
    <col min="6150" max="6152" width="9" style="483" customWidth="1"/>
    <col min="6153" max="6153" width="9.5703125" style="483" customWidth="1"/>
    <col min="6154" max="6154" width="9" style="483" customWidth="1"/>
    <col min="6155" max="6155" width="8.42578125" style="483" customWidth="1"/>
    <col min="6156" max="6156" width="8.5703125" style="483" customWidth="1"/>
    <col min="6157" max="6158" width="9" style="483" customWidth="1"/>
    <col min="6159" max="6159" width="9.28515625" style="483" customWidth="1"/>
    <col min="6160" max="6160" width="10.85546875" style="483" bestFit="1" customWidth="1"/>
    <col min="6161" max="6161" width="15.140625" style="483" customWidth="1"/>
    <col min="6162" max="6400" width="9.140625" style="483"/>
    <col min="6401" max="6401" width="5.140625" style="483" customWidth="1"/>
    <col min="6402" max="6402" width="24.7109375" style="483" customWidth="1"/>
    <col min="6403" max="6403" width="9.5703125" style="483" customWidth="1"/>
    <col min="6404" max="6405" width="9.140625" style="483"/>
    <col min="6406" max="6408" width="9" style="483" customWidth="1"/>
    <col min="6409" max="6409" width="9.5703125" style="483" customWidth="1"/>
    <col min="6410" max="6410" width="9" style="483" customWidth="1"/>
    <col min="6411" max="6411" width="8.42578125" style="483" customWidth="1"/>
    <col min="6412" max="6412" width="8.5703125" style="483" customWidth="1"/>
    <col min="6413" max="6414" width="9" style="483" customWidth="1"/>
    <col min="6415" max="6415" width="9.28515625" style="483" customWidth="1"/>
    <col min="6416" max="6416" width="10.85546875" style="483" bestFit="1" customWidth="1"/>
    <col min="6417" max="6417" width="15.140625" style="483" customWidth="1"/>
    <col min="6418" max="6656" width="9.140625" style="483"/>
    <col min="6657" max="6657" width="5.140625" style="483" customWidth="1"/>
    <col min="6658" max="6658" width="24.7109375" style="483" customWidth="1"/>
    <col min="6659" max="6659" width="9.5703125" style="483" customWidth="1"/>
    <col min="6660" max="6661" width="9.140625" style="483"/>
    <col min="6662" max="6664" width="9" style="483" customWidth="1"/>
    <col min="6665" max="6665" width="9.5703125" style="483" customWidth="1"/>
    <col min="6666" max="6666" width="9" style="483" customWidth="1"/>
    <col min="6667" max="6667" width="8.42578125" style="483" customWidth="1"/>
    <col min="6668" max="6668" width="8.5703125" style="483" customWidth="1"/>
    <col min="6669" max="6670" width="9" style="483" customWidth="1"/>
    <col min="6671" max="6671" width="9.28515625" style="483" customWidth="1"/>
    <col min="6672" max="6672" width="10.85546875" style="483" bestFit="1" customWidth="1"/>
    <col min="6673" max="6673" width="15.140625" style="483" customWidth="1"/>
    <col min="6674" max="6912" width="9.140625" style="483"/>
    <col min="6913" max="6913" width="5.140625" style="483" customWidth="1"/>
    <col min="6914" max="6914" width="24.7109375" style="483" customWidth="1"/>
    <col min="6915" max="6915" width="9.5703125" style="483" customWidth="1"/>
    <col min="6916" max="6917" width="9.140625" style="483"/>
    <col min="6918" max="6920" width="9" style="483" customWidth="1"/>
    <col min="6921" max="6921" width="9.5703125" style="483" customWidth="1"/>
    <col min="6922" max="6922" width="9" style="483" customWidth="1"/>
    <col min="6923" max="6923" width="8.42578125" style="483" customWidth="1"/>
    <col min="6924" max="6924" width="8.5703125" style="483" customWidth="1"/>
    <col min="6925" max="6926" width="9" style="483" customWidth="1"/>
    <col min="6927" max="6927" width="9.28515625" style="483" customWidth="1"/>
    <col min="6928" max="6928" width="10.85546875" style="483" bestFit="1" customWidth="1"/>
    <col min="6929" max="6929" width="15.140625" style="483" customWidth="1"/>
    <col min="6930" max="7168" width="9.140625" style="483"/>
    <col min="7169" max="7169" width="5.140625" style="483" customWidth="1"/>
    <col min="7170" max="7170" width="24.7109375" style="483" customWidth="1"/>
    <col min="7171" max="7171" width="9.5703125" style="483" customWidth="1"/>
    <col min="7172" max="7173" width="9.140625" style="483"/>
    <col min="7174" max="7176" width="9" style="483" customWidth="1"/>
    <col min="7177" max="7177" width="9.5703125" style="483" customWidth="1"/>
    <col min="7178" max="7178" width="9" style="483" customWidth="1"/>
    <col min="7179" max="7179" width="8.42578125" style="483" customWidth="1"/>
    <col min="7180" max="7180" width="8.5703125" style="483" customWidth="1"/>
    <col min="7181" max="7182" width="9" style="483" customWidth="1"/>
    <col min="7183" max="7183" width="9.28515625" style="483" customWidth="1"/>
    <col min="7184" max="7184" width="10.85546875" style="483" bestFit="1" customWidth="1"/>
    <col min="7185" max="7185" width="15.140625" style="483" customWidth="1"/>
    <col min="7186" max="7424" width="9.140625" style="483"/>
    <col min="7425" max="7425" width="5.140625" style="483" customWidth="1"/>
    <col min="7426" max="7426" width="24.7109375" style="483" customWidth="1"/>
    <col min="7427" max="7427" width="9.5703125" style="483" customWidth="1"/>
    <col min="7428" max="7429" width="9.140625" style="483"/>
    <col min="7430" max="7432" width="9" style="483" customWidth="1"/>
    <col min="7433" max="7433" width="9.5703125" style="483" customWidth="1"/>
    <col min="7434" max="7434" width="9" style="483" customWidth="1"/>
    <col min="7435" max="7435" width="8.42578125" style="483" customWidth="1"/>
    <col min="7436" max="7436" width="8.5703125" style="483" customWidth="1"/>
    <col min="7437" max="7438" width="9" style="483" customWidth="1"/>
    <col min="7439" max="7439" width="9.28515625" style="483" customWidth="1"/>
    <col min="7440" max="7440" width="10.85546875" style="483" bestFit="1" customWidth="1"/>
    <col min="7441" max="7441" width="15.140625" style="483" customWidth="1"/>
    <col min="7442" max="7680" width="9.140625" style="483"/>
    <col min="7681" max="7681" width="5.140625" style="483" customWidth="1"/>
    <col min="7682" max="7682" width="24.7109375" style="483" customWidth="1"/>
    <col min="7683" max="7683" width="9.5703125" style="483" customWidth="1"/>
    <col min="7684" max="7685" width="9.140625" style="483"/>
    <col min="7686" max="7688" width="9" style="483" customWidth="1"/>
    <col min="7689" max="7689" width="9.5703125" style="483" customWidth="1"/>
    <col min="7690" max="7690" width="9" style="483" customWidth="1"/>
    <col min="7691" max="7691" width="8.42578125" style="483" customWidth="1"/>
    <col min="7692" max="7692" width="8.5703125" style="483" customWidth="1"/>
    <col min="7693" max="7694" width="9" style="483" customWidth="1"/>
    <col min="7695" max="7695" width="9.28515625" style="483" customWidth="1"/>
    <col min="7696" max="7696" width="10.85546875" style="483" bestFit="1" customWidth="1"/>
    <col min="7697" max="7697" width="15.140625" style="483" customWidth="1"/>
    <col min="7698" max="7936" width="9.140625" style="483"/>
    <col min="7937" max="7937" width="5.140625" style="483" customWidth="1"/>
    <col min="7938" max="7938" width="24.7109375" style="483" customWidth="1"/>
    <col min="7939" max="7939" width="9.5703125" style="483" customWidth="1"/>
    <col min="7940" max="7941" width="9.140625" style="483"/>
    <col min="7942" max="7944" width="9" style="483" customWidth="1"/>
    <col min="7945" max="7945" width="9.5703125" style="483" customWidth="1"/>
    <col min="7946" max="7946" width="9" style="483" customWidth="1"/>
    <col min="7947" max="7947" width="8.42578125" style="483" customWidth="1"/>
    <col min="7948" max="7948" width="8.5703125" style="483" customWidth="1"/>
    <col min="7949" max="7950" width="9" style="483" customWidth="1"/>
    <col min="7951" max="7951" width="9.28515625" style="483" customWidth="1"/>
    <col min="7952" max="7952" width="10.85546875" style="483" bestFit="1" customWidth="1"/>
    <col min="7953" max="7953" width="15.140625" style="483" customWidth="1"/>
    <col min="7954" max="8192" width="9.140625" style="483"/>
    <col min="8193" max="8193" width="5.140625" style="483" customWidth="1"/>
    <col min="8194" max="8194" width="24.7109375" style="483" customWidth="1"/>
    <col min="8195" max="8195" width="9.5703125" style="483" customWidth="1"/>
    <col min="8196" max="8197" width="9.140625" style="483"/>
    <col min="8198" max="8200" width="9" style="483" customWidth="1"/>
    <col min="8201" max="8201" width="9.5703125" style="483" customWidth="1"/>
    <col min="8202" max="8202" width="9" style="483" customWidth="1"/>
    <col min="8203" max="8203" width="8.42578125" style="483" customWidth="1"/>
    <col min="8204" max="8204" width="8.5703125" style="483" customWidth="1"/>
    <col min="8205" max="8206" width="9" style="483" customWidth="1"/>
    <col min="8207" max="8207" width="9.28515625" style="483" customWidth="1"/>
    <col min="8208" max="8208" width="10.85546875" style="483" bestFit="1" customWidth="1"/>
    <col min="8209" max="8209" width="15.140625" style="483" customWidth="1"/>
    <col min="8210" max="8448" width="9.140625" style="483"/>
    <col min="8449" max="8449" width="5.140625" style="483" customWidth="1"/>
    <col min="8450" max="8450" width="24.7109375" style="483" customWidth="1"/>
    <col min="8451" max="8451" width="9.5703125" style="483" customWidth="1"/>
    <col min="8452" max="8453" width="9.140625" style="483"/>
    <col min="8454" max="8456" width="9" style="483" customWidth="1"/>
    <col min="8457" max="8457" width="9.5703125" style="483" customWidth="1"/>
    <col min="8458" max="8458" width="9" style="483" customWidth="1"/>
    <col min="8459" max="8459" width="8.42578125" style="483" customWidth="1"/>
    <col min="8460" max="8460" width="8.5703125" style="483" customWidth="1"/>
    <col min="8461" max="8462" width="9" style="483" customWidth="1"/>
    <col min="8463" max="8463" width="9.28515625" style="483" customWidth="1"/>
    <col min="8464" max="8464" width="10.85546875" style="483" bestFit="1" customWidth="1"/>
    <col min="8465" max="8465" width="15.140625" style="483" customWidth="1"/>
    <col min="8466" max="8704" width="9.140625" style="483"/>
    <col min="8705" max="8705" width="5.140625" style="483" customWidth="1"/>
    <col min="8706" max="8706" width="24.7109375" style="483" customWidth="1"/>
    <col min="8707" max="8707" width="9.5703125" style="483" customWidth="1"/>
    <col min="8708" max="8709" width="9.140625" style="483"/>
    <col min="8710" max="8712" width="9" style="483" customWidth="1"/>
    <col min="8713" max="8713" width="9.5703125" style="483" customWidth="1"/>
    <col min="8714" max="8714" width="9" style="483" customWidth="1"/>
    <col min="8715" max="8715" width="8.42578125" style="483" customWidth="1"/>
    <col min="8716" max="8716" width="8.5703125" style="483" customWidth="1"/>
    <col min="8717" max="8718" width="9" style="483" customWidth="1"/>
    <col min="8719" max="8719" width="9.28515625" style="483" customWidth="1"/>
    <col min="8720" max="8720" width="10.85546875" style="483" bestFit="1" customWidth="1"/>
    <col min="8721" max="8721" width="15.140625" style="483" customWidth="1"/>
    <col min="8722" max="8960" width="9.140625" style="483"/>
    <col min="8961" max="8961" width="5.140625" style="483" customWidth="1"/>
    <col min="8962" max="8962" width="24.7109375" style="483" customWidth="1"/>
    <col min="8963" max="8963" width="9.5703125" style="483" customWidth="1"/>
    <col min="8964" max="8965" width="9.140625" style="483"/>
    <col min="8966" max="8968" width="9" style="483" customWidth="1"/>
    <col min="8969" max="8969" width="9.5703125" style="483" customWidth="1"/>
    <col min="8970" max="8970" width="9" style="483" customWidth="1"/>
    <col min="8971" max="8971" width="8.42578125" style="483" customWidth="1"/>
    <col min="8972" max="8972" width="8.5703125" style="483" customWidth="1"/>
    <col min="8973" max="8974" width="9" style="483" customWidth="1"/>
    <col min="8975" max="8975" width="9.28515625" style="483" customWidth="1"/>
    <col min="8976" max="8976" width="10.85546875" style="483" bestFit="1" customWidth="1"/>
    <col min="8977" max="8977" width="15.140625" style="483" customWidth="1"/>
    <col min="8978" max="9216" width="9.140625" style="483"/>
    <col min="9217" max="9217" width="5.140625" style="483" customWidth="1"/>
    <col min="9218" max="9218" width="24.7109375" style="483" customWidth="1"/>
    <col min="9219" max="9219" width="9.5703125" style="483" customWidth="1"/>
    <col min="9220" max="9221" width="9.140625" style="483"/>
    <col min="9222" max="9224" width="9" style="483" customWidth="1"/>
    <col min="9225" max="9225" width="9.5703125" style="483" customWidth="1"/>
    <col min="9226" max="9226" width="9" style="483" customWidth="1"/>
    <col min="9227" max="9227" width="8.42578125" style="483" customWidth="1"/>
    <col min="9228" max="9228" width="8.5703125" style="483" customWidth="1"/>
    <col min="9229" max="9230" width="9" style="483" customWidth="1"/>
    <col min="9231" max="9231" width="9.28515625" style="483" customWidth="1"/>
    <col min="9232" max="9232" width="10.85546875" style="483" bestFit="1" customWidth="1"/>
    <col min="9233" max="9233" width="15.140625" style="483" customWidth="1"/>
    <col min="9234" max="9472" width="9.140625" style="483"/>
    <col min="9473" max="9473" width="5.140625" style="483" customWidth="1"/>
    <col min="9474" max="9474" width="24.7109375" style="483" customWidth="1"/>
    <col min="9475" max="9475" width="9.5703125" style="483" customWidth="1"/>
    <col min="9476" max="9477" width="9.140625" style="483"/>
    <col min="9478" max="9480" width="9" style="483" customWidth="1"/>
    <col min="9481" max="9481" width="9.5703125" style="483" customWidth="1"/>
    <col min="9482" max="9482" width="9" style="483" customWidth="1"/>
    <col min="9483" max="9483" width="8.42578125" style="483" customWidth="1"/>
    <col min="9484" max="9484" width="8.5703125" style="483" customWidth="1"/>
    <col min="9485" max="9486" width="9" style="483" customWidth="1"/>
    <col min="9487" max="9487" width="9.28515625" style="483" customWidth="1"/>
    <col min="9488" max="9488" width="10.85546875" style="483" bestFit="1" customWidth="1"/>
    <col min="9489" max="9489" width="15.140625" style="483" customWidth="1"/>
    <col min="9490" max="9728" width="9.140625" style="483"/>
    <col min="9729" max="9729" width="5.140625" style="483" customWidth="1"/>
    <col min="9730" max="9730" width="24.7109375" style="483" customWidth="1"/>
    <col min="9731" max="9731" width="9.5703125" style="483" customWidth="1"/>
    <col min="9732" max="9733" width="9.140625" style="483"/>
    <col min="9734" max="9736" width="9" style="483" customWidth="1"/>
    <col min="9737" max="9737" width="9.5703125" style="483" customWidth="1"/>
    <col min="9738" max="9738" width="9" style="483" customWidth="1"/>
    <col min="9739" max="9739" width="8.42578125" style="483" customWidth="1"/>
    <col min="9740" max="9740" width="8.5703125" style="483" customWidth="1"/>
    <col min="9741" max="9742" width="9" style="483" customWidth="1"/>
    <col min="9743" max="9743" width="9.28515625" style="483" customWidth="1"/>
    <col min="9744" max="9744" width="10.85546875" style="483" bestFit="1" customWidth="1"/>
    <col min="9745" max="9745" width="15.140625" style="483" customWidth="1"/>
    <col min="9746" max="9984" width="9.140625" style="483"/>
    <col min="9985" max="9985" width="5.140625" style="483" customWidth="1"/>
    <col min="9986" max="9986" width="24.7109375" style="483" customWidth="1"/>
    <col min="9987" max="9987" width="9.5703125" style="483" customWidth="1"/>
    <col min="9988" max="9989" width="9.140625" style="483"/>
    <col min="9990" max="9992" width="9" style="483" customWidth="1"/>
    <col min="9993" max="9993" width="9.5703125" style="483" customWidth="1"/>
    <col min="9994" max="9994" width="9" style="483" customWidth="1"/>
    <col min="9995" max="9995" width="8.42578125" style="483" customWidth="1"/>
    <col min="9996" max="9996" width="8.5703125" style="483" customWidth="1"/>
    <col min="9997" max="9998" width="9" style="483" customWidth="1"/>
    <col min="9999" max="9999" width="9.28515625" style="483" customWidth="1"/>
    <col min="10000" max="10000" width="10.85546875" style="483" bestFit="1" customWidth="1"/>
    <col min="10001" max="10001" width="15.140625" style="483" customWidth="1"/>
    <col min="10002" max="10240" width="9.140625" style="483"/>
    <col min="10241" max="10241" width="5.140625" style="483" customWidth="1"/>
    <col min="10242" max="10242" width="24.7109375" style="483" customWidth="1"/>
    <col min="10243" max="10243" width="9.5703125" style="483" customWidth="1"/>
    <col min="10244" max="10245" width="9.140625" style="483"/>
    <col min="10246" max="10248" width="9" style="483" customWidth="1"/>
    <col min="10249" max="10249" width="9.5703125" style="483" customWidth="1"/>
    <col min="10250" max="10250" width="9" style="483" customWidth="1"/>
    <col min="10251" max="10251" width="8.42578125" style="483" customWidth="1"/>
    <col min="10252" max="10252" width="8.5703125" style="483" customWidth="1"/>
    <col min="10253" max="10254" width="9" style="483" customWidth="1"/>
    <col min="10255" max="10255" width="9.28515625" style="483" customWidth="1"/>
    <col min="10256" max="10256" width="10.85546875" style="483" bestFit="1" customWidth="1"/>
    <col min="10257" max="10257" width="15.140625" style="483" customWidth="1"/>
    <col min="10258" max="10496" width="9.140625" style="483"/>
    <col min="10497" max="10497" width="5.140625" style="483" customWidth="1"/>
    <col min="10498" max="10498" width="24.7109375" style="483" customWidth="1"/>
    <col min="10499" max="10499" width="9.5703125" style="483" customWidth="1"/>
    <col min="10500" max="10501" width="9.140625" style="483"/>
    <col min="10502" max="10504" width="9" style="483" customWidth="1"/>
    <col min="10505" max="10505" width="9.5703125" style="483" customWidth="1"/>
    <col min="10506" max="10506" width="9" style="483" customWidth="1"/>
    <col min="10507" max="10507" width="8.42578125" style="483" customWidth="1"/>
    <col min="10508" max="10508" width="8.5703125" style="483" customWidth="1"/>
    <col min="10509" max="10510" width="9" style="483" customWidth="1"/>
    <col min="10511" max="10511" width="9.28515625" style="483" customWidth="1"/>
    <col min="10512" max="10512" width="10.85546875" style="483" bestFit="1" customWidth="1"/>
    <col min="10513" max="10513" width="15.140625" style="483" customWidth="1"/>
    <col min="10514" max="10752" width="9.140625" style="483"/>
    <col min="10753" max="10753" width="5.140625" style="483" customWidth="1"/>
    <col min="10754" max="10754" width="24.7109375" style="483" customWidth="1"/>
    <col min="10755" max="10755" width="9.5703125" style="483" customWidth="1"/>
    <col min="10756" max="10757" width="9.140625" style="483"/>
    <col min="10758" max="10760" width="9" style="483" customWidth="1"/>
    <col min="10761" max="10761" width="9.5703125" style="483" customWidth="1"/>
    <col min="10762" max="10762" width="9" style="483" customWidth="1"/>
    <col min="10763" max="10763" width="8.42578125" style="483" customWidth="1"/>
    <col min="10764" max="10764" width="8.5703125" style="483" customWidth="1"/>
    <col min="10765" max="10766" width="9" style="483" customWidth="1"/>
    <col min="10767" max="10767" width="9.28515625" style="483" customWidth="1"/>
    <col min="10768" max="10768" width="10.85546875" style="483" bestFit="1" customWidth="1"/>
    <col min="10769" max="10769" width="15.140625" style="483" customWidth="1"/>
    <col min="10770" max="11008" width="9.140625" style="483"/>
    <col min="11009" max="11009" width="5.140625" style="483" customWidth="1"/>
    <col min="11010" max="11010" width="24.7109375" style="483" customWidth="1"/>
    <col min="11011" max="11011" width="9.5703125" style="483" customWidth="1"/>
    <col min="11012" max="11013" width="9.140625" style="483"/>
    <col min="11014" max="11016" width="9" style="483" customWidth="1"/>
    <col min="11017" max="11017" width="9.5703125" style="483" customWidth="1"/>
    <col min="11018" max="11018" width="9" style="483" customWidth="1"/>
    <col min="11019" max="11019" width="8.42578125" style="483" customWidth="1"/>
    <col min="11020" max="11020" width="8.5703125" style="483" customWidth="1"/>
    <col min="11021" max="11022" width="9" style="483" customWidth="1"/>
    <col min="11023" max="11023" width="9.28515625" style="483" customWidth="1"/>
    <col min="11024" max="11024" width="10.85546875" style="483" bestFit="1" customWidth="1"/>
    <col min="11025" max="11025" width="15.140625" style="483" customWidth="1"/>
    <col min="11026" max="11264" width="9.140625" style="483"/>
    <col min="11265" max="11265" width="5.140625" style="483" customWidth="1"/>
    <col min="11266" max="11266" width="24.7109375" style="483" customWidth="1"/>
    <col min="11267" max="11267" width="9.5703125" style="483" customWidth="1"/>
    <col min="11268" max="11269" width="9.140625" style="483"/>
    <col min="11270" max="11272" width="9" style="483" customWidth="1"/>
    <col min="11273" max="11273" width="9.5703125" style="483" customWidth="1"/>
    <col min="11274" max="11274" width="9" style="483" customWidth="1"/>
    <col min="11275" max="11275" width="8.42578125" style="483" customWidth="1"/>
    <col min="11276" max="11276" width="8.5703125" style="483" customWidth="1"/>
    <col min="11277" max="11278" width="9" style="483" customWidth="1"/>
    <col min="11279" max="11279" width="9.28515625" style="483" customWidth="1"/>
    <col min="11280" max="11280" width="10.85546875" style="483" bestFit="1" customWidth="1"/>
    <col min="11281" max="11281" width="15.140625" style="483" customWidth="1"/>
    <col min="11282" max="11520" width="9.140625" style="483"/>
    <col min="11521" max="11521" width="5.140625" style="483" customWidth="1"/>
    <col min="11522" max="11522" width="24.7109375" style="483" customWidth="1"/>
    <col min="11523" max="11523" width="9.5703125" style="483" customWidth="1"/>
    <col min="11524" max="11525" width="9.140625" style="483"/>
    <col min="11526" max="11528" width="9" style="483" customWidth="1"/>
    <col min="11529" max="11529" width="9.5703125" style="483" customWidth="1"/>
    <col min="11530" max="11530" width="9" style="483" customWidth="1"/>
    <col min="11531" max="11531" width="8.42578125" style="483" customWidth="1"/>
    <col min="11532" max="11532" width="8.5703125" style="483" customWidth="1"/>
    <col min="11533" max="11534" width="9" style="483" customWidth="1"/>
    <col min="11535" max="11535" width="9.28515625" style="483" customWidth="1"/>
    <col min="11536" max="11536" width="10.85546875" style="483" bestFit="1" customWidth="1"/>
    <col min="11537" max="11537" width="15.140625" style="483" customWidth="1"/>
    <col min="11538" max="11776" width="9.140625" style="483"/>
    <col min="11777" max="11777" width="5.140625" style="483" customWidth="1"/>
    <col min="11778" max="11778" width="24.7109375" style="483" customWidth="1"/>
    <col min="11779" max="11779" width="9.5703125" style="483" customWidth="1"/>
    <col min="11780" max="11781" width="9.140625" style="483"/>
    <col min="11782" max="11784" width="9" style="483" customWidth="1"/>
    <col min="11785" max="11785" width="9.5703125" style="483" customWidth="1"/>
    <col min="11786" max="11786" width="9" style="483" customWidth="1"/>
    <col min="11787" max="11787" width="8.42578125" style="483" customWidth="1"/>
    <col min="11788" max="11788" width="8.5703125" style="483" customWidth="1"/>
    <col min="11789" max="11790" width="9" style="483" customWidth="1"/>
    <col min="11791" max="11791" width="9.28515625" style="483" customWidth="1"/>
    <col min="11792" max="11792" width="10.85546875" style="483" bestFit="1" customWidth="1"/>
    <col min="11793" max="11793" width="15.140625" style="483" customWidth="1"/>
    <col min="11794" max="12032" width="9.140625" style="483"/>
    <col min="12033" max="12033" width="5.140625" style="483" customWidth="1"/>
    <col min="12034" max="12034" width="24.7109375" style="483" customWidth="1"/>
    <col min="12035" max="12035" width="9.5703125" style="483" customWidth="1"/>
    <col min="12036" max="12037" width="9.140625" style="483"/>
    <col min="12038" max="12040" width="9" style="483" customWidth="1"/>
    <col min="12041" max="12041" width="9.5703125" style="483" customWidth="1"/>
    <col min="12042" max="12042" width="9" style="483" customWidth="1"/>
    <col min="12043" max="12043" width="8.42578125" style="483" customWidth="1"/>
    <col min="12044" max="12044" width="8.5703125" style="483" customWidth="1"/>
    <col min="12045" max="12046" width="9" style="483" customWidth="1"/>
    <col min="12047" max="12047" width="9.28515625" style="483" customWidth="1"/>
    <col min="12048" max="12048" width="10.85546875" style="483" bestFit="1" customWidth="1"/>
    <col min="12049" max="12049" width="15.140625" style="483" customWidth="1"/>
    <col min="12050" max="12288" width="9.140625" style="483"/>
    <col min="12289" max="12289" width="5.140625" style="483" customWidth="1"/>
    <col min="12290" max="12290" width="24.7109375" style="483" customWidth="1"/>
    <col min="12291" max="12291" width="9.5703125" style="483" customWidth="1"/>
    <col min="12292" max="12293" width="9.140625" style="483"/>
    <col min="12294" max="12296" width="9" style="483" customWidth="1"/>
    <col min="12297" max="12297" width="9.5703125" style="483" customWidth="1"/>
    <col min="12298" max="12298" width="9" style="483" customWidth="1"/>
    <col min="12299" max="12299" width="8.42578125" style="483" customWidth="1"/>
    <col min="12300" max="12300" width="8.5703125" style="483" customWidth="1"/>
    <col min="12301" max="12302" width="9" style="483" customWidth="1"/>
    <col min="12303" max="12303" width="9.28515625" style="483" customWidth="1"/>
    <col min="12304" max="12304" width="10.85546875" style="483" bestFit="1" customWidth="1"/>
    <col min="12305" max="12305" width="15.140625" style="483" customWidth="1"/>
    <col min="12306" max="12544" width="9.140625" style="483"/>
    <col min="12545" max="12545" width="5.140625" style="483" customWidth="1"/>
    <col min="12546" max="12546" width="24.7109375" style="483" customWidth="1"/>
    <col min="12547" max="12547" width="9.5703125" style="483" customWidth="1"/>
    <col min="12548" max="12549" width="9.140625" style="483"/>
    <col min="12550" max="12552" width="9" style="483" customWidth="1"/>
    <col min="12553" max="12553" width="9.5703125" style="483" customWidth="1"/>
    <col min="12554" max="12554" width="9" style="483" customWidth="1"/>
    <col min="12555" max="12555" width="8.42578125" style="483" customWidth="1"/>
    <col min="12556" max="12556" width="8.5703125" style="483" customWidth="1"/>
    <col min="12557" max="12558" width="9" style="483" customWidth="1"/>
    <col min="12559" max="12559" width="9.28515625" style="483" customWidth="1"/>
    <col min="12560" max="12560" width="10.85546875" style="483" bestFit="1" customWidth="1"/>
    <col min="12561" max="12561" width="15.140625" style="483" customWidth="1"/>
    <col min="12562" max="12800" width="9.140625" style="483"/>
    <col min="12801" max="12801" width="5.140625" style="483" customWidth="1"/>
    <col min="12802" max="12802" width="24.7109375" style="483" customWidth="1"/>
    <col min="12803" max="12803" width="9.5703125" style="483" customWidth="1"/>
    <col min="12804" max="12805" width="9.140625" style="483"/>
    <col min="12806" max="12808" width="9" style="483" customWidth="1"/>
    <col min="12809" max="12809" width="9.5703125" style="483" customWidth="1"/>
    <col min="12810" max="12810" width="9" style="483" customWidth="1"/>
    <col min="12811" max="12811" width="8.42578125" style="483" customWidth="1"/>
    <col min="12812" max="12812" width="8.5703125" style="483" customWidth="1"/>
    <col min="12813" max="12814" width="9" style="483" customWidth="1"/>
    <col min="12815" max="12815" width="9.28515625" style="483" customWidth="1"/>
    <col min="12816" max="12816" width="10.85546875" style="483" bestFit="1" customWidth="1"/>
    <col min="12817" max="12817" width="15.140625" style="483" customWidth="1"/>
    <col min="12818" max="13056" width="9.140625" style="483"/>
    <col min="13057" max="13057" width="5.140625" style="483" customWidth="1"/>
    <col min="13058" max="13058" width="24.7109375" style="483" customWidth="1"/>
    <col min="13059" max="13059" width="9.5703125" style="483" customWidth="1"/>
    <col min="13060" max="13061" width="9.140625" style="483"/>
    <col min="13062" max="13064" width="9" style="483" customWidth="1"/>
    <col min="13065" max="13065" width="9.5703125" style="483" customWidth="1"/>
    <col min="13066" max="13066" width="9" style="483" customWidth="1"/>
    <col min="13067" max="13067" width="8.42578125" style="483" customWidth="1"/>
    <col min="13068" max="13068" width="8.5703125" style="483" customWidth="1"/>
    <col min="13069" max="13070" width="9" style="483" customWidth="1"/>
    <col min="13071" max="13071" width="9.28515625" style="483" customWidth="1"/>
    <col min="13072" max="13072" width="10.85546875" style="483" bestFit="1" customWidth="1"/>
    <col min="13073" max="13073" width="15.140625" style="483" customWidth="1"/>
    <col min="13074" max="13312" width="9.140625" style="483"/>
    <col min="13313" max="13313" width="5.140625" style="483" customWidth="1"/>
    <col min="13314" max="13314" width="24.7109375" style="483" customWidth="1"/>
    <col min="13315" max="13315" width="9.5703125" style="483" customWidth="1"/>
    <col min="13316" max="13317" width="9.140625" style="483"/>
    <col min="13318" max="13320" width="9" style="483" customWidth="1"/>
    <col min="13321" max="13321" width="9.5703125" style="483" customWidth="1"/>
    <col min="13322" max="13322" width="9" style="483" customWidth="1"/>
    <col min="13323" max="13323" width="8.42578125" style="483" customWidth="1"/>
    <col min="13324" max="13324" width="8.5703125" style="483" customWidth="1"/>
    <col min="13325" max="13326" width="9" style="483" customWidth="1"/>
    <col min="13327" max="13327" width="9.28515625" style="483" customWidth="1"/>
    <col min="13328" max="13328" width="10.85546875" style="483" bestFit="1" customWidth="1"/>
    <col min="13329" max="13329" width="15.140625" style="483" customWidth="1"/>
    <col min="13330" max="13568" width="9.140625" style="483"/>
    <col min="13569" max="13569" width="5.140625" style="483" customWidth="1"/>
    <col min="13570" max="13570" width="24.7109375" style="483" customWidth="1"/>
    <col min="13571" max="13571" width="9.5703125" style="483" customWidth="1"/>
    <col min="13572" max="13573" width="9.140625" style="483"/>
    <col min="13574" max="13576" width="9" style="483" customWidth="1"/>
    <col min="13577" max="13577" width="9.5703125" style="483" customWidth="1"/>
    <col min="13578" max="13578" width="9" style="483" customWidth="1"/>
    <col min="13579" max="13579" width="8.42578125" style="483" customWidth="1"/>
    <col min="13580" max="13580" width="8.5703125" style="483" customWidth="1"/>
    <col min="13581" max="13582" width="9" style="483" customWidth="1"/>
    <col min="13583" max="13583" width="9.28515625" style="483" customWidth="1"/>
    <col min="13584" max="13584" width="10.85546875" style="483" bestFit="1" customWidth="1"/>
    <col min="13585" max="13585" width="15.140625" style="483" customWidth="1"/>
    <col min="13586" max="13824" width="9.140625" style="483"/>
    <col min="13825" max="13825" width="5.140625" style="483" customWidth="1"/>
    <col min="13826" max="13826" width="24.7109375" style="483" customWidth="1"/>
    <col min="13827" max="13827" width="9.5703125" style="483" customWidth="1"/>
    <col min="13828" max="13829" width="9.140625" style="483"/>
    <col min="13830" max="13832" width="9" style="483" customWidth="1"/>
    <col min="13833" max="13833" width="9.5703125" style="483" customWidth="1"/>
    <col min="13834" max="13834" width="9" style="483" customWidth="1"/>
    <col min="13835" max="13835" width="8.42578125" style="483" customWidth="1"/>
    <col min="13836" max="13836" width="8.5703125" style="483" customWidth="1"/>
    <col min="13837" max="13838" width="9" style="483" customWidth="1"/>
    <col min="13839" max="13839" width="9.28515625" style="483" customWidth="1"/>
    <col min="13840" max="13840" width="10.85546875" style="483" bestFit="1" customWidth="1"/>
    <col min="13841" max="13841" width="15.140625" style="483" customWidth="1"/>
    <col min="13842" max="14080" width="9.140625" style="483"/>
    <col min="14081" max="14081" width="5.140625" style="483" customWidth="1"/>
    <col min="14082" max="14082" width="24.7109375" style="483" customWidth="1"/>
    <col min="14083" max="14083" width="9.5703125" style="483" customWidth="1"/>
    <col min="14084" max="14085" width="9.140625" style="483"/>
    <col min="14086" max="14088" width="9" style="483" customWidth="1"/>
    <col min="14089" max="14089" width="9.5703125" style="483" customWidth="1"/>
    <col min="14090" max="14090" width="9" style="483" customWidth="1"/>
    <col min="14091" max="14091" width="8.42578125" style="483" customWidth="1"/>
    <col min="14092" max="14092" width="8.5703125" style="483" customWidth="1"/>
    <col min="14093" max="14094" width="9" style="483" customWidth="1"/>
    <col min="14095" max="14095" width="9.28515625" style="483" customWidth="1"/>
    <col min="14096" max="14096" width="10.85546875" style="483" bestFit="1" customWidth="1"/>
    <col min="14097" max="14097" width="15.140625" style="483" customWidth="1"/>
    <col min="14098" max="14336" width="9.140625" style="483"/>
    <col min="14337" max="14337" width="5.140625" style="483" customWidth="1"/>
    <col min="14338" max="14338" width="24.7109375" style="483" customWidth="1"/>
    <col min="14339" max="14339" width="9.5703125" style="483" customWidth="1"/>
    <col min="14340" max="14341" width="9.140625" style="483"/>
    <col min="14342" max="14344" width="9" style="483" customWidth="1"/>
    <col min="14345" max="14345" width="9.5703125" style="483" customWidth="1"/>
    <col min="14346" max="14346" width="9" style="483" customWidth="1"/>
    <col min="14347" max="14347" width="8.42578125" style="483" customWidth="1"/>
    <col min="14348" max="14348" width="8.5703125" style="483" customWidth="1"/>
    <col min="14349" max="14350" width="9" style="483" customWidth="1"/>
    <col min="14351" max="14351" width="9.28515625" style="483" customWidth="1"/>
    <col min="14352" max="14352" width="10.85546875" style="483" bestFit="1" customWidth="1"/>
    <col min="14353" max="14353" width="15.140625" style="483" customWidth="1"/>
    <col min="14354" max="14592" width="9.140625" style="483"/>
    <col min="14593" max="14593" width="5.140625" style="483" customWidth="1"/>
    <col min="14594" max="14594" width="24.7109375" style="483" customWidth="1"/>
    <col min="14595" max="14595" width="9.5703125" style="483" customWidth="1"/>
    <col min="14596" max="14597" width="9.140625" style="483"/>
    <col min="14598" max="14600" width="9" style="483" customWidth="1"/>
    <col min="14601" max="14601" width="9.5703125" style="483" customWidth="1"/>
    <col min="14602" max="14602" width="9" style="483" customWidth="1"/>
    <col min="14603" max="14603" width="8.42578125" style="483" customWidth="1"/>
    <col min="14604" max="14604" width="8.5703125" style="483" customWidth="1"/>
    <col min="14605" max="14606" width="9" style="483" customWidth="1"/>
    <col min="14607" max="14607" width="9.28515625" style="483" customWidth="1"/>
    <col min="14608" max="14608" width="10.85546875" style="483" bestFit="1" customWidth="1"/>
    <col min="14609" max="14609" width="15.140625" style="483" customWidth="1"/>
    <col min="14610" max="14848" width="9.140625" style="483"/>
    <col min="14849" max="14849" width="5.140625" style="483" customWidth="1"/>
    <col min="14850" max="14850" width="24.7109375" style="483" customWidth="1"/>
    <col min="14851" max="14851" width="9.5703125" style="483" customWidth="1"/>
    <col min="14852" max="14853" width="9.140625" style="483"/>
    <col min="14854" max="14856" width="9" style="483" customWidth="1"/>
    <col min="14857" max="14857" width="9.5703125" style="483" customWidth="1"/>
    <col min="14858" max="14858" width="9" style="483" customWidth="1"/>
    <col min="14859" max="14859" width="8.42578125" style="483" customWidth="1"/>
    <col min="14860" max="14860" width="8.5703125" style="483" customWidth="1"/>
    <col min="14861" max="14862" width="9" style="483" customWidth="1"/>
    <col min="14863" max="14863" width="9.28515625" style="483" customWidth="1"/>
    <col min="14864" max="14864" width="10.85546875" style="483" bestFit="1" customWidth="1"/>
    <col min="14865" max="14865" width="15.140625" style="483" customWidth="1"/>
    <col min="14866" max="15104" width="9.140625" style="483"/>
    <col min="15105" max="15105" width="5.140625" style="483" customWidth="1"/>
    <col min="15106" max="15106" width="24.7109375" style="483" customWidth="1"/>
    <col min="15107" max="15107" width="9.5703125" style="483" customWidth="1"/>
    <col min="15108" max="15109" width="9.140625" style="483"/>
    <col min="15110" max="15112" width="9" style="483" customWidth="1"/>
    <col min="15113" max="15113" width="9.5703125" style="483" customWidth="1"/>
    <col min="15114" max="15114" width="9" style="483" customWidth="1"/>
    <col min="15115" max="15115" width="8.42578125" style="483" customWidth="1"/>
    <col min="15116" max="15116" width="8.5703125" style="483" customWidth="1"/>
    <col min="15117" max="15118" width="9" style="483" customWidth="1"/>
    <col min="15119" max="15119" width="9.28515625" style="483" customWidth="1"/>
    <col min="15120" max="15120" width="10.85546875" style="483" bestFit="1" customWidth="1"/>
    <col min="15121" max="15121" width="15.140625" style="483" customWidth="1"/>
    <col min="15122" max="15360" width="9.140625" style="483"/>
    <col min="15361" max="15361" width="5.140625" style="483" customWidth="1"/>
    <col min="15362" max="15362" width="24.7109375" style="483" customWidth="1"/>
    <col min="15363" max="15363" width="9.5703125" style="483" customWidth="1"/>
    <col min="15364" max="15365" width="9.140625" style="483"/>
    <col min="15366" max="15368" width="9" style="483" customWidth="1"/>
    <col min="15369" max="15369" width="9.5703125" style="483" customWidth="1"/>
    <col min="15370" max="15370" width="9" style="483" customWidth="1"/>
    <col min="15371" max="15371" width="8.42578125" style="483" customWidth="1"/>
    <col min="15372" max="15372" width="8.5703125" style="483" customWidth="1"/>
    <col min="15373" max="15374" width="9" style="483" customWidth="1"/>
    <col min="15375" max="15375" width="9.28515625" style="483" customWidth="1"/>
    <col min="15376" max="15376" width="10.85546875" style="483" bestFit="1" customWidth="1"/>
    <col min="15377" max="15377" width="15.140625" style="483" customWidth="1"/>
    <col min="15378" max="15616" width="9.140625" style="483"/>
    <col min="15617" max="15617" width="5.140625" style="483" customWidth="1"/>
    <col min="15618" max="15618" width="24.7109375" style="483" customWidth="1"/>
    <col min="15619" max="15619" width="9.5703125" style="483" customWidth="1"/>
    <col min="15620" max="15621" width="9.140625" style="483"/>
    <col min="15622" max="15624" width="9" style="483" customWidth="1"/>
    <col min="15625" max="15625" width="9.5703125" style="483" customWidth="1"/>
    <col min="15626" max="15626" width="9" style="483" customWidth="1"/>
    <col min="15627" max="15627" width="8.42578125" style="483" customWidth="1"/>
    <col min="15628" max="15628" width="8.5703125" style="483" customWidth="1"/>
    <col min="15629" max="15630" width="9" style="483" customWidth="1"/>
    <col min="15631" max="15631" width="9.28515625" style="483" customWidth="1"/>
    <col min="15632" max="15632" width="10.85546875" style="483" bestFit="1" customWidth="1"/>
    <col min="15633" max="15633" width="15.140625" style="483" customWidth="1"/>
    <col min="15634" max="15872" width="9.140625" style="483"/>
    <col min="15873" max="15873" width="5.140625" style="483" customWidth="1"/>
    <col min="15874" max="15874" width="24.7109375" style="483" customWidth="1"/>
    <col min="15875" max="15875" width="9.5703125" style="483" customWidth="1"/>
    <col min="15876" max="15877" width="9.140625" style="483"/>
    <col min="15878" max="15880" width="9" style="483" customWidth="1"/>
    <col min="15881" max="15881" width="9.5703125" style="483" customWidth="1"/>
    <col min="15882" max="15882" width="9" style="483" customWidth="1"/>
    <col min="15883" max="15883" width="8.42578125" style="483" customWidth="1"/>
    <col min="15884" max="15884" width="8.5703125" style="483" customWidth="1"/>
    <col min="15885" max="15886" width="9" style="483" customWidth="1"/>
    <col min="15887" max="15887" width="9.28515625" style="483" customWidth="1"/>
    <col min="15888" max="15888" width="10.85546875" style="483" bestFit="1" customWidth="1"/>
    <col min="15889" max="15889" width="15.140625" style="483" customWidth="1"/>
    <col min="15890" max="16128" width="9.140625" style="483"/>
    <col min="16129" max="16129" width="5.140625" style="483" customWidth="1"/>
    <col min="16130" max="16130" width="24.7109375" style="483" customWidth="1"/>
    <col min="16131" max="16131" width="9.5703125" style="483" customWidth="1"/>
    <col min="16132" max="16133" width="9.140625" style="483"/>
    <col min="16134" max="16136" width="9" style="483" customWidth="1"/>
    <col min="16137" max="16137" width="9.5703125" style="483" customWidth="1"/>
    <col min="16138" max="16138" width="9" style="483" customWidth="1"/>
    <col min="16139" max="16139" width="8.42578125" style="483" customWidth="1"/>
    <col min="16140" max="16140" width="8.5703125" style="483" customWidth="1"/>
    <col min="16141" max="16142" width="9" style="483" customWidth="1"/>
    <col min="16143" max="16143" width="9.28515625" style="483" customWidth="1"/>
    <col min="16144" max="16144" width="10.85546875" style="483" bestFit="1" customWidth="1"/>
    <col min="16145" max="16145" width="15.140625" style="483" customWidth="1"/>
    <col min="16146" max="16384" width="9.140625" style="483"/>
  </cols>
  <sheetData>
    <row r="1" spans="1:16" ht="20.25" customHeight="1" x14ac:dyDescent="0.2">
      <c r="I1" s="642" t="s">
        <v>1100</v>
      </c>
      <c r="J1" s="643"/>
      <c r="K1" s="643"/>
      <c r="L1" s="643"/>
      <c r="M1" s="643"/>
      <c r="N1" s="643"/>
      <c r="O1" s="644"/>
    </row>
    <row r="3" spans="1:16" x14ac:dyDescent="0.2">
      <c r="A3" s="639" t="s">
        <v>1024</v>
      </c>
      <c r="B3" s="640"/>
      <c r="C3" s="640"/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</row>
    <row r="4" spans="1:16" x14ac:dyDescent="0.2">
      <c r="A4" s="485"/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7" t="s">
        <v>2</v>
      </c>
    </row>
    <row r="5" spans="1:16" ht="31.5" x14ac:dyDescent="0.2">
      <c r="A5" s="488" t="s">
        <v>3</v>
      </c>
      <c r="B5" s="489" t="s">
        <v>4</v>
      </c>
      <c r="C5" s="489" t="s">
        <v>1025</v>
      </c>
      <c r="D5" s="489" t="s">
        <v>1026</v>
      </c>
      <c r="E5" s="489" t="s">
        <v>1027</v>
      </c>
      <c r="F5" s="489" t="s">
        <v>1028</v>
      </c>
      <c r="G5" s="489" t="s">
        <v>1029</v>
      </c>
      <c r="H5" s="489" t="s">
        <v>1030</v>
      </c>
      <c r="I5" s="489" t="s">
        <v>1031</v>
      </c>
      <c r="J5" s="489" t="s">
        <v>1032</v>
      </c>
      <c r="K5" s="489" t="s">
        <v>1033</v>
      </c>
      <c r="L5" s="489" t="s">
        <v>1034</v>
      </c>
      <c r="M5" s="489" t="s">
        <v>1035</v>
      </c>
      <c r="N5" s="489" t="s">
        <v>1036</v>
      </c>
      <c r="O5" s="489" t="s">
        <v>1008</v>
      </c>
    </row>
    <row r="6" spans="1:16" x14ac:dyDescent="0.2">
      <c r="A6" s="490" t="s">
        <v>6</v>
      </c>
      <c r="B6" s="641" t="s">
        <v>1037</v>
      </c>
      <c r="C6" s="641"/>
      <c r="D6" s="641"/>
      <c r="E6" s="641"/>
      <c r="F6" s="641"/>
      <c r="G6" s="641"/>
      <c r="H6" s="641"/>
      <c r="I6" s="641"/>
      <c r="J6" s="641"/>
      <c r="K6" s="641"/>
      <c r="L6" s="641"/>
      <c r="M6" s="641"/>
      <c r="N6" s="641"/>
      <c r="O6" s="641"/>
    </row>
    <row r="7" spans="1:16" ht="21" x14ac:dyDescent="0.2">
      <c r="A7" s="490" t="s">
        <v>8</v>
      </c>
      <c r="B7" s="491" t="s">
        <v>1038</v>
      </c>
      <c r="C7" s="492">
        <v>9195000</v>
      </c>
      <c r="D7" s="492">
        <v>9195000</v>
      </c>
      <c r="E7" s="492">
        <v>9195000</v>
      </c>
      <c r="F7" s="492">
        <v>9195000</v>
      </c>
      <c r="G7" s="492">
        <v>9195000</v>
      </c>
      <c r="H7" s="492">
        <v>19195000</v>
      </c>
      <c r="I7" s="492">
        <v>14376153</v>
      </c>
      <c r="J7" s="492">
        <v>9195000</v>
      </c>
      <c r="K7" s="492">
        <v>9195000</v>
      </c>
      <c r="L7" s="492">
        <v>9195000</v>
      </c>
      <c r="M7" s="492">
        <v>9195000</v>
      </c>
      <c r="N7" s="492">
        <v>9796561</v>
      </c>
      <c r="O7" s="493">
        <f>SUM(C7:N7)</f>
        <v>126122714</v>
      </c>
    </row>
    <row r="8" spans="1:16" ht="21" x14ac:dyDescent="0.2">
      <c r="A8" s="490" t="s">
        <v>11</v>
      </c>
      <c r="B8" s="491" t="s">
        <v>1039</v>
      </c>
      <c r="C8" s="492">
        <v>2950000</v>
      </c>
      <c r="D8" s="492">
        <v>2950000</v>
      </c>
      <c r="E8" s="492">
        <v>2950000</v>
      </c>
      <c r="F8" s="492">
        <v>2950000</v>
      </c>
      <c r="G8" s="492">
        <v>2950000</v>
      </c>
      <c r="H8" s="492">
        <v>2950000</v>
      </c>
      <c r="I8" s="492">
        <v>2950000</v>
      </c>
      <c r="J8" s="492">
        <v>2950000</v>
      </c>
      <c r="K8" s="492">
        <v>2950000</v>
      </c>
      <c r="L8" s="492">
        <v>2950000</v>
      </c>
      <c r="M8" s="492">
        <v>2950000</v>
      </c>
      <c r="N8" s="492">
        <v>3580585</v>
      </c>
      <c r="O8" s="493">
        <f>SUM(C8:N8)</f>
        <v>36030585</v>
      </c>
    </row>
    <row r="9" spans="1:16" ht="21" x14ac:dyDescent="0.2">
      <c r="A9" s="490" t="s">
        <v>14</v>
      </c>
      <c r="B9" s="491" t="s">
        <v>1040</v>
      </c>
      <c r="C9" s="492"/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492"/>
      <c r="O9" s="493"/>
    </row>
    <row r="10" spans="1:16" x14ac:dyDescent="0.2">
      <c r="A10" s="490" t="s">
        <v>17</v>
      </c>
      <c r="B10" s="490" t="s">
        <v>13</v>
      </c>
      <c r="C10" s="492">
        <v>1000000</v>
      </c>
      <c r="D10" s="492">
        <v>2000000</v>
      </c>
      <c r="E10" s="492">
        <v>25000000</v>
      </c>
      <c r="F10" s="492">
        <v>1000000</v>
      </c>
      <c r="G10" s="492">
        <v>1500000</v>
      </c>
      <c r="H10" s="492">
        <v>2000000</v>
      </c>
      <c r="I10" s="492">
        <v>2500000</v>
      </c>
      <c r="J10" s="492">
        <v>3500000</v>
      </c>
      <c r="K10" s="492">
        <v>20000000</v>
      </c>
      <c r="L10" s="492">
        <v>1500000</v>
      </c>
      <c r="M10" s="492">
        <v>1000000</v>
      </c>
      <c r="N10" s="492">
        <v>1000000</v>
      </c>
      <c r="O10" s="493">
        <f>SUM(C10:N10)</f>
        <v>62000000</v>
      </c>
    </row>
    <row r="11" spans="1:16" x14ac:dyDescent="0.2">
      <c r="A11" s="490" t="s">
        <v>20</v>
      </c>
      <c r="B11" s="490" t="s">
        <v>16</v>
      </c>
      <c r="C11" s="492">
        <v>2000000</v>
      </c>
      <c r="D11" s="492">
        <v>2000000</v>
      </c>
      <c r="E11" s="492">
        <v>3000000</v>
      </c>
      <c r="F11" s="492">
        <v>5000000</v>
      </c>
      <c r="G11" s="492">
        <v>10000000</v>
      </c>
      <c r="H11" s="492">
        <v>25000000</v>
      </c>
      <c r="I11" s="492">
        <v>40000000</v>
      </c>
      <c r="J11" s="492">
        <v>55000000</v>
      </c>
      <c r="K11" s="492">
        <v>33699575</v>
      </c>
      <c r="L11" s="492">
        <v>10000000</v>
      </c>
      <c r="M11" s="492">
        <v>4000000</v>
      </c>
      <c r="N11" s="492">
        <v>4031000</v>
      </c>
      <c r="O11" s="493">
        <f>SUM(C11:N11)</f>
        <v>193730575</v>
      </c>
    </row>
    <row r="12" spans="1:16" x14ac:dyDescent="0.2">
      <c r="A12" s="490" t="s">
        <v>21</v>
      </c>
      <c r="B12" s="490" t="s">
        <v>28</v>
      </c>
      <c r="C12" s="492"/>
      <c r="D12" s="492"/>
      <c r="E12" s="492"/>
      <c r="F12" s="492"/>
      <c r="G12" s="492"/>
      <c r="H12" s="492"/>
      <c r="I12" s="492"/>
      <c r="J12" s="492"/>
      <c r="K12" s="492"/>
      <c r="L12" s="492"/>
      <c r="M12" s="492"/>
      <c r="N12" s="492"/>
      <c r="O12" s="493"/>
    </row>
    <row r="13" spans="1:16" x14ac:dyDescent="0.2">
      <c r="A13" s="490" t="s">
        <v>23</v>
      </c>
      <c r="B13" s="490" t="s">
        <v>19</v>
      </c>
      <c r="C13" s="492">
        <v>24000</v>
      </c>
      <c r="D13" s="492">
        <v>24000</v>
      </c>
      <c r="E13" s="492">
        <v>23000</v>
      </c>
      <c r="F13" s="492">
        <v>21000</v>
      </c>
      <c r="G13" s="492">
        <v>21000</v>
      </c>
      <c r="H13" s="492">
        <v>21000</v>
      </c>
      <c r="I13" s="492">
        <v>21000</v>
      </c>
      <c r="J13" s="492">
        <v>21000</v>
      </c>
      <c r="K13" s="492">
        <v>21000</v>
      </c>
      <c r="L13" s="492">
        <v>21000</v>
      </c>
      <c r="M13" s="492">
        <v>21000</v>
      </c>
      <c r="N13" s="492">
        <v>21000</v>
      </c>
      <c r="O13" s="493">
        <f>SUM(C13:N13)</f>
        <v>260000</v>
      </c>
    </row>
    <row r="14" spans="1:16" x14ac:dyDescent="0.2">
      <c r="A14" s="490" t="s">
        <v>26</v>
      </c>
      <c r="B14" s="490" t="s">
        <v>1040</v>
      </c>
      <c r="C14" s="492"/>
      <c r="D14" s="492"/>
      <c r="E14" s="492"/>
      <c r="F14" s="492">
        <v>36000000</v>
      </c>
      <c r="G14" s="492"/>
      <c r="H14" s="492"/>
      <c r="I14" s="492"/>
      <c r="J14" s="492"/>
      <c r="K14" s="492"/>
      <c r="L14" s="492">
        <v>1249680</v>
      </c>
      <c r="M14" s="492"/>
      <c r="N14" s="492"/>
      <c r="O14" s="493">
        <f>SUM(F14:N14)</f>
        <v>37249680</v>
      </c>
    </row>
    <row r="15" spans="1:16" ht="21" x14ac:dyDescent="0.2">
      <c r="A15" s="490" t="s">
        <v>29</v>
      </c>
      <c r="B15" s="491" t="s">
        <v>31</v>
      </c>
      <c r="C15" s="492">
        <v>8000</v>
      </c>
      <c r="D15" s="492">
        <v>8000</v>
      </c>
      <c r="E15" s="492">
        <v>8000</v>
      </c>
      <c r="F15" s="492">
        <v>8000</v>
      </c>
      <c r="G15" s="492">
        <v>8000</v>
      </c>
      <c r="H15" s="492">
        <v>8000</v>
      </c>
      <c r="I15" s="492">
        <v>8000</v>
      </c>
      <c r="J15" s="492">
        <v>8000</v>
      </c>
      <c r="K15" s="492">
        <v>8000</v>
      </c>
      <c r="L15" s="492">
        <v>8000</v>
      </c>
      <c r="M15" s="492">
        <v>8000</v>
      </c>
      <c r="N15" s="492">
        <v>8000</v>
      </c>
      <c r="O15" s="492">
        <f>SUM(C15:N15)</f>
        <v>96000</v>
      </c>
      <c r="P15" s="494"/>
    </row>
    <row r="16" spans="1:16" x14ac:dyDescent="0.2">
      <c r="A16" s="490" t="s">
        <v>32</v>
      </c>
      <c r="B16" s="490" t="s">
        <v>34</v>
      </c>
      <c r="C16" s="492">
        <v>201708125</v>
      </c>
      <c r="D16" s="492"/>
      <c r="E16" s="492"/>
      <c r="F16" s="492"/>
      <c r="G16" s="492"/>
      <c r="H16" s="492"/>
      <c r="I16" s="492"/>
      <c r="J16" s="492"/>
      <c r="K16" s="492"/>
      <c r="L16" s="492"/>
      <c r="M16" s="492"/>
      <c r="N16" s="492"/>
      <c r="O16" s="493">
        <f>SUM(C16:N16)</f>
        <v>201708125</v>
      </c>
    </row>
    <row r="17" spans="1:17" x14ac:dyDescent="0.2">
      <c r="A17" s="495" t="s">
        <v>33</v>
      </c>
      <c r="B17" s="496" t="s">
        <v>1041</v>
      </c>
      <c r="C17" s="497">
        <f t="shared" ref="C17:N17" si="0">SUM(C7:C16)</f>
        <v>216885125</v>
      </c>
      <c r="D17" s="497">
        <f t="shared" si="0"/>
        <v>16177000</v>
      </c>
      <c r="E17" s="497">
        <f t="shared" si="0"/>
        <v>40176000</v>
      </c>
      <c r="F17" s="497">
        <f t="shared" si="0"/>
        <v>54174000</v>
      </c>
      <c r="G17" s="497">
        <f t="shared" si="0"/>
        <v>23674000</v>
      </c>
      <c r="H17" s="497">
        <f t="shared" si="0"/>
        <v>49174000</v>
      </c>
      <c r="I17" s="497">
        <f t="shared" si="0"/>
        <v>59855153</v>
      </c>
      <c r="J17" s="497">
        <f t="shared" si="0"/>
        <v>70674000</v>
      </c>
      <c r="K17" s="497">
        <f t="shared" si="0"/>
        <v>65873575</v>
      </c>
      <c r="L17" s="497">
        <f t="shared" si="0"/>
        <v>24923680</v>
      </c>
      <c r="M17" s="497">
        <f t="shared" si="0"/>
        <v>17174000</v>
      </c>
      <c r="N17" s="497">
        <f t="shared" si="0"/>
        <v>18437146</v>
      </c>
      <c r="O17" s="497">
        <f>SUM(C17:N17)</f>
        <v>657197679</v>
      </c>
    </row>
    <row r="18" spans="1:17" x14ac:dyDescent="0.2">
      <c r="A18" s="498" t="s">
        <v>35</v>
      </c>
      <c r="B18" s="641" t="s">
        <v>1042</v>
      </c>
      <c r="C18" s="641"/>
      <c r="D18" s="641"/>
      <c r="E18" s="641"/>
      <c r="F18" s="641"/>
      <c r="G18" s="641"/>
      <c r="H18" s="641"/>
      <c r="I18" s="641"/>
      <c r="J18" s="641"/>
      <c r="K18" s="641"/>
      <c r="L18" s="641"/>
      <c r="M18" s="641"/>
      <c r="N18" s="641"/>
      <c r="O18" s="641"/>
    </row>
    <row r="19" spans="1:17" x14ac:dyDescent="0.2">
      <c r="A19" s="490" t="s">
        <v>37</v>
      </c>
      <c r="B19" s="490" t="s">
        <v>322</v>
      </c>
      <c r="C19" s="492">
        <v>11250000</v>
      </c>
      <c r="D19" s="492">
        <v>11250000</v>
      </c>
      <c r="E19" s="492">
        <v>11250000</v>
      </c>
      <c r="F19" s="492">
        <v>11500000</v>
      </c>
      <c r="G19" s="492">
        <v>12000000</v>
      </c>
      <c r="H19" s="492">
        <v>15000000</v>
      </c>
      <c r="I19" s="492">
        <v>15000000</v>
      </c>
      <c r="J19" s="492">
        <v>15000000</v>
      </c>
      <c r="K19" s="492">
        <v>15000000</v>
      </c>
      <c r="L19" s="492">
        <v>14000000</v>
      </c>
      <c r="M19" s="492">
        <v>15000000</v>
      </c>
      <c r="N19" s="492">
        <v>14276628</v>
      </c>
      <c r="O19" s="493">
        <f t="shared" ref="O19:O25" si="1">SUM(C19:N19)</f>
        <v>160526628</v>
      </c>
      <c r="Q19" s="499"/>
    </row>
    <row r="20" spans="1:17" ht="21" x14ac:dyDescent="0.2">
      <c r="A20" s="490" t="s">
        <v>38</v>
      </c>
      <c r="B20" s="491" t="s">
        <v>333</v>
      </c>
      <c r="C20" s="492">
        <v>3436250</v>
      </c>
      <c r="D20" s="492">
        <v>2475000</v>
      </c>
      <c r="E20" s="492">
        <v>2475000</v>
      </c>
      <c r="F20" s="492">
        <v>2530000</v>
      </c>
      <c r="G20" s="492">
        <v>2640000</v>
      </c>
      <c r="H20" s="492">
        <v>3300000</v>
      </c>
      <c r="I20" s="492">
        <v>3300000</v>
      </c>
      <c r="J20" s="492">
        <v>3300000</v>
      </c>
      <c r="K20" s="492">
        <v>3300000</v>
      </c>
      <c r="L20" s="492">
        <v>3080000</v>
      </c>
      <c r="M20" s="492">
        <v>3300000</v>
      </c>
      <c r="N20" s="492">
        <v>3163194</v>
      </c>
      <c r="O20" s="493">
        <f t="shared" si="1"/>
        <v>36299444</v>
      </c>
      <c r="Q20" s="499"/>
    </row>
    <row r="21" spans="1:17" x14ac:dyDescent="0.2">
      <c r="A21" s="490" t="s">
        <v>40</v>
      </c>
      <c r="B21" s="490" t="s">
        <v>1043</v>
      </c>
      <c r="C21" s="492">
        <v>13500000</v>
      </c>
      <c r="D21" s="492">
        <v>13800000</v>
      </c>
      <c r="E21" s="492">
        <v>13900000</v>
      </c>
      <c r="F21" s="492">
        <v>13900000</v>
      </c>
      <c r="G21" s="492">
        <v>13900000</v>
      </c>
      <c r="H21" s="492">
        <v>14500000</v>
      </c>
      <c r="I21" s="492">
        <v>16500000</v>
      </c>
      <c r="J21" s="492">
        <v>25500000</v>
      </c>
      <c r="K21" s="492">
        <v>22000000</v>
      </c>
      <c r="L21" s="492">
        <v>21500000</v>
      </c>
      <c r="M21" s="492">
        <v>14903504</v>
      </c>
      <c r="N21" s="492">
        <v>14594500</v>
      </c>
      <c r="O21" s="493">
        <f t="shared" si="1"/>
        <v>198498004</v>
      </c>
      <c r="Q21" s="499"/>
    </row>
    <row r="22" spans="1:17" x14ac:dyDescent="0.2">
      <c r="A22" s="490" t="s">
        <v>41</v>
      </c>
      <c r="B22" s="490" t="s">
        <v>54</v>
      </c>
      <c r="C22" s="492">
        <v>300000</v>
      </c>
      <c r="D22" s="492">
        <v>300000</v>
      </c>
      <c r="E22" s="492">
        <v>300000</v>
      </c>
      <c r="F22" s="492">
        <v>300000</v>
      </c>
      <c r="G22" s="492">
        <v>300000</v>
      </c>
      <c r="H22" s="492">
        <v>300000</v>
      </c>
      <c r="I22" s="492">
        <v>300000</v>
      </c>
      <c r="J22" s="492">
        <v>300000</v>
      </c>
      <c r="K22" s="492">
        <v>1800000</v>
      </c>
      <c r="L22" s="492">
        <v>400000</v>
      </c>
      <c r="M22" s="492">
        <v>400000</v>
      </c>
      <c r="N22" s="492">
        <v>1385000</v>
      </c>
      <c r="O22" s="493">
        <f t="shared" si="1"/>
        <v>6385000</v>
      </c>
      <c r="Q22" s="499"/>
    </row>
    <row r="23" spans="1:17" x14ac:dyDescent="0.2">
      <c r="A23" s="490" t="s">
        <v>43</v>
      </c>
      <c r="B23" s="490" t="s">
        <v>1044</v>
      </c>
      <c r="C23" s="492">
        <v>1330000</v>
      </c>
      <c r="D23" s="492">
        <v>1330000</v>
      </c>
      <c r="E23" s="492">
        <v>1330000</v>
      </c>
      <c r="F23" s="492">
        <v>1330000</v>
      </c>
      <c r="G23" s="492">
        <v>1330000</v>
      </c>
      <c r="H23" s="492">
        <v>9330000</v>
      </c>
      <c r="I23" s="492">
        <v>8156744</v>
      </c>
      <c r="J23" s="492">
        <v>1330000</v>
      </c>
      <c r="K23" s="492">
        <v>1330000</v>
      </c>
      <c r="L23" s="492">
        <v>1330000</v>
      </c>
      <c r="M23" s="492">
        <v>1330000</v>
      </c>
      <c r="N23" s="492">
        <v>1572908</v>
      </c>
      <c r="O23" s="493">
        <f t="shared" si="1"/>
        <v>31029652</v>
      </c>
      <c r="Q23" s="499"/>
    </row>
    <row r="24" spans="1:17" x14ac:dyDescent="0.2">
      <c r="A24" s="490" t="s">
        <v>46</v>
      </c>
      <c r="B24" s="490" t="s">
        <v>63</v>
      </c>
      <c r="C24" s="492"/>
      <c r="D24" s="492"/>
      <c r="E24" s="492"/>
      <c r="F24" s="492"/>
      <c r="G24" s="492">
        <v>25000000</v>
      </c>
      <c r="H24" s="492"/>
      <c r="I24" s="492"/>
      <c r="J24" s="492">
        <v>20650000</v>
      </c>
      <c r="K24" s="492">
        <v>50000000</v>
      </c>
      <c r="L24" s="492">
        <v>20749514</v>
      </c>
      <c r="M24" s="492"/>
      <c r="N24" s="492"/>
      <c r="O24" s="493">
        <f t="shared" si="1"/>
        <v>116399514</v>
      </c>
      <c r="Q24" s="499"/>
    </row>
    <row r="25" spans="1:17" x14ac:dyDescent="0.2">
      <c r="A25" s="490" t="s">
        <v>49</v>
      </c>
      <c r="B25" s="491" t="s">
        <v>66</v>
      </c>
      <c r="C25" s="492"/>
      <c r="D25" s="492"/>
      <c r="E25" s="492"/>
      <c r="F25" s="492">
        <v>10000000</v>
      </c>
      <c r="G25" s="492">
        <v>10000000</v>
      </c>
      <c r="H25" s="492">
        <v>13954105</v>
      </c>
      <c r="I25" s="492"/>
      <c r="J25" s="492"/>
      <c r="K25" s="492">
        <v>15000000</v>
      </c>
      <c r="L25" s="492">
        <v>15000000</v>
      </c>
      <c r="M25" s="492">
        <v>15000000</v>
      </c>
      <c r="N25" s="492">
        <v>15000000</v>
      </c>
      <c r="O25" s="493">
        <f t="shared" si="1"/>
        <v>93954105</v>
      </c>
      <c r="Q25" s="499"/>
    </row>
    <row r="26" spans="1:17" x14ac:dyDescent="0.2">
      <c r="A26" s="490" t="s">
        <v>52</v>
      </c>
      <c r="B26" s="490" t="s">
        <v>1045</v>
      </c>
      <c r="C26" s="492"/>
      <c r="D26" s="492"/>
      <c r="E26" s="492"/>
      <c r="F26" s="492">
        <v>78000</v>
      </c>
      <c r="G26" s="492"/>
      <c r="H26" s="492">
        <v>6276000</v>
      </c>
      <c r="I26" s="492"/>
      <c r="J26" s="492"/>
      <c r="K26" s="492"/>
      <c r="L26" s="492"/>
      <c r="M26" s="492"/>
      <c r="N26" s="492"/>
      <c r="O26" s="493">
        <f>SUM(F26:N26)</f>
        <v>6354000</v>
      </c>
      <c r="Q26" s="499"/>
    </row>
    <row r="27" spans="1:17" x14ac:dyDescent="0.2">
      <c r="A27" s="490" t="s">
        <v>55</v>
      </c>
      <c r="B27" s="490" t="s">
        <v>72</v>
      </c>
      <c r="C27" s="492">
        <v>3999892</v>
      </c>
      <c r="D27" s="492"/>
      <c r="E27" s="492"/>
      <c r="F27" s="492"/>
      <c r="G27" s="492"/>
      <c r="H27" s="492"/>
      <c r="I27" s="492"/>
      <c r="J27" s="492"/>
      <c r="K27" s="492"/>
      <c r="L27" s="492"/>
      <c r="M27" s="492"/>
      <c r="N27" s="492">
        <v>3751440</v>
      </c>
      <c r="O27" s="493">
        <f>SUM(C27:N27)</f>
        <v>7751332</v>
      </c>
      <c r="P27" s="499"/>
    </row>
    <row r="28" spans="1:17" x14ac:dyDescent="0.2">
      <c r="A28" s="495" t="s">
        <v>58</v>
      </c>
      <c r="B28" s="496" t="s">
        <v>1046</v>
      </c>
      <c r="C28" s="497">
        <f>SUM(C19:C27)</f>
        <v>33816142</v>
      </c>
      <c r="D28" s="497">
        <f t="shared" ref="D28:N28" si="2">SUM(D19:D27)</f>
        <v>29155000</v>
      </c>
      <c r="E28" s="497">
        <f t="shared" si="2"/>
        <v>29255000</v>
      </c>
      <c r="F28" s="497">
        <f t="shared" si="2"/>
        <v>39638000</v>
      </c>
      <c r="G28" s="497">
        <f t="shared" si="2"/>
        <v>65170000</v>
      </c>
      <c r="H28" s="497">
        <f t="shared" si="2"/>
        <v>62660105</v>
      </c>
      <c r="I28" s="497">
        <f t="shared" si="2"/>
        <v>43256744</v>
      </c>
      <c r="J28" s="497">
        <f t="shared" si="2"/>
        <v>66080000</v>
      </c>
      <c r="K28" s="497">
        <f t="shared" si="2"/>
        <v>108430000</v>
      </c>
      <c r="L28" s="497">
        <f t="shared" si="2"/>
        <v>76059514</v>
      </c>
      <c r="M28" s="497">
        <f t="shared" si="2"/>
        <v>49933504</v>
      </c>
      <c r="N28" s="497">
        <f t="shared" si="2"/>
        <v>53743670</v>
      </c>
      <c r="O28" s="497">
        <f>SUM(C28:N28)</f>
        <v>657197679</v>
      </c>
    </row>
    <row r="29" spans="1:17" x14ac:dyDescent="0.2">
      <c r="A29" s="495" t="s">
        <v>59</v>
      </c>
      <c r="B29" s="500" t="s">
        <v>1047</v>
      </c>
      <c r="C29" s="501">
        <f>C17-C28</f>
        <v>183068983</v>
      </c>
      <c r="D29" s="501">
        <f>D17-D28</f>
        <v>-12978000</v>
      </c>
      <c r="E29" s="501">
        <f t="shared" ref="E29:O29" si="3">E17-E28</f>
        <v>10921000</v>
      </c>
      <c r="F29" s="501">
        <f t="shared" si="3"/>
        <v>14536000</v>
      </c>
      <c r="G29" s="501">
        <f t="shared" si="3"/>
        <v>-41496000</v>
      </c>
      <c r="H29" s="501">
        <f t="shared" si="3"/>
        <v>-13486105</v>
      </c>
      <c r="I29" s="501">
        <f t="shared" si="3"/>
        <v>16598409</v>
      </c>
      <c r="J29" s="501">
        <f t="shared" si="3"/>
        <v>4594000</v>
      </c>
      <c r="K29" s="501">
        <f t="shared" si="3"/>
        <v>-42556425</v>
      </c>
      <c r="L29" s="501">
        <f t="shared" si="3"/>
        <v>-51135834</v>
      </c>
      <c r="M29" s="501">
        <f t="shared" si="3"/>
        <v>-32759504</v>
      </c>
      <c r="N29" s="501">
        <f t="shared" si="3"/>
        <v>-35306524</v>
      </c>
      <c r="O29" s="501">
        <f t="shared" si="3"/>
        <v>0</v>
      </c>
    </row>
  </sheetData>
  <mergeCells count="4">
    <mergeCell ref="I1:O1"/>
    <mergeCell ref="A3:O3"/>
    <mergeCell ref="B6:O6"/>
    <mergeCell ref="B18:O18"/>
  </mergeCells>
  <pageMargins left="3.937007874015748E-2" right="0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1.módmérleg</vt:lpstr>
      <vt:lpstr>2 mód bev. funk.</vt:lpstr>
      <vt:lpstr>3.mód bev. funk.</vt:lpstr>
      <vt:lpstr>4. mód. bev. fela.</vt:lpstr>
      <vt:lpstr>5. mód. kiad </vt:lpstr>
      <vt:lpstr>6. mód kiad. feladat</vt:lpstr>
      <vt:lpstr>7. mód. felhalm. kiad.</vt:lpstr>
      <vt:lpstr>8. mód. gördülő</vt:lpstr>
      <vt:lpstr>9. mód. ei. felh</vt:lpstr>
      <vt:lpstr>Munka8</vt:lpstr>
      <vt:lpstr>Munka9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Parosne</dc:creator>
  <cp:lastModifiedBy>Noemi</cp:lastModifiedBy>
  <cp:lastPrinted>2018-05-18T10:39:32Z</cp:lastPrinted>
  <dcterms:created xsi:type="dcterms:W3CDTF">2018-02-23T07:39:37Z</dcterms:created>
  <dcterms:modified xsi:type="dcterms:W3CDTF">2018-05-18T10:57:45Z</dcterms:modified>
</cp:coreProperties>
</file>