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00BF05D9-D8A4-442A-BB3D-74E9C62554DB}" xr6:coauthVersionLast="44" xr6:coauthVersionMax="44" xr10:uidLastSave="{00000000-0000-0000-0000-000000000000}"/>
  <bookViews>
    <workbookView xWindow="-120" yWindow="-120" windowWidth="29040" windowHeight="15840" xr2:uid="{6D8B0BCC-16D0-47C8-88EA-71C6F380A12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1" l="1"/>
  <c r="G72" i="1"/>
  <c r="F72" i="1"/>
  <c r="I71" i="1"/>
  <c r="H67" i="1"/>
  <c r="I67" i="1" s="1"/>
  <c r="G67" i="1"/>
  <c r="F67" i="1"/>
  <c r="F75" i="1" s="1"/>
  <c r="I65" i="1"/>
  <c r="I64" i="1"/>
  <c r="H63" i="1"/>
  <c r="I63" i="1" s="1"/>
  <c r="G63" i="1"/>
  <c r="F63" i="1"/>
  <c r="I62" i="1"/>
  <c r="I61" i="1"/>
  <c r="I59" i="1"/>
  <c r="I58" i="1"/>
  <c r="H57" i="1"/>
  <c r="H75" i="1" s="1"/>
  <c r="I75" i="1" s="1"/>
  <c r="G57" i="1"/>
  <c r="G75" i="1" s="1"/>
  <c r="F57" i="1"/>
  <c r="I44" i="1"/>
  <c r="I43" i="1"/>
  <c r="H43" i="1"/>
  <c r="G43" i="1"/>
  <c r="F43" i="1"/>
  <c r="I42" i="1"/>
  <c r="G38" i="1"/>
  <c r="I38" i="1" s="1"/>
  <c r="F38" i="1"/>
  <c r="I35" i="1"/>
  <c r="H34" i="1"/>
  <c r="I34" i="1" s="1"/>
  <c r="G34" i="1"/>
  <c r="F34" i="1"/>
  <c r="I31" i="1"/>
  <c r="H30" i="1"/>
  <c r="G30" i="1"/>
  <c r="I30" i="1" s="1"/>
  <c r="F30" i="1"/>
  <c r="I29" i="1"/>
  <c r="I28" i="1"/>
  <c r="I26" i="1"/>
  <c r="H25" i="1"/>
  <c r="F25" i="1"/>
  <c r="I23" i="1"/>
  <c r="H22" i="1"/>
  <c r="G22" i="1"/>
  <c r="I22" i="1" s="1"/>
  <c r="F22" i="1"/>
  <c r="I21" i="1"/>
  <c r="I20" i="1"/>
  <c r="I19" i="1"/>
  <c r="H19" i="1"/>
  <c r="G19" i="1"/>
  <c r="F19" i="1"/>
  <c r="I18" i="1"/>
  <c r="H17" i="1"/>
  <c r="I17" i="1" s="1"/>
  <c r="G17" i="1"/>
  <c r="F17" i="1"/>
  <c r="H16" i="1"/>
  <c r="F16" i="1"/>
  <c r="F8" i="1" s="1"/>
  <c r="F37" i="1" s="1"/>
  <c r="F46" i="1" s="1"/>
  <c r="I15" i="1"/>
  <c r="I14" i="1"/>
  <c r="I12" i="1"/>
  <c r="I10" i="1"/>
  <c r="H9" i="1"/>
  <c r="I9" i="1" s="1"/>
  <c r="G9" i="1"/>
  <c r="F9" i="1"/>
  <c r="H8" i="1"/>
  <c r="H37" i="1" s="1"/>
  <c r="H46" i="1" l="1"/>
  <c r="G16" i="1"/>
  <c r="G8" i="1" s="1"/>
  <c r="G25" i="1"/>
  <c r="I25" i="1" s="1"/>
  <c r="I57" i="1"/>
  <c r="I8" i="1"/>
  <c r="G37" i="1" l="1"/>
  <c r="I16" i="1"/>
  <c r="G46" i="1" l="1"/>
  <c r="I46" i="1" s="1"/>
  <c r="I37" i="1"/>
</calcChain>
</file>

<file path=xl/sharedStrings.xml><?xml version="1.0" encoding="utf-8"?>
<sst xmlns="http://schemas.openxmlformats.org/spreadsheetml/2006/main" count="127" uniqueCount="111">
  <si>
    <t>3/2020.(VII.15.)  önkormányzati rendelet 2. számú melléklete</t>
  </si>
  <si>
    <t>SZATTA  Község Önkormányzatának működési bevételi és kiadási</t>
  </si>
  <si>
    <t>előirányzatai és 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</si>
  <si>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</si>
  <si>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</si>
  <si>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</si>
  <si>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</si>
  <si>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</si>
  <si>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</si>
  <si>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</si>
  <si>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BEVÉTELEK</t>
  </si>
  <si>
    <t>1.</t>
  </si>
  <si>
    <t>Működési és közhatalmi bevételek</t>
  </si>
  <si>
    <t>Intézményi működési bevételek</t>
  </si>
  <si>
    <t>1.1.</t>
  </si>
  <si>
    <t>Áru- és készletértékesítés bevétele</t>
  </si>
  <si>
    <t>1.2.</t>
  </si>
  <si>
    <t>Tulajdonosi bevételek</t>
  </si>
  <si>
    <t>-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</si>
  <si>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</si>
  <si>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</si>
  <si>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</si>
  <si>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</si>
  <si>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</si>
  <si>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</si>
  <si>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</si>
  <si>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</si>
  <si>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</si>
  <si>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</si>
  <si>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</si>
  <si>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</si>
  <si>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</si>
  <si>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</si>
  <si>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</si>
  <si>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</si>
  <si>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</si>
  <si>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</si>
  <si>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</si>
  <si>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</si>
  <si>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</si>
  <si>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</si>
  <si>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</si>
  <si>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</si>
  <si>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</si>
  <si>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</si>
  <si>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</si>
  <si>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</si>
  <si>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</si>
  <si>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</si>
  <si>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</si>
  <si>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</si>
  <si>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</si>
  <si>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</si>
  <si>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</si>
  <si>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 xml:space="preserve">           Műk.célú ktgvetési és kiegészítő támogatások</t>
  </si>
  <si>
    <t xml:space="preserve">           Helyi önkormányzatok működőképes.tám. "ÖNHIKI"</t>
  </si>
  <si>
    <t>3.6.</t>
  </si>
  <si>
    <t>Elszámolásból származó bevételek</t>
  </si>
  <si>
    <t>Véglegesen átvett pénzeszközök</t>
  </si>
  <si>
    <t>4.</t>
  </si>
  <si>
    <t>Működési célú támogatások bevétele ÁHT-n belüli</t>
  </si>
  <si>
    <t>5.</t>
  </si>
  <si>
    <t>Működési célú támogatások bevétele ÁHT-n kívüli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</si>
  <si>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</si>
  <si>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</si>
  <si>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</si>
  <si>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</si>
  <si>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</si>
  <si>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</si>
  <si>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</si>
  <si>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</si>
  <si>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</si>
  <si>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bevételei, megelőlegezés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</si>
  <si>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</si>
  <si>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</si>
  <si>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</si>
  <si>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</si>
  <si>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</si>
  <si>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</si>
  <si>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</si>
  <si>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 xml:space="preserve">adatok Ft-ban </t>
  </si>
  <si>
    <t>KIADÁSOK</t>
  </si>
  <si>
    <t xml:space="preserve">Működési kiadások </t>
  </si>
  <si>
    <t>12.</t>
  </si>
  <si>
    <t>Személyi jellegű kiadások</t>
  </si>
  <si>
    <t>13.</t>
  </si>
  <si>
    <t>Munkaadót terhelő járulékok és                                                                 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</si>
  <si>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</si>
  <si>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</si>
  <si>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</si>
  <si>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</si>
  <si>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</si>
  <si>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</si>
  <si>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</si>
  <si>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átadása államháztart.kívülre</t>
  </si>
  <si>
    <t>Előző és tárgy évi befizetési kötelezettség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</si>
  <si>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</si>
  <si>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</si>
  <si>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</si>
  <si>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</si>
  <si>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</si>
  <si>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</si>
  <si>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</si>
  <si>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</si>
  <si>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kiadásai, megelőlegezés visszatérítése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</si>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</sst>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49" fontId="6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3" fillId="0" borderId="12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6" xfId="0" applyNumberFormat="1" applyFont="1" applyBorder="1" applyAlignment="1">
      <alignment horizontal="right"/>
    </xf>
    <xf numFmtId="3" fontId="3" fillId="0" borderId="12" xfId="0" applyNumberFormat="1" applyFont="1" applyBorder="1"/>
    <xf numFmtId="0" fontId="5" fillId="0" borderId="11" xfId="0" applyFont="1" applyBorder="1" applyAlignment="1">
      <alignment horizontal="left"/>
    </xf>
    <xf numFmtId="3" fontId="5" fillId="0" borderId="12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3" fontId="8" fillId="0" borderId="12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6" xfId="0" applyNumberFormat="1" applyFont="1" applyBorder="1" applyAlignment="1">
      <alignment horizontal="right"/>
    </xf>
    <xf numFmtId="49" fontId="3" fillId="0" borderId="10" xfId="0" applyNumberFormat="1" applyFont="1" applyBorder="1" applyAlignment="1">
      <alignment horizontal="center"/>
    </xf>
    <xf numFmtId="3" fontId="9" fillId="0" borderId="12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3" fillId="0" borderId="5" xfId="0" applyFont="1" applyBorder="1"/>
    <xf numFmtId="49" fontId="3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3" fontId="5" fillId="0" borderId="5" xfId="0" applyNumberFormat="1" applyFont="1" applyBorder="1"/>
    <xf numFmtId="49" fontId="10" fillId="0" borderId="1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3" fontId="9" fillId="0" borderId="12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49" fontId="3" fillId="0" borderId="23" xfId="0" applyNumberFormat="1" applyFont="1" applyBorder="1" applyAlignment="1">
      <alignment horizontal="center"/>
    </xf>
    <xf numFmtId="0" fontId="3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3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left"/>
    </xf>
    <xf numFmtId="3" fontId="5" fillId="0" borderId="25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4" xfId="0" applyFont="1" applyBorder="1"/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29" xfId="0" applyFont="1" applyBorder="1" applyAlignment="1">
      <alignment horizontal="center" vertical="top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right" wrapText="1"/>
    </xf>
    <xf numFmtId="3" fontId="5" fillId="0" borderId="22" xfId="0" applyNumberFormat="1" applyFont="1" applyBorder="1" applyAlignment="1">
      <alignment horizontal="right" wrapText="1"/>
    </xf>
    <xf numFmtId="3" fontId="5" fillId="0" borderId="30" xfId="0" applyNumberFormat="1" applyFont="1" applyBorder="1" applyAlignment="1">
      <alignment horizontal="right"/>
    </xf>
    <xf numFmtId="0" fontId="3" fillId="0" borderId="31" xfId="0" applyFont="1" applyBorder="1" applyAlignment="1">
      <alignment horizontal="center" vertical="top"/>
    </xf>
    <xf numFmtId="0" fontId="13" fillId="0" borderId="5" xfId="0" applyFont="1" applyBorder="1" applyAlignment="1">
      <alignment wrapText="1"/>
    </xf>
    <xf numFmtId="3" fontId="5" fillId="0" borderId="32" xfId="0" applyNumberFormat="1" applyFont="1" applyBorder="1" applyAlignment="1">
      <alignment horizontal="right" wrapText="1"/>
    </xf>
    <xf numFmtId="0" fontId="14" fillId="0" borderId="33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3" fontId="9" fillId="0" borderId="5" xfId="0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5" fillId="0" borderId="25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3E20B-E3EF-40C6-8541-7084019C4356}">
  <dimension ref="A1:I77"/>
  <sheetViews>
    <sheetView tabSelected="1" workbookViewId="0">
      <selection sqref="A1:I1048576"/>
    </sheetView>
  </sheetViews>
  <sheetFormatPr defaultRowHeight="15.75" x14ac:dyDescent="0.25"/>
  <cols>
    <col min="1" max="1" width="4.85546875" style="4" customWidth="1"/>
    <col min="2" max="3" width="4.140625" style="4" customWidth="1"/>
    <col min="4" max="5" width="18.7109375" style="4" customWidth="1"/>
    <col min="6" max="6" width="11.7109375" style="4" customWidth="1"/>
    <col min="7" max="7" width="11.85546875" style="4" customWidth="1"/>
    <col min="8" max="8" width="11.5703125" style="4" customWidth="1"/>
    <col min="9" max="9" width="9.140625" style="4"/>
  </cols>
  <sheetData>
    <row r="1" spans="1:9" ht="15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8.75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6.5" thickBot="1" x14ac:dyDescent="0.3">
      <c r="I4" s="5" t="s">
        <v>3</v>
      </c>
    </row>
    <row r="5" spans="1:9" thickTop="1" x14ac:dyDescent="0.25">
      <c r="A5" s="6" t="s">
        <v>4</v>
      </c>
      <c r="B5" s="7" t="s">
        <v>5</v>
      </c>
      <c r="C5" s="7"/>
      <c r="D5" s="7"/>
      <c r="E5" s="7"/>
      <c r="F5" s="8" t="s">
        <v>6</v>
      </c>
      <c r="G5" s="8" t="s">
        <v>7</v>
      </c>
      <c r="H5" s="8" t="s">
        <v>8</v>
      </c>
      <c r="I5" s="9" t="s">
        <v>9</v>
      </c>
    </row>
    <row r="6" spans="1:9" ht="15" x14ac:dyDescent="0.25">
      <c r="A6" s="10"/>
      <c r="B6" s="11"/>
      <c r="C6" s="11"/>
      <c r="D6" s="11"/>
      <c r="E6" s="11"/>
      <c r="F6" s="12"/>
      <c r="G6" s="12"/>
      <c r="H6" s="12"/>
      <c r="I6" s="13"/>
    </row>
    <row r="7" spans="1:9" ht="18.75" x14ac:dyDescent="0.3">
      <c r="A7" s="14"/>
      <c r="B7" s="15" t="s">
        <v>10</v>
      </c>
      <c r="C7" s="16"/>
      <c r="D7" s="16"/>
      <c r="E7" s="17"/>
      <c r="F7" s="18"/>
      <c r="G7" s="18"/>
      <c r="H7" s="18"/>
      <c r="I7" s="19"/>
    </row>
    <row r="8" spans="1:9" ht="18.75" x14ac:dyDescent="0.3">
      <c r="A8" s="20" t="s">
        <v>11</v>
      </c>
      <c r="B8" s="21" t="s">
        <v>12</v>
      </c>
      <c r="C8" s="22"/>
      <c r="D8" s="21"/>
      <c r="E8" s="22"/>
      <c r="F8" s="23">
        <f>SUM(F9+F16)</f>
        <v>2994505</v>
      </c>
      <c r="G8" s="23">
        <f>SUM(G9+G16)</f>
        <v>3332883</v>
      </c>
      <c r="H8" s="23">
        <f>SUM(H9+H16)</f>
        <v>3254867</v>
      </c>
      <c r="I8" s="24">
        <f>SUM(H8/G8*100)</f>
        <v>97.659203758427765</v>
      </c>
    </row>
    <row r="9" spans="1:9" ht="18.75" x14ac:dyDescent="0.3">
      <c r="A9" s="20" t="s">
        <v>11</v>
      </c>
      <c r="B9" s="22" t="s">
        <v>13</v>
      </c>
      <c r="C9" s="22"/>
      <c r="D9" s="22"/>
      <c r="E9" s="22"/>
      <c r="F9" s="23">
        <f>SUM(F10:F15)</f>
        <v>644505</v>
      </c>
      <c r="G9" s="23">
        <f>SUM(G10:G15)</f>
        <v>818711</v>
      </c>
      <c r="H9" s="23">
        <f>SUM(H10:H15)</f>
        <v>776014</v>
      </c>
      <c r="I9" s="24">
        <f>SUM(H9/G9*100)</f>
        <v>94.784850820374956</v>
      </c>
    </row>
    <row r="10" spans="1:9" x14ac:dyDescent="0.25">
      <c r="A10" s="25" t="s">
        <v>14</v>
      </c>
      <c r="B10" s="26" t="s">
        <v>15</v>
      </c>
      <c r="C10" s="26"/>
      <c r="D10" s="26"/>
      <c r="E10" s="26"/>
      <c r="F10" s="27">
        <v>280000</v>
      </c>
      <c r="G10" s="28">
        <v>170500</v>
      </c>
      <c r="H10" s="28">
        <v>170500</v>
      </c>
      <c r="I10" s="29">
        <f t="shared" ref="I10:I46" si="0">SUM(H10/G10*100)</f>
        <v>100</v>
      </c>
    </row>
    <row r="11" spans="1:9" x14ac:dyDescent="0.25">
      <c r="A11" s="25" t="s">
        <v>16</v>
      </c>
      <c r="B11" s="26" t="s">
        <v>17</v>
      </c>
      <c r="C11" s="26"/>
      <c r="D11" s="26"/>
      <c r="E11" s="26"/>
      <c r="F11" s="30">
        <v>89000</v>
      </c>
      <c r="G11" s="28">
        <v>0</v>
      </c>
      <c r="H11" s="28">
        <v>0</v>
      </c>
      <c r="I11" s="29" t="s">
        <v>18</v>
      </c>
    </row>
    <row r="12" spans="1:9" x14ac:dyDescent="0.25">
      <c r="A12" s="25" t="s">
        <v>19</v>
      </c>
      <c r="B12" s="26" t="s">
        <v>20</v>
      </c>
      <c r="C12" s="26"/>
      <c r="D12" s="26"/>
      <c r="E12" s="26"/>
      <c r="F12" s="27">
        <v>200000</v>
      </c>
      <c r="G12" s="28">
        <v>131000</v>
      </c>
      <c r="H12" s="28">
        <v>128996</v>
      </c>
      <c r="I12" s="29">
        <f>SUM(H12/G12*100)</f>
        <v>98.470229007633591</v>
      </c>
    </row>
    <row r="13" spans="1:9" x14ac:dyDescent="0.25">
      <c r="A13" s="25" t="s">
        <v>21</v>
      </c>
      <c r="B13" s="26" t="s">
        <v>22</v>
      </c>
      <c r="C13" s="26"/>
      <c r="D13" s="26"/>
      <c r="E13" s="26"/>
      <c r="F13" s="30">
        <v>0</v>
      </c>
      <c r="G13" s="28">
        <v>0</v>
      </c>
      <c r="H13" s="28">
        <v>3</v>
      </c>
      <c r="I13" s="29" t="s">
        <v>18</v>
      </c>
    </row>
    <row r="14" spans="1:9" x14ac:dyDescent="0.25">
      <c r="A14" s="25" t="s">
        <v>23</v>
      </c>
      <c r="B14" s="26" t="s">
        <v>24</v>
      </c>
      <c r="C14" s="26"/>
      <c r="D14" s="26"/>
      <c r="E14" s="26"/>
      <c r="F14" s="27">
        <v>75455</v>
      </c>
      <c r="G14" s="28">
        <v>517161</v>
      </c>
      <c r="H14" s="28">
        <v>476499</v>
      </c>
      <c r="I14" s="29">
        <f>SUM(H14/G14*100)</f>
        <v>92.137458160998222</v>
      </c>
    </row>
    <row r="15" spans="1:9" x14ac:dyDescent="0.25">
      <c r="A15" s="25" t="s">
        <v>25</v>
      </c>
      <c r="B15" s="26" t="s">
        <v>26</v>
      </c>
      <c r="C15" s="26"/>
      <c r="D15" s="26"/>
      <c r="E15" s="26"/>
      <c r="F15" s="27">
        <v>50</v>
      </c>
      <c r="G15" s="28">
        <v>50</v>
      </c>
      <c r="H15" s="28">
        <v>16</v>
      </c>
      <c r="I15" s="29">
        <f>SUM(H15/G15*100)</f>
        <v>32</v>
      </c>
    </row>
    <row r="16" spans="1:9" x14ac:dyDescent="0.25">
      <c r="A16" s="20" t="s">
        <v>27</v>
      </c>
      <c r="B16" s="31" t="s">
        <v>28</v>
      </c>
      <c r="C16" s="31"/>
      <c r="D16" s="31"/>
      <c r="E16" s="31"/>
      <c r="F16" s="32">
        <f>SUM(F24+F22+F21+F19+F17)</f>
        <v>2350000</v>
      </c>
      <c r="G16" s="32">
        <f>SUM(G24+G22+G21+G19+G17)</f>
        <v>2514172</v>
      </c>
      <c r="H16" s="32">
        <f>SUM(H24+H22+H21+H19+H17)</f>
        <v>2478853</v>
      </c>
      <c r="I16" s="33">
        <f t="shared" si="0"/>
        <v>98.595203510340582</v>
      </c>
    </row>
    <row r="17" spans="1:9" ht="15" x14ac:dyDescent="0.25">
      <c r="A17" s="25" t="s">
        <v>29</v>
      </c>
      <c r="B17" s="26" t="s">
        <v>30</v>
      </c>
      <c r="C17" s="26"/>
      <c r="D17" s="26"/>
      <c r="E17" s="26"/>
      <c r="F17" s="34">
        <f>SUM(F18)</f>
        <v>600000</v>
      </c>
      <c r="G17" s="34">
        <f>SUM(G18)</f>
        <v>608250</v>
      </c>
      <c r="H17" s="34">
        <f>SUM(H18)</f>
        <v>619500</v>
      </c>
      <c r="I17" s="35">
        <f t="shared" si="0"/>
        <v>101.84956843403205</v>
      </c>
    </row>
    <row r="18" spans="1:9" x14ac:dyDescent="0.25">
      <c r="A18" s="36"/>
      <c r="B18" s="37"/>
      <c r="C18" s="26" t="s">
        <v>31</v>
      </c>
      <c r="D18" s="26"/>
      <c r="E18" s="26"/>
      <c r="F18" s="38">
        <v>600000</v>
      </c>
      <c r="G18" s="39">
        <v>608250</v>
      </c>
      <c r="H18" s="39">
        <v>619500</v>
      </c>
      <c r="I18" s="40">
        <f t="shared" si="0"/>
        <v>101.84956843403205</v>
      </c>
    </row>
    <row r="19" spans="1:9" ht="15" x14ac:dyDescent="0.25">
      <c r="A19" s="25" t="s">
        <v>32</v>
      </c>
      <c r="B19" s="26" t="s">
        <v>33</v>
      </c>
      <c r="C19" s="26"/>
      <c r="D19" s="26"/>
      <c r="E19" s="26"/>
      <c r="F19" s="34">
        <f>SUM(F20:F20)</f>
        <v>1000000</v>
      </c>
      <c r="G19" s="34">
        <f>SUM(G20:G20)</f>
        <v>992649</v>
      </c>
      <c r="H19" s="34">
        <f>SUM(H20:H20)</f>
        <v>984549</v>
      </c>
      <c r="I19" s="40">
        <f t="shared" si="0"/>
        <v>99.184001595730209</v>
      </c>
    </row>
    <row r="20" spans="1:9" x14ac:dyDescent="0.25">
      <c r="A20" s="36"/>
      <c r="B20" s="37"/>
      <c r="C20" s="26" t="s">
        <v>34</v>
      </c>
      <c r="D20" s="26"/>
      <c r="E20" s="26"/>
      <c r="F20" s="38">
        <v>1000000</v>
      </c>
      <c r="G20" s="39">
        <v>992649</v>
      </c>
      <c r="H20" s="39">
        <v>984549</v>
      </c>
      <c r="I20" s="40">
        <f t="shared" si="0"/>
        <v>99.184001595730209</v>
      </c>
    </row>
    <row r="21" spans="1:9" x14ac:dyDescent="0.25">
      <c r="A21" s="25" t="s">
        <v>35</v>
      </c>
      <c r="B21" s="26" t="s">
        <v>36</v>
      </c>
      <c r="C21" s="26"/>
      <c r="D21" s="26"/>
      <c r="E21" s="26"/>
      <c r="F21" s="27">
        <v>650000</v>
      </c>
      <c r="G21" s="28">
        <v>780023</v>
      </c>
      <c r="H21" s="28">
        <v>754304</v>
      </c>
      <c r="I21" s="35">
        <f t="shared" si="0"/>
        <v>96.702789533129149</v>
      </c>
    </row>
    <row r="22" spans="1:9" ht="15" x14ac:dyDescent="0.25">
      <c r="A22" s="25" t="s">
        <v>37</v>
      </c>
      <c r="B22" s="26" t="s">
        <v>38</v>
      </c>
      <c r="C22" s="26"/>
      <c r="D22" s="26"/>
      <c r="E22" s="26"/>
      <c r="F22" s="34">
        <f>SUM(F23:F23)</f>
        <v>100000</v>
      </c>
      <c r="G22" s="34">
        <f>SUM(G23:G23)</f>
        <v>133250</v>
      </c>
      <c r="H22" s="34">
        <f>SUM(H23:H23)</f>
        <v>120500</v>
      </c>
      <c r="I22" s="35">
        <f>SUM(H22/G22*100)</f>
        <v>90.431519699812384</v>
      </c>
    </row>
    <row r="23" spans="1:9" x14ac:dyDescent="0.25">
      <c r="A23" s="41"/>
      <c r="B23" s="37"/>
      <c r="C23" s="26" t="s">
        <v>39</v>
      </c>
      <c r="D23" s="26"/>
      <c r="E23" s="26"/>
      <c r="F23" s="42">
        <v>100000</v>
      </c>
      <c r="G23" s="43">
        <v>133250</v>
      </c>
      <c r="H23" s="43">
        <v>120500</v>
      </c>
      <c r="I23" s="44">
        <f>SUM(H23/G23*100)</f>
        <v>90.431519699812384</v>
      </c>
    </row>
    <row r="24" spans="1:9" x14ac:dyDescent="0.25">
      <c r="A24" s="25" t="s">
        <v>40</v>
      </c>
      <c r="B24" s="45" t="s">
        <v>41</v>
      </c>
      <c r="C24" s="46"/>
      <c r="D24" s="46"/>
      <c r="E24" s="47"/>
      <c r="F24" s="27">
        <v>0</v>
      </c>
      <c r="G24" s="48">
        <v>0</v>
      </c>
      <c r="H24" s="48">
        <v>0</v>
      </c>
      <c r="I24" s="29" t="s">
        <v>18</v>
      </c>
    </row>
    <row r="25" spans="1:9" x14ac:dyDescent="0.25">
      <c r="A25" s="49" t="s">
        <v>42</v>
      </c>
      <c r="B25" s="50" t="s">
        <v>43</v>
      </c>
      <c r="C25" s="51"/>
      <c r="D25" s="51"/>
      <c r="E25" s="52"/>
      <c r="F25" s="53">
        <f>SUM(F33+F30+F29+F28+F26)</f>
        <v>14342207</v>
      </c>
      <c r="G25" s="53">
        <f>SUM(G33+G30+G29+G28+G26)</f>
        <v>15992310</v>
      </c>
      <c r="H25" s="53">
        <f>SUM(H33+H30+H29+H28+H26)</f>
        <v>15992310</v>
      </c>
      <c r="I25" s="33">
        <f t="shared" si="0"/>
        <v>100</v>
      </c>
    </row>
    <row r="26" spans="1:9" x14ac:dyDescent="0.25">
      <c r="A26" s="54" t="s">
        <v>44</v>
      </c>
      <c r="B26" s="45" t="s">
        <v>45</v>
      </c>
      <c r="C26" s="46"/>
      <c r="D26" s="46"/>
      <c r="E26" s="47"/>
      <c r="F26" s="27">
        <v>8349747</v>
      </c>
      <c r="G26" s="55">
        <v>8349747</v>
      </c>
      <c r="H26" s="55">
        <v>8349747</v>
      </c>
      <c r="I26" s="29">
        <f t="shared" si="0"/>
        <v>100</v>
      </c>
    </row>
    <row r="27" spans="1:9" x14ac:dyDescent="0.25">
      <c r="A27" s="54" t="s">
        <v>46</v>
      </c>
      <c r="B27" s="26" t="s">
        <v>47</v>
      </c>
      <c r="C27" s="26"/>
      <c r="D27" s="26"/>
      <c r="E27" s="26"/>
      <c r="F27" s="27">
        <v>0</v>
      </c>
      <c r="G27" s="48">
        <v>0</v>
      </c>
      <c r="H27" s="48">
        <v>0</v>
      </c>
      <c r="I27" s="29" t="s">
        <v>18</v>
      </c>
    </row>
    <row r="28" spans="1:9" x14ac:dyDescent="0.25">
      <c r="A28" s="54" t="s">
        <v>48</v>
      </c>
      <c r="B28" s="26" t="s">
        <v>49</v>
      </c>
      <c r="C28" s="26"/>
      <c r="D28" s="26"/>
      <c r="E28" s="26"/>
      <c r="F28" s="27">
        <v>4192460</v>
      </c>
      <c r="G28" s="28">
        <v>5540303</v>
      </c>
      <c r="H28" s="28">
        <v>5540303</v>
      </c>
      <c r="I28" s="29">
        <f t="shared" si="0"/>
        <v>100</v>
      </c>
    </row>
    <row r="29" spans="1:9" x14ac:dyDescent="0.25">
      <c r="A29" s="54" t="s">
        <v>50</v>
      </c>
      <c r="B29" s="26" t="s">
        <v>51</v>
      </c>
      <c r="C29" s="26"/>
      <c r="D29" s="26"/>
      <c r="E29" s="26"/>
      <c r="F29" s="27">
        <v>1800000</v>
      </c>
      <c r="G29" s="28">
        <v>1800000</v>
      </c>
      <c r="H29" s="28">
        <v>1800000</v>
      </c>
      <c r="I29" s="29">
        <f t="shared" si="0"/>
        <v>100</v>
      </c>
    </row>
    <row r="30" spans="1:9" x14ac:dyDescent="0.25">
      <c r="A30" s="54" t="s">
        <v>52</v>
      </c>
      <c r="B30" s="26" t="s">
        <v>53</v>
      </c>
      <c r="C30" s="26"/>
      <c r="D30" s="26"/>
      <c r="E30" s="26"/>
      <c r="F30" s="27">
        <f>SUM(F31:F32)</f>
        <v>0</v>
      </c>
      <c r="G30" s="27">
        <f>SUM(G31:G32)</f>
        <v>302260</v>
      </c>
      <c r="H30" s="27">
        <f>SUM(H31:H32)</f>
        <v>302260</v>
      </c>
      <c r="I30" s="29">
        <f t="shared" si="0"/>
        <v>100</v>
      </c>
    </row>
    <row r="31" spans="1:9" x14ac:dyDescent="0.25">
      <c r="A31" s="54"/>
      <c r="B31" s="56" t="s">
        <v>54</v>
      </c>
      <c r="C31" s="57"/>
      <c r="D31" s="57"/>
      <c r="E31" s="58"/>
      <c r="F31" s="59">
        <v>0</v>
      </c>
      <c r="G31" s="43">
        <v>302260</v>
      </c>
      <c r="H31" s="43">
        <v>302260</v>
      </c>
      <c r="I31" s="44">
        <f>SUM(H31/G31*100)</f>
        <v>100</v>
      </c>
    </row>
    <row r="32" spans="1:9" x14ac:dyDescent="0.25">
      <c r="A32" s="54"/>
      <c r="B32" s="56" t="s">
        <v>55</v>
      </c>
      <c r="C32" s="57"/>
      <c r="D32" s="57"/>
      <c r="E32" s="58"/>
      <c r="F32" s="59">
        <v>0</v>
      </c>
      <c r="G32" s="43">
        <v>0</v>
      </c>
      <c r="H32" s="43">
        <v>0</v>
      </c>
      <c r="I32" s="29" t="s">
        <v>18</v>
      </c>
    </row>
    <row r="33" spans="1:9" x14ac:dyDescent="0.25">
      <c r="A33" s="54" t="s">
        <v>56</v>
      </c>
      <c r="B33" s="26" t="s">
        <v>57</v>
      </c>
      <c r="C33" s="26"/>
      <c r="D33" s="26"/>
      <c r="E33" s="26"/>
      <c r="F33" s="27">
        <v>0</v>
      </c>
      <c r="G33" s="28">
        <v>0</v>
      </c>
      <c r="H33" s="29">
        <v>0</v>
      </c>
      <c r="I33" s="29" t="s">
        <v>18</v>
      </c>
    </row>
    <row r="34" spans="1:9" ht="18.75" x14ac:dyDescent="0.3">
      <c r="A34" s="60"/>
      <c r="B34" s="61" t="s">
        <v>58</v>
      </c>
      <c r="C34" s="61"/>
      <c r="D34" s="61"/>
      <c r="E34" s="61"/>
      <c r="F34" s="62">
        <f>SUM(F35:F36)</f>
        <v>3410410</v>
      </c>
      <c r="G34" s="62">
        <f>SUM(G35:G36)</f>
        <v>3616560</v>
      </c>
      <c r="H34" s="63">
        <f>SUM(H35:H36)</f>
        <v>3616560</v>
      </c>
      <c r="I34" s="24">
        <f t="shared" si="0"/>
        <v>100</v>
      </c>
    </row>
    <row r="35" spans="1:9" x14ac:dyDescent="0.25">
      <c r="A35" s="64" t="s">
        <v>59</v>
      </c>
      <c r="B35" s="26" t="s">
        <v>60</v>
      </c>
      <c r="C35" s="26"/>
      <c r="D35" s="26"/>
      <c r="E35" s="26"/>
      <c r="F35" s="27">
        <v>3410410</v>
      </c>
      <c r="G35" s="28">
        <v>3616560</v>
      </c>
      <c r="H35" s="28">
        <v>3616560</v>
      </c>
      <c r="I35" s="29">
        <f t="shared" si="0"/>
        <v>100</v>
      </c>
    </row>
    <row r="36" spans="1:9" x14ac:dyDescent="0.25">
      <c r="A36" s="64" t="s">
        <v>61</v>
      </c>
      <c r="B36" s="26" t="s">
        <v>62</v>
      </c>
      <c r="C36" s="26"/>
      <c r="D36" s="26"/>
      <c r="E36" s="26"/>
      <c r="F36" s="65">
        <v>0</v>
      </c>
      <c r="G36" s="28">
        <v>0</v>
      </c>
      <c r="H36" s="28">
        <v>0</v>
      </c>
      <c r="I36" s="29" t="s">
        <v>18</v>
      </c>
    </row>
    <row r="37" spans="1:9" ht="18.75" x14ac:dyDescent="0.3">
      <c r="A37" s="60"/>
      <c r="B37" s="66" t="s">
        <v>63</v>
      </c>
      <c r="C37" s="66"/>
      <c r="D37" s="66"/>
      <c r="E37" s="66"/>
      <c r="F37" s="53">
        <f>SUM(F8+F25+F34)</f>
        <v>20747122</v>
      </c>
      <c r="G37" s="53">
        <f>SUM(G8+G25+G34)</f>
        <v>22941753</v>
      </c>
      <c r="H37" s="53">
        <f>SUM(H8+H25+H34)</f>
        <v>22863737</v>
      </c>
      <c r="I37" s="24">
        <f t="shared" si="0"/>
        <v>99.659938802409741</v>
      </c>
    </row>
    <row r="38" spans="1:9" x14ac:dyDescent="0.25">
      <c r="A38" s="60"/>
      <c r="B38" s="67" t="s">
        <v>64</v>
      </c>
      <c r="C38" s="67"/>
      <c r="D38" s="67"/>
      <c r="E38" s="67"/>
      <c r="F38" s="63">
        <f>SUM(F39:F42)</f>
        <v>0</v>
      </c>
      <c r="G38" s="53">
        <f>SUM(G39:G42)</f>
        <v>690721</v>
      </c>
      <c r="H38" s="53">
        <v>690721</v>
      </c>
      <c r="I38" s="33">
        <f t="shared" si="0"/>
        <v>100</v>
      </c>
    </row>
    <row r="39" spans="1:9" x14ac:dyDescent="0.25">
      <c r="A39" s="60" t="s">
        <v>65</v>
      </c>
      <c r="B39" s="68" t="s">
        <v>66</v>
      </c>
      <c r="C39" s="69"/>
      <c r="D39" s="69"/>
      <c r="E39" s="69"/>
      <c r="F39" s="55"/>
      <c r="G39" s="28"/>
      <c r="H39" s="28"/>
      <c r="I39" s="33"/>
    </row>
    <row r="40" spans="1:9" x14ac:dyDescent="0.25">
      <c r="A40" s="60" t="s">
        <v>67</v>
      </c>
      <c r="B40" s="68" t="s">
        <v>68</v>
      </c>
      <c r="C40" s="68"/>
      <c r="D40" s="68"/>
      <c r="E40" s="68"/>
      <c r="F40" s="55"/>
      <c r="G40" s="28"/>
      <c r="H40" s="28"/>
      <c r="I40" s="33"/>
    </row>
    <row r="41" spans="1:9" x14ac:dyDescent="0.25">
      <c r="A41" s="60" t="s">
        <v>69</v>
      </c>
      <c r="B41" s="68" t="s">
        <v>70</v>
      </c>
      <c r="C41" s="68"/>
      <c r="D41" s="68"/>
      <c r="E41" s="68"/>
      <c r="F41" s="55"/>
      <c r="G41" s="28"/>
      <c r="H41" s="28"/>
      <c r="I41" s="33"/>
    </row>
    <row r="42" spans="1:9" x14ac:dyDescent="0.25">
      <c r="A42" s="60" t="s">
        <v>71</v>
      </c>
      <c r="B42" s="68" t="s">
        <v>72</v>
      </c>
      <c r="C42" s="68"/>
      <c r="D42" s="68"/>
      <c r="E42" s="68"/>
      <c r="F42" s="55">
        <v>0</v>
      </c>
      <c r="G42" s="28">
        <v>690721</v>
      </c>
      <c r="H42" s="28">
        <v>690721</v>
      </c>
      <c r="I42" s="29">
        <f t="shared" si="0"/>
        <v>100</v>
      </c>
    </row>
    <row r="43" spans="1:9" x14ac:dyDescent="0.25">
      <c r="A43" s="60"/>
      <c r="B43" s="66" t="s">
        <v>73</v>
      </c>
      <c r="C43" s="66"/>
      <c r="D43" s="66"/>
      <c r="E43" s="66"/>
      <c r="F43" s="63">
        <f>SUM(F44:F45)</f>
        <v>1514712</v>
      </c>
      <c r="G43" s="53">
        <f>SUM(G44:G45)</f>
        <v>1514712</v>
      </c>
      <c r="H43" s="53">
        <f>SUM(H44:H45)</f>
        <v>1514712</v>
      </c>
      <c r="I43" s="33">
        <f t="shared" si="0"/>
        <v>100</v>
      </c>
    </row>
    <row r="44" spans="1:9" x14ac:dyDescent="0.25">
      <c r="A44" s="60" t="s">
        <v>74</v>
      </c>
      <c r="B44" s="68" t="s">
        <v>75</v>
      </c>
      <c r="C44" s="68"/>
      <c r="D44" s="68"/>
      <c r="E44" s="68"/>
      <c r="F44" s="55">
        <v>1514712</v>
      </c>
      <c r="G44" s="28">
        <v>1514712</v>
      </c>
      <c r="H44" s="28">
        <v>1514712</v>
      </c>
      <c r="I44" s="29">
        <f t="shared" si="0"/>
        <v>100</v>
      </c>
    </row>
    <row r="45" spans="1:9" x14ac:dyDescent="0.25">
      <c r="A45" s="60" t="s">
        <v>76</v>
      </c>
      <c r="B45" s="68" t="s">
        <v>77</v>
      </c>
      <c r="C45" s="68"/>
      <c r="D45" s="68"/>
      <c r="E45" s="68"/>
      <c r="F45" s="55"/>
      <c r="G45" s="28"/>
      <c r="H45" s="28"/>
      <c r="I45" s="29"/>
    </row>
    <row r="46" spans="1:9" ht="20.25" x14ac:dyDescent="0.3">
      <c r="A46" s="60"/>
      <c r="B46" s="66" t="s">
        <v>78</v>
      </c>
      <c r="C46" s="66"/>
      <c r="D46" s="66"/>
      <c r="E46" s="66"/>
      <c r="F46" s="63">
        <f>SUM(F37+F38+F43)</f>
        <v>22261834</v>
      </c>
      <c r="G46" s="53">
        <f>SUM(G37+G38+G43)</f>
        <v>25147186</v>
      </c>
      <c r="H46" s="53">
        <f>SUM(H37+H38+H43)</f>
        <v>25069170</v>
      </c>
      <c r="I46" s="70">
        <f t="shared" si="0"/>
        <v>99.689762504639688</v>
      </c>
    </row>
    <row r="47" spans="1:9" ht="16.5" thickBot="1" x14ac:dyDescent="0.3">
      <c r="A47" s="71"/>
      <c r="B47" s="72"/>
      <c r="C47" s="72"/>
      <c r="D47" s="72"/>
      <c r="E47" s="72"/>
      <c r="F47" s="73"/>
      <c r="G47" s="73"/>
      <c r="H47" s="73"/>
      <c r="I47" s="74"/>
    </row>
    <row r="48" spans="1:9" ht="16.5" thickTop="1" x14ac:dyDescent="0.25">
      <c r="E48" s="75"/>
      <c r="F48" s="75"/>
      <c r="G48" s="75"/>
      <c r="H48" s="75"/>
    </row>
    <row r="49" spans="1:9" x14ac:dyDescent="0.25">
      <c r="E49" s="75"/>
      <c r="F49" s="75"/>
      <c r="G49" s="75"/>
      <c r="H49" s="75"/>
    </row>
    <row r="50" spans="1:9" x14ac:dyDescent="0.25">
      <c r="I50" s="76"/>
    </row>
    <row r="51" spans="1:9" x14ac:dyDescent="0.25">
      <c r="B51" s="77" t="s">
        <v>79</v>
      </c>
      <c r="C51" s="77"/>
      <c r="D51" s="77"/>
      <c r="E51" s="77"/>
      <c r="F51" s="77"/>
      <c r="G51" s="77"/>
      <c r="H51" s="77"/>
      <c r="I51" s="77"/>
    </row>
    <row r="53" spans="1:9" ht="16.5" thickBot="1" x14ac:dyDescent="0.3">
      <c r="I53" s="5" t="s">
        <v>80</v>
      </c>
    </row>
    <row r="54" spans="1:9" thickTop="1" x14ac:dyDescent="0.25">
      <c r="A54" s="6" t="s">
        <v>4</v>
      </c>
      <c r="B54" s="78" t="s">
        <v>5</v>
      </c>
      <c r="C54" s="78"/>
      <c r="D54" s="78"/>
      <c r="E54" s="78"/>
      <c r="F54" s="8" t="s">
        <v>6</v>
      </c>
      <c r="G54" s="8" t="s">
        <v>7</v>
      </c>
      <c r="H54" s="8" t="s">
        <v>8</v>
      </c>
      <c r="I54" s="9" t="s">
        <v>9</v>
      </c>
    </row>
    <row r="55" spans="1:9" ht="15" x14ac:dyDescent="0.25">
      <c r="A55" s="10"/>
      <c r="B55" s="79"/>
      <c r="C55" s="79"/>
      <c r="D55" s="79"/>
      <c r="E55" s="79"/>
      <c r="F55" s="12"/>
      <c r="G55" s="12"/>
      <c r="H55" s="12"/>
      <c r="I55" s="13"/>
    </row>
    <row r="56" spans="1:9" x14ac:dyDescent="0.25">
      <c r="A56" s="80"/>
      <c r="B56" s="81" t="s">
        <v>81</v>
      </c>
      <c r="C56" s="82"/>
      <c r="D56" s="82"/>
      <c r="E56" s="83"/>
      <c r="F56" s="18"/>
      <c r="G56" s="18"/>
      <c r="H56" s="18"/>
      <c r="I56" s="84"/>
    </row>
    <row r="57" spans="1:9" ht="18.75" x14ac:dyDescent="0.3">
      <c r="A57" s="80"/>
      <c r="B57" s="66" t="s">
        <v>82</v>
      </c>
      <c r="C57" s="66"/>
      <c r="D57" s="66"/>
      <c r="E57" s="66"/>
      <c r="F57" s="63">
        <f>SUM(F58+F59+F61+F62+F63)</f>
        <v>20258194</v>
      </c>
      <c r="G57" s="63">
        <f>SUM(G58+G59+G61+G62+G63)</f>
        <v>22615348</v>
      </c>
      <c r="H57" s="63">
        <f>SUM(H58+H59+H61+H62+H63)</f>
        <v>22322535</v>
      </c>
      <c r="I57" s="24">
        <f>SUM(H57/G57*100)</f>
        <v>98.705246543188281</v>
      </c>
    </row>
    <row r="58" spans="1:9" x14ac:dyDescent="0.25">
      <c r="A58" s="85" t="s">
        <v>83</v>
      </c>
      <c r="B58" s="86" t="s">
        <v>84</v>
      </c>
      <c r="C58" s="86"/>
      <c r="D58" s="86"/>
      <c r="E58" s="86"/>
      <c r="F58" s="63">
        <v>10727217</v>
      </c>
      <c r="G58" s="63">
        <v>11895216</v>
      </c>
      <c r="H58" s="63">
        <v>11891278</v>
      </c>
      <c r="I58" s="33">
        <f>SUM(H58/G58*100)</f>
        <v>99.966894253958898</v>
      </c>
    </row>
    <row r="59" spans="1:9" ht="15" x14ac:dyDescent="0.25">
      <c r="A59" s="87" t="s">
        <v>85</v>
      </c>
      <c r="B59" s="88" t="s">
        <v>86</v>
      </c>
      <c r="C59" s="89"/>
      <c r="D59" s="89"/>
      <c r="E59" s="89"/>
      <c r="F59" s="90">
        <v>1946689</v>
      </c>
      <c r="G59" s="90">
        <v>2207633</v>
      </c>
      <c r="H59" s="91">
        <v>2166860</v>
      </c>
      <c r="I59" s="92">
        <f>SUM(H59/G59*100)</f>
        <v>98.153089757219618</v>
      </c>
    </row>
    <row r="60" spans="1:9" ht="15" x14ac:dyDescent="0.25">
      <c r="A60" s="93"/>
      <c r="B60" s="94"/>
      <c r="C60" s="94"/>
      <c r="D60" s="94"/>
      <c r="E60" s="94"/>
      <c r="F60" s="90"/>
      <c r="G60" s="90"/>
      <c r="H60" s="95"/>
      <c r="I60" s="96"/>
    </row>
    <row r="61" spans="1:9" x14ac:dyDescent="0.25">
      <c r="A61" s="97" t="s">
        <v>87</v>
      </c>
      <c r="B61" s="86" t="s">
        <v>88</v>
      </c>
      <c r="C61" s="86"/>
      <c r="D61" s="86"/>
      <c r="E61" s="86"/>
      <c r="F61" s="63">
        <v>6673266</v>
      </c>
      <c r="G61" s="63">
        <v>7748911</v>
      </c>
      <c r="H61" s="63">
        <v>7501809</v>
      </c>
      <c r="I61" s="33">
        <f t="shared" ref="I61:I67" si="1">SUM(H61/G61*100)</f>
        <v>96.811139010371903</v>
      </c>
    </row>
    <row r="62" spans="1:9" x14ac:dyDescent="0.25">
      <c r="A62" s="97" t="s">
        <v>89</v>
      </c>
      <c r="B62" s="86" t="s">
        <v>90</v>
      </c>
      <c r="C62" s="86"/>
      <c r="D62" s="86"/>
      <c r="E62" s="86"/>
      <c r="F62" s="63">
        <v>170000</v>
      </c>
      <c r="G62" s="63">
        <v>130000</v>
      </c>
      <c r="H62" s="63">
        <v>130000</v>
      </c>
      <c r="I62" s="33">
        <f t="shared" si="1"/>
        <v>100</v>
      </c>
    </row>
    <row r="63" spans="1:9" x14ac:dyDescent="0.25">
      <c r="A63" s="97" t="s">
        <v>91</v>
      </c>
      <c r="B63" s="98" t="s">
        <v>92</v>
      </c>
      <c r="C63" s="98"/>
      <c r="D63" s="98"/>
      <c r="E63" s="98"/>
      <c r="F63" s="63">
        <f>SUM(F64:F66)</f>
        <v>741022</v>
      </c>
      <c r="G63" s="63">
        <f>SUM(G64:G66)</f>
        <v>633588</v>
      </c>
      <c r="H63" s="63">
        <f>SUM(H64:H66)</f>
        <v>632588</v>
      </c>
      <c r="I63" s="33">
        <f t="shared" si="1"/>
        <v>99.842168727943076</v>
      </c>
    </row>
    <row r="64" spans="1:9" x14ac:dyDescent="0.25">
      <c r="A64" s="99"/>
      <c r="B64" s="100" t="s">
        <v>93</v>
      </c>
      <c r="C64" s="100"/>
      <c r="D64" s="100"/>
      <c r="E64" s="100"/>
      <c r="F64" s="59">
        <v>615022</v>
      </c>
      <c r="G64" s="101">
        <v>518588</v>
      </c>
      <c r="H64" s="101">
        <v>517588</v>
      </c>
      <c r="I64" s="44">
        <f t="shared" si="1"/>
        <v>99.807168696537516</v>
      </c>
    </row>
    <row r="65" spans="1:9" x14ac:dyDescent="0.25">
      <c r="A65" s="102"/>
      <c r="B65" s="100" t="s">
        <v>94</v>
      </c>
      <c r="C65" s="100"/>
      <c r="D65" s="100"/>
      <c r="E65" s="100"/>
      <c r="F65" s="101">
        <v>126000</v>
      </c>
      <c r="G65" s="101">
        <v>115000</v>
      </c>
      <c r="H65" s="101">
        <v>115000</v>
      </c>
      <c r="I65" s="44">
        <f t="shared" si="1"/>
        <v>100</v>
      </c>
    </row>
    <row r="66" spans="1:9" x14ac:dyDescent="0.25">
      <c r="A66" s="99"/>
      <c r="B66" s="100" t="s">
        <v>95</v>
      </c>
      <c r="C66" s="100"/>
      <c r="D66" s="100"/>
      <c r="E66" s="100"/>
      <c r="F66" s="59">
        <v>0</v>
      </c>
      <c r="G66" s="101">
        <v>0</v>
      </c>
      <c r="H66" s="101">
        <v>0</v>
      </c>
      <c r="I66" s="29" t="s">
        <v>18</v>
      </c>
    </row>
    <row r="67" spans="1:9" ht="18.75" x14ac:dyDescent="0.3">
      <c r="A67" s="85"/>
      <c r="B67" s="103" t="s">
        <v>96</v>
      </c>
      <c r="C67" s="103"/>
      <c r="D67" s="103"/>
      <c r="E67" s="103"/>
      <c r="F67" s="62">
        <f>SUM(F68:F71)</f>
        <v>573688</v>
      </c>
      <c r="G67" s="62">
        <f>SUM(G68:G71)</f>
        <v>573688</v>
      </c>
      <c r="H67" s="62">
        <f>SUM(H68:H71)</f>
        <v>573688</v>
      </c>
      <c r="I67" s="24">
        <f t="shared" si="1"/>
        <v>100</v>
      </c>
    </row>
    <row r="68" spans="1:9" x14ac:dyDescent="0.25">
      <c r="A68" s="85" t="s">
        <v>97</v>
      </c>
      <c r="B68" s="68" t="s">
        <v>98</v>
      </c>
      <c r="C68" s="68"/>
      <c r="D68" s="68"/>
      <c r="E68" s="68"/>
      <c r="F68" s="55"/>
      <c r="G68" s="55"/>
      <c r="H68" s="55"/>
      <c r="I68" s="29"/>
    </row>
    <row r="69" spans="1:9" x14ac:dyDescent="0.25">
      <c r="A69" s="85" t="s">
        <v>99</v>
      </c>
      <c r="B69" s="68" t="s">
        <v>100</v>
      </c>
      <c r="C69" s="68"/>
      <c r="D69" s="68"/>
      <c r="E69" s="68"/>
      <c r="F69" s="55"/>
      <c r="G69" s="55"/>
      <c r="H69" s="55"/>
      <c r="I69" s="29"/>
    </row>
    <row r="70" spans="1:9" x14ac:dyDescent="0.25">
      <c r="A70" s="85" t="s">
        <v>101</v>
      </c>
      <c r="B70" s="68" t="s">
        <v>102</v>
      </c>
      <c r="C70" s="68"/>
      <c r="D70" s="68"/>
      <c r="E70" s="68"/>
      <c r="F70" s="55"/>
      <c r="G70" s="55"/>
      <c r="H70" s="55"/>
      <c r="I70" s="29"/>
    </row>
    <row r="71" spans="1:9" x14ac:dyDescent="0.25">
      <c r="A71" s="85" t="s">
        <v>103</v>
      </c>
      <c r="B71" s="68" t="s">
        <v>104</v>
      </c>
      <c r="C71" s="68"/>
      <c r="D71" s="68"/>
      <c r="E71" s="68"/>
      <c r="F71" s="55">
        <v>573688</v>
      </c>
      <c r="G71" s="55">
        <v>573688</v>
      </c>
      <c r="H71" s="55">
        <v>573688</v>
      </c>
      <c r="I71" s="44">
        <f>SUM(H71/G71*100)</f>
        <v>100</v>
      </c>
    </row>
    <row r="72" spans="1:9" ht="18.75" x14ac:dyDescent="0.3">
      <c r="A72" s="85"/>
      <c r="B72" s="66" t="s">
        <v>105</v>
      </c>
      <c r="C72" s="66"/>
      <c r="D72" s="66"/>
      <c r="E72" s="66"/>
      <c r="F72" s="62">
        <f>SUM(F73:F74)</f>
        <v>212042</v>
      </c>
      <c r="G72" s="62">
        <f>SUM(G73:G74)</f>
        <v>740458</v>
      </c>
      <c r="H72" s="62">
        <f>SUM(H73:H74)</f>
        <v>0</v>
      </c>
      <c r="I72" s="29" t="s">
        <v>18</v>
      </c>
    </row>
    <row r="73" spans="1:9" x14ac:dyDescent="0.25">
      <c r="A73" s="85" t="s">
        <v>106</v>
      </c>
      <c r="B73" s="68" t="s">
        <v>107</v>
      </c>
      <c r="C73" s="68"/>
      <c r="D73" s="68"/>
      <c r="E73" s="68"/>
      <c r="F73" s="55">
        <v>212042</v>
      </c>
      <c r="G73" s="55">
        <v>740458</v>
      </c>
      <c r="H73" s="55">
        <v>0</v>
      </c>
      <c r="I73" s="29" t="s">
        <v>18</v>
      </c>
    </row>
    <row r="74" spans="1:9" x14ac:dyDescent="0.25">
      <c r="A74" s="85" t="s">
        <v>108</v>
      </c>
      <c r="B74" s="68" t="s">
        <v>109</v>
      </c>
      <c r="C74" s="68"/>
      <c r="D74" s="68"/>
      <c r="E74" s="68"/>
      <c r="F74" s="55"/>
      <c r="G74" s="55"/>
      <c r="H74" s="55"/>
      <c r="I74" s="29"/>
    </row>
    <row r="75" spans="1:9" x14ac:dyDescent="0.25">
      <c r="A75" s="85"/>
      <c r="B75" s="66" t="s">
        <v>110</v>
      </c>
      <c r="C75" s="66"/>
      <c r="D75" s="66"/>
      <c r="E75" s="66"/>
      <c r="F75" s="63">
        <f>SUM(F57+F67+F72)</f>
        <v>21043924</v>
      </c>
      <c r="G75" s="63">
        <f>SUM(G57+G67+G72)</f>
        <v>23929494</v>
      </c>
      <c r="H75" s="63">
        <f>SUM(H57+H67+H72)</f>
        <v>22896223</v>
      </c>
      <c r="I75" s="33">
        <f>SUM(H75/G75*100)</f>
        <v>95.682019018036897</v>
      </c>
    </row>
    <row r="76" spans="1:9" ht="16.5" thickBot="1" x14ac:dyDescent="0.3">
      <c r="A76" s="104"/>
      <c r="B76" s="105"/>
      <c r="C76" s="105"/>
      <c r="D76" s="105"/>
      <c r="E76" s="105"/>
      <c r="F76" s="73"/>
      <c r="G76" s="73"/>
      <c r="H76" s="73"/>
      <c r="I76" s="74"/>
    </row>
    <row r="77" spans="1:9" ht="16.5" thickTop="1" x14ac:dyDescent="0.25"/>
  </sheetData>
  <mergeCells count="80">
    <mergeCell ref="B76:E76"/>
    <mergeCell ref="B70:E70"/>
    <mergeCell ref="B71:E71"/>
    <mergeCell ref="B72:E72"/>
    <mergeCell ref="B73:E73"/>
    <mergeCell ref="B74:E74"/>
    <mergeCell ref="B75:E75"/>
    <mergeCell ref="B64:E64"/>
    <mergeCell ref="B65:E65"/>
    <mergeCell ref="B66:E66"/>
    <mergeCell ref="B67:E67"/>
    <mergeCell ref="B68:E68"/>
    <mergeCell ref="B69:E69"/>
    <mergeCell ref="G59:G60"/>
    <mergeCell ref="H59:H60"/>
    <mergeCell ref="I59:I60"/>
    <mergeCell ref="B61:E61"/>
    <mergeCell ref="B62:E62"/>
    <mergeCell ref="B63:E63"/>
    <mergeCell ref="B56:E56"/>
    <mergeCell ref="B57:E57"/>
    <mergeCell ref="B58:E58"/>
    <mergeCell ref="A59:A60"/>
    <mergeCell ref="B59:E60"/>
    <mergeCell ref="F59:F60"/>
    <mergeCell ref="B45:E45"/>
    <mergeCell ref="B46:E46"/>
    <mergeCell ref="B47:E47"/>
    <mergeCell ref="B51:I51"/>
    <mergeCell ref="A54:A55"/>
    <mergeCell ref="B54:E55"/>
    <mergeCell ref="F54:F55"/>
    <mergeCell ref="G54:G55"/>
    <mergeCell ref="H54:H55"/>
    <mergeCell ref="I54:I55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C23:E23"/>
    <mergeCell ref="B24:E24"/>
    <mergeCell ref="B25:E25"/>
    <mergeCell ref="B26:E26"/>
    <mergeCell ref="B15:E15"/>
    <mergeCell ref="B16:E16"/>
    <mergeCell ref="B17:E17"/>
    <mergeCell ref="C18:E18"/>
    <mergeCell ref="B19:E19"/>
    <mergeCell ref="C20:E20"/>
    <mergeCell ref="B7:E7"/>
    <mergeCell ref="B10:E10"/>
    <mergeCell ref="B11:E11"/>
    <mergeCell ref="B12:E12"/>
    <mergeCell ref="B13:E13"/>
    <mergeCell ref="B14:E14"/>
    <mergeCell ref="E1:I1"/>
    <mergeCell ref="A2:I2"/>
    <mergeCell ref="A3:I3"/>
    <mergeCell ref="A5:A6"/>
    <mergeCell ref="B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2020-07-17T10:22:01Z</dcterms:created>
  <dcterms:modified xsi:type="dcterms:W3CDTF">2020-07-17T10:22:12Z</dcterms:modified>
</cp:coreProperties>
</file>