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Önkormányzati és Szervezési Iroda\Nagy Ágnes\"/>
    </mc:Choice>
  </mc:AlternateContent>
  <bookViews>
    <workbookView xWindow="0" yWindow="0" windowWidth="19200" windowHeight="11595"/>
  </bookViews>
  <sheets>
    <sheet name="Munka1" sheetId="1" r:id="rId1"/>
    <sheet name="Munka2" sheetId="2" r:id="rId2"/>
    <sheet name="Munka3" sheetId="3" r:id="rId3"/>
  </sheets>
  <externalReferences>
    <externalReference r:id="rId4"/>
  </externalReferences>
  <definedNames>
    <definedName name="_xlnm.Print_Area" localSheetId="0">Munka1!$A$1:$C$39</definedName>
  </definedNames>
  <calcPr calcId="162913"/>
</workbook>
</file>

<file path=xl/calcChain.xml><?xml version="1.0" encoding="utf-8"?>
<calcChain xmlns="http://schemas.openxmlformats.org/spreadsheetml/2006/main">
  <c r="C25" i="1" l="1"/>
  <c r="C21" i="1" l="1"/>
  <c r="C24" i="1"/>
  <c r="C23" i="1" l="1"/>
  <c r="C22" i="1"/>
  <c r="C20" i="1"/>
  <c r="C19" i="1"/>
  <c r="C34" i="1"/>
  <c r="C35" i="1" s="1"/>
  <c r="C26" i="1" l="1"/>
  <c r="C18" i="1"/>
  <c r="C33" i="1"/>
  <c r="C31" i="1"/>
  <c r="C28" i="1" s="1"/>
  <c r="C27" i="1" l="1"/>
  <c r="C13" i="1"/>
  <c r="C3" i="1" s="1"/>
  <c r="C39" i="1" l="1"/>
</calcChain>
</file>

<file path=xl/sharedStrings.xml><?xml version="1.0" encoding="utf-8"?>
<sst xmlns="http://schemas.openxmlformats.org/spreadsheetml/2006/main" count="42" uniqueCount="38">
  <si>
    <t>Általános tartalék</t>
  </si>
  <si>
    <t>Céltartalék</t>
  </si>
  <si>
    <t>Megnevezés</t>
  </si>
  <si>
    <t>I.</t>
  </si>
  <si>
    <t>II.</t>
  </si>
  <si>
    <t>Tartalék összesen</t>
  </si>
  <si>
    <t>Működésre</t>
  </si>
  <si>
    <t>1.</t>
  </si>
  <si>
    <t>Működési céltartalék</t>
  </si>
  <si>
    <t xml:space="preserve">2. </t>
  </si>
  <si>
    <t>Fejlesztési céltartalék</t>
  </si>
  <si>
    <t xml:space="preserve">2016. évi előirányzat </t>
  </si>
  <si>
    <t>Ferenczy Múzeumi Centrum szerkezeti átalakítás rendkívüli költségeire</t>
  </si>
  <si>
    <t xml:space="preserve">1. előirányzat módosítás  </t>
  </si>
  <si>
    <t>PMK szabad maradványa</t>
  </si>
  <si>
    <t>BÖLCSI szabad maradványa</t>
  </si>
  <si>
    <t>PH szabad maradványa</t>
  </si>
  <si>
    <t>Bérkompenzáció, szociális ágazati pótlék</t>
  </si>
  <si>
    <t>Felhalmozási bevételek (Concerto, lakáshitel törlesztések)</t>
  </si>
  <si>
    <t>Állami támogatásból</t>
  </si>
  <si>
    <t xml:space="preserve">2. előirányzat módosítás  </t>
  </si>
  <si>
    <t>Felhalmozási bevételek ( lakáshitel törlesztések)</t>
  </si>
  <si>
    <t>Püspökmajori Bölcsőde ei rendezése (felhalmozási kiadások)</t>
  </si>
  <si>
    <t>SZEI-nek tévesen előirányzatosított bérkompenzáció</t>
  </si>
  <si>
    <t>Családsegítő Szolgálat 2015. évi támogatás maradéka</t>
  </si>
  <si>
    <t>Állami támogatás Szoc ágazati pótlék, bérkompenzáció III. n.év.</t>
  </si>
  <si>
    <t>231/2016(X.13.) Kt.sz.hat. Pro Szentendre kamat tartozása</t>
  </si>
  <si>
    <t>208/2016(IX.8.)Kt,.sz.hat. Füzespark szemetes és szelektív hulladékgyűjtő</t>
  </si>
  <si>
    <t>Többletbevételek előirányzatosítása</t>
  </si>
  <si>
    <t>3. előirányzat módosítás</t>
  </si>
  <si>
    <t>70/2016.(III.10.) Kt. Sz. határozat Társulási területhasználati díj maradéka</t>
  </si>
  <si>
    <t>Óvodák szabad maradványa</t>
  </si>
  <si>
    <t>Állami támogatás gyermekétkezetetés és szünidei étekzetetés III. negyedév</t>
  </si>
  <si>
    <t>233/2016(X.13.) Kt.sz.hat. Szentendrei Sportcélú Kft. hitel végtörlesztése</t>
  </si>
  <si>
    <t>202/2016(IX.8.)Kt.sz.hat. Ferenczy Múzeumi Centrum támogatása</t>
  </si>
  <si>
    <t>Concerto pályázat befolyt utófinanszírozása</t>
  </si>
  <si>
    <t>77/2016. (IV.14.) Kt.sz. hat Ferenczy Múzeumi Centrum  Kmetty Múzeum felújításhoz pályázati önrész</t>
  </si>
  <si>
    <t>153/2016. (VI.16.) Kt.sz.határozat FMC szrekezeti átalakítás költségeire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</si>
</sst>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8"/>
      <name val="Calibri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3" fontId="3" fillId="0" borderId="0" xfId="0" applyNumberFormat="1" applyFont="1" applyBorder="1"/>
    <xf numFmtId="3" fontId="3" fillId="0" borderId="0" xfId="0" applyNumberFormat="1" applyFont="1"/>
    <xf numFmtId="0" fontId="3" fillId="0" borderId="0" xfId="0" applyFont="1" applyBorder="1"/>
    <xf numFmtId="0" fontId="3" fillId="0" borderId="1" xfId="0" applyFont="1" applyBorder="1"/>
    <xf numFmtId="3" fontId="2" fillId="0" borderId="2" xfId="0" applyNumberFormat="1" applyFont="1" applyBorder="1" applyAlignment="1">
      <alignment horizontal="center" wrapText="1"/>
    </xf>
    <xf numFmtId="3" fontId="2" fillId="0" borderId="3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3" fillId="2" borderId="4" xfId="0" applyFont="1" applyFill="1" applyBorder="1"/>
    <xf numFmtId="0" fontId="3" fillId="2" borderId="5" xfId="0" applyFont="1" applyFill="1" applyBorder="1"/>
    <xf numFmtId="3" fontId="3" fillId="2" borderId="5" xfId="0" applyNumberFormat="1" applyFont="1" applyFill="1" applyBorder="1"/>
    <xf numFmtId="0" fontId="2" fillId="2" borderId="5" xfId="0" applyFont="1" applyFill="1" applyBorder="1"/>
    <xf numFmtId="3" fontId="2" fillId="2" borderId="5" xfId="0" applyNumberFormat="1" applyFont="1" applyFill="1" applyBorder="1"/>
    <xf numFmtId="0" fontId="4" fillId="2" borderId="5" xfId="0" applyFont="1" applyFill="1" applyBorder="1"/>
    <xf numFmtId="3" fontId="4" fillId="2" borderId="5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5" fillId="2" borderId="5" xfId="0" applyFont="1" applyFill="1" applyBorder="1" applyAlignment="1"/>
    <xf numFmtId="3" fontId="5" fillId="2" borderId="5" xfId="0" applyNumberFormat="1" applyFont="1" applyFill="1" applyBorder="1"/>
    <xf numFmtId="0" fontId="3" fillId="2" borderId="5" xfId="0" applyFont="1" applyFill="1" applyBorder="1"/>
    <xf numFmtId="3" fontId="3" fillId="2" borderId="5" xfId="0" applyNumberFormat="1" applyFont="1" applyFill="1" applyBorder="1"/>
    <xf numFmtId="0" fontId="3" fillId="2" borderId="5" xfId="0" applyFont="1" applyFill="1" applyBorder="1" applyAlignment="1"/>
    <xf numFmtId="0" fontId="7" fillId="2" borderId="0" xfId="0" applyFont="1" applyFill="1" applyBorder="1"/>
    <xf numFmtId="0" fontId="3" fillId="2" borderId="5" xfId="0" applyFont="1" applyFill="1" applyBorder="1" applyAlignment="1">
      <alignment vertical="center"/>
    </xf>
    <xf numFmtId="0" fontId="5" fillId="2" borderId="4" xfId="0" applyFont="1" applyFill="1" applyBorder="1"/>
    <xf numFmtId="3" fontId="2" fillId="2" borderId="5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2">
    <cellStyle name="Normál" xfId="0" builtinId="0"/>
    <cellStyle name="Normá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ndacsne\Downloads\3%20m&#243;dos&#237;t&#225;s%20%202016%2011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 2"/>
      <sheetName val="Önk 2a"/>
      <sheetName val="PH 2b"/>
      <sheetName val="SZEI 2c"/>
      <sheetName val="PMK 2d"/>
      <sheetName val="FMC 2e"/>
      <sheetName val="Óvoda 2f"/>
      <sheetName val="Bölcsőde 2g"/>
      <sheetName val="Gondozási 2h"/>
      <sheetName val="Intézményi kezd. ei mód"/>
      <sheetName val="2015 évi maradvány"/>
      <sheetName val="Állami támogatás"/>
      <sheetName val="Szocágazati"/>
      <sheetName val="Testületi kezdv ei mód"/>
      <sheetName val="Polgármesteri kezd"/>
      <sheetName val="Egyéb ei módosítás"/>
      <sheetName val="főszámok"/>
    </sheetNames>
    <sheetDataSet>
      <sheetData sheetId="0" refreshError="1"/>
      <sheetData sheetId="1" refreshError="1">
        <row r="5">
          <cell r="D5">
            <v>0</v>
          </cell>
        </row>
        <row r="9">
          <cell r="D9">
            <v>0</v>
          </cell>
        </row>
        <row r="13">
          <cell r="D13">
            <v>0</v>
          </cell>
        </row>
        <row r="14">
          <cell r="D14">
            <v>0</v>
          </cell>
        </row>
        <row r="16">
          <cell r="D16">
            <v>0</v>
          </cell>
        </row>
        <row r="20">
          <cell r="D20">
            <v>0</v>
          </cell>
        </row>
        <row r="23">
          <cell r="D23">
            <v>0</v>
          </cell>
        </row>
        <row r="28">
          <cell r="D28">
            <v>0</v>
          </cell>
        </row>
        <row r="31">
          <cell r="D31">
            <v>0</v>
          </cell>
        </row>
        <row r="32">
          <cell r="D32">
            <v>0</v>
          </cell>
        </row>
        <row r="34">
          <cell r="D3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4" zoomScaleNormal="100" workbookViewId="0">
      <selection activeCell="C42" sqref="C42"/>
    </sheetView>
  </sheetViews>
  <sheetFormatPr defaultColWidth="8.7109375" defaultRowHeight="12.75" x14ac:dyDescent="0.2"/>
  <cols>
    <col min="1" max="1" width="2.7109375" style="1" bestFit="1" customWidth="1"/>
    <col min="2" max="2" width="57.85546875" style="1" customWidth="1"/>
    <col min="3" max="3" width="18.42578125" style="3" customWidth="1"/>
    <col min="4" max="16384" width="8.7109375" style="1"/>
  </cols>
  <sheetData>
    <row r="1" spans="1:3" s="4" customFormat="1" ht="16.5" customHeight="1" x14ac:dyDescent="0.2">
      <c r="A1" s="5"/>
      <c r="B1" s="8" t="s">
        <v>2</v>
      </c>
      <c r="C1" s="6" t="s">
        <v>11</v>
      </c>
    </row>
    <row r="2" spans="1:3" s="4" customFormat="1" ht="16.5" customHeight="1" x14ac:dyDescent="0.2">
      <c r="A2" s="10"/>
      <c r="B2" s="11"/>
      <c r="C2" s="12"/>
    </row>
    <row r="3" spans="1:3" s="4" customFormat="1" ht="16.5" customHeight="1" x14ac:dyDescent="0.2">
      <c r="A3" s="10" t="s">
        <v>3</v>
      </c>
      <c r="B3" s="13" t="s">
        <v>0</v>
      </c>
      <c r="C3" s="14">
        <f>C4+C13+C18+C26</f>
        <v>49274.084000000003</v>
      </c>
    </row>
    <row r="4" spans="1:3" s="4" customFormat="1" ht="16.5" customHeight="1" x14ac:dyDescent="0.2">
      <c r="A4" s="10" t="s">
        <v>7</v>
      </c>
      <c r="B4" s="15" t="s">
        <v>6</v>
      </c>
      <c r="C4" s="16">
        <v>26368</v>
      </c>
    </row>
    <row r="5" spans="1:3" s="4" customFormat="1" ht="16.5" customHeight="1" x14ac:dyDescent="0.2">
      <c r="A5" s="10"/>
      <c r="B5" s="11" t="s">
        <v>30</v>
      </c>
      <c r="C5" s="12">
        <v>568.44200000000001</v>
      </c>
    </row>
    <row r="6" spans="1:3" s="4" customFormat="1" ht="16.5" customHeight="1" x14ac:dyDescent="0.2">
      <c r="A6" s="10"/>
      <c r="B6" s="24" t="s">
        <v>14</v>
      </c>
      <c r="C6" s="25">
        <v>4426</v>
      </c>
    </row>
    <row r="7" spans="1:3" s="4" customFormat="1" ht="16.5" customHeight="1" x14ac:dyDescent="0.2">
      <c r="A7" s="10"/>
      <c r="B7" s="11" t="s">
        <v>31</v>
      </c>
      <c r="C7" s="12">
        <v>1667</v>
      </c>
    </row>
    <row r="8" spans="1:3" s="4" customFormat="1" ht="16.5" customHeight="1" x14ac:dyDescent="0.2">
      <c r="A8" s="10"/>
      <c r="B8" s="11" t="s">
        <v>15</v>
      </c>
      <c r="C8" s="12">
        <v>1945</v>
      </c>
    </row>
    <row r="9" spans="1:3" s="4" customFormat="1" ht="16.5" customHeight="1" x14ac:dyDescent="0.2">
      <c r="A9" s="10"/>
      <c r="B9" s="11" t="s">
        <v>16</v>
      </c>
      <c r="C9" s="12">
        <v>6131</v>
      </c>
    </row>
    <row r="10" spans="1:3" s="4" customFormat="1" ht="16.5" customHeight="1" x14ac:dyDescent="0.2">
      <c r="A10" s="10"/>
      <c r="B10" s="11" t="s">
        <v>24</v>
      </c>
      <c r="C10" s="12">
        <v>-1133</v>
      </c>
    </row>
    <row r="11" spans="1:3" s="4" customFormat="1" ht="16.5" customHeight="1" x14ac:dyDescent="0.2">
      <c r="A11" s="10"/>
      <c r="B11" s="11" t="s">
        <v>17</v>
      </c>
      <c r="C11" s="12">
        <v>-8044.5039999999999</v>
      </c>
    </row>
    <row r="12" spans="1:3" s="4" customFormat="1" ht="16.5" customHeight="1" x14ac:dyDescent="0.2">
      <c r="A12" s="10"/>
      <c r="B12" s="11" t="s">
        <v>18</v>
      </c>
      <c r="C12" s="12">
        <v>8947.4950000000008</v>
      </c>
    </row>
    <row r="13" spans="1:3" s="4" customFormat="1" ht="16.5" customHeight="1" x14ac:dyDescent="0.25">
      <c r="A13" s="10"/>
      <c r="B13" s="22" t="s">
        <v>13</v>
      </c>
      <c r="C13" s="23">
        <f>SUM(C5:C12)</f>
        <v>14507.433000000001</v>
      </c>
    </row>
    <row r="14" spans="1:3" s="4" customFormat="1" ht="16.5" customHeight="1" x14ac:dyDescent="0.2">
      <c r="A14" s="10"/>
      <c r="B14" s="26" t="s">
        <v>19</v>
      </c>
      <c r="C14" s="25">
        <v>6096.1229999999996</v>
      </c>
    </row>
    <row r="15" spans="1:3" s="4" customFormat="1" ht="16.5" customHeight="1" x14ac:dyDescent="0.2">
      <c r="A15" s="10"/>
      <c r="B15" s="26" t="s">
        <v>22</v>
      </c>
      <c r="C15" s="25">
        <v>199</v>
      </c>
    </row>
    <row r="16" spans="1:3" s="4" customFormat="1" ht="16.5" customHeight="1" x14ac:dyDescent="0.2">
      <c r="A16" s="10"/>
      <c r="B16" s="24" t="s">
        <v>21</v>
      </c>
      <c r="C16" s="25">
        <v>936</v>
      </c>
    </row>
    <row r="17" spans="1:3" s="4" customFormat="1" ht="16.5" customHeight="1" x14ac:dyDescent="0.2">
      <c r="A17" s="10"/>
      <c r="B17" s="24" t="s">
        <v>23</v>
      </c>
      <c r="C17" s="25">
        <v>1168.528</v>
      </c>
    </row>
    <row r="18" spans="1:3" s="4" customFormat="1" ht="16.5" customHeight="1" x14ac:dyDescent="0.25">
      <c r="A18" s="10"/>
      <c r="B18" s="22" t="s">
        <v>20</v>
      </c>
      <c r="C18" s="23">
        <f>SUM(C14:C17)</f>
        <v>8399.6509999999998</v>
      </c>
    </row>
    <row r="19" spans="1:3" s="4" customFormat="1" ht="16.5" customHeight="1" x14ac:dyDescent="0.2">
      <c r="A19" s="10"/>
      <c r="B19" s="26" t="s">
        <v>32</v>
      </c>
      <c r="C19" s="25">
        <f>('[1]Önk 2a'!$D$28+'[1]Önk 2a'!$D$32)/1000</f>
        <v>0</v>
      </c>
    </row>
    <row r="20" spans="1:3" s="4" customFormat="1" ht="16.5" customHeight="1" x14ac:dyDescent="0.2">
      <c r="A20" s="10"/>
      <c r="B20" s="26" t="s">
        <v>26</v>
      </c>
      <c r="C20" s="25">
        <f>('[1]Önk 2a'!$D$5)/1000</f>
        <v>0</v>
      </c>
    </row>
    <row r="21" spans="1:3" s="4" customFormat="1" ht="16.5" customHeight="1" x14ac:dyDescent="0.2">
      <c r="A21" s="10"/>
      <c r="B21" s="26" t="s">
        <v>33</v>
      </c>
      <c r="C21" s="25">
        <f>'[1]Önk 2a'!$D$9/1000</f>
        <v>0</v>
      </c>
    </row>
    <row r="22" spans="1:3" s="4" customFormat="1" ht="16.5" customHeight="1" x14ac:dyDescent="0.2">
      <c r="A22" s="10"/>
      <c r="B22" s="26" t="s">
        <v>34</v>
      </c>
      <c r="C22" s="25">
        <f>('[1]Önk 2a'!$D$13)/1000</f>
        <v>0</v>
      </c>
    </row>
    <row r="23" spans="1:3" s="4" customFormat="1" ht="16.5" customHeight="1" x14ac:dyDescent="0.2">
      <c r="A23" s="10"/>
      <c r="B23" s="26" t="s">
        <v>27</v>
      </c>
      <c r="C23" s="25">
        <f>('[1]Önk 2a'!$D$31)/1000</f>
        <v>0</v>
      </c>
    </row>
    <row r="24" spans="1:3" s="4" customFormat="1" ht="16.5" customHeight="1" x14ac:dyDescent="0.2">
      <c r="A24" s="10"/>
      <c r="B24" s="26" t="s">
        <v>35</v>
      </c>
      <c r="C24" s="25">
        <f>'[1]Önk 2a'!$D$14/1000</f>
        <v>0</v>
      </c>
    </row>
    <row r="25" spans="1:3" s="4" customFormat="1" ht="16.5" customHeight="1" x14ac:dyDescent="0.2">
      <c r="A25" s="10"/>
      <c r="B25" s="26" t="s">
        <v>28</v>
      </c>
      <c r="C25" s="25">
        <f>'[1]Önk 2a'!$D$34/1000-1</f>
        <v>-1</v>
      </c>
    </row>
    <row r="26" spans="1:3" s="4" customFormat="1" ht="18" customHeight="1" x14ac:dyDescent="0.25">
      <c r="A26" s="10"/>
      <c r="B26" s="22" t="s">
        <v>29</v>
      </c>
      <c r="C26" s="23">
        <f>SUM(C19:C25)</f>
        <v>-1</v>
      </c>
    </row>
    <row r="27" spans="1:3" s="4" customFormat="1" ht="16.5" customHeight="1" x14ac:dyDescent="0.25">
      <c r="A27" s="29" t="s">
        <v>4</v>
      </c>
      <c r="B27" s="13" t="s">
        <v>1</v>
      </c>
      <c r="C27" s="14">
        <f>C28+C36</f>
        <v>0</v>
      </c>
    </row>
    <row r="28" spans="1:3" s="4" customFormat="1" ht="16.5" customHeight="1" x14ac:dyDescent="0.2">
      <c r="A28" s="17" t="s">
        <v>7</v>
      </c>
      <c r="B28" s="15" t="s">
        <v>8</v>
      </c>
      <c r="C28" s="16">
        <f>C29+C31+C33+C35</f>
        <v>0</v>
      </c>
    </row>
    <row r="29" spans="1:3" s="4" customFormat="1" ht="16.5" customHeight="1" x14ac:dyDescent="0.2">
      <c r="A29" s="10"/>
      <c r="B29" s="28" t="s">
        <v>12</v>
      </c>
      <c r="C29" s="12">
        <v>25000</v>
      </c>
    </row>
    <row r="30" spans="1:3" s="4" customFormat="1" ht="24.75" customHeight="1" x14ac:dyDescent="0.2">
      <c r="A30" s="10"/>
      <c r="B30" s="20" t="s">
        <v>36</v>
      </c>
      <c r="C30" s="12">
        <v>-3893</v>
      </c>
    </row>
    <row r="31" spans="1:3" s="4" customFormat="1" ht="16.5" customHeight="1" x14ac:dyDescent="0.25">
      <c r="A31" s="10"/>
      <c r="B31" s="22" t="s">
        <v>13</v>
      </c>
      <c r="C31" s="23">
        <f>C30</f>
        <v>-3893</v>
      </c>
    </row>
    <row r="32" spans="1:3" s="4" customFormat="1" ht="16.5" customHeight="1" x14ac:dyDescent="0.2">
      <c r="A32" s="24"/>
      <c r="B32" s="27" t="s">
        <v>37</v>
      </c>
      <c r="C32" s="25">
        <v>-21107</v>
      </c>
    </row>
    <row r="33" spans="1:4" s="4" customFormat="1" ht="16.5" customHeight="1" x14ac:dyDescent="0.25">
      <c r="A33" s="10"/>
      <c r="B33" s="22" t="s">
        <v>20</v>
      </c>
      <c r="C33" s="23">
        <f>C32</f>
        <v>-21107</v>
      </c>
    </row>
    <row r="34" spans="1:4" s="4" customFormat="1" ht="13.5" customHeight="1" x14ac:dyDescent="0.2">
      <c r="A34" s="10"/>
      <c r="B34" s="26" t="s">
        <v>25</v>
      </c>
      <c r="C34" s="25">
        <f>('[1]Önk 2a'!$D$16+'[1]Önk 2a'!$D$20+'[1]Önk 2a'!$D$23)/1000</f>
        <v>0</v>
      </c>
    </row>
    <row r="35" spans="1:4" s="4" customFormat="1" ht="16.5" customHeight="1" x14ac:dyDescent="0.25">
      <c r="A35" s="10"/>
      <c r="B35" s="22" t="s">
        <v>29</v>
      </c>
      <c r="C35" s="23">
        <f>SUM(C34)</f>
        <v>0</v>
      </c>
    </row>
    <row r="36" spans="1:4" s="9" customFormat="1" ht="16.5" customHeight="1" x14ac:dyDescent="0.2">
      <c r="A36" s="18" t="s">
        <v>9</v>
      </c>
      <c r="B36" s="19" t="s">
        <v>10</v>
      </c>
      <c r="C36" s="30">
        <v>0</v>
      </c>
    </row>
    <row r="37" spans="1:4" s="4" customFormat="1" ht="16.5" customHeight="1" x14ac:dyDescent="0.2">
      <c r="A37" s="10"/>
      <c r="B37" s="20"/>
      <c r="C37" s="12"/>
    </row>
    <row r="38" spans="1:4" s="4" customFormat="1" ht="16.5" customHeight="1" x14ac:dyDescent="0.2">
      <c r="A38" s="10"/>
      <c r="B38" s="21"/>
      <c r="C38" s="12"/>
    </row>
    <row r="39" spans="1:4" s="4" customFormat="1" ht="16.5" customHeight="1" thickBot="1" x14ac:dyDescent="0.25">
      <c r="A39" s="31" t="s">
        <v>5</v>
      </c>
      <c r="B39" s="32"/>
      <c r="C39" s="7">
        <f>C3+C27</f>
        <v>49274.084000000003</v>
      </c>
    </row>
    <row r="40" spans="1:4" x14ac:dyDescent="0.2">
      <c r="B40" s="4"/>
      <c r="C40" s="2"/>
    </row>
    <row r="41" spans="1:4" x14ac:dyDescent="0.2">
      <c r="B41" s="4"/>
      <c r="C41" s="2"/>
    </row>
    <row r="42" spans="1:4" x14ac:dyDescent="0.2">
      <c r="B42" s="4"/>
      <c r="C42" s="2"/>
    </row>
    <row r="43" spans="1:4" x14ac:dyDescent="0.2">
      <c r="B43" s="4"/>
      <c r="C43" s="2"/>
    </row>
    <row r="44" spans="1:4" x14ac:dyDescent="0.2">
      <c r="B44" s="4"/>
      <c r="C44" s="2"/>
    </row>
    <row r="45" spans="1:4" x14ac:dyDescent="0.2">
      <c r="B45" s="4"/>
      <c r="C45" s="2"/>
    </row>
    <row r="46" spans="1:4" x14ac:dyDescent="0.2">
      <c r="B46" s="4"/>
      <c r="C46" s="2"/>
    </row>
    <row r="47" spans="1:4" x14ac:dyDescent="0.2">
      <c r="B47" s="4"/>
      <c r="C47" s="2"/>
    </row>
    <row r="48" spans="1:4" x14ac:dyDescent="0.2">
      <c r="B48" s="4"/>
      <c r="C48" s="2"/>
      <c r="D48" s="3"/>
    </row>
  </sheetData>
  <mergeCells count="1">
    <mergeCell ref="A39:B39"/>
  </mergeCells>
  <phoneticPr fontId="6" type="noConversion"/>
  <printOptions horizontalCentered="1" gridLines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 xml:space="preserve">&amp;C&amp;"Times New Roman,Félkövér"&amp;10Általános és céltartalék kimutatása
2016. év&amp;R&amp;"Times New Roman,Normál"&amp;10 3.sz. melléklet
Ft
</oddHeader>
    <oddFooter xml:space="preserve">&amp;R&amp;"Times New Roman,Normál"&amp;D&amp;"-,Normál"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Siroki Erika</dc:creator>
  <cp:lastModifiedBy>Kondacsné Nagy Ágnes</cp:lastModifiedBy>
  <cp:lastPrinted>2016-11-10T16:52:50Z</cp:lastPrinted>
  <dcterms:created xsi:type="dcterms:W3CDTF">2013-02-06T16:40:58Z</dcterms:created>
  <dcterms:modified xsi:type="dcterms:W3CDTF">2016-11-21T09:59:46Z</dcterms:modified>
</cp:coreProperties>
</file>