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K:\Önkormányzat\R E N D E L E T E K\HATÁLYOS\2018\4_2018_költségvetési_rendelet_2018\"/>
    </mc:Choice>
  </mc:AlternateContent>
  <bookViews>
    <workbookView xWindow="0" yWindow="0" windowWidth="28800" windowHeight="12330"/>
  </bookViews>
  <sheets>
    <sheet name="14. melléklet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I48" i="1" l="1"/>
  <c r="AD48" i="1"/>
  <c r="Y48" i="1"/>
  <c r="K48" i="1"/>
  <c r="AI47" i="1"/>
  <c r="AD47" i="1"/>
  <c r="Y47" i="1"/>
  <c r="K47" i="1"/>
  <c r="AI43" i="1"/>
  <c r="AD43" i="1"/>
  <c r="Y43" i="1"/>
  <c r="K43" i="1"/>
  <c r="K42" i="1"/>
  <c r="AI41" i="1"/>
  <c r="AD41" i="1"/>
  <c r="Y41" i="1"/>
  <c r="K41" i="1"/>
  <c r="AI40" i="1"/>
  <c r="AD40" i="1"/>
  <c r="Y40" i="1"/>
  <c r="K40" i="1"/>
  <c r="AI39" i="1"/>
  <c r="AI34" i="1" s="1"/>
  <c r="AD39" i="1"/>
  <c r="Y39" i="1"/>
  <c r="AI38" i="1"/>
  <c r="AD38" i="1"/>
  <c r="Y38" i="1"/>
  <c r="K37" i="1"/>
  <c r="AI36" i="1"/>
  <c r="AD36" i="1"/>
  <c r="AD34" i="1" s="1"/>
  <c r="Y36" i="1"/>
  <c r="K36" i="1"/>
  <c r="Y34" i="1"/>
  <c r="K34" i="1"/>
  <c r="AI33" i="1"/>
  <c r="AD33" i="1"/>
  <c r="AD23" i="1" s="1"/>
  <c r="Y33" i="1"/>
  <c r="AI32" i="1"/>
  <c r="AD32" i="1"/>
  <c r="Y32" i="1"/>
  <c r="K32" i="1"/>
  <c r="AI31" i="1"/>
  <c r="AD31" i="1"/>
  <c r="Y31" i="1"/>
  <c r="K31" i="1"/>
  <c r="AI30" i="1"/>
  <c r="AD30" i="1"/>
  <c r="Y30" i="1"/>
  <c r="K30" i="1"/>
  <c r="AI29" i="1"/>
  <c r="AD29" i="1"/>
  <c r="Y29" i="1"/>
  <c r="K29" i="1"/>
  <c r="AI28" i="1"/>
  <c r="AD28" i="1"/>
  <c r="Y28" i="1"/>
  <c r="K28" i="1"/>
  <c r="AI27" i="1"/>
  <c r="AD27" i="1"/>
  <c r="Y27" i="1"/>
  <c r="K27" i="1"/>
  <c r="AI26" i="1"/>
  <c r="AD26" i="1"/>
  <c r="Y26" i="1"/>
  <c r="K26" i="1"/>
  <c r="AI25" i="1"/>
  <c r="AD25" i="1"/>
  <c r="Y25" i="1"/>
  <c r="K25" i="1"/>
  <c r="AI23" i="1"/>
  <c r="Y23" i="1"/>
  <c r="K23" i="1"/>
  <c r="AD19" i="1"/>
  <c r="Y19" i="1"/>
  <c r="K19" i="1"/>
  <c r="AI18" i="1"/>
  <c r="AD18" i="1"/>
  <c r="Y18" i="1"/>
  <c r="K18" i="1"/>
  <c r="AI17" i="1"/>
  <c r="AD17" i="1"/>
  <c r="Y17" i="1"/>
  <c r="AD15" i="1"/>
  <c r="AD9" i="1" s="1"/>
  <c r="Y15" i="1"/>
  <c r="K15" i="1"/>
  <c r="AD14" i="1"/>
  <c r="Y14" i="1"/>
  <c r="Y9" i="1" s="1"/>
  <c r="Y63" i="1" s="1"/>
  <c r="Y64" i="1" s="1"/>
  <c r="Y65" i="1" s="1"/>
  <c r="K14" i="1"/>
  <c r="AD13" i="1"/>
  <c r="Y13" i="1"/>
  <c r="K13" i="1"/>
  <c r="AI12" i="1"/>
  <c r="AD12" i="1"/>
  <c r="Y12" i="1"/>
  <c r="K12" i="1"/>
  <c r="K9" i="1" s="1"/>
  <c r="K63" i="1" s="1"/>
  <c r="AI11" i="1"/>
  <c r="AI9" i="1"/>
  <c r="AD63" i="1" l="1"/>
  <c r="AD64" i="1" s="1"/>
  <c r="AD65" i="1" s="1"/>
  <c r="AI63" i="1"/>
  <c r="AI64" i="1" s="1"/>
  <c r="AI65" i="1" s="1"/>
  <c r="Y11" i="1"/>
  <c r="AD11" i="1"/>
</calcChain>
</file>

<file path=xl/sharedStrings.xml><?xml version="1.0" encoding="utf-8"?>
<sst xmlns="http://schemas.openxmlformats.org/spreadsheetml/2006/main" count="497" uniqueCount="120">
  <si>
    <t>1.</t>
  </si>
  <si>
    <t>2.</t>
  </si>
  <si>
    <t>3.</t>
  </si>
  <si>
    <t>4.</t>
  </si>
  <si>
    <t>5.</t>
  </si>
  <si>
    <t>6.</t>
  </si>
  <si>
    <t>7.</t>
  </si>
  <si>
    <t>8.</t>
  </si>
  <si>
    <t>Ft</t>
  </si>
  <si>
    <t>Összesen:</t>
  </si>
  <si>
    <t>Elszámolásból származó bevételek</t>
  </si>
  <si>
    <t>Költségvetési szervnél foglalkoztatottak bérkompenzációja (2017. évi)</t>
  </si>
  <si>
    <t>Nyári gyermekétkeztetés</t>
  </si>
  <si>
    <t>Lakossági csatornaszolgáltatás támogatás</t>
  </si>
  <si>
    <t>Szociális tüzifa támogatás</t>
  </si>
  <si>
    <t>Rendkívüli támogatás</t>
  </si>
  <si>
    <t xml:space="preserve">1. </t>
  </si>
  <si>
    <t xml:space="preserve">2. </t>
  </si>
  <si>
    <t>Felsőörs község Önkormányzata</t>
  </si>
  <si>
    <t xml:space="preserve">3. </t>
  </si>
  <si>
    <t>II.</t>
  </si>
  <si>
    <t>Összesen</t>
  </si>
  <si>
    <t>2017. évi állami hozzájárulások (Ft)</t>
  </si>
  <si>
    <t>2014. évi eredeti</t>
  </si>
  <si>
    <t>2014. évi módosított</t>
  </si>
  <si>
    <t>2015. év</t>
  </si>
  <si>
    <t>Módosított ei. (2015.05.31)</t>
  </si>
  <si>
    <t>Módosított ei. (2015.08.31)</t>
  </si>
  <si>
    <t>Módosított ei. (2015.11.30)</t>
  </si>
  <si>
    <t>Jogcím</t>
  </si>
  <si>
    <t>Mutatószám</t>
  </si>
  <si>
    <t>Fajlagos</t>
  </si>
  <si>
    <t>száma</t>
  </si>
  <si>
    <t>Megnevezése</t>
  </si>
  <si>
    <t>fő</t>
  </si>
  <si>
    <t>mérték</t>
  </si>
  <si>
    <t>m2 / ha / km</t>
  </si>
  <si>
    <t>Ft/fő/m2/ha/km</t>
  </si>
  <si>
    <t xml:space="preserve">I. </t>
  </si>
  <si>
    <t>Helyi önkormányzatok működésének általános támogatása</t>
  </si>
  <si>
    <t>1.a</t>
  </si>
  <si>
    <t xml:space="preserve">Önkormányzati hivatal működési támogatása 12 hó   </t>
  </si>
  <si>
    <t>1.b</t>
  </si>
  <si>
    <t>Település-üzemeltetéshez kapcsolódó feladatellátás támogatása</t>
  </si>
  <si>
    <t>1.ba</t>
  </si>
  <si>
    <t>Település-üzemelt.kapcs.feladatok: zöldterület-gazdálk.kapcs.felad. (ha)</t>
  </si>
  <si>
    <t>1.bb</t>
  </si>
  <si>
    <t>Település-üzemelt.kapcs.feladatok: közvilágítás fenntartásának támogatása (km)</t>
  </si>
  <si>
    <t>1.bc</t>
  </si>
  <si>
    <t>Település-üzemelt.kapcs.feladatok: köztemető fenntartásával kapcs. feladatok  támog. (m2)</t>
  </si>
  <si>
    <t>1.bd</t>
  </si>
  <si>
    <t>Település-üzemelt.kapcs.feladatok: közutak fenntartásának  támog. (km)</t>
  </si>
  <si>
    <t>Beszámítás öszege (-1141976)</t>
  </si>
  <si>
    <t>1.c</t>
  </si>
  <si>
    <t>Egyéb kötelező önkormányzati feladatok támogatása</t>
  </si>
  <si>
    <t>1.d</t>
  </si>
  <si>
    <t>Lakott külterülettel kapcsolatos feladatok</t>
  </si>
  <si>
    <t>1.e</t>
  </si>
  <si>
    <t>Üdülőhelyi feladatok támogatása</t>
  </si>
  <si>
    <t xml:space="preserve"> 2015. évről áthúzódó bérkompenzáció támogatása</t>
  </si>
  <si>
    <t xml:space="preserve"> 2016. évről áthúzódó bérkompenzáció támogatása</t>
  </si>
  <si>
    <t>Települési önkormányzatok egyes köznevelési feladatainak támogatása</t>
  </si>
  <si>
    <t>Óvodapedagógusok, és az óvodapedag. nevelő munkáját közvetl.segítők bértámogatása</t>
  </si>
  <si>
    <t>Óvodapedagógusok  átlagbérének és közterheinek támogatása 8 hó</t>
  </si>
  <si>
    <t>Óvodapedagógusok  átlagbérének és közterheinek támogatása 4 hó</t>
  </si>
  <si>
    <t xml:space="preserve">Óvodapedagógusok  átlagbérének és közterheinek elismert pótlólagos támogatása </t>
  </si>
  <si>
    <t>Óvodapedagógusok nevelő munkáját közvetlenül segítők bérének és közterheinek támogatása 8 hó</t>
  </si>
  <si>
    <t>Óvodapedagógusok nevelő munkáját közvetlenül segítők bérének és közterheinek támogatása 4 hó</t>
  </si>
  <si>
    <t>Óvodaműködtetési támogatás  8 hó</t>
  </si>
  <si>
    <t>Óvodaműködtetési támogatás  4 hó</t>
  </si>
  <si>
    <t>Pedagógus II. kategóriába sorolt óvodapedagógusok kiegészítő támogatása 2014.</t>
  </si>
  <si>
    <t>Pedagógus II. kategóriába sorolt óvodapedagógusok kiegészítő támogatása 2015. dec.31-ig</t>
  </si>
  <si>
    <t>Pedagógus II. kategóriába sorolt óvodapedagógusok kiegészítő támogatása 2015.</t>
  </si>
  <si>
    <t>Pedagógus II. kategóriába sorolt óvodapedagógusok kiegészítő támogatása 2016.</t>
  </si>
  <si>
    <t>III.</t>
  </si>
  <si>
    <t>Települési önkormányzatok szociális és gyermekjóléti feladatainak támogatása</t>
  </si>
  <si>
    <t>Pénzbeli szociális ellátások kiegészítése</t>
  </si>
  <si>
    <t>Települési önkormányzatok szociális feladatainak támogatása</t>
  </si>
  <si>
    <t>Szociális és gyermekjóléti feladatok támogatása</t>
  </si>
  <si>
    <t>3.a</t>
  </si>
  <si>
    <t xml:space="preserve"> -szoc.és gyermekj.alapsz.ált.feladatai 70.000 főig családsegítés</t>
  </si>
  <si>
    <t xml:space="preserve"> -szoc.és gyermekj.alapsz.ált.feladatai 70.000 főig gyermekjóléti szolg.</t>
  </si>
  <si>
    <t>3.c</t>
  </si>
  <si>
    <t xml:space="preserve">Szociális étkeztetés </t>
  </si>
  <si>
    <t>3.e</t>
  </si>
  <si>
    <t>Falugondnoki szolgálat (szolgálat)</t>
  </si>
  <si>
    <t>3.m</t>
  </si>
  <si>
    <t>Kistelepülések szociális feladatainak támogatása</t>
  </si>
  <si>
    <t>5.a</t>
  </si>
  <si>
    <t>gyermekétkeztetés támogatás elismert dolgozók bértámogatása</t>
  </si>
  <si>
    <t>5.b.</t>
  </si>
  <si>
    <t>Gyermekétkeztetés üzemeltetési támogatás</t>
  </si>
  <si>
    <t>Szociális ágazati pótlék</t>
  </si>
  <si>
    <t>IV.</t>
  </si>
  <si>
    <t>Települési önkormányzatok kulturális feladatainak támogatása</t>
  </si>
  <si>
    <t>1.d.</t>
  </si>
  <si>
    <t>Települési önkormányz.támogatása a nyilv. könyvtári ellátási és a közműv.feledatokhoz.</t>
  </si>
  <si>
    <t>Kiegészítő támogatások</t>
  </si>
  <si>
    <t>Költségvetési szervnél foglalkoztatottak bérkompenzációja (2015. évi)</t>
  </si>
  <si>
    <t>Elszámolásból származó bevételek (előző évi állami támogatás elszámolása)</t>
  </si>
  <si>
    <t>Kiegészítő támogatások (felhalmozási célú)</t>
  </si>
  <si>
    <t>Közművelődési érdekeltségnövelő támogatás (felhalmozási célú)</t>
  </si>
  <si>
    <t>Önkormányzat központi állami támogatásai:</t>
  </si>
  <si>
    <t xml:space="preserve"> összesen</t>
  </si>
  <si>
    <t>költségvetési tv. 2. sz. melléklete sz</t>
  </si>
  <si>
    <t>költségvetési tv. 3. sz. melléklete sz</t>
  </si>
  <si>
    <t>kiegészítő támogatás</t>
  </si>
  <si>
    <t>2018. évi állami hozzájárulások (Ft)</t>
  </si>
  <si>
    <t xml:space="preserve">14. melléklet a  4/2017.(III.08.)önkormányzati rendelethez </t>
  </si>
  <si>
    <t>14. melléklet a  4/2018.(II.28.)önkormányzati rendelethez</t>
  </si>
  <si>
    <t>2016. év</t>
  </si>
  <si>
    <t>2017. év</t>
  </si>
  <si>
    <t>2018. év</t>
  </si>
  <si>
    <t>Beszámítás öszege (0)</t>
  </si>
  <si>
    <t>1. kieg.</t>
  </si>
  <si>
    <t>I.1 jogcímekhez kapcsolódó kiegészítés</t>
  </si>
  <si>
    <t>I.6</t>
  </si>
  <si>
    <t>Polgármesteri illetmény támogatása</t>
  </si>
  <si>
    <t>Pedagógus II. kategóriába sorolt óvodapedagógusok kiegészítő támogatása 2016. dec.31-ig</t>
  </si>
  <si>
    <t>Pedagógus II. kategóriába sorolt óvodapedagógusok kiegészítő támogatása 2017.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</si>
</sst>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\ _F_t_-;\-* #,##0.00\ _F_t_-;_-* &quot;-&quot;??\ _F_t_-;_-@_-"/>
    <numFmt numFmtId="168" formatCode="#,##0.0"/>
    <numFmt numFmtId="169" formatCode="_-* #,##0\ _F_t_-;\-* #,##0\ _F_t_-;_-* &quot;-&quot;??\ _F_t_-;_-@_-"/>
    <numFmt numFmtId="170" formatCode="0.0"/>
    <numFmt numFmtId="171" formatCode="#,##0_ ;\-#,##0\ "/>
    <numFmt numFmtId="172" formatCode="#\ ##0\ ##0"/>
  </numFmts>
  <fonts count="13" x14ac:knownFonts="1">
    <font>
      <sz val="11"/>
      <color theme="1"/>
      <name val="Calibri"/>
      <family val="2"/>
      <charset val="238"/>
      <scheme val="minor"/>
    </font>
    <font>
      <sz val="9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sz val="9"/>
      <color rgb="FFFF0000"/>
      <name val="Arial"/>
      <family val="2"/>
      <charset val="238"/>
    </font>
    <font>
      <b/>
      <sz val="14"/>
      <name val="Arial"/>
      <family val="2"/>
      <charset val="238"/>
    </font>
    <font>
      <sz val="10"/>
      <name val="Times New Roman"/>
      <family val="1"/>
      <charset val="238"/>
    </font>
    <font>
      <b/>
      <i/>
      <sz val="9"/>
      <name val="Arial"/>
      <family val="2"/>
      <charset val="238"/>
    </font>
    <font>
      <sz val="9"/>
      <color indexed="10"/>
      <name val="Arial"/>
      <family val="2"/>
      <charset val="238"/>
    </font>
    <font>
      <sz val="10"/>
      <color theme="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</fills>
  <borders count="6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1">
    <xf numFmtId="0" fontId="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0" fontId="5" fillId="0" borderId="0"/>
  </cellStyleXfs>
  <cellXfs count="248">
    <xf numFmtId="0" fontId="0" fillId="0" borderId="0" xfId="0"/>
    <xf numFmtId="0" fontId="0" fillId="0" borderId="0" xfId="0" applyBorder="1"/>
    <xf numFmtId="0" fontId="4" fillId="0" borderId="35" xfId="5" applyFont="1" applyFill="1" applyBorder="1" applyAlignment="1">
      <alignment horizontal="center" vertical="center"/>
    </xf>
    <xf numFmtId="0" fontId="4" fillId="0" borderId="15" xfId="5" applyFont="1" applyFill="1" applyBorder="1" applyAlignment="1">
      <alignment horizontal="centerContinuous" vertical="center"/>
    </xf>
    <xf numFmtId="0" fontId="4" fillId="0" borderId="22" xfId="5" applyFont="1" applyFill="1" applyBorder="1" applyAlignment="1">
      <alignment horizontal="center"/>
    </xf>
    <xf numFmtId="0" fontId="4" fillId="0" borderId="13" xfId="5" applyFont="1" applyFill="1" applyBorder="1" applyAlignment="1">
      <alignment horizontal="center"/>
    </xf>
    <xf numFmtId="0" fontId="4" fillId="0" borderId="5" xfId="5" applyFont="1" applyFill="1" applyBorder="1" applyAlignment="1">
      <alignment horizontal="center"/>
    </xf>
    <xf numFmtId="0" fontId="4" fillId="0" borderId="15" xfId="5" applyFont="1" applyFill="1" applyBorder="1" applyAlignment="1">
      <alignment horizontal="center" vertical="center"/>
    </xf>
    <xf numFmtId="0" fontId="4" fillId="0" borderId="23" xfId="5" applyFont="1" applyFill="1" applyBorder="1" applyAlignment="1">
      <alignment horizontal="centerContinuous" vertical="center"/>
    </xf>
    <xf numFmtId="0" fontId="4" fillId="0" borderId="35" xfId="5" applyFont="1" applyFill="1" applyBorder="1" applyAlignment="1">
      <alignment horizontal="center"/>
    </xf>
    <xf numFmtId="0" fontId="4" fillId="0" borderId="2" xfId="5" applyFont="1" applyFill="1" applyBorder="1" applyAlignment="1">
      <alignment horizontal="center"/>
    </xf>
    <xf numFmtId="0" fontId="4" fillId="0" borderId="15" xfId="5" applyFont="1" applyFill="1" applyBorder="1" applyAlignment="1">
      <alignment horizontal="center"/>
    </xf>
    <xf numFmtId="0" fontId="4" fillId="0" borderId="47" xfId="5" applyFont="1" applyBorder="1" applyAlignment="1">
      <alignment horizontal="center"/>
    </xf>
    <xf numFmtId="0" fontId="4" fillId="0" borderId="2" xfId="5" applyFont="1" applyBorder="1" applyAlignment="1">
      <alignment horizontal="center"/>
    </xf>
    <xf numFmtId="3" fontId="4" fillId="0" borderId="15" xfId="5" applyNumberFormat="1" applyFont="1" applyBorder="1" applyAlignment="1">
      <alignment horizontal="center"/>
    </xf>
    <xf numFmtId="0" fontId="4" fillId="0" borderId="11" xfId="5" applyFont="1" applyFill="1" applyBorder="1" applyAlignment="1">
      <alignment horizontal="center" vertical="center"/>
    </xf>
    <xf numFmtId="49" fontId="4" fillId="0" borderId="2" xfId="5" applyNumberFormat="1" applyFont="1" applyFill="1" applyBorder="1" applyAlignment="1">
      <alignment horizontal="centerContinuous"/>
    </xf>
    <xf numFmtId="0" fontId="4" fillId="0" borderId="2" xfId="5" applyFont="1" applyFill="1" applyBorder="1" applyAlignment="1">
      <alignment horizontal="centerContinuous" vertical="center"/>
    </xf>
    <xf numFmtId="0" fontId="4" fillId="0" borderId="12" xfId="5" applyFont="1" applyFill="1" applyBorder="1" applyAlignment="1">
      <alignment horizontal="center"/>
    </xf>
    <xf numFmtId="0" fontId="4" fillId="0" borderId="25" xfId="5" applyFont="1" applyFill="1" applyBorder="1" applyAlignment="1">
      <alignment horizontal="center"/>
    </xf>
    <xf numFmtId="0" fontId="4" fillId="0" borderId="11" xfId="5" applyFont="1" applyFill="1" applyBorder="1" applyAlignment="1">
      <alignment horizontal="center"/>
    </xf>
    <xf numFmtId="0" fontId="4" fillId="0" borderId="0" xfId="5" applyFont="1" applyBorder="1" applyAlignment="1">
      <alignment horizontal="center"/>
    </xf>
    <xf numFmtId="0" fontId="4" fillId="0" borderId="25" xfId="5" applyFont="1" applyBorder="1" applyAlignment="1">
      <alignment horizontal="center"/>
    </xf>
    <xf numFmtId="3" fontId="4" fillId="0" borderId="11" xfId="5" applyNumberFormat="1" applyFont="1" applyBorder="1" applyAlignment="1">
      <alignment horizontal="center"/>
    </xf>
    <xf numFmtId="49" fontId="4" fillId="0" borderId="3" xfId="5" applyNumberFormat="1" applyFont="1" applyFill="1" applyBorder="1" applyAlignment="1">
      <alignment horizontal="centerContinuous"/>
    </xf>
    <xf numFmtId="0" fontId="4" fillId="0" borderId="3" xfId="5" applyFont="1" applyFill="1" applyBorder="1" applyAlignment="1">
      <alignment horizontal="centerContinuous" vertical="center"/>
    </xf>
    <xf numFmtId="0" fontId="4" fillId="0" borderId="26" xfId="5" applyFont="1" applyFill="1" applyBorder="1" applyAlignment="1">
      <alignment horizontal="center"/>
    </xf>
    <xf numFmtId="0" fontId="4" fillId="0" borderId="3" xfId="5" applyFont="1" applyFill="1" applyBorder="1" applyAlignment="1">
      <alignment horizontal="center"/>
    </xf>
    <xf numFmtId="0" fontId="1" fillId="0" borderId="23" xfId="5" applyFont="1" applyFill="1" applyBorder="1"/>
    <xf numFmtId="0" fontId="1" fillId="0" borderId="11" xfId="5" applyFont="1" applyFill="1" applyBorder="1"/>
    <xf numFmtId="3" fontId="1" fillId="0" borderId="11" xfId="5" applyNumberFormat="1" applyFont="1" applyBorder="1"/>
    <xf numFmtId="3" fontId="1" fillId="0" borderId="0" xfId="5" applyNumberFormat="1" applyFont="1" applyBorder="1"/>
    <xf numFmtId="49" fontId="4" fillId="0" borderId="12" xfId="5" applyNumberFormat="1" applyFont="1" applyFill="1" applyBorder="1" applyAlignment="1">
      <alignment horizontal="center"/>
    </xf>
    <xf numFmtId="49" fontId="4" fillId="0" borderId="22" xfId="5" applyNumberFormat="1" applyFont="1" applyFill="1" applyBorder="1" applyAlignment="1">
      <alignment horizontal="center"/>
    </xf>
    <xf numFmtId="49" fontId="4" fillId="0" borderId="4" xfId="5" applyNumberFormat="1" applyFont="1" applyFill="1" applyBorder="1" applyAlignment="1">
      <alignment horizontal="center"/>
    </xf>
    <xf numFmtId="49" fontId="1" fillId="0" borderId="28" xfId="5" applyNumberFormat="1" applyFont="1" applyFill="1" applyBorder="1" applyAlignment="1">
      <alignment horizontal="center"/>
    </xf>
    <xf numFmtId="0" fontId="4" fillId="0" borderId="6" xfId="5" applyFont="1" applyFill="1" applyBorder="1" applyAlignment="1">
      <alignment horizontal="left"/>
    </xf>
    <xf numFmtId="0" fontId="4" fillId="0" borderId="16" xfId="5" applyFont="1" applyFill="1" applyBorder="1" applyAlignment="1">
      <alignment horizontal="center"/>
    </xf>
    <xf numFmtId="0" fontId="4" fillId="0" borderId="6" xfId="5" applyFont="1" applyFill="1" applyBorder="1" applyAlignment="1">
      <alignment horizontal="center"/>
    </xf>
    <xf numFmtId="3" fontId="3" fillId="0" borderId="6" xfId="5" applyNumberFormat="1" applyFont="1" applyFill="1" applyBorder="1" applyAlignment="1">
      <alignment horizontal="center"/>
    </xf>
    <xf numFmtId="0" fontId="4" fillId="0" borderId="28" xfId="5" applyFont="1" applyFill="1" applyBorder="1" applyAlignment="1">
      <alignment horizontal="center"/>
    </xf>
    <xf numFmtId="3" fontId="4" fillId="0" borderId="28" xfId="5" applyNumberFormat="1" applyFont="1" applyFill="1" applyBorder="1"/>
    <xf numFmtId="3" fontId="4" fillId="0" borderId="37" xfId="5" applyNumberFormat="1" applyFont="1" applyFill="1" applyBorder="1"/>
    <xf numFmtId="3" fontId="4" fillId="0" borderId="41" xfId="5" applyNumberFormat="1" applyFont="1" applyFill="1" applyBorder="1"/>
    <xf numFmtId="3" fontId="3" fillId="0" borderId="40" xfId="5" applyNumberFormat="1" applyFont="1" applyFill="1" applyBorder="1"/>
    <xf numFmtId="3" fontId="3" fillId="0" borderId="42" xfId="5" applyNumberFormat="1" applyFont="1" applyFill="1" applyBorder="1"/>
    <xf numFmtId="49" fontId="1" fillId="0" borderId="10" xfId="5" applyNumberFormat="1" applyFont="1" applyFill="1" applyBorder="1" applyAlignment="1">
      <alignment horizontal="center"/>
    </xf>
    <xf numFmtId="0" fontId="1" fillId="0" borderId="8" xfId="5" applyFont="1" applyFill="1" applyBorder="1"/>
    <xf numFmtId="4" fontId="1" fillId="0" borderId="19" xfId="5" applyNumberFormat="1" applyFont="1" applyFill="1" applyBorder="1"/>
    <xf numFmtId="3" fontId="1" fillId="0" borderId="8" xfId="6" applyNumberFormat="1" applyFont="1" applyFill="1" applyBorder="1"/>
    <xf numFmtId="3" fontId="1" fillId="0" borderId="8" xfId="5" applyNumberFormat="1" applyFont="1" applyFill="1" applyBorder="1"/>
    <xf numFmtId="3" fontId="1" fillId="0" borderId="10" xfId="6" applyNumberFormat="1" applyFont="1" applyFill="1" applyBorder="1"/>
    <xf numFmtId="3" fontId="1" fillId="0" borderId="10" xfId="5" applyNumberFormat="1" applyFont="1" applyFill="1" applyBorder="1"/>
    <xf numFmtId="3" fontId="1" fillId="0" borderId="38" xfId="5" applyNumberFormat="1" applyFont="1" applyFill="1" applyBorder="1"/>
    <xf numFmtId="3" fontId="1" fillId="0" borderId="43" xfId="5" applyNumberFormat="1" applyFont="1" applyFill="1" applyBorder="1"/>
    <xf numFmtId="3" fontId="1" fillId="0" borderId="39" xfId="5" applyNumberFormat="1" applyFont="1" applyFill="1" applyBorder="1"/>
    <xf numFmtId="3" fontId="1" fillId="0" borderId="44" xfId="5" applyNumberFormat="1" applyFont="1" applyFill="1" applyBorder="1"/>
    <xf numFmtId="168" fontId="1" fillId="0" borderId="19" xfId="5" applyNumberFormat="1" applyFont="1" applyFill="1" applyBorder="1"/>
    <xf numFmtId="4" fontId="1" fillId="0" borderId="38" xfId="5" applyNumberFormat="1" applyFont="1" applyFill="1" applyBorder="1"/>
    <xf numFmtId="3" fontId="1" fillId="3" borderId="10" xfId="6" applyNumberFormat="1" applyFont="1" applyFill="1" applyBorder="1"/>
    <xf numFmtId="168" fontId="1" fillId="0" borderId="38" xfId="5" applyNumberFormat="1" applyFont="1" applyFill="1" applyBorder="1"/>
    <xf numFmtId="3" fontId="1" fillId="0" borderId="19" xfId="5" applyNumberFormat="1" applyFont="1" applyFill="1" applyBorder="1"/>
    <xf numFmtId="168" fontId="1" fillId="0" borderId="8" xfId="6" applyNumberFormat="1" applyFont="1" applyFill="1" applyBorder="1"/>
    <xf numFmtId="168" fontId="1" fillId="0" borderId="10" xfId="6" applyNumberFormat="1" applyFont="1" applyFill="1" applyBorder="1"/>
    <xf numFmtId="3" fontId="1" fillId="0" borderId="38" xfId="6" applyNumberFormat="1" applyFont="1" applyFill="1" applyBorder="1"/>
    <xf numFmtId="3" fontId="1" fillId="0" borderId="43" xfId="6" applyNumberFormat="1" applyFont="1" applyFill="1" applyBorder="1"/>
    <xf numFmtId="4" fontId="1" fillId="0" borderId="43" xfId="6" applyNumberFormat="1" applyFont="1" applyFill="1" applyBorder="1"/>
    <xf numFmtId="3" fontId="1" fillId="0" borderId="44" xfId="6" applyNumberFormat="1" applyFont="1" applyFill="1" applyBorder="1"/>
    <xf numFmtId="49" fontId="1" fillId="0" borderId="8" xfId="5" applyNumberFormat="1" applyFont="1" applyFill="1" applyBorder="1" applyAlignment="1">
      <alignment horizontal="center"/>
    </xf>
    <xf numFmtId="0" fontId="1" fillId="0" borderId="0" xfId="5" applyFont="1" applyFill="1" applyAlignment="1">
      <alignment horizontal="justify"/>
    </xf>
    <xf numFmtId="0" fontId="4" fillId="0" borderId="8" xfId="5" applyFont="1" applyFill="1" applyBorder="1"/>
    <xf numFmtId="169" fontId="3" fillId="0" borderId="8" xfId="7" applyNumberFormat="1" applyFont="1" applyFill="1" applyBorder="1" applyAlignment="1"/>
    <xf numFmtId="3" fontId="3" fillId="0" borderId="10" xfId="5" applyNumberFormat="1" applyFont="1" applyFill="1" applyBorder="1"/>
    <xf numFmtId="3" fontId="3" fillId="0" borderId="38" xfId="5" applyNumberFormat="1" applyFont="1" applyFill="1" applyBorder="1"/>
    <xf numFmtId="3" fontId="3" fillId="0" borderId="43" xfId="5" applyNumberFormat="1" applyFont="1" applyFill="1" applyBorder="1"/>
    <xf numFmtId="3" fontId="3" fillId="0" borderId="39" xfId="5" applyNumberFormat="1" applyFont="1" applyFill="1" applyBorder="1"/>
    <xf numFmtId="3" fontId="3" fillId="0" borderId="44" xfId="5" applyNumberFormat="1" applyFont="1" applyFill="1" applyBorder="1"/>
    <xf numFmtId="170" fontId="1" fillId="0" borderId="19" xfId="5" applyNumberFormat="1" applyFont="1" applyFill="1" applyBorder="1"/>
    <xf numFmtId="168" fontId="1" fillId="3" borderId="10" xfId="6" applyNumberFormat="1" applyFont="1" applyFill="1" applyBorder="1"/>
    <xf numFmtId="3" fontId="1" fillId="0" borderId="25" xfId="5" applyNumberFormat="1" applyFont="1" applyFill="1" applyBorder="1"/>
    <xf numFmtId="169" fontId="3" fillId="0" borderId="25" xfId="7" applyNumberFormat="1" applyFont="1" applyFill="1" applyBorder="1"/>
    <xf numFmtId="169" fontId="3" fillId="0" borderId="8" xfId="7" applyNumberFormat="1" applyFont="1" applyFill="1" applyBorder="1"/>
    <xf numFmtId="169" fontId="3" fillId="0" borderId="12" xfId="7" applyNumberFormat="1" applyFont="1" applyFill="1" applyBorder="1"/>
    <xf numFmtId="169" fontId="3" fillId="0" borderId="38" xfId="7" applyNumberFormat="1" applyFont="1" applyFill="1" applyBorder="1"/>
    <xf numFmtId="169" fontId="3" fillId="0" borderId="43" xfId="7" applyNumberFormat="1" applyFont="1" applyFill="1" applyBorder="1"/>
    <xf numFmtId="171" fontId="3" fillId="0" borderId="39" xfId="7" applyNumberFormat="1" applyFont="1" applyFill="1" applyBorder="1" applyAlignment="1">
      <alignment horizontal="right"/>
    </xf>
    <xf numFmtId="171" fontId="3" fillId="0" borderId="44" xfId="7" applyNumberFormat="1" applyFont="1" applyFill="1" applyBorder="1" applyAlignment="1">
      <alignment horizontal="right"/>
    </xf>
    <xf numFmtId="169" fontId="9" fillId="0" borderId="42" xfId="8" applyNumberFormat="1" applyFont="1" applyFill="1" applyBorder="1"/>
    <xf numFmtId="169" fontId="9" fillId="0" borderId="7" xfId="8" applyNumberFormat="1" applyFont="1" applyFill="1" applyBorder="1"/>
    <xf numFmtId="169" fontId="9" fillId="0" borderId="18" xfId="8" applyNumberFormat="1" applyFont="1" applyFill="1" applyBorder="1"/>
    <xf numFmtId="169" fontId="5" fillId="0" borderId="25" xfId="7" applyNumberFormat="1" applyFont="1" applyFill="1" applyBorder="1" applyAlignment="1">
      <alignment horizontal="right"/>
    </xf>
    <xf numFmtId="3" fontId="5" fillId="0" borderId="10" xfId="5" applyNumberFormat="1" applyFont="1" applyFill="1" applyBorder="1" applyAlignment="1">
      <alignment horizontal="center"/>
    </xf>
    <xf numFmtId="3" fontId="5" fillId="0" borderId="38" xfId="5" applyNumberFormat="1" applyFont="1" applyFill="1" applyBorder="1" applyAlignment="1">
      <alignment horizontal="center"/>
    </xf>
    <xf numFmtId="3" fontId="5" fillId="0" borderId="43" xfId="5" applyNumberFormat="1" applyFont="1" applyFill="1" applyBorder="1" applyAlignment="1">
      <alignment horizontal="center"/>
    </xf>
    <xf numFmtId="3" fontId="5" fillId="0" borderId="44" xfId="5" applyNumberFormat="1" applyFont="1" applyFill="1" applyBorder="1" applyAlignment="1">
      <alignment horizontal="center"/>
    </xf>
    <xf numFmtId="0" fontId="1" fillId="0" borderId="8" xfId="1" applyFont="1" applyFill="1" applyBorder="1" applyAlignment="1">
      <alignment wrapText="1"/>
    </xf>
    <xf numFmtId="169" fontId="1" fillId="0" borderId="44" xfId="8" applyNumberFormat="1" applyFont="1" applyBorder="1"/>
    <xf numFmtId="169" fontId="1" fillId="0" borderId="9" xfId="8" applyNumberFormat="1" applyFont="1" applyBorder="1"/>
    <xf numFmtId="169" fontId="1" fillId="0" borderId="19" xfId="8" applyNumberFormat="1" applyFont="1" applyFill="1" applyBorder="1"/>
    <xf numFmtId="3" fontId="7" fillId="0" borderId="44" xfId="5" applyNumberFormat="1" applyFont="1" applyFill="1" applyBorder="1"/>
    <xf numFmtId="49" fontId="10" fillId="0" borderId="10" xfId="5" applyNumberFormat="1" applyFont="1" applyFill="1" applyBorder="1"/>
    <xf numFmtId="0" fontId="10" fillId="0" borderId="8" xfId="5" applyFont="1" applyFill="1" applyBorder="1"/>
    <xf numFmtId="0" fontId="1" fillId="0" borderId="24" xfId="5" applyFont="1" applyFill="1" applyBorder="1"/>
    <xf numFmtId="49" fontId="1" fillId="0" borderId="36" xfId="5" applyNumberFormat="1" applyFont="1" applyFill="1" applyBorder="1"/>
    <xf numFmtId="3" fontId="1" fillId="0" borderId="27" xfId="5" applyNumberFormat="1" applyFont="1" applyFill="1" applyBorder="1"/>
    <xf numFmtId="3" fontId="1" fillId="0" borderId="24" xfId="5" applyNumberFormat="1" applyFont="1" applyFill="1" applyBorder="1"/>
    <xf numFmtId="169" fontId="3" fillId="0" borderId="0" xfId="7" applyNumberFormat="1" applyFont="1" applyFill="1" applyBorder="1"/>
    <xf numFmtId="3" fontId="1" fillId="0" borderId="36" xfId="6" applyNumberFormat="1" applyFont="1" applyFill="1" applyBorder="1"/>
    <xf numFmtId="3" fontId="1" fillId="0" borderId="33" xfId="6" applyNumberFormat="1" applyFont="1" applyFill="1" applyBorder="1"/>
    <xf numFmtId="3" fontId="1" fillId="0" borderId="45" xfId="6" applyNumberFormat="1" applyFont="1" applyFill="1" applyBorder="1"/>
    <xf numFmtId="3" fontId="1" fillId="0" borderId="34" xfId="6" applyNumberFormat="1" applyFont="1" applyFill="1" applyBorder="1"/>
    <xf numFmtId="3" fontId="1" fillId="0" borderId="46" xfId="6" applyNumberFormat="1" applyFont="1" applyFill="1" applyBorder="1"/>
    <xf numFmtId="49" fontId="1" fillId="0" borderId="10" xfId="5" applyNumberFormat="1" applyFont="1" applyFill="1" applyBorder="1"/>
    <xf numFmtId="3" fontId="1" fillId="4" borderId="19" xfId="5" applyNumberFormat="1" applyFont="1" applyFill="1" applyBorder="1"/>
    <xf numFmtId="3" fontId="1" fillId="4" borderId="8" xfId="5" applyNumberFormat="1" applyFont="1" applyFill="1" applyBorder="1"/>
    <xf numFmtId="169" fontId="3" fillId="4" borderId="8" xfId="7" applyNumberFormat="1" applyFont="1" applyFill="1" applyBorder="1"/>
    <xf numFmtId="169" fontId="3" fillId="4" borderId="19" xfId="7" applyNumberFormat="1" applyFont="1" applyFill="1" applyBorder="1"/>
    <xf numFmtId="169" fontId="3" fillId="4" borderId="10" xfId="7" applyNumberFormat="1" applyFont="1" applyFill="1" applyBorder="1"/>
    <xf numFmtId="3" fontId="1" fillId="4" borderId="10" xfId="6" applyNumberFormat="1" applyFont="1" applyFill="1" applyBorder="1"/>
    <xf numFmtId="3" fontId="3" fillId="0" borderId="39" xfId="6" applyNumberFormat="1" applyFont="1" applyFill="1" applyBorder="1"/>
    <xf numFmtId="3" fontId="3" fillId="0" borderId="44" xfId="6" applyNumberFormat="1" applyFont="1" applyFill="1" applyBorder="1"/>
    <xf numFmtId="3" fontId="1" fillId="0" borderId="39" xfId="6" applyNumberFormat="1" applyFont="1" applyFill="1" applyBorder="1"/>
    <xf numFmtId="3" fontId="7" fillId="0" borderId="46" xfId="6" applyNumberFormat="1" applyFont="1" applyFill="1" applyBorder="1"/>
    <xf numFmtId="3" fontId="4" fillId="0" borderId="46" xfId="6" applyNumberFormat="1" applyFont="1" applyFill="1" applyBorder="1"/>
    <xf numFmtId="3" fontId="4" fillId="0" borderId="34" xfId="6" applyNumberFormat="1" applyFont="1" applyFill="1" applyBorder="1"/>
    <xf numFmtId="3" fontId="4" fillId="0" borderId="43" xfId="6" applyNumberFormat="1" applyFont="1" applyFill="1" applyBorder="1"/>
    <xf numFmtId="3" fontId="4" fillId="0" borderId="51" xfId="6" applyNumberFormat="1" applyFont="1" applyFill="1" applyBorder="1"/>
    <xf numFmtId="3" fontId="1" fillId="0" borderId="51" xfId="6" applyNumberFormat="1" applyFont="1" applyFill="1" applyBorder="1"/>
    <xf numFmtId="0" fontId="5" fillId="0" borderId="8" xfId="5" applyFont="1" applyFill="1" applyBorder="1"/>
    <xf numFmtId="0" fontId="1" fillId="0" borderId="14" xfId="5" applyFont="1" applyFill="1" applyBorder="1"/>
    <xf numFmtId="3" fontId="1" fillId="0" borderId="29" xfId="5" applyNumberFormat="1" applyFont="1" applyFill="1" applyBorder="1"/>
    <xf numFmtId="3" fontId="1" fillId="0" borderId="14" xfId="6" applyNumberFormat="1" applyFont="1" applyFill="1" applyBorder="1"/>
    <xf numFmtId="3" fontId="1" fillId="0" borderId="14" xfId="5" applyNumberFormat="1" applyFont="1" applyFill="1" applyBorder="1"/>
    <xf numFmtId="0" fontId="1" fillId="0" borderId="27" xfId="5" applyFont="1" applyFill="1" applyBorder="1" applyAlignment="1">
      <alignment horizontal="right"/>
    </xf>
    <xf numFmtId="0" fontId="1" fillId="0" borderId="36" xfId="5" applyFont="1" applyFill="1" applyBorder="1"/>
    <xf numFmtId="0" fontId="1" fillId="0" borderId="56" xfId="5" applyFont="1" applyFill="1" applyBorder="1"/>
    <xf numFmtId="0" fontId="1" fillId="0" borderId="57" xfId="5" applyFont="1" applyFill="1" applyBorder="1"/>
    <xf numFmtId="0" fontId="1" fillId="0" borderId="58" xfId="5" applyFont="1" applyFill="1" applyBorder="1"/>
    <xf numFmtId="0" fontId="1" fillId="0" borderId="50" xfId="5" applyFont="1" applyFill="1" applyBorder="1"/>
    <xf numFmtId="3" fontId="1" fillId="0" borderId="50" xfId="5" applyNumberFormat="1" applyFont="1" applyFill="1" applyBorder="1"/>
    <xf numFmtId="49" fontId="1" fillId="0" borderId="4" xfId="5" applyNumberFormat="1" applyFont="1" applyFill="1" applyBorder="1"/>
    <xf numFmtId="0" fontId="4" fillId="2" borderId="4" xfId="5" applyFont="1" applyFill="1" applyBorder="1"/>
    <xf numFmtId="172" fontId="4" fillId="2" borderId="47" xfId="5" applyNumberFormat="1" applyFont="1" applyFill="1" applyBorder="1"/>
    <xf numFmtId="172" fontId="4" fillId="2" borderId="2" xfId="5" applyNumberFormat="1" applyFont="1" applyFill="1" applyBorder="1"/>
    <xf numFmtId="3" fontId="3" fillId="2" borderId="53" xfId="5" applyNumberFormat="1" applyFont="1" applyFill="1" applyBorder="1"/>
    <xf numFmtId="3" fontId="11" fillId="2" borderId="31" xfId="5" applyNumberFormat="1" applyFont="1" applyFill="1" applyBorder="1" applyAlignment="1">
      <alignment horizontal="right"/>
    </xf>
    <xf numFmtId="0" fontId="1" fillId="2" borderId="48" xfId="5" applyFont="1" applyFill="1" applyBorder="1"/>
    <xf numFmtId="3" fontId="3" fillId="2" borderId="49" xfId="5" applyNumberFormat="1" applyFont="1" applyFill="1" applyBorder="1"/>
    <xf numFmtId="3" fontId="3" fillId="2" borderId="4" xfId="5" applyNumberFormat="1" applyFont="1" applyFill="1" applyBorder="1"/>
    <xf numFmtId="3" fontId="3" fillId="2" borderId="32" xfId="5" applyNumberFormat="1" applyFont="1" applyFill="1" applyBorder="1"/>
    <xf numFmtId="3" fontId="3" fillId="2" borderId="48" xfId="5" applyNumberFormat="1" applyFont="1" applyFill="1" applyBorder="1"/>
    <xf numFmtId="3" fontId="3" fillId="2" borderId="22" xfId="5" applyNumberFormat="1" applyFont="1" applyFill="1" applyBorder="1"/>
    <xf numFmtId="49" fontId="1" fillId="0" borderId="0" xfId="5" applyNumberFormat="1" applyFont="1" applyFill="1" applyBorder="1"/>
    <xf numFmtId="0" fontId="3" fillId="0" borderId="52" xfId="5" applyFont="1" applyFill="1" applyBorder="1"/>
    <xf numFmtId="0" fontId="3" fillId="0" borderId="59" xfId="5" applyFont="1" applyFill="1" applyBorder="1"/>
    <xf numFmtId="3" fontId="3" fillId="0" borderId="53" xfId="5" applyNumberFormat="1" applyFont="1" applyFill="1" applyBorder="1"/>
    <xf numFmtId="0" fontId="1" fillId="0" borderId="55" xfId="5" applyFont="1" applyBorder="1"/>
    <xf numFmtId="0" fontId="1" fillId="0" borderId="59" xfId="5" applyFont="1" applyBorder="1"/>
    <xf numFmtId="3" fontId="5" fillId="0" borderId="49" xfId="5" applyNumberFormat="1" applyFont="1" applyBorder="1"/>
    <xf numFmtId="0" fontId="1" fillId="0" borderId="37" xfId="5" applyFont="1" applyBorder="1"/>
    <xf numFmtId="0" fontId="1" fillId="0" borderId="41" xfId="5" applyFont="1" applyFill="1" applyBorder="1"/>
    <xf numFmtId="3" fontId="1" fillId="0" borderId="42" xfId="5" applyNumberFormat="1" applyFont="1" applyFill="1" applyBorder="1"/>
    <xf numFmtId="0" fontId="1" fillId="0" borderId="0" xfId="5" applyFont="1" applyFill="1" applyBorder="1" applyAlignment="1">
      <alignment horizontal="center"/>
    </xf>
    <xf numFmtId="0" fontId="2" fillId="0" borderId="54" xfId="5" applyFont="1" applyFill="1" applyBorder="1"/>
    <xf numFmtId="0" fontId="2" fillId="0" borderId="43" xfId="5" applyFont="1" applyFill="1" applyBorder="1"/>
    <xf numFmtId="0" fontId="2" fillId="0" borderId="38" xfId="5" applyFont="1" applyBorder="1"/>
    <xf numFmtId="0" fontId="1" fillId="0" borderId="43" xfId="5" applyFont="1" applyBorder="1"/>
    <xf numFmtId="3" fontId="5" fillId="0" borderId="44" xfId="5" applyNumberFormat="1" applyFont="1" applyBorder="1"/>
    <xf numFmtId="0" fontId="1" fillId="0" borderId="43" xfId="5" applyFont="1" applyFill="1" applyBorder="1"/>
    <xf numFmtId="0" fontId="2" fillId="0" borderId="60" xfId="5" applyFont="1" applyFill="1" applyBorder="1"/>
    <xf numFmtId="0" fontId="2" fillId="0" borderId="57" xfId="5" applyFont="1" applyFill="1" applyBorder="1"/>
    <xf numFmtId="3" fontId="1" fillId="0" borderId="58" xfId="5" applyNumberFormat="1" applyFont="1" applyFill="1" applyBorder="1"/>
    <xf numFmtId="0" fontId="2" fillId="4" borderId="57" xfId="5" applyFont="1" applyFill="1" applyBorder="1"/>
    <xf numFmtId="3" fontId="1" fillId="4" borderId="34" xfId="5" applyNumberFormat="1" applyFont="1" applyFill="1" applyBorder="1"/>
    <xf numFmtId="0" fontId="5" fillId="0" borderId="0" xfId="5"/>
    <xf numFmtId="0" fontId="1" fillId="0" borderId="0" xfId="5" applyFont="1" applyFill="1" applyAlignment="1">
      <alignment horizontal="center"/>
    </xf>
    <xf numFmtId="3" fontId="1" fillId="0" borderId="0" xfId="5" applyNumberFormat="1" applyFont="1" applyFill="1"/>
    <xf numFmtId="0" fontId="2" fillId="5" borderId="26" xfId="5" applyFont="1" applyFill="1" applyBorder="1"/>
    <xf numFmtId="0" fontId="2" fillId="5" borderId="58" xfId="5" applyFont="1" applyFill="1" applyBorder="1"/>
    <xf numFmtId="3" fontId="1" fillId="5" borderId="22" xfId="5" applyNumberFormat="1" applyFont="1" applyFill="1" applyBorder="1"/>
    <xf numFmtId="3" fontId="1" fillId="0" borderId="56" xfId="5" applyNumberFormat="1" applyFont="1" applyFill="1" applyBorder="1"/>
    <xf numFmtId="3" fontId="1" fillId="0" borderId="57" xfId="5" applyNumberFormat="1" applyFont="1" applyFill="1" applyBorder="1"/>
    <xf numFmtId="49" fontId="1" fillId="0" borderId="0" xfId="5" applyNumberFormat="1" applyFont="1" applyFill="1" applyAlignment="1">
      <alignment horizontal="left"/>
    </xf>
    <xf numFmtId="0" fontId="1" fillId="0" borderId="0" xfId="5" applyFont="1" applyFill="1" applyAlignment="1">
      <alignment horizontal="left"/>
    </xf>
    <xf numFmtId="169" fontId="1" fillId="0" borderId="0" xfId="7" applyNumberFormat="1" applyFont="1" applyFill="1" applyAlignment="1"/>
    <xf numFmtId="3" fontId="1" fillId="0" borderId="0" xfId="5" applyNumberFormat="1" applyFont="1" applyFill="1" applyAlignment="1">
      <alignment horizontal="right"/>
    </xf>
    <xf numFmtId="0" fontId="3" fillId="0" borderId="0" xfId="1" applyFont="1" applyBorder="1" applyAlignment="1">
      <alignment horizontal="center" wrapText="1"/>
    </xf>
    <xf numFmtId="0" fontId="8" fillId="0" borderId="0" xfId="1" applyFont="1" applyBorder="1" applyAlignment="1">
      <alignment wrapText="1"/>
    </xf>
    <xf numFmtId="0" fontId="5" fillId="0" borderId="1" xfId="5" applyFont="1" applyFill="1" applyBorder="1" applyAlignment="1">
      <alignment horizontal="right" wrapText="1"/>
    </xf>
    <xf numFmtId="0" fontId="5" fillId="0" borderId="0" xfId="5" applyFont="1" applyFill="1" applyBorder="1" applyAlignment="1">
      <alignment wrapText="1"/>
    </xf>
    <xf numFmtId="0" fontId="4" fillId="0" borderId="12" xfId="5" applyFont="1" applyFill="1" applyBorder="1" applyAlignment="1">
      <alignment horizontal="centerContinuous" vertical="center"/>
    </xf>
    <xf numFmtId="0" fontId="4" fillId="0" borderId="11" xfId="5" applyFont="1" applyFill="1" applyBorder="1" applyAlignment="1">
      <alignment horizontal="centerContinuous" vertical="center"/>
    </xf>
    <xf numFmtId="0" fontId="4" fillId="0" borderId="26" xfId="5" applyFont="1" applyFill="1" applyBorder="1" applyAlignment="1">
      <alignment horizontal="centerContinuous"/>
    </xf>
    <xf numFmtId="0" fontId="4" fillId="0" borderId="1" xfId="5" applyFont="1" applyFill="1" applyBorder="1" applyAlignment="1">
      <alignment horizontal="centerContinuous"/>
    </xf>
    <xf numFmtId="0" fontId="4" fillId="0" borderId="23" xfId="5" applyFont="1" applyFill="1" applyBorder="1" applyAlignment="1">
      <alignment horizontal="centerContinuous"/>
    </xf>
    <xf numFmtId="0" fontId="4" fillId="0" borderId="26" xfId="5" applyFont="1" applyFill="1" applyBorder="1" applyAlignment="1">
      <alignment horizontal="center"/>
    </xf>
    <xf numFmtId="0" fontId="4" fillId="0" borderId="1" xfId="5" applyFont="1" applyFill="1" applyBorder="1" applyAlignment="1">
      <alignment horizontal="center"/>
    </xf>
    <xf numFmtId="0" fontId="4" fillId="0" borderId="23" xfId="5" applyFont="1" applyFill="1" applyBorder="1" applyAlignment="1">
      <alignment horizontal="center"/>
    </xf>
    <xf numFmtId="0" fontId="3" fillId="0" borderId="26" xfId="5" applyFont="1" applyBorder="1" applyAlignment="1">
      <alignment horizontal="centerContinuous" vertical="center" wrapText="1"/>
    </xf>
    <xf numFmtId="0" fontId="3" fillId="0" borderId="1" xfId="5" applyFont="1" applyBorder="1" applyAlignment="1">
      <alignment horizontal="centerContinuous" vertical="center" wrapText="1"/>
    </xf>
    <xf numFmtId="0" fontId="3" fillId="0" borderId="23" xfId="5" applyFont="1" applyBorder="1" applyAlignment="1">
      <alignment horizontal="centerContinuous" vertical="center" wrapText="1"/>
    </xf>
    <xf numFmtId="0" fontId="3" fillId="0" borderId="26" xfId="5" applyFont="1" applyBorder="1" applyAlignment="1">
      <alignment horizontal="center" vertical="center" wrapText="1"/>
    </xf>
    <xf numFmtId="0" fontId="3" fillId="0" borderId="1" xfId="5" applyFont="1" applyBorder="1" applyAlignment="1">
      <alignment horizontal="center" vertical="center" wrapText="1"/>
    </xf>
    <xf numFmtId="0" fontId="3" fillId="0" borderId="23" xfId="5" applyFont="1" applyBorder="1" applyAlignment="1">
      <alignment horizontal="center" vertical="center" wrapText="1"/>
    </xf>
    <xf numFmtId="0" fontId="4" fillId="0" borderId="26" xfId="5" applyFont="1" applyFill="1" applyBorder="1" applyAlignment="1">
      <alignment horizontal="centerContinuous" vertical="center"/>
    </xf>
    <xf numFmtId="0" fontId="4" fillId="0" borderId="12" xfId="5" applyFont="1" applyFill="1" applyBorder="1" applyAlignment="1">
      <alignment horizontal="center" vertical="center"/>
    </xf>
    <xf numFmtId="3" fontId="1" fillId="0" borderId="3" xfId="5" applyNumberFormat="1" applyFont="1" applyBorder="1"/>
    <xf numFmtId="49" fontId="1" fillId="0" borderId="6" xfId="5" applyNumberFormat="1" applyFont="1" applyFill="1" applyBorder="1" applyAlignment="1">
      <alignment horizontal="center"/>
    </xf>
    <xf numFmtId="0" fontId="4" fillId="0" borderId="17" xfId="5" applyFont="1" applyFill="1" applyBorder="1" applyAlignment="1">
      <alignment horizontal="left"/>
    </xf>
    <xf numFmtId="3" fontId="4" fillId="0" borderId="55" xfId="5" applyNumberFormat="1" applyFont="1" applyFill="1" applyBorder="1"/>
    <xf numFmtId="3" fontId="4" fillId="0" borderId="59" xfId="5" applyNumberFormat="1" applyFont="1" applyFill="1" applyBorder="1"/>
    <xf numFmtId="3" fontId="3" fillId="0" borderId="49" xfId="5" applyNumberFormat="1" applyFont="1" applyFill="1" applyBorder="1"/>
    <xf numFmtId="0" fontId="1" fillId="0" borderId="9" xfId="5" applyFont="1" applyFill="1" applyBorder="1"/>
    <xf numFmtId="3" fontId="5" fillId="0" borderId="44" xfId="10" applyNumberFormat="1" applyBorder="1"/>
    <xf numFmtId="0" fontId="5" fillId="0" borderId="0" xfId="10"/>
    <xf numFmtId="3" fontId="5" fillId="0" borderId="0" xfId="10" applyNumberFormat="1"/>
    <xf numFmtId="0" fontId="1" fillId="0" borderId="0" xfId="5" applyFont="1" applyFill="1" applyBorder="1"/>
    <xf numFmtId="0" fontId="4" fillId="0" borderId="9" xfId="5" applyFont="1" applyFill="1" applyBorder="1"/>
    <xf numFmtId="0" fontId="1" fillId="0" borderId="9" xfId="1" applyFont="1" applyFill="1" applyBorder="1" applyAlignment="1">
      <alignment wrapText="1"/>
    </xf>
    <xf numFmtId="49" fontId="10" fillId="0" borderId="8" xfId="5" applyNumberFormat="1" applyFont="1" applyFill="1" applyBorder="1"/>
    <xf numFmtId="0" fontId="10" fillId="0" borderId="9" xfId="5" applyFont="1" applyFill="1" applyBorder="1"/>
    <xf numFmtId="0" fontId="1" fillId="0" borderId="51" xfId="5" applyFont="1" applyFill="1" applyBorder="1"/>
    <xf numFmtId="169" fontId="3" fillId="0" borderId="39" xfId="7" applyNumberFormat="1" applyFont="1" applyFill="1" applyBorder="1"/>
    <xf numFmtId="169" fontId="3" fillId="0" borderId="44" xfId="7" applyNumberFormat="1" applyFont="1" applyFill="1" applyBorder="1"/>
    <xf numFmtId="49" fontId="1" fillId="0" borderId="8" xfId="5" applyNumberFormat="1" applyFont="1" applyFill="1" applyBorder="1"/>
    <xf numFmtId="49" fontId="1" fillId="0" borderId="24" xfId="5" applyNumberFormat="1" applyFont="1" applyFill="1" applyBorder="1"/>
    <xf numFmtId="0" fontId="5" fillId="0" borderId="9" xfId="5" applyFont="1" applyFill="1" applyBorder="1"/>
    <xf numFmtId="49" fontId="1" fillId="0" borderId="14" xfId="5" applyNumberFormat="1" applyFont="1" applyFill="1" applyBorder="1"/>
    <xf numFmtId="0" fontId="1" fillId="0" borderId="21" xfId="5" applyFont="1" applyFill="1" applyBorder="1"/>
    <xf numFmtId="0" fontId="7" fillId="0" borderId="50" xfId="5" applyFont="1" applyFill="1" applyBorder="1"/>
    <xf numFmtId="3" fontId="3" fillId="2" borderId="2" xfId="5" applyNumberFormat="1" applyFont="1" applyFill="1" applyBorder="1"/>
    <xf numFmtId="3" fontId="3" fillId="2" borderId="30" xfId="5" applyNumberFormat="1" applyFont="1" applyFill="1" applyBorder="1"/>
    <xf numFmtId="49" fontId="1" fillId="0" borderId="2" xfId="5" applyNumberFormat="1" applyFont="1" applyFill="1" applyBorder="1"/>
    <xf numFmtId="0" fontId="1" fillId="0" borderId="28" xfId="5" applyFont="1" applyBorder="1" applyAlignment="1">
      <alignment horizontal="left"/>
    </xf>
    <xf numFmtId="0" fontId="1" fillId="0" borderId="52" xfId="5" applyFont="1" applyBorder="1" applyAlignment="1">
      <alignment horizontal="left"/>
    </xf>
    <xf numFmtId="0" fontId="1" fillId="0" borderId="27" xfId="5" applyFont="1" applyFill="1" applyBorder="1"/>
    <xf numFmtId="0" fontId="1" fillId="0" borderId="17" xfId="5" applyFont="1" applyBorder="1" applyAlignment="1">
      <alignment horizontal="left"/>
    </xf>
    <xf numFmtId="3" fontId="5" fillId="0" borderId="6" xfId="5" applyNumberFormat="1" applyFont="1" applyBorder="1"/>
    <xf numFmtId="0" fontId="2" fillId="0" borderId="38" xfId="5" applyFont="1" applyBorder="1" applyAlignment="1">
      <alignment horizontal="left"/>
    </xf>
    <xf numFmtId="0" fontId="2" fillId="0" borderId="39" xfId="5" applyFont="1" applyBorder="1" applyAlignment="1">
      <alignment horizontal="left"/>
    </xf>
    <xf numFmtId="3" fontId="5" fillId="0" borderId="8" xfId="5" applyNumberFormat="1" applyFont="1" applyBorder="1"/>
    <xf numFmtId="0" fontId="1" fillId="0" borderId="29" xfId="5" applyFont="1" applyFill="1" applyBorder="1"/>
    <xf numFmtId="3" fontId="1" fillId="0" borderId="20" xfId="5" applyNumberFormat="1" applyFont="1" applyFill="1" applyBorder="1" applyAlignment="1">
      <alignment horizontal="left"/>
    </xf>
    <xf numFmtId="3" fontId="1" fillId="0" borderId="60" xfId="5" applyNumberFormat="1" applyFont="1" applyFill="1" applyBorder="1" applyAlignment="1">
      <alignment horizontal="left"/>
    </xf>
    <xf numFmtId="3" fontId="1" fillId="0" borderId="20" xfId="5" applyNumberFormat="1" applyFont="1" applyFill="1" applyBorder="1" applyAlignment="1">
      <alignment horizontal="center"/>
    </xf>
    <xf numFmtId="3" fontId="1" fillId="0" borderId="21" xfId="5" applyNumberFormat="1" applyFont="1" applyFill="1" applyBorder="1" applyAlignment="1">
      <alignment horizontal="center"/>
    </xf>
    <xf numFmtId="0" fontId="1" fillId="0" borderId="0" xfId="5" applyFont="1" applyFill="1" applyAlignment="1">
      <alignment horizontal="right"/>
    </xf>
    <xf numFmtId="0" fontId="12" fillId="0" borderId="0" xfId="5" applyFont="1" applyFill="1" applyBorder="1" applyAlignment="1">
      <alignment horizontal="right" wrapText="1"/>
    </xf>
  </cellXfs>
  <cellStyles count="11">
    <cellStyle name="Ezres 2" xfId="8"/>
    <cellStyle name="Ezres 3" xfId="7"/>
    <cellStyle name="Normál" xfId="0" builtinId="0"/>
    <cellStyle name="Normál 2 2" xfId="1"/>
    <cellStyle name="Normál 3" xfId="3"/>
    <cellStyle name="Normál 3 2" xfId="4"/>
    <cellStyle name="Normál 4" xfId="9"/>
    <cellStyle name="Normál 5" xfId="2"/>
    <cellStyle name="Normál 6" xfId="5"/>
    <cellStyle name="Normál 7" xfId="10"/>
    <cellStyle name="Százalék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79"/>
  <sheetViews>
    <sheetView tabSelected="1" topLeftCell="Z1" workbookViewId="0">
      <selection activeCell="AE4" sqref="AE4:AF5"/>
    </sheetView>
  </sheetViews>
  <sheetFormatPr defaultRowHeight="15" x14ac:dyDescent="0.25"/>
  <cols>
    <col min="1" max="1" width="6.42578125" hidden="1" customWidth="1"/>
    <col min="2" max="2" width="81" hidden="1" customWidth="1"/>
    <col min="3" max="3" width="12.7109375" hidden="1" customWidth="1"/>
    <col min="4" max="4" width="12.85546875" hidden="1" customWidth="1"/>
    <col min="5" max="5" width="10.140625" hidden="1" customWidth="1"/>
    <col min="6" max="6" width="11.7109375" hidden="1" customWidth="1"/>
    <col min="7" max="7" width="12.85546875" hidden="1" customWidth="1"/>
    <col min="8" max="8" width="10.140625" hidden="1" customWidth="1"/>
    <col min="9" max="9" width="10.42578125" hidden="1" customWidth="1"/>
    <col min="10" max="10" width="12.85546875" hidden="1" customWidth="1"/>
    <col min="11" max="11" width="11.5703125" hidden="1" customWidth="1"/>
    <col min="12" max="12" width="12.28515625" hidden="1" customWidth="1"/>
    <col min="13" max="13" width="12.85546875" hidden="1" customWidth="1"/>
    <col min="14" max="14" width="10.7109375" hidden="1" customWidth="1"/>
    <col min="15" max="15" width="14.28515625" hidden="1" customWidth="1"/>
    <col min="16" max="16" width="12.85546875" hidden="1" customWidth="1"/>
    <col min="17" max="17" width="10.7109375" hidden="1" customWidth="1"/>
    <col min="18" max="18" width="12.5703125" hidden="1" customWidth="1"/>
    <col min="19" max="19" width="12.85546875" hidden="1" customWidth="1"/>
    <col min="20" max="21" width="11.140625" hidden="1" customWidth="1"/>
    <col min="22" max="22" width="81" hidden="1" customWidth="1"/>
    <col min="23" max="23" width="10.42578125" hidden="1" customWidth="1"/>
    <col min="24" max="24" width="12.85546875" hidden="1" customWidth="1"/>
    <col min="25" max="25" width="11.5703125" hidden="1" customWidth="1"/>
    <col min="26" max="26" width="11.140625" customWidth="1"/>
    <col min="27" max="27" width="81" customWidth="1"/>
    <col min="28" max="28" width="13.7109375" customWidth="1"/>
    <col min="29" max="29" width="14.85546875" customWidth="1"/>
    <col min="30" max="30" width="11.5703125" customWidth="1"/>
    <col min="31" max="31" width="11.140625" customWidth="1"/>
    <col min="32" max="32" width="81" bestFit="1" customWidth="1"/>
    <col min="33" max="33" width="13.7109375" customWidth="1"/>
    <col min="34" max="34" width="14.85546875" customWidth="1"/>
    <col min="35" max="35" width="11.5703125" bestFit="1" customWidth="1"/>
    <col min="39" max="39" width="12.85546875" customWidth="1"/>
  </cols>
  <sheetData>
    <row r="1" spans="1:60" s="1" customFormat="1" ht="18" customHeight="1" x14ac:dyDescent="0.25">
      <c r="A1" s="186" t="s">
        <v>18</v>
      </c>
      <c r="B1" s="186"/>
      <c r="C1" s="186"/>
      <c r="D1" s="186"/>
      <c r="E1" s="186"/>
      <c r="F1" s="186"/>
      <c r="G1" s="186"/>
      <c r="H1" s="186"/>
      <c r="I1" s="186"/>
      <c r="J1" s="186"/>
      <c r="K1" s="186"/>
      <c r="L1" s="186"/>
      <c r="M1" s="186"/>
      <c r="N1" s="186"/>
      <c r="O1" s="186"/>
      <c r="P1" s="186"/>
      <c r="Q1" s="186"/>
      <c r="R1" s="186"/>
      <c r="S1" s="186"/>
      <c r="T1" s="186"/>
      <c r="U1" s="186"/>
      <c r="V1" s="186"/>
      <c r="W1" s="186"/>
      <c r="X1" s="186"/>
      <c r="Y1" s="186"/>
      <c r="Z1" s="186"/>
      <c r="AA1" s="186"/>
      <c r="AB1" s="186"/>
      <c r="AC1" s="186"/>
      <c r="AD1" s="186"/>
      <c r="AE1" s="186" t="s">
        <v>18</v>
      </c>
      <c r="AF1" s="186"/>
      <c r="AG1" s="186"/>
      <c r="AH1" s="186"/>
      <c r="AI1" s="186"/>
      <c r="AJ1" s="187"/>
      <c r="AK1" s="187"/>
      <c r="AL1" s="187"/>
      <c r="AM1" s="187"/>
      <c r="AN1" s="187"/>
      <c r="AO1" s="187"/>
      <c r="AP1" s="187"/>
      <c r="AQ1" s="187"/>
      <c r="AR1" s="187"/>
      <c r="AS1" s="187"/>
      <c r="AT1" s="187"/>
      <c r="AU1" s="187"/>
      <c r="AV1" s="187"/>
      <c r="AW1" s="187"/>
      <c r="AX1" s="187"/>
      <c r="AY1" s="187"/>
      <c r="AZ1" s="187"/>
      <c r="BA1" s="187"/>
      <c r="BB1" s="187"/>
      <c r="BC1" s="187"/>
      <c r="BD1" s="187"/>
      <c r="BE1" s="187"/>
      <c r="BF1" s="187"/>
      <c r="BG1" s="187"/>
      <c r="BH1" s="187"/>
    </row>
    <row r="2" spans="1:60" s="1" customFormat="1" ht="18" customHeight="1" x14ac:dyDescent="0.25">
      <c r="A2" s="186" t="s">
        <v>22</v>
      </c>
      <c r="B2" s="186"/>
      <c r="C2" s="186"/>
      <c r="D2" s="186"/>
      <c r="E2" s="186"/>
      <c r="F2" s="186"/>
      <c r="G2" s="186"/>
      <c r="H2" s="186"/>
      <c r="I2" s="186"/>
      <c r="J2" s="186"/>
      <c r="K2" s="186"/>
      <c r="L2" s="186"/>
      <c r="M2" s="186"/>
      <c r="N2" s="186"/>
      <c r="O2" s="186"/>
      <c r="P2" s="186"/>
      <c r="Q2" s="186"/>
      <c r="R2" s="186"/>
      <c r="S2" s="186"/>
      <c r="T2" s="186"/>
      <c r="U2" s="186"/>
      <c r="V2" s="186"/>
      <c r="W2" s="186"/>
      <c r="X2" s="186"/>
      <c r="Y2" s="186"/>
      <c r="Z2" s="186"/>
      <c r="AA2" s="186"/>
      <c r="AB2" s="186"/>
      <c r="AC2" s="186"/>
      <c r="AD2" s="186"/>
      <c r="AE2" s="186" t="s">
        <v>107</v>
      </c>
      <c r="AF2" s="186"/>
      <c r="AG2" s="186"/>
      <c r="AH2" s="186"/>
      <c r="AI2" s="186"/>
      <c r="AJ2" s="187"/>
      <c r="AK2" s="187"/>
      <c r="AL2" s="187"/>
      <c r="AM2" s="187"/>
      <c r="AN2" s="187"/>
      <c r="AO2" s="187"/>
      <c r="AP2" s="187"/>
      <c r="AQ2" s="187"/>
      <c r="AR2" s="187"/>
      <c r="AS2" s="187"/>
      <c r="AT2" s="187"/>
      <c r="AU2" s="187"/>
      <c r="AV2" s="187"/>
      <c r="AW2" s="187"/>
      <c r="AX2" s="187"/>
      <c r="AY2" s="187"/>
      <c r="AZ2" s="187"/>
      <c r="BA2" s="187"/>
      <c r="BB2" s="187"/>
      <c r="BC2" s="187"/>
      <c r="BD2" s="187"/>
      <c r="BE2" s="187"/>
      <c r="BF2" s="187"/>
      <c r="BG2" s="187"/>
      <c r="BH2" s="187"/>
    </row>
    <row r="3" spans="1:60" s="1" customFormat="1" ht="18" customHeight="1" thickBot="1" x14ac:dyDescent="0.3">
      <c r="A3" s="247" t="s">
        <v>108</v>
      </c>
      <c r="B3" s="247"/>
      <c r="C3" s="247"/>
      <c r="D3" s="247"/>
      <c r="E3" s="247"/>
      <c r="F3" s="247"/>
      <c r="G3" s="247"/>
      <c r="H3" s="247"/>
      <c r="I3" s="247"/>
      <c r="J3" s="247"/>
      <c r="K3" s="247"/>
      <c r="L3" s="247"/>
      <c r="M3" s="247"/>
      <c r="N3" s="247"/>
      <c r="O3" s="247"/>
      <c r="P3" s="247"/>
      <c r="Q3" s="247"/>
      <c r="R3" s="247"/>
      <c r="S3" s="247"/>
      <c r="T3" s="247"/>
      <c r="U3" s="247"/>
      <c r="V3" s="247"/>
      <c r="W3" s="247"/>
      <c r="X3" s="247"/>
      <c r="Y3" s="247"/>
      <c r="Z3" s="247"/>
      <c r="AA3" s="247"/>
      <c r="AB3" s="247"/>
      <c r="AC3" s="247"/>
      <c r="AD3" s="247"/>
      <c r="AE3" s="188" t="s">
        <v>109</v>
      </c>
      <c r="AF3" s="188"/>
      <c r="AG3" s="188"/>
      <c r="AH3" s="188"/>
      <c r="AI3" s="188"/>
      <c r="AJ3" s="189"/>
      <c r="AK3" s="189"/>
      <c r="AL3" s="189"/>
      <c r="AM3" s="189"/>
      <c r="AN3" s="189"/>
      <c r="AO3" s="189"/>
      <c r="AP3" s="189"/>
      <c r="AQ3" s="189"/>
      <c r="AR3" s="189"/>
      <c r="AS3" s="189"/>
      <c r="AT3" s="189"/>
      <c r="AU3" s="189"/>
      <c r="AV3" s="189"/>
      <c r="AW3" s="189"/>
      <c r="AX3" s="189"/>
      <c r="AY3" s="189"/>
      <c r="AZ3" s="189"/>
      <c r="BA3" s="189"/>
      <c r="BB3" s="189"/>
      <c r="BC3" s="189"/>
      <c r="BD3" s="189"/>
      <c r="BE3" s="189"/>
      <c r="BF3" s="189"/>
      <c r="BG3" s="189"/>
      <c r="BH3" s="189"/>
    </row>
    <row r="4" spans="1:60" ht="39" customHeight="1" thickBot="1" x14ac:dyDescent="0.3">
      <c r="A4" s="190" t="s">
        <v>29</v>
      </c>
      <c r="B4" s="191"/>
      <c r="C4" s="192" t="s">
        <v>23</v>
      </c>
      <c r="D4" s="193"/>
      <c r="E4" s="194"/>
      <c r="F4" s="192" t="s">
        <v>24</v>
      </c>
      <c r="G4" s="193"/>
      <c r="H4" s="194"/>
      <c r="I4" s="195" t="s">
        <v>25</v>
      </c>
      <c r="J4" s="196"/>
      <c r="K4" s="197"/>
      <c r="L4" s="198" t="s">
        <v>26</v>
      </c>
      <c r="M4" s="199"/>
      <c r="N4" s="200"/>
      <c r="O4" s="198" t="s">
        <v>27</v>
      </c>
      <c r="P4" s="199"/>
      <c r="Q4" s="200"/>
      <c r="R4" s="201" t="s">
        <v>28</v>
      </c>
      <c r="S4" s="202"/>
      <c r="T4" s="203"/>
      <c r="U4" s="2" t="s">
        <v>29</v>
      </c>
      <c r="V4" s="7"/>
      <c r="W4" s="195" t="s">
        <v>110</v>
      </c>
      <c r="X4" s="196"/>
      <c r="Y4" s="197"/>
      <c r="Z4" s="2" t="s">
        <v>29</v>
      </c>
      <c r="AA4" s="7"/>
      <c r="AB4" s="4" t="s">
        <v>111</v>
      </c>
      <c r="AC4" s="5"/>
      <c r="AD4" s="6"/>
      <c r="AE4" s="2" t="s">
        <v>29</v>
      </c>
      <c r="AF4" s="7"/>
      <c r="AG4" s="4" t="s">
        <v>112</v>
      </c>
      <c r="AH4" s="5"/>
      <c r="AI4" s="6"/>
    </row>
    <row r="5" spans="1:60" ht="18.75" customHeight="1" thickBot="1" x14ac:dyDescent="0.3">
      <c r="A5" s="204"/>
      <c r="B5" s="8"/>
      <c r="C5" s="9" t="s">
        <v>30</v>
      </c>
      <c r="D5" s="10" t="s">
        <v>31</v>
      </c>
      <c r="E5" s="11" t="s">
        <v>21</v>
      </c>
      <c r="F5" s="9" t="s">
        <v>30</v>
      </c>
      <c r="G5" s="10" t="s">
        <v>31</v>
      </c>
      <c r="H5" s="11" t="s">
        <v>21</v>
      </c>
      <c r="I5" s="9" t="s">
        <v>30</v>
      </c>
      <c r="J5" s="10" t="s">
        <v>31</v>
      </c>
      <c r="K5" s="11" t="s">
        <v>21</v>
      </c>
      <c r="L5" s="12" t="s">
        <v>30</v>
      </c>
      <c r="M5" s="13" t="s">
        <v>31</v>
      </c>
      <c r="N5" s="14" t="s">
        <v>21</v>
      </c>
      <c r="O5" s="12" t="s">
        <v>30</v>
      </c>
      <c r="P5" s="13" t="s">
        <v>31</v>
      </c>
      <c r="Q5" s="14" t="s">
        <v>21</v>
      </c>
      <c r="R5" s="12" t="s">
        <v>30</v>
      </c>
      <c r="S5" s="13" t="s">
        <v>31</v>
      </c>
      <c r="T5" s="14" t="s">
        <v>21</v>
      </c>
      <c r="U5" s="205"/>
      <c r="V5" s="15"/>
      <c r="W5" s="9" t="s">
        <v>30</v>
      </c>
      <c r="X5" s="10" t="s">
        <v>31</v>
      </c>
      <c r="Y5" s="11" t="s">
        <v>21</v>
      </c>
      <c r="Z5" s="205"/>
      <c r="AA5" s="15"/>
      <c r="AB5" s="9" t="s">
        <v>30</v>
      </c>
      <c r="AC5" s="10" t="s">
        <v>31</v>
      </c>
      <c r="AD5" s="11" t="s">
        <v>21</v>
      </c>
      <c r="AE5" s="205"/>
      <c r="AF5" s="15"/>
      <c r="AG5" s="9" t="s">
        <v>30</v>
      </c>
      <c r="AH5" s="10" t="s">
        <v>31</v>
      </c>
      <c r="AI5" s="11" t="s">
        <v>21</v>
      </c>
    </row>
    <row r="6" spans="1:60" ht="18" customHeight="1" x14ac:dyDescent="0.25">
      <c r="A6" s="16" t="s">
        <v>32</v>
      </c>
      <c r="B6" s="17" t="s">
        <v>33</v>
      </c>
      <c r="C6" s="18" t="s">
        <v>34</v>
      </c>
      <c r="D6" s="19" t="s">
        <v>35</v>
      </c>
      <c r="E6" s="20" t="s">
        <v>8</v>
      </c>
      <c r="F6" s="18" t="s">
        <v>34</v>
      </c>
      <c r="G6" s="19" t="s">
        <v>35</v>
      </c>
      <c r="H6" s="20" t="s">
        <v>8</v>
      </c>
      <c r="I6" s="18" t="s">
        <v>34</v>
      </c>
      <c r="J6" s="19" t="s">
        <v>35</v>
      </c>
      <c r="K6" s="20" t="s">
        <v>8</v>
      </c>
      <c r="L6" s="21" t="s">
        <v>34</v>
      </c>
      <c r="M6" s="22" t="s">
        <v>35</v>
      </c>
      <c r="N6" s="23" t="s">
        <v>8</v>
      </c>
      <c r="O6" s="21" t="s">
        <v>34</v>
      </c>
      <c r="P6" s="22" t="s">
        <v>35</v>
      </c>
      <c r="Q6" s="23" t="s">
        <v>8</v>
      </c>
      <c r="R6" s="21" t="s">
        <v>34</v>
      </c>
      <c r="S6" s="22" t="s">
        <v>35</v>
      </c>
      <c r="T6" s="23" t="s">
        <v>8</v>
      </c>
      <c r="U6" s="16" t="s">
        <v>32</v>
      </c>
      <c r="V6" s="3" t="s">
        <v>33</v>
      </c>
      <c r="W6" s="18" t="s">
        <v>34</v>
      </c>
      <c r="X6" s="19" t="s">
        <v>35</v>
      </c>
      <c r="Y6" s="20" t="s">
        <v>8</v>
      </c>
      <c r="Z6" s="16" t="s">
        <v>32</v>
      </c>
      <c r="AA6" s="3" t="s">
        <v>33</v>
      </c>
      <c r="AB6" s="18" t="s">
        <v>34</v>
      </c>
      <c r="AC6" s="19" t="s">
        <v>35</v>
      </c>
      <c r="AD6" s="20" t="s">
        <v>8</v>
      </c>
      <c r="AE6" s="16" t="s">
        <v>32</v>
      </c>
      <c r="AF6" s="3" t="s">
        <v>33</v>
      </c>
      <c r="AG6" s="18" t="s">
        <v>34</v>
      </c>
      <c r="AH6" s="19" t="s">
        <v>35</v>
      </c>
      <c r="AI6" s="20" t="s">
        <v>8</v>
      </c>
    </row>
    <row r="7" spans="1:60" ht="18.75" customHeight="1" thickBot="1" x14ac:dyDescent="0.3">
      <c r="A7" s="24"/>
      <c r="B7" s="25"/>
      <c r="C7" s="26" t="s">
        <v>36</v>
      </c>
      <c r="D7" s="27" t="s">
        <v>37</v>
      </c>
      <c r="E7" s="28"/>
      <c r="F7" s="18" t="s">
        <v>36</v>
      </c>
      <c r="G7" s="19" t="s">
        <v>37</v>
      </c>
      <c r="H7" s="29"/>
      <c r="I7" s="18" t="s">
        <v>36</v>
      </c>
      <c r="J7" s="19" t="s">
        <v>37</v>
      </c>
      <c r="K7" s="20"/>
      <c r="L7" s="21" t="s">
        <v>36</v>
      </c>
      <c r="M7" s="22" t="s">
        <v>37</v>
      </c>
      <c r="N7" s="30"/>
      <c r="O7" s="21" t="s">
        <v>36</v>
      </c>
      <c r="P7" s="22" t="s">
        <v>37</v>
      </c>
      <c r="Q7" s="30"/>
      <c r="R7" s="21" t="s">
        <v>36</v>
      </c>
      <c r="S7" s="22" t="s">
        <v>37</v>
      </c>
      <c r="T7" s="30"/>
      <c r="U7" s="206"/>
      <c r="V7" s="31"/>
      <c r="W7" s="18" t="s">
        <v>36</v>
      </c>
      <c r="X7" s="19" t="s">
        <v>37</v>
      </c>
      <c r="Y7" s="20"/>
      <c r="Z7" s="206"/>
      <c r="AA7" s="31"/>
      <c r="AB7" s="18" t="s">
        <v>36</v>
      </c>
      <c r="AC7" s="19" t="s">
        <v>37</v>
      </c>
      <c r="AD7" s="20"/>
      <c r="AE7" s="206"/>
      <c r="AF7" s="31"/>
      <c r="AG7" s="18" t="s">
        <v>36</v>
      </c>
      <c r="AH7" s="19" t="s">
        <v>37</v>
      </c>
      <c r="AI7" s="20"/>
    </row>
    <row r="8" spans="1:60" ht="18.75" customHeight="1" thickBot="1" x14ac:dyDescent="0.3">
      <c r="A8" s="32" t="s">
        <v>0</v>
      </c>
      <c r="B8" s="32" t="s">
        <v>1</v>
      </c>
      <c r="C8" s="32" t="s">
        <v>2</v>
      </c>
      <c r="D8" s="32" t="s">
        <v>3</v>
      </c>
      <c r="E8" s="32" t="s">
        <v>4</v>
      </c>
      <c r="F8" s="32" t="s">
        <v>5</v>
      </c>
      <c r="G8" s="32" t="s">
        <v>6</v>
      </c>
      <c r="H8" s="32" t="s">
        <v>7</v>
      </c>
      <c r="I8" s="33" t="s">
        <v>2</v>
      </c>
      <c r="J8" s="33" t="s">
        <v>3</v>
      </c>
      <c r="K8" s="33" t="s">
        <v>4</v>
      </c>
      <c r="L8" s="33" t="s">
        <v>5</v>
      </c>
      <c r="M8" s="33" t="s">
        <v>6</v>
      </c>
      <c r="N8" s="34" t="s">
        <v>7</v>
      </c>
      <c r="O8" s="33" t="s">
        <v>5</v>
      </c>
      <c r="P8" s="33" t="s">
        <v>6</v>
      </c>
      <c r="Q8" s="34" t="s">
        <v>7</v>
      </c>
      <c r="R8" s="33" t="s">
        <v>5</v>
      </c>
      <c r="S8" s="33" t="s">
        <v>6</v>
      </c>
      <c r="T8" s="34" t="s">
        <v>7</v>
      </c>
      <c r="U8" s="33" t="s">
        <v>0</v>
      </c>
      <c r="V8" s="33" t="s">
        <v>1</v>
      </c>
      <c r="W8" s="33" t="s">
        <v>2</v>
      </c>
      <c r="X8" s="33" t="s">
        <v>3</v>
      </c>
      <c r="Y8" s="34" t="s">
        <v>4</v>
      </c>
      <c r="Z8" s="33" t="s">
        <v>0</v>
      </c>
      <c r="AA8" s="33" t="s">
        <v>1</v>
      </c>
      <c r="AB8" s="33" t="s">
        <v>2</v>
      </c>
      <c r="AC8" s="33" t="s">
        <v>3</v>
      </c>
      <c r="AD8" s="34" t="s">
        <v>4</v>
      </c>
      <c r="AE8" s="33" t="s">
        <v>0</v>
      </c>
      <c r="AF8" s="33" t="s">
        <v>1</v>
      </c>
      <c r="AG8" s="33" t="s">
        <v>2</v>
      </c>
      <c r="AH8" s="33" t="s">
        <v>3</v>
      </c>
      <c r="AI8" s="34" t="s">
        <v>4</v>
      </c>
    </row>
    <row r="9" spans="1:60" ht="18" customHeight="1" x14ac:dyDescent="0.25">
      <c r="A9" s="35" t="s">
        <v>38</v>
      </c>
      <c r="B9" s="36" t="s">
        <v>39</v>
      </c>
      <c r="C9" s="37"/>
      <c r="D9" s="38"/>
      <c r="E9" s="39"/>
      <c r="F9" s="37"/>
      <c r="G9" s="40"/>
      <c r="H9" s="41"/>
      <c r="I9" s="42"/>
      <c r="J9" s="43"/>
      <c r="K9" s="44">
        <f>SUM(K12:K19)</f>
        <v>22789228.999988802</v>
      </c>
      <c r="L9" s="42"/>
      <c r="M9" s="43"/>
      <c r="N9" s="45">
        <v>22801039.999988802</v>
      </c>
      <c r="O9" s="42"/>
      <c r="P9" s="43"/>
      <c r="Q9" s="45">
        <v>22801039.999988802</v>
      </c>
      <c r="R9" s="42"/>
      <c r="S9" s="43"/>
      <c r="T9" s="45">
        <v>22801039.999988802</v>
      </c>
      <c r="U9" s="35" t="s">
        <v>38</v>
      </c>
      <c r="V9" s="36" t="s">
        <v>39</v>
      </c>
      <c r="W9" s="42"/>
      <c r="X9" s="43"/>
      <c r="Y9" s="45">
        <f>SUM(Y12:Y22)</f>
        <v>22883010</v>
      </c>
      <c r="Z9" s="35" t="s">
        <v>38</v>
      </c>
      <c r="AA9" s="36" t="s">
        <v>39</v>
      </c>
      <c r="AB9" s="42"/>
      <c r="AC9" s="43"/>
      <c r="AD9" s="45">
        <f>SUM(AD12:AD22)</f>
        <v>23072055</v>
      </c>
      <c r="AE9" s="207" t="s">
        <v>38</v>
      </c>
      <c r="AF9" s="208" t="s">
        <v>39</v>
      </c>
      <c r="AG9" s="209"/>
      <c r="AH9" s="210"/>
      <c r="AI9" s="211">
        <f>SUM(AI12:AI22)</f>
        <v>29280552</v>
      </c>
    </row>
    <row r="10" spans="1:60" ht="18" customHeight="1" x14ac:dyDescent="0.25">
      <c r="A10" s="46" t="s">
        <v>40</v>
      </c>
      <c r="B10" s="47" t="s">
        <v>41</v>
      </c>
      <c r="C10" s="48"/>
      <c r="D10" s="49">
        <v>4580000</v>
      </c>
      <c r="E10" s="50">
        <v>0</v>
      </c>
      <c r="F10" s="48"/>
      <c r="G10" s="51">
        <v>4580000</v>
      </c>
      <c r="H10" s="52">
        <v>0</v>
      </c>
      <c r="I10" s="53"/>
      <c r="J10" s="54"/>
      <c r="K10" s="55"/>
      <c r="L10" s="53"/>
      <c r="M10" s="54"/>
      <c r="N10" s="56"/>
      <c r="O10" s="53"/>
      <c r="P10" s="54"/>
      <c r="Q10" s="56"/>
      <c r="R10" s="53"/>
      <c r="S10" s="54"/>
      <c r="T10" s="56"/>
      <c r="U10" s="46" t="s">
        <v>40</v>
      </c>
      <c r="V10" s="47" t="s">
        <v>41</v>
      </c>
      <c r="W10" s="53"/>
      <c r="X10" s="54"/>
      <c r="Y10" s="56"/>
      <c r="Z10" s="46" t="s">
        <v>40</v>
      </c>
      <c r="AA10" s="47" t="s">
        <v>41</v>
      </c>
      <c r="AB10" s="53"/>
      <c r="AC10" s="54"/>
      <c r="AD10" s="56"/>
      <c r="AE10" s="68" t="s">
        <v>40</v>
      </c>
      <c r="AF10" s="212" t="s">
        <v>41</v>
      </c>
      <c r="AG10" s="53"/>
      <c r="AH10" s="54"/>
      <c r="AI10" s="56"/>
    </row>
    <row r="11" spans="1:60" ht="18" customHeight="1" x14ac:dyDescent="0.25">
      <c r="A11" s="46" t="s">
        <v>42</v>
      </c>
      <c r="B11" s="47" t="s">
        <v>43</v>
      </c>
      <c r="C11" s="48"/>
      <c r="D11" s="49"/>
      <c r="E11" s="50"/>
      <c r="F11" s="48"/>
      <c r="G11" s="51"/>
      <c r="H11" s="52"/>
      <c r="I11" s="53"/>
      <c r="J11" s="54"/>
      <c r="K11" s="55"/>
      <c r="L11" s="53"/>
      <c r="M11" s="54"/>
      <c r="N11" s="56"/>
      <c r="O11" s="53"/>
      <c r="P11" s="54"/>
      <c r="Q11" s="56"/>
      <c r="R11" s="53"/>
      <c r="S11" s="54"/>
      <c r="T11" s="56"/>
      <c r="U11" s="46" t="s">
        <v>42</v>
      </c>
      <c r="V11" s="47" t="s">
        <v>43</v>
      </c>
      <c r="W11" s="53"/>
      <c r="X11" s="54"/>
      <c r="Y11" s="56">
        <f>SUM(Y12:Y15)</f>
        <v>16549943</v>
      </c>
      <c r="Z11" s="46" t="s">
        <v>42</v>
      </c>
      <c r="AA11" s="47" t="s">
        <v>43</v>
      </c>
      <c r="AB11" s="53"/>
      <c r="AC11" s="54"/>
      <c r="AD11" s="56">
        <f>SUM(AD12:AD15)</f>
        <v>16581943</v>
      </c>
      <c r="AE11" s="68" t="s">
        <v>42</v>
      </c>
      <c r="AF11" s="212" t="s">
        <v>43</v>
      </c>
      <c r="AG11" s="53"/>
      <c r="AH11" s="54"/>
      <c r="AI11" s="213">
        <f>SUM(AI12:AI15)</f>
        <v>16625093</v>
      </c>
    </row>
    <row r="12" spans="1:60" ht="18" customHeight="1" x14ac:dyDescent="0.25">
      <c r="A12" s="46" t="s">
        <v>44</v>
      </c>
      <c r="B12" s="47" t="s">
        <v>45</v>
      </c>
      <c r="C12" s="57">
        <v>100.2</v>
      </c>
      <c r="D12" s="49">
        <v>22300</v>
      </c>
      <c r="E12" s="50">
        <v>2256760</v>
      </c>
      <c r="F12" s="57">
        <v>100.2</v>
      </c>
      <c r="G12" s="51">
        <v>22300</v>
      </c>
      <c r="H12" s="52">
        <v>2256760</v>
      </c>
      <c r="I12" s="58">
        <v>101.193183856</v>
      </c>
      <c r="J12" s="54">
        <v>22300</v>
      </c>
      <c r="K12" s="55">
        <f>I12*J12</f>
        <v>2256607.9999887999</v>
      </c>
      <c r="L12" s="58">
        <v>101.193183856</v>
      </c>
      <c r="M12" s="54">
        <v>22300</v>
      </c>
      <c r="N12" s="56">
        <v>2256607.9999887999</v>
      </c>
      <c r="O12" s="58">
        <v>101.193183856</v>
      </c>
      <c r="P12" s="54">
        <v>22300</v>
      </c>
      <c r="Q12" s="56">
        <v>2256607.9999887999</v>
      </c>
      <c r="R12" s="58">
        <v>101.193183856</v>
      </c>
      <c r="S12" s="54">
        <v>22300</v>
      </c>
      <c r="T12" s="56">
        <v>2256607.9999887999</v>
      </c>
      <c r="U12" s="46" t="s">
        <v>44</v>
      </c>
      <c r="V12" s="47" t="s">
        <v>45</v>
      </c>
      <c r="W12" s="58">
        <v>101.2</v>
      </c>
      <c r="X12" s="54">
        <v>22300</v>
      </c>
      <c r="Y12" s="56">
        <f>W12*X12</f>
        <v>2256760</v>
      </c>
      <c r="Z12" s="46" t="s">
        <v>44</v>
      </c>
      <c r="AA12" s="47" t="s">
        <v>45</v>
      </c>
      <c r="AB12" s="58">
        <v>101.2</v>
      </c>
      <c r="AC12" s="54">
        <v>22300</v>
      </c>
      <c r="AD12" s="56">
        <f>AB12*AC12</f>
        <v>2256760</v>
      </c>
      <c r="AE12" s="68" t="s">
        <v>44</v>
      </c>
      <c r="AF12" s="212" t="s">
        <v>45</v>
      </c>
      <c r="AG12" s="58">
        <v>101.7</v>
      </c>
      <c r="AH12" s="54">
        <v>22300</v>
      </c>
      <c r="AI12" s="213">
        <f>AG12*AH12</f>
        <v>2267910</v>
      </c>
      <c r="AK12" s="214"/>
      <c r="AL12" s="214"/>
      <c r="AM12" s="215"/>
    </row>
    <row r="13" spans="1:60" ht="18" customHeight="1" x14ac:dyDescent="0.25">
      <c r="A13" s="46" t="s">
        <v>46</v>
      </c>
      <c r="B13" s="47" t="s">
        <v>47</v>
      </c>
      <c r="C13" s="57">
        <v>37</v>
      </c>
      <c r="D13" s="49">
        <v>283200</v>
      </c>
      <c r="E13" s="50">
        <v>10506720</v>
      </c>
      <c r="F13" s="57">
        <v>37</v>
      </c>
      <c r="G13" s="59">
        <v>283200</v>
      </c>
      <c r="H13" s="52">
        <v>10506720</v>
      </c>
      <c r="I13" s="60">
        <v>37.200000000000003</v>
      </c>
      <c r="J13" s="54">
        <v>320000</v>
      </c>
      <c r="K13" s="55">
        <f>I13*J13</f>
        <v>11904000</v>
      </c>
      <c r="L13" s="60">
        <v>37.200000000000003</v>
      </c>
      <c r="M13" s="54">
        <v>320000</v>
      </c>
      <c r="N13" s="56">
        <v>11904000</v>
      </c>
      <c r="O13" s="60">
        <v>37.200000000000003</v>
      </c>
      <c r="P13" s="54">
        <v>320000</v>
      </c>
      <c r="Q13" s="56">
        <v>11904000</v>
      </c>
      <c r="R13" s="60">
        <v>37.200000000000003</v>
      </c>
      <c r="S13" s="54">
        <v>320000</v>
      </c>
      <c r="T13" s="56">
        <v>11904000</v>
      </c>
      <c r="U13" s="46" t="s">
        <v>46</v>
      </c>
      <c r="V13" s="47" t="s">
        <v>47</v>
      </c>
      <c r="W13" s="60">
        <v>37.299999999999997</v>
      </c>
      <c r="X13" s="54">
        <v>320000</v>
      </c>
      <c r="Y13" s="56">
        <f>W13*X13</f>
        <v>11936000</v>
      </c>
      <c r="Z13" s="46" t="s">
        <v>46</v>
      </c>
      <c r="AA13" s="47" t="s">
        <v>47</v>
      </c>
      <c r="AB13" s="60">
        <v>37.4</v>
      </c>
      <c r="AC13" s="54">
        <v>320000</v>
      </c>
      <c r="AD13" s="56">
        <f>AB13*AC13</f>
        <v>11968000</v>
      </c>
      <c r="AE13" s="68" t="s">
        <v>46</v>
      </c>
      <c r="AF13" s="212" t="s">
        <v>47</v>
      </c>
      <c r="AG13" s="60">
        <v>37.5</v>
      </c>
      <c r="AH13" s="54">
        <v>320000</v>
      </c>
      <c r="AI13" s="213">
        <v>12000000</v>
      </c>
      <c r="AK13" s="215"/>
      <c r="AL13" s="214"/>
      <c r="AM13" s="215"/>
    </row>
    <row r="14" spans="1:60" ht="18" customHeight="1" x14ac:dyDescent="0.25">
      <c r="A14" s="46" t="s">
        <v>48</v>
      </c>
      <c r="B14" s="47" t="s">
        <v>49</v>
      </c>
      <c r="C14" s="61">
        <v>4027</v>
      </c>
      <c r="D14" s="49">
        <v>69</v>
      </c>
      <c r="E14" s="50">
        <v>100000</v>
      </c>
      <c r="F14" s="61">
        <v>4027</v>
      </c>
      <c r="G14" s="51">
        <v>69</v>
      </c>
      <c r="H14" s="52">
        <v>100000</v>
      </c>
      <c r="I14" s="53">
        <v>4027</v>
      </c>
      <c r="J14" s="54">
        <v>69</v>
      </c>
      <c r="K14" s="55">
        <f>I14*J14</f>
        <v>277863</v>
      </c>
      <c r="L14" s="53">
        <v>4027</v>
      </c>
      <c r="M14" s="54">
        <v>69</v>
      </c>
      <c r="N14" s="56">
        <v>277863</v>
      </c>
      <c r="O14" s="53">
        <v>4027</v>
      </c>
      <c r="P14" s="54">
        <v>69</v>
      </c>
      <c r="Q14" s="56">
        <v>277863</v>
      </c>
      <c r="R14" s="53">
        <v>4027</v>
      </c>
      <c r="S14" s="54">
        <v>69</v>
      </c>
      <c r="T14" s="56">
        <v>277863</v>
      </c>
      <c r="U14" s="46" t="s">
        <v>48</v>
      </c>
      <c r="V14" s="47" t="s">
        <v>49</v>
      </c>
      <c r="W14" s="53">
        <v>4027</v>
      </c>
      <c r="X14" s="54">
        <v>69</v>
      </c>
      <c r="Y14" s="56">
        <f>W14*X14</f>
        <v>277863</v>
      </c>
      <c r="Z14" s="46" t="s">
        <v>48</v>
      </c>
      <c r="AA14" s="47" t="s">
        <v>49</v>
      </c>
      <c r="AB14" s="53">
        <v>4027</v>
      </c>
      <c r="AC14" s="54">
        <v>69</v>
      </c>
      <c r="AD14" s="56">
        <f>AB14*AC14</f>
        <v>277863</v>
      </c>
      <c r="AE14" s="68" t="s">
        <v>48</v>
      </c>
      <c r="AF14" s="212" t="s">
        <v>49</v>
      </c>
      <c r="AG14" s="53">
        <v>4027</v>
      </c>
      <c r="AH14" s="54">
        <v>69</v>
      </c>
      <c r="AI14" s="213">
        <v>277863</v>
      </c>
      <c r="AK14" s="214"/>
      <c r="AL14" s="214"/>
      <c r="AM14" s="215"/>
    </row>
    <row r="15" spans="1:60" ht="18" customHeight="1" x14ac:dyDescent="0.25">
      <c r="A15" s="46" t="s">
        <v>50</v>
      </c>
      <c r="B15" s="47" t="s">
        <v>51</v>
      </c>
      <c r="C15" s="48">
        <v>8.7780000000000005</v>
      </c>
      <c r="D15" s="49">
        <v>227000</v>
      </c>
      <c r="E15" s="50">
        <v>1992606</v>
      </c>
      <c r="F15" s="48">
        <v>8.7780000000000005</v>
      </c>
      <c r="G15" s="51">
        <v>227000</v>
      </c>
      <c r="H15" s="52">
        <v>1992606</v>
      </c>
      <c r="I15" s="58">
        <v>9.0299999999999994</v>
      </c>
      <c r="J15" s="54">
        <v>227000</v>
      </c>
      <c r="K15" s="55">
        <f>I15*J15</f>
        <v>2049809.9999999998</v>
      </c>
      <c r="L15" s="58">
        <v>9.0299999999999994</v>
      </c>
      <c r="M15" s="54">
        <v>227000</v>
      </c>
      <c r="N15" s="56">
        <v>2049809.9999999998</v>
      </c>
      <c r="O15" s="58">
        <v>9.0299999999999994</v>
      </c>
      <c r="P15" s="54">
        <v>227000</v>
      </c>
      <c r="Q15" s="56">
        <v>2049809.9999999998</v>
      </c>
      <c r="R15" s="58">
        <v>9.0299999999999994</v>
      </c>
      <c r="S15" s="54">
        <v>227000</v>
      </c>
      <c r="T15" s="56">
        <v>2049809.9999999998</v>
      </c>
      <c r="U15" s="46" t="s">
        <v>50</v>
      </c>
      <c r="V15" s="47" t="s">
        <v>51</v>
      </c>
      <c r="W15" s="58">
        <v>9.16</v>
      </c>
      <c r="X15" s="54">
        <v>227000</v>
      </c>
      <c r="Y15" s="56">
        <f>W15*X15</f>
        <v>2079320</v>
      </c>
      <c r="Z15" s="46" t="s">
        <v>50</v>
      </c>
      <c r="AA15" s="47" t="s">
        <v>51</v>
      </c>
      <c r="AB15" s="58">
        <v>9.16</v>
      </c>
      <c r="AC15" s="54">
        <v>227000</v>
      </c>
      <c r="AD15" s="56">
        <f>AB15*AC15</f>
        <v>2079320</v>
      </c>
      <c r="AE15" s="68" t="s">
        <v>50</v>
      </c>
      <c r="AF15" s="212" t="s">
        <v>51</v>
      </c>
      <c r="AG15" s="58">
        <v>9.16</v>
      </c>
      <c r="AH15" s="54">
        <v>227000</v>
      </c>
      <c r="AI15" s="213">
        <v>2079320</v>
      </c>
      <c r="AK15" s="214"/>
      <c r="AL15" s="214"/>
      <c r="AM15" s="215"/>
    </row>
    <row r="16" spans="1:60" ht="18" customHeight="1" x14ac:dyDescent="0.25">
      <c r="A16" s="46"/>
      <c r="B16" s="47" t="s">
        <v>52</v>
      </c>
      <c r="C16" s="61"/>
      <c r="D16" s="49"/>
      <c r="E16" s="50"/>
      <c r="F16" s="61"/>
      <c r="G16" s="51"/>
      <c r="H16" s="52"/>
      <c r="I16" s="53"/>
      <c r="J16" s="54"/>
      <c r="K16" s="55">
        <v>-598552</v>
      </c>
      <c r="L16" s="53"/>
      <c r="M16" s="54"/>
      <c r="N16" s="56">
        <v>-598552</v>
      </c>
      <c r="O16" s="53"/>
      <c r="P16" s="54"/>
      <c r="Q16" s="56">
        <v>-598552</v>
      </c>
      <c r="R16" s="53"/>
      <c r="S16" s="54"/>
      <c r="T16" s="56">
        <v>-598552</v>
      </c>
      <c r="U16" s="46"/>
      <c r="V16" s="47" t="s">
        <v>52</v>
      </c>
      <c r="W16" s="53"/>
      <c r="X16" s="54"/>
      <c r="Y16" s="56">
        <v>-1524571</v>
      </c>
      <c r="Z16" s="46"/>
      <c r="AA16" s="47" t="s">
        <v>52</v>
      </c>
      <c r="AB16" s="53"/>
      <c r="AC16" s="54"/>
      <c r="AD16" s="56">
        <v>-764210</v>
      </c>
      <c r="AE16" s="68"/>
      <c r="AF16" s="212" t="s">
        <v>113</v>
      </c>
      <c r="AG16" s="53"/>
      <c r="AH16" s="54"/>
      <c r="AI16" s="213">
        <v>0</v>
      </c>
      <c r="AK16" s="214"/>
      <c r="AL16" s="214"/>
      <c r="AM16" s="215"/>
    </row>
    <row r="17" spans="1:39" ht="18" customHeight="1" x14ac:dyDescent="0.25">
      <c r="A17" s="46" t="s">
        <v>53</v>
      </c>
      <c r="B17" s="47" t="s">
        <v>54</v>
      </c>
      <c r="C17" s="61">
        <v>1670</v>
      </c>
      <c r="D17" s="49">
        <v>2700</v>
      </c>
      <c r="E17" s="50">
        <v>4509000</v>
      </c>
      <c r="F17" s="61">
        <v>1670</v>
      </c>
      <c r="G17" s="51">
        <v>2700</v>
      </c>
      <c r="H17" s="52">
        <v>4509000</v>
      </c>
      <c r="I17" s="53">
        <v>1703</v>
      </c>
      <c r="J17" s="54">
        <v>2700</v>
      </c>
      <c r="K17" s="55">
        <v>5000000</v>
      </c>
      <c r="L17" s="53">
        <v>1703</v>
      </c>
      <c r="M17" s="54">
        <v>2700</v>
      </c>
      <c r="N17" s="56">
        <v>5000000</v>
      </c>
      <c r="O17" s="53">
        <v>1703</v>
      </c>
      <c r="P17" s="54">
        <v>2700</v>
      </c>
      <c r="Q17" s="56">
        <v>5000000</v>
      </c>
      <c r="R17" s="53">
        <v>1703</v>
      </c>
      <c r="S17" s="54">
        <v>2700</v>
      </c>
      <c r="T17" s="56">
        <v>5000000</v>
      </c>
      <c r="U17" s="46" t="s">
        <v>53</v>
      </c>
      <c r="V17" s="47" t="s">
        <v>54</v>
      </c>
      <c r="W17" s="53">
        <v>1728</v>
      </c>
      <c r="X17" s="54">
        <v>2700</v>
      </c>
      <c r="Y17" s="56">
        <f>6000000</f>
        <v>6000000</v>
      </c>
      <c r="Z17" s="46" t="s">
        <v>53</v>
      </c>
      <c r="AA17" s="47" t="s">
        <v>54</v>
      </c>
      <c r="AB17" s="53">
        <v>1728</v>
      </c>
      <c r="AC17" s="54">
        <v>2700</v>
      </c>
      <c r="AD17" s="56">
        <f>6000000</f>
        <v>6000000</v>
      </c>
      <c r="AE17" s="68" t="s">
        <v>53</v>
      </c>
      <c r="AF17" s="212" t="s">
        <v>54</v>
      </c>
      <c r="AG17" s="53">
        <v>1776</v>
      </c>
      <c r="AH17" s="54">
        <v>2700</v>
      </c>
      <c r="AI17" s="213">
        <f>6000000</f>
        <v>6000000</v>
      </c>
      <c r="AK17" s="214"/>
      <c r="AL17" s="214"/>
      <c r="AM17" s="215"/>
    </row>
    <row r="18" spans="1:39" ht="18" customHeight="1" x14ac:dyDescent="0.25">
      <c r="A18" s="46" t="s">
        <v>55</v>
      </c>
      <c r="B18" s="47" t="s">
        <v>56</v>
      </c>
      <c r="C18" s="61"/>
      <c r="D18" s="62"/>
      <c r="E18" s="50"/>
      <c r="F18" s="61"/>
      <c r="G18" s="63"/>
      <c r="H18" s="51"/>
      <c r="I18" s="64">
        <v>179</v>
      </c>
      <c r="J18" s="65">
        <v>2550</v>
      </c>
      <c r="K18" s="55">
        <f>I18*J18</f>
        <v>456450</v>
      </c>
      <c r="L18" s="64"/>
      <c r="M18" s="66"/>
      <c r="N18" s="67"/>
      <c r="O18" s="64"/>
      <c r="P18" s="66"/>
      <c r="Q18" s="67"/>
      <c r="R18" s="64"/>
      <c r="S18" s="66"/>
      <c r="T18" s="67"/>
      <c r="U18" s="46" t="s">
        <v>55</v>
      </c>
      <c r="V18" s="47" t="s">
        <v>56</v>
      </c>
      <c r="W18" s="64">
        <v>181</v>
      </c>
      <c r="X18" s="65">
        <v>2550</v>
      </c>
      <c r="Y18" s="56">
        <f>W18*X18</f>
        <v>461550</v>
      </c>
      <c r="Z18" s="46" t="s">
        <v>55</v>
      </c>
      <c r="AA18" s="47" t="s">
        <v>56</v>
      </c>
      <c r="AB18" s="64">
        <v>185</v>
      </c>
      <c r="AC18" s="65">
        <v>2550</v>
      </c>
      <c r="AD18" s="56">
        <f>AB18*AC18</f>
        <v>471750</v>
      </c>
      <c r="AE18" s="68" t="s">
        <v>55</v>
      </c>
      <c r="AF18" s="212" t="s">
        <v>56</v>
      </c>
      <c r="AG18" s="64">
        <v>174</v>
      </c>
      <c r="AH18" s="65">
        <v>2550</v>
      </c>
      <c r="AI18" s="213">
        <f>AG18*AH18</f>
        <v>443700</v>
      </c>
      <c r="AK18" s="215"/>
      <c r="AL18" s="214"/>
      <c r="AM18" s="215"/>
    </row>
    <row r="19" spans="1:39" ht="18" customHeight="1" x14ac:dyDescent="0.25">
      <c r="A19" s="46" t="s">
        <v>57</v>
      </c>
      <c r="B19" s="47" t="s">
        <v>58</v>
      </c>
      <c r="C19" s="61"/>
      <c r="D19" s="62"/>
      <c r="E19" s="50"/>
      <c r="F19" s="61"/>
      <c r="G19" s="63"/>
      <c r="H19" s="51"/>
      <c r="I19" s="64">
        <v>931000</v>
      </c>
      <c r="J19" s="66">
        <v>1.55</v>
      </c>
      <c r="K19" s="55">
        <f>I19*J19</f>
        <v>1443050</v>
      </c>
      <c r="L19" s="64"/>
      <c r="M19" s="66"/>
      <c r="N19" s="67"/>
      <c r="O19" s="64"/>
      <c r="P19" s="66"/>
      <c r="Q19" s="67"/>
      <c r="R19" s="64"/>
      <c r="S19" s="66"/>
      <c r="T19" s="67"/>
      <c r="U19" s="46" t="s">
        <v>57</v>
      </c>
      <c r="V19" s="47" t="s">
        <v>58</v>
      </c>
      <c r="W19" s="64">
        <v>692075</v>
      </c>
      <c r="X19" s="66">
        <v>2</v>
      </c>
      <c r="Y19" s="56">
        <f>W19*X19</f>
        <v>1384150</v>
      </c>
      <c r="Z19" s="46" t="s">
        <v>57</v>
      </c>
      <c r="AA19" s="47" t="s">
        <v>58</v>
      </c>
      <c r="AB19" s="64">
        <v>778000</v>
      </c>
      <c r="AC19" s="66">
        <v>1</v>
      </c>
      <c r="AD19" s="56">
        <f>AB19*AC19</f>
        <v>778000</v>
      </c>
      <c r="AE19" s="68" t="s">
        <v>57</v>
      </c>
      <c r="AF19" s="212" t="s">
        <v>58</v>
      </c>
      <c r="AG19" s="64">
        <v>1061500</v>
      </c>
      <c r="AH19" s="66">
        <v>1</v>
      </c>
      <c r="AI19" s="213">
        <v>1061500</v>
      </c>
      <c r="AK19" s="214"/>
      <c r="AL19" s="214"/>
      <c r="AM19" s="215"/>
    </row>
    <row r="20" spans="1:39" ht="18" customHeight="1" x14ac:dyDescent="0.25">
      <c r="A20" s="46"/>
      <c r="B20" s="216"/>
      <c r="C20" s="61"/>
      <c r="D20" s="62"/>
      <c r="E20" s="50"/>
      <c r="F20" s="61"/>
      <c r="G20" s="63"/>
      <c r="H20" s="51"/>
      <c r="I20" s="64"/>
      <c r="J20" s="66"/>
      <c r="K20" s="55"/>
      <c r="L20" s="64"/>
      <c r="M20" s="66"/>
      <c r="N20" s="67"/>
      <c r="O20" s="64"/>
      <c r="P20" s="66"/>
      <c r="Q20" s="67"/>
      <c r="R20" s="64"/>
      <c r="S20" s="66"/>
      <c r="T20" s="67"/>
      <c r="U20" s="46"/>
      <c r="V20" s="216"/>
      <c r="W20" s="64"/>
      <c r="X20" s="66"/>
      <c r="Y20" s="56"/>
      <c r="Z20" s="46"/>
      <c r="AA20" s="216"/>
      <c r="AB20" s="64"/>
      <c r="AC20" s="66"/>
      <c r="AD20" s="56"/>
      <c r="AE20" s="68" t="s">
        <v>114</v>
      </c>
      <c r="AF20" s="47" t="s">
        <v>115</v>
      </c>
      <c r="AG20" s="64"/>
      <c r="AH20" s="66"/>
      <c r="AI20" s="213">
        <v>4826059</v>
      </c>
      <c r="AK20" s="214"/>
      <c r="AL20" s="214"/>
      <c r="AM20" s="215"/>
    </row>
    <row r="21" spans="1:39" ht="18" customHeight="1" x14ac:dyDescent="0.25">
      <c r="A21" s="46"/>
      <c r="B21" s="216"/>
      <c r="C21" s="61"/>
      <c r="D21" s="62"/>
      <c r="E21" s="50"/>
      <c r="F21" s="61"/>
      <c r="G21" s="63"/>
      <c r="H21" s="51"/>
      <c r="I21" s="64"/>
      <c r="J21" s="66"/>
      <c r="K21" s="55"/>
      <c r="L21" s="64"/>
      <c r="M21" s="66"/>
      <c r="N21" s="67"/>
      <c r="O21" s="64"/>
      <c r="P21" s="66"/>
      <c r="Q21" s="67"/>
      <c r="R21" s="64"/>
      <c r="S21" s="66"/>
      <c r="T21" s="67"/>
      <c r="U21" s="46"/>
      <c r="V21" s="216"/>
      <c r="W21" s="64"/>
      <c r="X21" s="66"/>
      <c r="Y21" s="56"/>
      <c r="Z21" s="46"/>
      <c r="AA21" s="216"/>
      <c r="AB21" s="64"/>
      <c r="AC21" s="66"/>
      <c r="AD21" s="56"/>
      <c r="AE21" s="68" t="s">
        <v>116</v>
      </c>
      <c r="AF21" s="47" t="s">
        <v>117</v>
      </c>
      <c r="AG21" s="64"/>
      <c r="AH21" s="66"/>
      <c r="AI21" s="213">
        <v>324200</v>
      </c>
      <c r="AK21" s="214"/>
      <c r="AL21" s="214"/>
      <c r="AM21" s="215"/>
    </row>
    <row r="22" spans="1:39" ht="18" customHeight="1" x14ac:dyDescent="0.25">
      <c r="A22" s="68" t="s">
        <v>5</v>
      </c>
      <c r="B22" s="69" t="s">
        <v>59</v>
      </c>
      <c r="C22" s="61"/>
      <c r="D22" s="49"/>
      <c r="E22" s="50"/>
      <c r="F22" s="61"/>
      <c r="G22" s="51"/>
      <c r="H22" s="52"/>
      <c r="I22" s="53"/>
      <c r="J22" s="54"/>
      <c r="K22" s="55"/>
      <c r="L22" s="53"/>
      <c r="M22" s="54"/>
      <c r="N22" s="56">
        <v>11811</v>
      </c>
      <c r="O22" s="53"/>
      <c r="P22" s="54"/>
      <c r="Q22" s="56">
        <v>11811</v>
      </c>
      <c r="R22" s="53"/>
      <c r="S22" s="54"/>
      <c r="T22" s="56">
        <v>11811</v>
      </c>
      <c r="U22" s="68" t="s">
        <v>5</v>
      </c>
      <c r="V22" s="69" t="s">
        <v>59</v>
      </c>
      <c r="W22" s="53"/>
      <c r="X22" s="54"/>
      <c r="Y22" s="56">
        <v>11938</v>
      </c>
      <c r="Z22" s="68" t="s">
        <v>5</v>
      </c>
      <c r="AA22" s="69" t="s">
        <v>60</v>
      </c>
      <c r="AB22" s="53"/>
      <c r="AC22" s="54"/>
      <c r="AD22" s="56">
        <v>4572</v>
      </c>
      <c r="AE22" s="68" t="s">
        <v>5</v>
      </c>
      <c r="AF22" s="69" t="s">
        <v>60</v>
      </c>
      <c r="AG22" s="53"/>
      <c r="AH22" s="54"/>
      <c r="AI22" s="213">
        <v>0</v>
      </c>
      <c r="AK22" s="214"/>
      <c r="AL22" s="214"/>
      <c r="AM22" s="215"/>
    </row>
    <row r="23" spans="1:39" ht="18" customHeight="1" x14ac:dyDescent="0.25">
      <c r="A23" s="46" t="s">
        <v>20</v>
      </c>
      <c r="B23" s="70" t="s">
        <v>61</v>
      </c>
      <c r="C23" s="61"/>
      <c r="D23" s="49"/>
      <c r="E23" s="71"/>
      <c r="F23" s="61"/>
      <c r="G23" s="51"/>
      <c r="H23" s="72"/>
      <c r="I23" s="73"/>
      <c r="J23" s="74"/>
      <c r="K23" s="75">
        <f>SUM(K25:K32)</f>
        <v>42111000</v>
      </c>
      <c r="L23" s="73"/>
      <c r="M23" s="74"/>
      <c r="N23" s="76">
        <v>42111000</v>
      </c>
      <c r="O23" s="73"/>
      <c r="P23" s="74"/>
      <c r="Q23" s="76">
        <v>42111000</v>
      </c>
      <c r="R23" s="73"/>
      <c r="S23" s="74"/>
      <c r="T23" s="76">
        <v>42111000</v>
      </c>
      <c r="U23" s="46" t="s">
        <v>20</v>
      </c>
      <c r="V23" s="70" t="s">
        <v>61</v>
      </c>
      <c r="W23" s="73"/>
      <c r="X23" s="74"/>
      <c r="Y23" s="76">
        <f>SUM(Y25:Y33)</f>
        <v>44771300</v>
      </c>
      <c r="Z23" s="46" t="s">
        <v>20</v>
      </c>
      <c r="AA23" s="70" t="s">
        <v>61</v>
      </c>
      <c r="AB23" s="73"/>
      <c r="AC23" s="74"/>
      <c r="AD23" s="76">
        <f>SUM(AD25:AD33)</f>
        <v>47074430</v>
      </c>
      <c r="AE23" s="68" t="s">
        <v>20</v>
      </c>
      <c r="AF23" s="217" t="s">
        <v>61</v>
      </c>
      <c r="AG23" s="73"/>
      <c r="AH23" s="74"/>
      <c r="AI23" s="76">
        <f>SUM(AI25:AI33)</f>
        <v>48171600</v>
      </c>
      <c r="AK23" s="214"/>
      <c r="AL23" s="214"/>
      <c r="AM23" s="215"/>
    </row>
    <row r="24" spans="1:39" ht="18" customHeight="1" x14ac:dyDescent="0.25">
      <c r="A24" s="46" t="s">
        <v>16</v>
      </c>
      <c r="B24" s="47" t="s">
        <v>62</v>
      </c>
      <c r="C24" s="61"/>
      <c r="D24" s="49"/>
      <c r="E24" s="50"/>
      <c r="F24" s="61"/>
      <c r="G24" s="51"/>
      <c r="H24" s="52"/>
      <c r="I24" s="53"/>
      <c r="J24" s="54"/>
      <c r="K24" s="55"/>
      <c r="L24" s="53"/>
      <c r="M24" s="54"/>
      <c r="N24" s="56"/>
      <c r="O24" s="53"/>
      <c r="P24" s="54"/>
      <c r="Q24" s="56"/>
      <c r="R24" s="53"/>
      <c r="S24" s="54"/>
      <c r="T24" s="56"/>
      <c r="U24" s="46" t="s">
        <v>16</v>
      </c>
      <c r="V24" s="47" t="s">
        <v>62</v>
      </c>
      <c r="W24" s="53"/>
      <c r="X24" s="54"/>
      <c r="Y24" s="56"/>
      <c r="Z24" s="46" t="s">
        <v>16</v>
      </c>
      <c r="AA24" s="47" t="s">
        <v>62</v>
      </c>
      <c r="AB24" s="53"/>
      <c r="AC24" s="54"/>
      <c r="AD24" s="56"/>
      <c r="AE24" s="68" t="s">
        <v>16</v>
      </c>
      <c r="AF24" s="212" t="s">
        <v>62</v>
      </c>
      <c r="AG24" s="53"/>
      <c r="AH24" s="54"/>
      <c r="AI24" s="56"/>
      <c r="AK24" s="215"/>
      <c r="AL24" s="214"/>
      <c r="AM24" s="215"/>
    </row>
    <row r="25" spans="1:39" ht="18" customHeight="1" x14ac:dyDescent="0.25">
      <c r="A25" s="46"/>
      <c r="B25" s="47" t="s">
        <v>63</v>
      </c>
      <c r="C25" s="77">
        <v>6.8</v>
      </c>
      <c r="D25" s="49">
        <v>4012000</v>
      </c>
      <c r="E25" s="50">
        <v>18187733.333333332</v>
      </c>
      <c r="F25" s="77">
        <v>7</v>
      </c>
      <c r="G25" s="59">
        <v>4012000</v>
      </c>
      <c r="H25" s="52">
        <v>18722666.666666668</v>
      </c>
      <c r="I25" s="53">
        <v>7</v>
      </c>
      <c r="J25" s="54">
        <v>4152000</v>
      </c>
      <c r="K25" s="55">
        <f>I25*J25/12*8</f>
        <v>19376000</v>
      </c>
      <c r="L25" s="53">
        <v>7</v>
      </c>
      <c r="M25" s="54">
        <v>4152000</v>
      </c>
      <c r="N25" s="56">
        <v>19376000</v>
      </c>
      <c r="O25" s="53">
        <v>7</v>
      </c>
      <c r="P25" s="54">
        <v>4152000</v>
      </c>
      <c r="Q25" s="56">
        <v>19376000</v>
      </c>
      <c r="R25" s="53">
        <v>7</v>
      </c>
      <c r="S25" s="54">
        <v>4152000</v>
      </c>
      <c r="T25" s="56">
        <v>19376000</v>
      </c>
      <c r="U25" s="46" t="s">
        <v>0</v>
      </c>
      <c r="V25" s="47" t="s">
        <v>63</v>
      </c>
      <c r="W25" s="60">
        <v>7.1</v>
      </c>
      <c r="X25" s="54">
        <v>4308000</v>
      </c>
      <c r="Y25" s="56">
        <f>X25*W25/12*8</f>
        <v>20391200</v>
      </c>
      <c r="Z25" s="46" t="s">
        <v>0</v>
      </c>
      <c r="AA25" s="47" t="s">
        <v>63</v>
      </c>
      <c r="AB25" s="60">
        <v>7.3</v>
      </c>
      <c r="AC25" s="54">
        <v>4469900</v>
      </c>
      <c r="AD25" s="56">
        <f>AC25*AB25/12*8</f>
        <v>21753513.333333332</v>
      </c>
      <c r="AE25" s="68" t="s">
        <v>0</v>
      </c>
      <c r="AF25" s="212" t="s">
        <v>63</v>
      </c>
      <c r="AG25" s="60">
        <v>7.5</v>
      </c>
      <c r="AH25" s="54">
        <v>4419000</v>
      </c>
      <c r="AI25" s="56">
        <f>AH25*AG25/12*8</f>
        <v>22095000</v>
      </c>
      <c r="AK25" s="215"/>
      <c r="AL25" s="214"/>
      <c r="AM25" s="215"/>
    </row>
    <row r="26" spans="1:39" ht="18" customHeight="1" x14ac:dyDescent="0.25">
      <c r="A26" s="46"/>
      <c r="B26" s="47" t="s">
        <v>64</v>
      </c>
      <c r="C26" s="61">
        <v>7</v>
      </c>
      <c r="D26" s="49">
        <v>4012000</v>
      </c>
      <c r="E26" s="50">
        <v>9361333.333333334</v>
      </c>
      <c r="F26" s="61">
        <v>7</v>
      </c>
      <c r="G26" s="59">
        <v>4012000</v>
      </c>
      <c r="H26" s="52">
        <v>9361333.333333334</v>
      </c>
      <c r="I26" s="53">
        <v>7</v>
      </c>
      <c r="J26" s="54">
        <v>4152000</v>
      </c>
      <c r="K26" s="55">
        <f>I26*J26/12*4</f>
        <v>9688000</v>
      </c>
      <c r="L26" s="53">
        <v>7</v>
      </c>
      <c r="M26" s="54">
        <v>4152000</v>
      </c>
      <c r="N26" s="56">
        <v>9688000</v>
      </c>
      <c r="O26" s="53">
        <v>7</v>
      </c>
      <c r="P26" s="54">
        <v>4152000</v>
      </c>
      <c r="Q26" s="56">
        <v>9688000</v>
      </c>
      <c r="R26" s="53">
        <v>7</v>
      </c>
      <c r="S26" s="54">
        <v>4152000</v>
      </c>
      <c r="T26" s="56">
        <v>9688000</v>
      </c>
      <c r="U26" s="46" t="s">
        <v>16</v>
      </c>
      <c r="V26" s="47" t="s">
        <v>64</v>
      </c>
      <c r="W26" s="60">
        <v>7.1</v>
      </c>
      <c r="X26" s="54">
        <v>4308000</v>
      </c>
      <c r="Y26" s="56">
        <f>X26*W26/12*4</f>
        <v>10195600</v>
      </c>
      <c r="Z26" s="46" t="s">
        <v>16</v>
      </c>
      <c r="AA26" s="47" t="s">
        <v>64</v>
      </c>
      <c r="AB26" s="60">
        <v>7.3</v>
      </c>
      <c r="AC26" s="54">
        <v>4469900</v>
      </c>
      <c r="AD26" s="56">
        <f>AC26*AB26/12*4</f>
        <v>10876756.666666666</v>
      </c>
      <c r="AE26" s="68" t="s">
        <v>16</v>
      </c>
      <c r="AF26" s="212" t="s">
        <v>64</v>
      </c>
      <c r="AG26" s="60">
        <v>6.9</v>
      </c>
      <c r="AH26" s="54">
        <v>4419000</v>
      </c>
      <c r="AI26" s="56">
        <f>AH26*AG26/12*4</f>
        <v>10163700</v>
      </c>
      <c r="AK26" s="215"/>
      <c r="AL26" s="214"/>
      <c r="AM26" s="215"/>
    </row>
    <row r="27" spans="1:39" ht="18" customHeight="1" x14ac:dyDescent="0.25">
      <c r="A27" s="46"/>
      <c r="B27" s="47" t="s">
        <v>65</v>
      </c>
      <c r="C27" s="61">
        <v>7</v>
      </c>
      <c r="D27" s="49">
        <v>34400</v>
      </c>
      <c r="E27" s="50">
        <v>240800</v>
      </c>
      <c r="F27" s="61">
        <v>7</v>
      </c>
      <c r="G27" s="59">
        <v>34400</v>
      </c>
      <c r="H27" s="52">
        <v>240800</v>
      </c>
      <c r="I27" s="53">
        <v>7</v>
      </c>
      <c r="J27" s="54">
        <v>35000</v>
      </c>
      <c r="K27" s="55">
        <f>I27*J27</f>
        <v>245000</v>
      </c>
      <c r="L27" s="53">
        <v>7</v>
      </c>
      <c r="M27" s="54">
        <v>35000</v>
      </c>
      <c r="N27" s="56">
        <v>245000</v>
      </c>
      <c r="O27" s="53">
        <v>7</v>
      </c>
      <c r="P27" s="54">
        <v>35000</v>
      </c>
      <c r="Q27" s="56">
        <v>245000</v>
      </c>
      <c r="R27" s="53">
        <v>7</v>
      </c>
      <c r="S27" s="54">
        <v>35000</v>
      </c>
      <c r="T27" s="56">
        <v>245000</v>
      </c>
      <c r="U27" s="46" t="s">
        <v>16</v>
      </c>
      <c r="V27" s="47" t="s">
        <v>65</v>
      </c>
      <c r="W27" s="60">
        <v>7.1</v>
      </c>
      <c r="X27" s="54">
        <v>35000</v>
      </c>
      <c r="Y27" s="56">
        <f>X27*W27</f>
        <v>248500</v>
      </c>
      <c r="Z27" s="46" t="s">
        <v>16</v>
      </c>
      <c r="AA27" s="47" t="s">
        <v>65</v>
      </c>
      <c r="AB27" s="60">
        <v>7.3</v>
      </c>
      <c r="AC27" s="54">
        <v>38200</v>
      </c>
      <c r="AD27" s="56">
        <f>AC27*AB27</f>
        <v>278860</v>
      </c>
      <c r="AE27" s="68" t="s">
        <v>16</v>
      </c>
      <c r="AF27" s="212" t="s">
        <v>65</v>
      </c>
      <c r="AG27" s="60">
        <v>0</v>
      </c>
      <c r="AH27" s="54">
        <v>38200</v>
      </c>
      <c r="AI27" s="56">
        <f>AH27*AG27</f>
        <v>0</v>
      </c>
      <c r="AK27" s="215"/>
      <c r="AL27" s="214"/>
      <c r="AM27" s="215"/>
    </row>
    <row r="28" spans="1:39" ht="18" customHeight="1" x14ac:dyDescent="0.25">
      <c r="A28" s="46"/>
      <c r="B28" s="47" t="s">
        <v>66</v>
      </c>
      <c r="C28" s="61">
        <v>4</v>
      </c>
      <c r="D28" s="49">
        <v>1800000</v>
      </c>
      <c r="E28" s="50">
        <v>4800000</v>
      </c>
      <c r="F28" s="61">
        <v>4</v>
      </c>
      <c r="G28" s="51">
        <v>1800000</v>
      </c>
      <c r="H28" s="52">
        <v>4800000</v>
      </c>
      <c r="I28" s="53">
        <v>4</v>
      </c>
      <c r="J28" s="54">
        <v>1800000</v>
      </c>
      <c r="K28" s="55">
        <f>I28*J28/12*8</f>
        <v>4800000</v>
      </c>
      <c r="L28" s="53">
        <v>4</v>
      </c>
      <c r="M28" s="54">
        <v>1800000</v>
      </c>
      <c r="N28" s="56">
        <v>4800000</v>
      </c>
      <c r="O28" s="53">
        <v>4</v>
      </c>
      <c r="P28" s="54">
        <v>1800000</v>
      </c>
      <c r="Q28" s="56">
        <v>4800000</v>
      </c>
      <c r="R28" s="53">
        <v>4</v>
      </c>
      <c r="S28" s="54">
        <v>1800000</v>
      </c>
      <c r="T28" s="56">
        <v>4800000</v>
      </c>
      <c r="U28" s="46" t="s">
        <v>16</v>
      </c>
      <c r="V28" s="47" t="s">
        <v>66</v>
      </c>
      <c r="W28" s="60">
        <v>4</v>
      </c>
      <c r="X28" s="54">
        <v>1800000</v>
      </c>
      <c r="Y28" s="56">
        <f>X28*W28/12*8</f>
        <v>4800000</v>
      </c>
      <c r="Z28" s="46" t="s">
        <v>16</v>
      </c>
      <c r="AA28" s="47" t="s">
        <v>66</v>
      </c>
      <c r="AB28" s="60">
        <v>4</v>
      </c>
      <c r="AC28" s="54">
        <v>1800000</v>
      </c>
      <c r="AD28" s="56">
        <f>AC28*AB28/12*8</f>
        <v>4800000</v>
      </c>
      <c r="AE28" s="68" t="s">
        <v>16</v>
      </c>
      <c r="AF28" s="212" t="s">
        <v>66</v>
      </c>
      <c r="AG28" s="60">
        <v>4</v>
      </c>
      <c r="AH28" s="54">
        <v>2205000</v>
      </c>
      <c r="AI28" s="56">
        <f>AH28*AG28/12*8</f>
        <v>5880000</v>
      </c>
      <c r="AK28" s="215"/>
      <c r="AL28" s="214"/>
      <c r="AM28" s="215"/>
    </row>
    <row r="29" spans="1:39" ht="18" customHeight="1" x14ac:dyDescent="0.25">
      <c r="A29" s="46"/>
      <c r="B29" s="47" t="s">
        <v>67</v>
      </c>
      <c r="C29" s="61">
        <v>4</v>
      </c>
      <c r="D29" s="49">
        <v>1800000</v>
      </c>
      <c r="E29" s="50">
        <v>2400000</v>
      </c>
      <c r="F29" s="61">
        <v>4</v>
      </c>
      <c r="G29" s="51">
        <v>1800000</v>
      </c>
      <c r="H29" s="52">
        <v>2400000</v>
      </c>
      <c r="I29" s="53">
        <v>4</v>
      </c>
      <c r="J29" s="54">
        <v>1800000</v>
      </c>
      <c r="K29" s="55">
        <f>I29*J29/12*4</f>
        <v>2400000</v>
      </c>
      <c r="L29" s="53">
        <v>4</v>
      </c>
      <c r="M29" s="54">
        <v>1800000</v>
      </c>
      <c r="N29" s="56">
        <v>2400000</v>
      </c>
      <c r="O29" s="53">
        <v>4</v>
      </c>
      <c r="P29" s="54">
        <v>1800000</v>
      </c>
      <c r="Q29" s="56">
        <v>2400000</v>
      </c>
      <c r="R29" s="53">
        <v>4</v>
      </c>
      <c r="S29" s="54">
        <v>1800000</v>
      </c>
      <c r="T29" s="56">
        <v>2400000</v>
      </c>
      <c r="U29" s="46" t="s">
        <v>16</v>
      </c>
      <c r="V29" s="47" t="s">
        <v>67</v>
      </c>
      <c r="W29" s="60">
        <v>4</v>
      </c>
      <c r="X29" s="54">
        <v>1800000</v>
      </c>
      <c r="Y29" s="56">
        <f>X29*W29/12*4</f>
        <v>2400000</v>
      </c>
      <c r="Z29" s="46" t="s">
        <v>16</v>
      </c>
      <c r="AA29" s="47" t="s">
        <v>67</v>
      </c>
      <c r="AB29" s="60">
        <v>4</v>
      </c>
      <c r="AC29" s="54">
        <v>1800000</v>
      </c>
      <c r="AD29" s="56">
        <f>AC29*AB29/12*4</f>
        <v>2400000</v>
      </c>
      <c r="AE29" s="68" t="s">
        <v>16</v>
      </c>
      <c r="AF29" s="212" t="s">
        <v>67</v>
      </c>
      <c r="AG29" s="60">
        <v>4</v>
      </c>
      <c r="AH29" s="54">
        <v>2205000</v>
      </c>
      <c r="AI29" s="56">
        <f>AH29*AG29/12*4</f>
        <v>2940000</v>
      </c>
      <c r="AK29" s="215"/>
      <c r="AL29" s="214"/>
      <c r="AM29" s="215"/>
    </row>
    <row r="30" spans="1:39" ht="18" customHeight="1" x14ac:dyDescent="0.25">
      <c r="A30" s="46" t="s">
        <v>17</v>
      </c>
      <c r="B30" s="47" t="s">
        <v>68</v>
      </c>
      <c r="C30" s="61">
        <v>72</v>
      </c>
      <c r="D30" s="62">
        <v>56000</v>
      </c>
      <c r="E30" s="50">
        <v>2688000</v>
      </c>
      <c r="F30" s="61">
        <v>75</v>
      </c>
      <c r="G30" s="78">
        <v>56000</v>
      </c>
      <c r="H30" s="52">
        <v>2800000</v>
      </c>
      <c r="I30" s="53">
        <v>75</v>
      </c>
      <c r="J30" s="54">
        <v>70000</v>
      </c>
      <c r="K30" s="55">
        <f>I30*J30/12*8</f>
        <v>3500000</v>
      </c>
      <c r="L30" s="53">
        <v>75</v>
      </c>
      <c r="M30" s="54">
        <v>70000</v>
      </c>
      <c r="N30" s="56">
        <v>3500000</v>
      </c>
      <c r="O30" s="53">
        <v>75</v>
      </c>
      <c r="P30" s="54">
        <v>70000</v>
      </c>
      <c r="Q30" s="56">
        <v>3500000</v>
      </c>
      <c r="R30" s="53">
        <v>75</v>
      </c>
      <c r="S30" s="54">
        <v>70000</v>
      </c>
      <c r="T30" s="56">
        <v>3500000</v>
      </c>
      <c r="U30" s="46" t="s">
        <v>17</v>
      </c>
      <c r="V30" s="47" t="s">
        <v>68</v>
      </c>
      <c r="W30" s="60">
        <v>75</v>
      </c>
      <c r="X30" s="54">
        <v>80000</v>
      </c>
      <c r="Y30" s="56">
        <f>X30*W30/12*8</f>
        <v>4000000</v>
      </c>
      <c r="Z30" s="46" t="s">
        <v>17</v>
      </c>
      <c r="AA30" s="47" t="s">
        <v>68</v>
      </c>
      <c r="AB30" s="60">
        <v>75</v>
      </c>
      <c r="AC30" s="54">
        <v>81700</v>
      </c>
      <c r="AD30" s="56">
        <f>AC30*AB30/12*8</f>
        <v>4085000</v>
      </c>
      <c r="AE30" s="68" t="s">
        <v>17</v>
      </c>
      <c r="AF30" s="212" t="s">
        <v>68</v>
      </c>
      <c r="AG30" s="60">
        <v>80</v>
      </c>
      <c r="AH30" s="54">
        <v>81700</v>
      </c>
      <c r="AI30" s="56">
        <f>AH30*AG30/12*8</f>
        <v>4357333.333333333</v>
      </c>
      <c r="AK30" s="214"/>
      <c r="AL30" s="214"/>
      <c r="AM30" s="215"/>
    </row>
    <row r="31" spans="1:39" ht="18" customHeight="1" x14ac:dyDescent="0.25">
      <c r="A31" s="46" t="s">
        <v>17</v>
      </c>
      <c r="B31" s="47" t="s">
        <v>69</v>
      </c>
      <c r="C31" s="61">
        <v>75</v>
      </c>
      <c r="D31" s="62">
        <v>56000</v>
      </c>
      <c r="E31" s="50">
        <v>1400000</v>
      </c>
      <c r="F31" s="61">
        <v>75</v>
      </c>
      <c r="G31" s="78">
        <v>56000</v>
      </c>
      <c r="H31" s="52">
        <v>1400000</v>
      </c>
      <c r="I31" s="53">
        <v>75</v>
      </c>
      <c r="J31" s="54">
        <v>70000</v>
      </c>
      <c r="K31" s="55">
        <f>I31*J31/12*4</f>
        <v>1750000</v>
      </c>
      <c r="L31" s="53">
        <v>75</v>
      </c>
      <c r="M31" s="54">
        <v>70000</v>
      </c>
      <c r="N31" s="56">
        <v>1750000</v>
      </c>
      <c r="O31" s="53">
        <v>75</v>
      </c>
      <c r="P31" s="54">
        <v>70000</v>
      </c>
      <c r="Q31" s="56">
        <v>1750000</v>
      </c>
      <c r="R31" s="53">
        <v>75</v>
      </c>
      <c r="S31" s="54">
        <v>70000</v>
      </c>
      <c r="T31" s="56">
        <v>1750000</v>
      </c>
      <c r="U31" s="46" t="s">
        <v>17</v>
      </c>
      <c r="V31" s="47" t="s">
        <v>69</v>
      </c>
      <c r="W31" s="60">
        <v>75</v>
      </c>
      <c r="X31" s="54">
        <v>80000</v>
      </c>
      <c r="Y31" s="56">
        <f>X31*W31/12*4</f>
        <v>2000000</v>
      </c>
      <c r="Z31" s="46" t="s">
        <v>17</v>
      </c>
      <c r="AA31" s="47" t="s">
        <v>69</v>
      </c>
      <c r="AB31" s="60">
        <v>75</v>
      </c>
      <c r="AC31" s="54">
        <v>81700</v>
      </c>
      <c r="AD31" s="56">
        <f>AC31*AB31/12*4</f>
        <v>2042500</v>
      </c>
      <c r="AE31" s="68" t="s">
        <v>17</v>
      </c>
      <c r="AF31" s="212" t="s">
        <v>69</v>
      </c>
      <c r="AG31" s="60">
        <v>71</v>
      </c>
      <c r="AH31" s="54">
        <v>81700</v>
      </c>
      <c r="AI31" s="56">
        <f>AH31*AG31/12*4</f>
        <v>1933566.6666666667</v>
      </c>
      <c r="AK31" s="214"/>
      <c r="AL31" s="214"/>
      <c r="AM31" s="215"/>
    </row>
    <row r="32" spans="1:39" ht="18" customHeight="1" x14ac:dyDescent="0.25">
      <c r="A32" s="46" t="s">
        <v>19</v>
      </c>
      <c r="B32" s="47" t="s">
        <v>70</v>
      </c>
      <c r="C32" s="61">
        <v>0</v>
      </c>
      <c r="D32" s="50"/>
      <c r="E32" s="50">
        <v>0</v>
      </c>
      <c r="F32" s="61">
        <v>0</v>
      </c>
      <c r="G32" s="52"/>
      <c r="H32" s="52">
        <v>0</v>
      </c>
      <c r="I32" s="53">
        <v>1</v>
      </c>
      <c r="J32" s="54">
        <v>352000</v>
      </c>
      <c r="K32" s="55">
        <f>I32*J32</f>
        <v>352000</v>
      </c>
      <c r="L32" s="53">
        <v>1</v>
      </c>
      <c r="M32" s="54">
        <v>352000</v>
      </c>
      <c r="N32" s="56">
        <v>352000</v>
      </c>
      <c r="O32" s="53">
        <v>1</v>
      </c>
      <c r="P32" s="54">
        <v>352000</v>
      </c>
      <c r="Q32" s="56">
        <v>352000</v>
      </c>
      <c r="R32" s="53">
        <v>1</v>
      </c>
      <c r="S32" s="54">
        <v>352000</v>
      </c>
      <c r="T32" s="56">
        <v>352000</v>
      </c>
      <c r="U32" s="46" t="s">
        <v>88</v>
      </c>
      <c r="V32" s="47" t="s">
        <v>70</v>
      </c>
      <c r="W32" s="60">
        <v>1</v>
      </c>
      <c r="X32" s="54">
        <v>384000</v>
      </c>
      <c r="Y32" s="56">
        <f>X32*W32</f>
        <v>384000</v>
      </c>
      <c r="Z32" s="46" t="s">
        <v>88</v>
      </c>
      <c r="AA32" s="47" t="s">
        <v>71</v>
      </c>
      <c r="AB32" s="60">
        <v>2</v>
      </c>
      <c r="AC32" s="54">
        <v>418900</v>
      </c>
      <c r="AD32" s="56">
        <f>AC32*AB32</f>
        <v>837800</v>
      </c>
      <c r="AE32" s="68" t="s">
        <v>88</v>
      </c>
      <c r="AF32" s="212" t="s">
        <v>118</v>
      </c>
      <c r="AG32" s="60">
        <v>2</v>
      </c>
      <c r="AH32" s="54">
        <v>401000</v>
      </c>
      <c r="AI32" s="56">
        <f>AH32*AG32</f>
        <v>802000</v>
      </c>
      <c r="AK32" s="214"/>
      <c r="AL32" s="214"/>
      <c r="AM32" s="215"/>
    </row>
    <row r="33" spans="1:39" ht="18" customHeight="1" x14ac:dyDescent="0.25">
      <c r="A33" s="46"/>
      <c r="B33" s="47" t="s">
        <v>72</v>
      </c>
      <c r="C33" s="61"/>
      <c r="D33" s="50"/>
      <c r="E33" s="50"/>
      <c r="F33" s="61"/>
      <c r="G33" s="52"/>
      <c r="H33" s="52"/>
      <c r="I33" s="53"/>
      <c r="J33" s="54"/>
      <c r="K33" s="55"/>
      <c r="L33" s="53"/>
      <c r="M33" s="54"/>
      <c r="N33" s="56"/>
      <c r="O33" s="53"/>
      <c r="P33" s="54"/>
      <c r="Q33" s="56"/>
      <c r="R33" s="53"/>
      <c r="S33" s="54"/>
      <c r="T33" s="56"/>
      <c r="U33" s="46" t="s">
        <v>90</v>
      </c>
      <c r="V33" s="47" t="s">
        <v>72</v>
      </c>
      <c r="W33" s="60">
        <v>1</v>
      </c>
      <c r="X33" s="54">
        <v>352000</v>
      </c>
      <c r="Y33" s="56">
        <f>X33*W33</f>
        <v>352000</v>
      </c>
      <c r="Z33" s="46" t="s">
        <v>90</v>
      </c>
      <c r="AA33" s="47" t="s">
        <v>73</v>
      </c>
      <c r="AB33" s="60">
        <v>0</v>
      </c>
      <c r="AC33" s="54">
        <v>383992</v>
      </c>
      <c r="AD33" s="56">
        <f>AC33*AB33</f>
        <v>0</v>
      </c>
      <c r="AE33" s="68" t="s">
        <v>90</v>
      </c>
      <c r="AF33" s="212" t="s">
        <v>119</v>
      </c>
      <c r="AG33" s="60">
        <v>0</v>
      </c>
      <c r="AH33" s="54">
        <v>383992</v>
      </c>
      <c r="AI33" s="56">
        <f>AH33*AG33</f>
        <v>0</v>
      </c>
      <c r="AK33" s="214"/>
      <c r="AL33" s="214"/>
      <c r="AM33" s="215"/>
    </row>
    <row r="34" spans="1:39" ht="18" customHeight="1" x14ac:dyDescent="0.25">
      <c r="A34" s="46" t="s">
        <v>74</v>
      </c>
      <c r="B34" s="70" t="s">
        <v>75</v>
      </c>
      <c r="C34" s="61"/>
      <c r="D34" s="50"/>
      <c r="E34" s="80"/>
      <c r="F34" s="81"/>
      <c r="G34" s="80"/>
      <c r="H34" s="82"/>
      <c r="I34" s="83"/>
      <c r="J34" s="84"/>
      <c r="K34" s="85">
        <f>SUM(K36:K46)</f>
        <v>21149281</v>
      </c>
      <c r="L34" s="83"/>
      <c r="M34" s="84"/>
      <c r="N34" s="86">
        <v>22646558</v>
      </c>
      <c r="O34" s="83"/>
      <c r="P34" s="84"/>
      <c r="Q34" s="86">
        <v>22842871</v>
      </c>
      <c r="R34" s="83"/>
      <c r="S34" s="84"/>
      <c r="T34" s="86">
        <v>22898284</v>
      </c>
      <c r="U34" s="46" t="s">
        <v>74</v>
      </c>
      <c r="V34" s="70" t="s">
        <v>75</v>
      </c>
      <c r="W34" s="83"/>
      <c r="X34" s="84"/>
      <c r="Y34" s="86">
        <f>SUM(Y36:Y45)</f>
        <v>29497366</v>
      </c>
      <c r="Z34" s="46" t="s">
        <v>74</v>
      </c>
      <c r="AA34" s="70" t="s">
        <v>75</v>
      </c>
      <c r="AB34" s="83"/>
      <c r="AC34" s="84"/>
      <c r="AD34" s="86">
        <f>SUM(AD36:AD45)</f>
        <v>29812357</v>
      </c>
      <c r="AE34" s="68" t="s">
        <v>74</v>
      </c>
      <c r="AF34" s="217" t="s">
        <v>75</v>
      </c>
      <c r="AG34" s="83"/>
      <c r="AH34" s="84"/>
      <c r="AI34" s="86">
        <f>SUM(AI36:AI45)</f>
        <v>31683496</v>
      </c>
      <c r="AK34" s="214"/>
      <c r="AL34" s="214"/>
      <c r="AM34" s="215"/>
    </row>
    <row r="35" spans="1:39" ht="18" customHeight="1" x14ac:dyDescent="0.25">
      <c r="A35" s="46" t="s">
        <v>0</v>
      </c>
      <c r="B35" s="47" t="s">
        <v>76</v>
      </c>
      <c r="C35" s="87"/>
      <c r="D35" s="50"/>
      <c r="E35" s="50">
        <v>4633000</v>
      </c>
      <c r="F35" s="88"/>
      <c r="G35" s="52"/>
      <c r="H35" s="52">
        <v>4128458</v>
      </c>
      <c r="I35" s="53"/>
      <c r="J35" s="54"/>
      <c r="K35" s="55"/>
      <c r="L35" s="53"/>
      <c r="M35" s="54"/>
      <c r="N35" s="56">
        <v>1426919</v>
      </c>
      <c r="O35" s="53"/>
      <c r="P35" s="54"/>
      <c r="Q35" s="56">
        <v>1587799</v>
      </c>
      <c r="R35" s="53"/>
      <c r="S35" s="54"/>
      <c r="T35" s="56">
        <v>1607779</v>
      </c>
      <c r="U35" s="46"/>
      <c r="V35" s="47" t="s">
        <v>76</v>
      </c>
      <c r="W35" s="53"/>
      <c r="X35" s="54"/>
      <c r="Y35" s="56"/>
      <c r="Z35" s="46"/>
      <c r="AA35" s="47" t="s">
        <v>76</v>
      </c>
      <c r="AB35" s="53"/>
      <c r="AC35" s="54"/>
      <c r="AD35" s="56"/>
      <c r="AE35" s="68"/>
      <c r="AF35" s="212" t="s">
        <v>76</v>
      </c>
      <c r="AG35" s="53"/>
      <c r="AH35" s="54"/>
      <c r="AI35" s="56"/>
      <c r="AK35" s="215"/>
      <c r="AL35" s="215"/>
      <c r="AM35" s="215"/>
    </row>
    <row r="36" spans="1:39" ht="18" customHeight="1" x14ac:dyDescent="0.25">
      <c r="A36" s="46" t="s">
        <v>1</v>
      </c>
      <c r="B36" s="47" t="s">
        <v>77</v>
      </c>
      <c r="C36" s="89"/>
      <c r="D36" s="50"/>
      <c r="E36" s="79"/>
      <c r="F36" s="89"/>
      <c r="G36" s="52"/>
      <c r="H36" s="52"/>
      <c r="I36" s="53">
        <v>1</v>
      </c>
      <c r="J36" s="54">
        <v>6205930</v>
      </c>
      <c r="K36" s="55">
        <f>I36*J36</f>
        <v>6205930</v>
      </c>
      <c r="L36" s="53">
        <v>1</v>
      </c>
      <c r="M36" s="54">
        <v>6205930</v>
      </c>
      <c r="N36" s="56">
        <v>6205930</v>
      </c>
      <c r="O36" s="53">
        <v>1</v>
      </c>
      <c r="P36" s="54">
        <v>6205930</v>
      </c>
      <c r="Q36" s="56">
        <v>6205930</v>
      </c>
      <c r="R36" s="53">
        <v>1</v>
      </c>
      <c r="S36" s="54">
        <v>6205930</v>
      </c>
      <c r="T36" s="56">
        <v>6205930</v>
      </c>
      <c r="U36" s="46" t="s">
        <v>1</v>
      </c>
      <c r="V36" s="47" t="s">
        <v>77</v>
      </c>
      <c r="W36" s="53">
        <v>1</v>
      </c>
      <c r="X36" s="54">
        <v>9896794</v>
      </c>
      <c r="Y36" s="56">
        <f>W36*X36</f>
        <v>9896794</v>
      </c>
      <c r="Z36" s="46" t="s">
        <v>1</v>
      </c>
      <c r="AA36" s="47" t="s">
        <v>77</v>
      </c>
      <c r="AB36" s="53">
        <v>1</v>
      </c>
      <c r="AC36" s="54">
        <v>9871000</v>
      </c>
      <c r="AD36" s="56">
        <f>AB36*AC36</f>
        <v>9871000</v>
      </c>
      <c r="AE36" s="68" t="s">
        <v>1</v>
      </c>
      <c r="AF36" s="212" t="s">
        <v>77</v>
      </c>
      <c r="AG36" s="53">
        <v>1</v>
      </c>
      <c r="AH36" s="54">
        <v>9909000</v>
      </c>
      <c r="AI36" s="56">
        <f>AG36*AH36</f>
        <v>9909000</v>
      </c>
      <c r="AK36" s="215"/>
      <c r="AL36" s="215"/>
      <c r="AM36" s="215"/>
    </row>
    <row r="37" spans="1:39" ht="18" customHeight="1" x14ac:dyDescent="0.25">
      <c r="A37" s="46" t="s">
        <v>19</v>
      </c>
      <c r="B37" s="47" t="s">
        <v>78</v>
      </c>
      <c r="C37" s="61"/>
      <c r="D37" s="50"/>
      <c r="E37" s="90"/>
      <c r="F37" s="61"/>
      <c r="G37" s="52"/>
      <c r="H37" s="91"/>
      <c r="I37" s="92"/>
      <c r="J37" s="93"/>
      <c r="K37" s="55">
        <f t="shared" ref="K37:K43" si="0">I37*J37</f>
        <v>0</v>
      </c>
      <c r="L37" s="92"/>
      <c r="M37" s="93"/>
      <c r="N37" s="94"/>
      <c r="O37" s="92"/>
      <c r="P37" s="93"/>
      <c r="Q37" s="94"/>
      <c r="R37" s="92"/>
      <c r="S37" s="93"/>
      <c r="T37" s="94"/>
      <c r="U37" s="46" t="s">
        <v>19</v>
      </c>
      <c r="V37" s="47" t="s">
        <v>78</v>
      </c>
      <c r="W37" s="92"/>
      <c r="X37" s="93"/>
      <c r="Y37" s="56"/>
      <c r="Z37" s="46" t="s">
        <v>19</v>
      </c>
      <c r="AA37" s="47" t="s">
        <v>78</v>
      </c>
      <c r="AB37" s="92"/>
      <c r="AC37" s="93"/>
      <c r="AD37" s="56"/>
      <c r="AE37" s="68" t="s">
        <v>19</v>
      </c>
      <c r="AF37" s="212" t="s">
        <v>78</v>
      </c>
      <c r="AG37" s="92"/>
      <c r="AH37" s="93"/>
      <c r="AI37" s="56"/>
      <c r="AK37" s="214"/>
      <c r="AL37" s="215"/>
      <c r="AM37" s="215"/>
    </row>
    <row r="38" spans="1:39" ht="18" customHeight="1" x14ac:dyDescent="0.25">
      <c r="A38" s="46" t="s">
        <v>79</v>
      </c>
      <c r="B38" s="47" t="s">
        <v>80</v>
      </c>
      <c r="C38" s="61">
        <v>1670</v>
      </c>
      <c r="D38" s="49">
        <v>3950000</v>
      </c>
      <c r="E38" s="50">
        <v>659650</v>
      </c>
      <c r="F38" s="61">
        <v>1670</v>
      </c>
      <c r="G38" s="51">
        <v>3950000</v>
      </c>
      <c r="H38" s="52">
        <v>659650</v>
      </c>
      <c r="I38" s="53">
        <v>1703</v>
      </c>
      <c r="J38" s="54">
        <v>3950000</v>
      </c>
      <c r="K38" s="55">
        <v>672685</v>
      </c>
      <c r="L38" s="53">
        <v>1703</v>
      </c>
      <c r="M38" s="54">
        <v>3950000</v>
      </c>
      <c r="N38" s="56">
        <v>672685</v>
      </c>
      <c r="O38" s="53">
        <v>1703</v>
      </c>
      <c r="P38" s="54">
        <v>3950000</v>
      </c>
      <c r="Q38" s="56">
        <v>672685</v>
      </c>
      <c r="R38" s="53">
        <v>1703</v>
      </c>
      <c r="S38" s="54">
        <v>3950000</v>
      </c>
      <c r="T38" s="56">
        <v>672685</v>
      </c>
      <c r="U38" s="46" t="s">
        <v>79</v>
      </c>
      <c r="V38" s="47" t="s">
        <v>80</v>
      </c>
      <c r="W38" s="53"/>
      <c r="X38" s="54">
        <v>3000000</v>
      </c>
      <c r="Y38" s="56">
        <f>W38*X38</f>
        <v>0</v>
      </c>
      <c r="Z38" s="46" t="s">
        <v>79</v>
      </c>
      <c r="AA38" s="47" t="s">
        <v>80</v>
      </c>
      <c r="AB38" s="53"/>
      <c r="AC38" s="54">
        <v>3000000</v>
      </c>
      <c r="AD38" s="56">
        <f>AB38*AC38</f>
        <v>0</v>
      </c>
      <c r="AE38" s="68" t="s">
        <v>79</v>
      </c>
      <c r="AF38" s="212" t="s">
        <v>80</v>
      </c>
      <c r="AG38" s="53"/>
      <c r="AH38" s="54">
        <v>3000000</v>
      </c>
      <c r="AI38" s="56">
        <f>AG38*AH38</f>
        <v>0</v>
      </c>
      <c r="AK38" s="214"/>
      <c r="AL38" s="215"/>
      <c r="AM38" s="215"/>
    </row>
    <row r="39" spans="1:39" ht="18" customHeight="1" x14ac:dyDescent="0.25">
      <c r="A39" s="46" t="s">
        <v>79</v>
      </c>
      <c r="B39" s="47" t="s">
        <v>81</v>
      </c>
      <c r="C39" s="61">
        <v>1670</v>
      </c>
      <c r="D39" s="49">
        <v>3950000</v>
      </c>
      <c r="E39" s="50">
        <v>659650</v>
      </c>
      <c r="F39" s="61">
        <v>1670</v>
      </c>
      <c r="G39" s="51">
        <v>3950000</v>
      </c>
      <c r="H39" s="52">
        <v>659650</v>
      </c>
      <c r="I39" s="53">
        <v>1703</v>
      </c>
      <c r="J39" s="54">
        <v>3950000</v>
      </c>
      <c r="K39" s="55">
        <v>672685</v>
      </c>
      <c r="L39" s="53">
        <v>1703</v>
      </c>
      <c r="M39" s="54">
        <v>3950000</v>
      </c>
      <c r="N39" s="56">
        <v>672685</v>
      </c>
      <c r="O39" s="53">
        <v>1703</v>
      </c>
      <c r="P39" s="54">
        <v>3950000</v>
      </c>
      <c r="Q39" s="56">
        <v>672685</v>
      </c>
      <c r="R39" s="53">
        <v>1703</v>
      </c>
      <c r="S39" s="54">
        <v>3950000</v>
      </c>
      <c r="T39" s="56">
        <v>672685</v>
      </c>
      <c r="U39" s="46" t="s">
        <v>79</v>
      </c>
      <c r="V39" s="47" t="s">
        <v>81</v>
      </c>
      <c r="W39" s="53"/>
      <c r="X39" s="54">
        <v>3000000</v>
      </c>
      <c r="Y39" s="56">
        <f>W39*X39</f>
        <v>0</v>
      </c>
      <c r="Z39" s="46" t="s">
        <v>79</v>
      </c>
      <c r="AA39" s="47" t="s">
        <v>81</v>
      </c>
      <c r="AB39" s="53"/>
      <c r="AC39" s="54">
        <v>3000000</v>
      </c>
      <c r="AD39" s="56">
        <f>AB39*AC39</f>
        <v>0</v>
      </c>
      <c r="AE39" s="68" t="s">
        <v>79</v>
      </c>
      <c r="AF39" s="212" t="s">
        <v>81</v>
      </c>
      <c r="AG39" s="53"/>
      <c r="AH39" s="54">
        <v>3000000</v>
      </c>
      <c r="AI39" s="56">
        <f>AG39*AH39</f>
        <v>0</v>
      </c>
      <c r="AK39" s="214"/>
      <c r="AL39" s="214"/>
      <c r="AM39" s="214"/>
    </row>
    <row r="40" spans="1:39" ht="18" customHeight="1" x14ac:dyDescent="0.25">
      <c r="A40" s="46" t="s">
        <v>82</v>
      </c>
      <c r="B40" s="47" t="s">
        <v>83</v>
      </c>
      <c r="C40" s="61">
        <v>11</v>
      </c>
      <c r="D40" s="49">
        <v>55360</v>
      </c>
      <c r="E40" s="50">
        <v>608960</v>
      </c>
      <c r="F40" s="61">
        <v>18</v>
      </c>
      <c r="G40" s="51">
        <v>55360</v>
      </c>
      <c r="H40" s="52">
        <v>996480</v>
      </c>
      <c r="I40" s="53">
        <v>25</v>
      </c>
      <c r="J40" s="54">
        <v>55360</v>
      </c>
      <c r="K40" s="55">
        <f t="shared" si="0"/>
        <v>1384000</v>
      </c>
      <c r="L40" s="53">
        <v>25</v>
      </c>
      <c r="M40" s="54">
        <v>55360</v>
      </c>
      <c r="N40" s="56">
        <v>1384000</v>
      </c>
      <c r="O40" s="53">
        <v>25</v>
      </c>
      <c r="P40" s="54">
        <v>55360</v>
      </c>
      <c r="Q40" s="56">
        <v>1384000</v>
      </c>
      <c r="R40" s="53">
        <v>25</v>
      </c>
      <c r="S40" s="54">
        <v>55360</v>
      </c>
      <c r="T40" s="56">
        <v>1384000</v>
      </c>
      <c r="U40" s="46" t="s">
        <v>82</v>
      </c>
      <c r="V40" s="47" t="s">
        <v>83</v>
      </c>
      <c r="W40" s="53">
        <v>30</v>
      </c>
      <c r="X40" s="54">
        <v>55360</v>
      </c>
      <c r="Y40" s="56">
        <f>W40*X40</f>
        <v>1660800</v>
      </c>
      <c r="Z40" s="46" t="s">
        <v>82</v>
      </c>
      <c r="AA40" s="47" t="s">
        <v>83</v>
      </c>
      <c r="AB40" s="53">
        <v>30</v>
      </c>
      <c r="AC40" s="54">
        <v>55360</v>
      </c>
      <c r="AD40" s="56">
        <f>AB40*AC40</f>
        <v>1660800</v>
      </c>
      <c r="AE40" s="68" t="s">
        <v>82</v>
      </c>
      <c r="AF40" s="212" t="s">
        <v>83</v>
      </c>
      <c r="AG40" s="53">
        <v>32</v>
      </c>
      <c r="AH40" s="54">
        <v>55360</v>
      </c>
      <c r="AI40" s="56">
        <f>AG40*AH40</f>
        <v>1771520</v>
      </c>
    </row>
    <row r="41" spans="1:39" ht="18" customHeight="1" x14ac:dyDescent="0.25">
      <c r="A41" s="46" t="s">
        <v>84</v>
      </c>
      <c r="B41" s="47" t="s">
        <v>85</v>
      </c>
      <c r="C41" s="61">
        <v>1</v>
      </c>
      <c r="D41" s="49">
        <v>2500000</v>
      </c>
      <c r="E41" s="50">
        <v>2500000</v>
      </c>
      <c r="F41" s="61">
        <v>1</v>
      </c>
      <c r="G41" s="51">
        <v>2500000</v>
      </c>
      <c r="H41" s="52">
        <v>2500000</v>
      </c>
      <c r="I41" s="53">
        <v>1</v>
      </c>
      <c r="J41" s="54">
        <v>2500000</v>
      </c>
      <c r="K41" s="55">
        <f t="shared" si="0"/>
        <v>2500000</v>
      </c>
      <c r="L41" s="53">
        <v>1</v>
      </c>
      <c r="M41" s="54">
        <v>2500000</v>
      </c>
      <c r="N41" s="56">
        <v>2500000</v>
      </c>
      <c r="O41" s="53">
        <v>1</v>
      </c>
      <c r="P41" s="54">
        <v>2500000</v>
      </c>
      <c r="Q41" s="56">
        <v>2500000</v>
      </c>
      <c r="R41" s="53">
        <v>1</v>
      </c>
      <c r="S41" s="54">
        <v>2500000</v>
      </c>
      <c r="T41" s="56">
        <v>2500000</v>
      </c>
      <c r="U41" s="46" t="s">
        <v>84</v>
      </c>
      <c r="V41" s="47" t="s">
        <v>85</v>
      </c>
      <c r="W41" s="53">
        <v>1</v>
      </c>
      <c r="X41" s="54">
        <v>2500000</v>
      </c>
      <c r="Y41" s="56">
        <f>W41*X41</f>
        <v>2500000</v>
      </c>
      <c r="Z41" s="46" t="s">
        <v>84</v>
      </c>
      <c r="AA41" s="47" t="s">
        <v>85</v>
      </c>
      <c r="AB41" s="53">
        <v>1</v>
      </c>
      <c r="AC41" s="54">
        <v>2500000</v>
      </c>
      <c r="AD41" s="56">
        <f>AB41*AC41</f>
        <v>2500000</v>
      </c>
      <c r="AE41" s="68" t="s">
        <v>84</v>
      </c>
      <c r="AF41" s="212" t="s">
        <v>85</v>
      </c>
      <c r="AG41" s="53">
        <v>1</v>
      </c>
      <c r="AH41" s="54">
        <v>3100000</v>
      </c>
      <c r="AI41" s="56">
        <f>AG41*AH41</f>
        <v>3100000</v>
      </c>
    </row>
    <row r="42" spans="1:39" ht="18" customHeight="1" x14ac:dyDescent="0.25">
      <c r="A42" s="46" t="s">
        <v>86</v>
      </c>
      <c r="B42" s="47" t="s">
        <v>87</v>
      </c>
      <c r="C42" s="61">
        <v>1670</v>
      </c>
      <c r="D42" s="49">
        <v>1000</v>
      </c>
      <c r="E42" s="50">
        <v>1670000</v>
      </c>
      <c r="F42" s="61">
        <v>1670</v>
      </c>
      <c r="G42" s="51">
        <v>1000</v>
      </c>
      <c r="H42" s="52">
        <v>1670000</v>
      </c>
      <c r="I42" s="53"/>
      <c r="J42" s="54"/>
      <c r="K42" s="55">
        <f t="shared" si="0"/>
        <v>0</v>
      </c>
      <c r="L42" s="53"/>
      <c r="M42" s="54"/>
      <c r="N42" s="56"/>
      <c r="O42" s="53"/>
      <c r="P42" s="54"/>
      <c r="Q42" s="56"/>
      <c r="R42" s="53"/>
      <c r="S42" s="54"/>
      <c r="T42" s="56"/>
      <c r="U42" s="46" t="s">
        <v>86</v>
      </c>
      <c r="V42" s="47" t="s">
        <v>87</v>
      </c>
      <c r="W42" s="53"/>
      <c r="X42" s="54"/>
      <c r="Y42" s="56"/>
      <c r="Z42" s="46" t="s">
        <v>86</v>
      </c>
      <c r="AA42" s="47" t="s">
        <v>87</v>
      </c>
      <c r="AB42" s="53"/>
      <c r="AC42" s="54"/>
      <c r="AD42" s="56"/>
      <c r="AE42" s="68" t="s">
        <v>86</v>
      </c>
      <c r="AF42" s="212" t="s">
        <v>87</v>
      </c>
      <c r="AG42" s="53"/>
      <c r="AH42" s="54"/>
      <c r="AI42" s="56"/>
    </row>
    <row r="43" spans="1:39" ht="18" customHeight="1" x14ac:dyDescent="0.25">
      <c r="A43" s="46" t="s">
        <v>88</v>
      </c>
      <c r="B43" s="47" t="s">
        <v>89</v>
      </c>
      <c r="C43" s="48">
        <v>2.4700000000000002</v>
      </c>
      <c r="D43" s="49">
        <v>1632000</v>
      </c>
      <c r="E43" s="50">
        <v>4031040.0000000005</v>
      </c>
      <c r="F43" s="48">
        <v>2.4700000000000002</v>
      </c>
      <c r="G43" s="51">
        <v>1632000</v>
      </c>
      <c r="H43" s="52">
        <v>4031040.0000000005</v>
      </c>
      <c r="I43" s="58">
        <v>4.49</v>
      </c>
      <c r="J43" s="54">
        <v>1632000</v>
      </c>
      <c r="K43" s="55">
        <f t="shared" si="0"/>
        <v>7327680</v>
      </c>
      <c r="L43" s="58">
        <v>4.49</v>
      </c>
      <c r="M43" s="54">
        <v>1632000</v>
      </c>
      <c r="N43" s="56">
        <v>7327680</v>
      </c>
      <c r="O43" s="58">
        <v>4.49</v>
      </c>
      <c r="P43" s="54">
        <v>1632000</v>
      </c>
      <c r="Q43" s="56">
        <v>7327680</v>
      </c>
      <c r="R43" s="58">
        <v>4.49</v>
      </c>
      <c r="S43" s="54">
        <v>1632000</v>
      </c>
      <c r="T43" s="56">
        <v>7327680</v>
      </c>
      <c r="U43" s="46" t="s">
        <v>88</v>
      </c>
      <c r="V43" s="47" t="s">
        <v>89</v>
      </c>
      <c r="W43" s="58">
        <v>4.57</v>
      </c>
      <c r="X43" s="54">
        <v>1632000</v>
      </c>
      <c r="Y43" s="56">
        <f>W43*X43</f>
        <v>7458240</v>
      </c>
      <c r="Z43" s="46" t="s">
        <v>88</v>
      </c>
      <c r="AA43" s="47" t="s">
        <v>89</v>
      </c>
      <c r="AB43" s="58">
        <v>4.62</v>
      </c>
      <c r="AC43" s="54">
        <v>1632000</v>
      </c>
      <c r="AD43" s="56">
        <f>AB43*AC43</f>
        <v>7539840</v>
      </c>
      <c r="AE43" s="68" t="s">
        <v>88</v>
      </c>
      <c r="AF43" s="212" t="s">
        <v>89</v>
      </c>
      <c r="AG43" s="58">
        <v>4.71</v>
      </c>
      <c r="AH43" s="54">
        <v>1900000</v>
      </c>
      <c r="AI43" s="56">
        <f>AG43*AH43</f>
        <v>8949000</v>
      </c>
    </row>
    <row r="44" spans="1:39" ht="18" customHeight="1" x14ac:dyDescent="0.25">
      <c r="A44" s="46" t="s">
        <v>90</v>
      </c>
      <c r="B44" s="95" t="s">
        <v>91</v>
      </c>
      <c r="C44" s="96"/>
      <c r="D44" s="49"/>
      <c r="E44" s="50">
        <v>2456454</v>
      </c>
      <c r="F44" s="97"/>
      <c r="G44" s="51"/>
      <c r="H44" s="52">
        <v>2456454</v>
      </c>
      <c r="I44" s="53"/>
      <c r="J44" s="54"/>
      <c r="K44" s="55">
        <v>2386301</v>
      </c>
      <c r="L44" s="53"/>
      <c r="M44" s="54"/>
      <c r="N44" s="56">
        <v>2386301</v>
      </c>
      <c r="O44" s="53"/>
      <c r="P44" s="54"/>
      <c r="Q44" s="56">
        <v>2386301</v>
      </c>
      <c r="R44" s="53"/>
      <c r="S44" s="54"/>
      <c r="T44" s="56">
        <v>2386301</v>
      </c>
      <c r="U44" s="46" t="s">
        <v>90</v>
      </c>
      <c r="V44" s="95" t="s">
        <v>91</v>
      </c>
      <c r="W44" s="53"/>
      <c r="X44" s="54"/>
      <c r="Y44" s="56">
        <v>7981532</v>
      </c>
      <c r="Z44" s="46" t="s">
        <v>90</v>
      </c>
      <c r="AA44" s="95" t="s">
        <v>91</v>
      </c>
      <c r="AB44" s="53"/>
      <c r="AC44" s="54"/>
      <c r="AD44" s="56">
        <v>8240717</v>
      </c>
      <c r="AE44" s="68" t="s">
        <v>90</v>
      </c>
      <c r="AF44" s="218" t="s">
        <v>91</v>
      </c>
      <c r="AG44" s="53"/>
      <c r="AH44" s="54"/>
      <c r="AI44" s="56">
        <v>7953976</v>
      </c>
    </row>
    <row r="45" spans="1:39" ht="18" customHeight="1" x14ac:dyDescent="0.25">
      <c r="A45" s="46" t="s">
        <v>5</v>
      </c>
      <c r="B45" s="47" t="s">
        <v>92</v>
      </c>
      <c r="C45" s="98"/>
      <c r="D45" s="49"/>
      <c r="E45" s="50"/>
      <c r="F45" s="98"/>
      <c r="G45" s="51"/>
      <c r="H45" s="52"/>
      <c r="I45" s="53"/>
      <c r="J45" s="54"/>
      <c r="K45" s="55"/>
      <c r="L45" s="53"/>
      <c r="M45" s="54"/>
      <c r="N45" s="56">
        <v>70358</v>
      </c>
      <c r="O45" s="53"/>
      <c r="P45" s="54"/>
      <c r="Q45" s="56">
        <v>105791</v>
      </c>
      <c r="R45" s="53"/>
      <c r="S45" s="54"/>
      <c r="T45" s="56">
        <v>141224</v>
      </c>
      <c r="U45" s="46" t="s">
        <v>5</v>
      </c>
      <c r="V45" s="47" t="s">
        <v>92</v>
      </c>
      <c r="W45" s="53"/>
      <c r="X45" s="54"/>
      <c r="Y45" s="56"/>
      <c r="Z45" s="46" t="s">
        <v>5</v>
      </c>
      <c r="AA45" s="47" t="s">
        <v>92</v>
      </c>
      <c r="AB45" s="53"/>
      <c r="AC45" s="54"/>
      <c r="AD45" s="56"/>
      <c r="AE45" s="68" t="s">
        <v>5</v>
      </c>
      <c r="AF45" s="212" t="s">
        <v>92</v>
      </c>
      <c r="AG45" s="53"/>
      <c r="AH45" s="54"/>
      <c r="AI45" s="99"/>
    </row>
    <row r="46" spans="1:39" ht="18" customHeight="1" x14ac:dyDescent="0.25">
      <c r="A46" s="46"/>
      <c r="B46" s="47"/>
      <c r="C46" s="98"/>
      <c r="D46" s="49"/>
      <c r="E46" s="50"/>
      <c r="F46" s="98"/>
      <c r="G46" s="51"/>
      <c r="H46" s="52"/>
      <c r="I46" s="53"/>
      <c r="J46" s="54"/>
      <c r="K46" s="55"/>
      <c r="L46" s="53"/>
      <c r="M46" s="54"/>
      <c r="N46" s="56"/>
      <c r="O46" s="53"/>
      <c r="P46" s="54"/>
      <c r="Q46" s="56"/>
      <c r="R46" s="53"/>
      <c r="S46" s="54"/>
      <c r="T46" s="56"/>
      <c r="U46" s="46"/>
      <c r="V46" s="47"/>
      <c r="W46" s="53"/>
      <c r="X46" s="54"/>
      <c r="Y46" s="56"/>
      <c r="Z46" s="46"/>
      <c r="AA46" s="47"/>
      <c r="AB46" s="53"/>
      <c r="AC46" s="54"/>
      <c r="AD46" s="56"/>
      <c r="AE46" s="68"/>
      <c r="AF46" s="212"/>
      <c r="AG46" s="53"/>
      <c r="AH46" s="54"/>
      <c r="AI46" s="99"/>
    </row>
    <row r="47" spans="1:39" ht="18" customHeight="1" x14ac:dyDescent="0.25">
      <c r="A47" s="100" t="s">
        <v>93</v>
      </c>
      <c r="B47" s="101" t="s">
        <v>94</v>
      </c>
      <c r="C47" s="98"/>
      <c r="D47" s="49"/>
      <c r="E47" s="50"/>
      <c r="F47" s="98"/>
      <c r="G47" s="51"/>
      <c r="H47" s="52"/>
      <c r="I47" s="53"/>
      <c r="J47" s="54"/>
      <c r="K47" s="75">
        <f>SUM(K48)</f>
        <v>1941420</v>
      </c>
      <c r="L47" s="53"/>
      <c r="M47" s="54"/>
      <c r="N47" s="76">
        <v>1941420</v>
      </c>
      <c r="O47" s="53"/>
      <c r="P47" s="54"/>
      <c r="Q47" s="76">
        <v>1941420</v>
      </c>
      <c r="R47" s="53"/>
      <c r="S47" s="54"/>
      <c r="T47" s="76">
        <v>1941420</v>
      </c>
      <c r="U47" s="100" t="s">
        <v>93</v>
      </c>
      <c r="V47" s="101" t="s">
        <v>94</v>
      </c>
      <c r="W47" s="53"/>
      <c r="X47" s="54"/>
      <c r="Y47" s="76">
        <f>SUM(Y48)</f>
        <v>1969920</v>
      </c>
      <c r="Z47" s="100" t="s">
        <v>93</v>
      </c>
      <c r="AA47" s="101" t="s">
        <v>94</v>
      </c>
      <c r="AB47" s="53"/>
      <c r="AC47" s="54"/>
      <c r="AD47" s="76">
        <f>SUM(AD48)</f>
        <v>2013240</v>
      </c>
      <c r="AE47" s="219" t="s">
        <v>93</v>
      </c>
      <c r="AF47" s="220" t="s">
        <v>94</v>
      </c>
      <c r="AG47" s="53"/>
      <c r="AH47" s="54"/>
      <c r="AI47" s="76">
        <f>SUM(AI48)</f>
        <v>2148960</v>
      </c>
    </row>
    <row r="48" spans="1:39" ht="18" customHeight="1" x14ac:dyDescent="0.25">
      <c r="A48" s="46" t="s">
        <v>95</v>
      </c>
      <c r="B48" s="102" t="s">
        <v>96</v>
      </c>
      <c r="C48" s="61">
        <v>1670</v>
      </c>
      <c r="D48" s="49">
        <v>1140</v>
      </c>
      <c r="E48" s="50">
        <v>1903800</v>
      </c>
      <c r="F48" s="61">
        <v>1670</v>
      </c>
      <c r="G48" s="51">
        <v>1140</v>
      </c>
      <c r="H48" s="51">
        <v>1903800</v>
      </c>
      <c r="I48" s="64">
        <v>1703</v>
      </c>
      <c r="J48" s="65">
        <v>1140</v>
      </c>
      <c r="K48" s="55">
        <f>I48*J48</f>
        <v>1941420</v>
      </c>
      <c r="L48" s="64">
        <v>1703</v>
      </c>
      <c r="M48" s="65">
        <v>1140</v>
      </c>
      <c r="N48" s="56">
        <v>1941420</v>
      </c>
      <c r="O48" s="64">
        <v>1703</v>
      </c>
      <c r="P48" s="65">
        <v>1140</v>
      </c>
      <c r="Q48" s="56">
        <v>1941420</v>
      </c>
      <c r="R48" s="64">
        <v>1703</v>
      </c>
      <c r="S48" s="65">
        <v>1140</v>
      </c>
      <c r="T48" s="56">
        <v>1941420</v>
      </c>
      <c r="U48" s="46" t="s">
        <v>95</v>
      </c>
      <c r="V48" s="102" t="s">
        <v>96</v>
      </c>
      <c r="W48" s="64">
        <v>1728</v>
      </c>
      <c r="X48" s="65">
        <v>1140</v>
      </c>
      <c r="Y48" s="56">
        <f>W48*X48</f>
        <v>1969920</v>
      </c>
      <c r="Z48" s="46" t="s">
        <v>95</v>
      </c>
      <c r="AA48" s="102" t="s">
        <v>96</v>
      </c>
      <c r="AB48" s="64">
        <v>1766</v>
      </c>
      <c r="AC48" s="65">
        <v>1140</v>
      </c>
      <c r="AD48" s="56">
        <f>AB48*AC48</f>
        <v>2013240</v>
      </c>
      <c r="AE48" s="68" t="s">
        <v>95</v>
      </c>
      <c r="AF48" s="221" t="s">
        <v>96</v>
      </c>
      <c r="AG48" s="64">
        <v>1776</v>
      </c>
      <c r="AH48" s="65">
        <v>1210</v>
      </c>
      <c r="AI48" s="56">
        <f>AG48*AH48</f>
        <v>2148960</v>
      </c>
    </row>
    <row r="49" spans="1:35" ht="18" customHeight="1" x14ac:dyDescent="0.25">
      <c r="A49" s="112"/>
      <c r="B49" s="101"/>
      <c r="C49" s="61"/>
      <c r="D49" s="50"/>
      <c r="E49" s="80"/>
      <c r="F49" s="80"/>
      <c r="G49" s="80"/>
      <c r="H49" s="82"/>
      <c r="I49" s="83"/>
      <c r="J49" s="84"/>
      <c r="K49" s="222"/>
      <c r="L49" s="83"/>
      <c r="M49" s="84"/>
      <c r="N49" s="223"/>
      <c r="O49" s="83"/>
      <c r="P49" s="84"/>
      <c r="Q49" s="223"/>
      <c r="R49" s="83"/>
      <c r="S49" s="84"/>
      <c r="T49" s="223"/>
      <c r="U49" s="112"/>
      <c r="V49" s="101"/>
      <c r="W49" s="83"/>
      <c r="X49" s="84"/>
      <c r="Y49" s="223"/>
      <c r="Z49" s="112"/>
      <c r="AA49" s="101"/>
      <c r="AB49" s="83"/>
      <c r="AC49" s="84"/>
      <c r="AD49" s="223"/>
      <c r="AE49" s="224"/>
      <c r="AF49" s="220"/>
      <c r="AG49" s="83"/>
      <c r="AH49" s="84"/>
      <c r="AI49" s="223"/>
    </row>
    <row r="50" spans="1:35" ht="18" customHeight="1" x14ac:dyDescent="0.25">
      <c r="A50" s="112"/>
      <c r="B50" s="101" t="s">
        <v>97</v>
      </c>
      <c r="C50" s="113"/>
      <c r="D50" s="114"/>
      <c r="E50" s="115"/>
      <c r="F50" s="116"/>
      <c r="G50" s="117"/>
      <c r="H50" s="118">
        <v>382360</v>
      </c>
      <c r="I50" s="64"/>
      <c r="J50" s="65"/>
      <c r="K50" s="119">
        <v>0</v>
      </c>
      <c r="L50" s="64"/>
      <c r="M50" s="65"/>
      <c r="N50" s="120">
        <v>445451</v>
      </c>
      <c r="O50" s="64"/>
      <c r="P50" s="65"/>
      <c r="Q50" s="120">
        <v>482027</v>
      </c>
      <c r="R50" s="64"/>
      <c r="S50" s="65"/>
      <c r="T50" s="120">
        <v>17140481</v>
      </c>
      <c r="U50" s="112"/>
      <c r="V50" s="101" t="s">
        <v>97</v>
      </c>
      <c r="W50" s="64"/>
      <c r="X50" s="65"/>
      <c r="Y50" s="120">
        <v>0</v>
      </c>
      <c r="Z50" s="112"/>
      <c r="AA50" s="101" t="s">
        <v>97</v>
      </c>
      <c r="AB50" s="64"/>
      <c r="AC50" s="65"/>
      <c r="AD50" s="120">
        <v>0</v>
      </c>
      <c r="AE50" s="224"/>
      <c r="AF50" s="220" t="s">
        <v>97</v>
      </c>
      <c r="AG50" s="64"/>
      <c r="AH50" s="65"/>
      <c r="AI50" s="120">
        <v>0</v>
      </c>
    </row>
    <row r="51" spans="1:35" ht="18" customHeight="1" x14ac:dyDescent="0.25">
      <c r="A51" s="112"/>
      <c r="B51" s="47" t="s">
        <v>98</v>
      </c>
      <c r="C51" s="61"/>
      <c r="D51" s="50"/>
      <c r="E51" s="80"/>
      <c r="F51" s="106"/>
      <c r="G51" s="82"/>
      <c r="H51" s="51">
        <v>15113</v>
      </c>
      <c r="I51" s="64"/>
      <c r="J51" s="65"/>
      <c r="K51" s="121"/>
      <c r="L51" s="64"/>
      <c r="M51" s="65"/>
      <c r="N51" s="67">
        <v>67051</v>
      </c>
      <c r="O51" s="64"/>
      <c r="P51" s="65"/>
      <c r="Q51" s="67">
        <v>103627</v>
      </c>
      <c r="R51" s="64"/>
      <c r="S51" s="65"/>
      <c r="T51" s="67">
        <v>139441</v>
      </c>
      <c r="U51" s="112"/>
      <c r="V51" s="47" t="s">
        <v>98</v>
      </c>
      <c r="W51" s="64"/>
      <c r="X51" s="65"/>
      <c r="Y51" s="67"/>
      <c r="Z51" s="112"/>
      <c r="AA51" s="47" t="s">
        <v>98</v>
      </c>
      <c r="AB51" s="64"/>
      <c r="AC51" s="65"/>
      <c r="AD51" s="67"/>
      <c r="AE51" s="224"/>
      <c r="AF51" s="212" t="s">
        <v>11</v>
      </c>
      <c r="AG51" s="64"/>
      <c r="AH51" s="65"/>
      <c r="AI51" s="67"/>
    </row>
    <row r="52" spans="1:35" ht="18" customHeight="1" x14ac:dyDescent="0.25">
      <c r="A52" s="103"/>
      <c r="B52" s="102" t="s">
        <v>12</v>
      </c>
      <c r="C52" s="104"/>
      <c r="D52" s="105"/>
      <c r="E52" s="80"/>
      <c r="F52" s="106"/>
      <c r="G52" s="82"/>
      <c r="H52" s="107"/>
      <c r="I52" s="108"/>
      <c r="J52" s="109"/>
      <c r="K52" s="110"/>
      <c r="L52" s="108"/>
      <c r="M52" s="109"/>
      <c r="N52" s="111">
        <v>378400</v>
      </c>
      <c r="O52" s="108"/>
      <c r="P52" s="109"/>
      <c r="Q52" s="111">
        <v>378400</v>
      </c>
      <c r="R52" s="108"/>
      <c r="S52" s="109"/>
      <c r="T52" s="111">
        <v>442640</v>
      </c>
      <c r="U52" s="103"/>
      <c r="V52" s="102" t="s">
        <v>12</v>
      </c>
      <c r="W52" s="108"/>
      <c r="X52" s="109"/>
      <c r="Y52" s="111"/>
      <c r="Z52" s="103"/>
      <c r="AA52" s="102" t="s">
        <v>12</v>
      </c>
      <c r="AB52" s="108"/>
      <c r="AC52" s="109"/>
      <c r="AD52" s="111"/>
      <c r="AE52" s="225"/>
      <c r="AF52" s="221" t="s">
        <v>12</v>
      </c>
      <c r="AG52" s="108"/>
      <c r="AH52" s="109"/>
      <c r="AI52" s="111"/>
    </row>
    <row r="53" spans="1:35" ht="18" customHeight="1" x14ac:dyDescent="0.25">
      <c r="A53" s="103"/>
      <c r="B53" s="102" t="s">
        <v>13</v>
      </c>
      <c r="C53" s="104"/>
      <c r="D53" s="105"/>
      <c r="E53" s="80"/>
      <c r="F53" s="106"/>
      <c r="G53" s="82"/>
      <c r="H53" s="107"/>
      <c r="I53" s="108"/>
      <c r="J53" s="109"/>
      <c r="K53" s="110"/>
      <c r="L53" s="108"/>
      <c r="M53" s="109"/>
      <c r="N53" s="111"/>
      <c r="O53" s="108"/>
      <c r="P53" s="109"/>
      <c r="Q53" s="111"/>
      <c r="R53" s="108"/>
      <c r="S53" s="109"/>
      <c r="T53" s="111">
        <v>13736100</v>
      </c>
      <c r="U53" s="103"/>
      <c r="V53" s="102" t="s">
        <v>13</v>
      </c>
      <c r="W53" s="108"/>
      <c r="X53" s="109"/>
      <c r="Y53" s="111"/>
      <c r="Z53" s="103"/>
      <c r="AA53" s="102" t="s">
        <v>13</v>
      </c>
      <c r="AB53" s="108"/>
      <c r="AC53" s="109"/>
      <c r="AD53" s="111"/>
      <c r="AE53" s="225"/>
      <c r="AF53" s="221" t="s">
        <v>13</v>
      </c>
      <c r="AG53" s="108"/>
      <c r="AH53" s="109"/>
      <c r="AI53" s="122"/>
    </row>
    <row r="54" spans="1:35" ht="18" customHeight="1" x14ac:dyDescent="0.25">
      <c r="A54" s="103"/>
      <c r="B54" s="102" t="s">
        <v>14</v>
      </c>
      <c r="C54" s="104"/>
      <c r="D54" s="105"/>
      <c r="E54" s="80"/>
      <c r="F54" s="106"/>
      <c r="G54" s="82"/>
      <c r="H54" s="107"/>
      <c r="I54" s="108"/>
      <c r="J54" s="109"/>
      <c r="K54" s="110"/>
      <c r="L54" s="108"/>
      <c r="M54" s="109"/>
      <c r="N54" s="111"/>
      <c r="O54" s="108"/>
      <c r="P54" s="109"/>
      <c r="Q54" s="111"/>
      <c r="R54" s="108"/>
      <c r="S54" s="109"/>
      <c r="T54" s="111">
        <v>622300</v>
      </c>
      <c r="U54" s="103"/>
      <c r="V54" s="102" t="s">
        <v>14</v>
      </c>
      <c r="W54" s="108"/>
      <c r="X54" s="109"/>
      <c r="Y54" s="111"/>
      <c r="Z54" s="103"/>
      <c r="AA54" s="102" t="s">
        <v>14</v>
      </c>
      <c r="AB54" s="108"/>
      <c r="AC54" s="109"/>
      <c r="AD54" s="111"/>
      <c r="AE54" s="225"/>
      <c r="AF54" s="221" t="s">
        <v>14</v>
      </c>
      <c r="AG54" s="108"/>
      <c r="AH54" s="109"/>
      <c r="AI54" s="122"/>
    </row>
    <row r="55" spans="1:35" ht="18" customHeight="1" x14ac:dyDescent="0.25">
      <c r="A55" s="103"/>
      <c r="B55" s="102" t="s">
        <v>15</v>
      </c>
      <c r="C55" s="104"/>
      <c r="D55" s="105"/>
      <c r="E55" s="80"/>
      <c r="F55" s="106"/>
      <c r="G55" s="82"/>
      <c r="H55" s="107"/>
      <c r="I55" s="108"/>
      <c r="J55" s="109"/>
      <c r="K55" s="110"/>
      <c r="L55" s="108"/>
      <c r="M55" s="109"/>
      <c r="N55" s="111"/>
      <c r="O55" s="108"/>
      <c r="P55" s="109"/>
      <c r="Q55" s="111"/>
      <c r="R55" s="108"/>
      <c r="S55" s="109"/>
      <c r="T55" s="111">
        <v>2200000</v>
      </c>
      <c r="U55" s="103"/>
      <c r="V55" s="102" t="s">
        <v>15</v>
      </c>
      <c r="W55" s="108"/>
      <c r="X55" s="109"/>
      <c r="Y55" s="111"/>
      <c r="Z55" s="103"/>
      <c r="AA55" s="102" t="s">
        <v>15</v>
      </c>
      <c r="AB55" s="108"/>
      <c r="AC55" s="109"/>
      <c r="AD55" s="111"/>
      <c r="AE55" s="225"/>
      <c r="AF55" s="221" t="s">
        <v>15</v>
      </c>
      <c r="AG55" s="108"/>
      <c r="AH55" s="109"/>
      <c r="AI55" s="122"/>
    </row>
    <row r="56" spans="1:35" ht="18" customHeight="1" x14ac:dyDescent="0.25">
      <c r="A56" s="103"/>
      <c r="B56" s="102"/>
      <c r="C56" s="104"/>
      <c r="D56" s="105"/>
      <c r="E56" s="80"/>
      <c r="F56" s="106"/>
      <c r="G56" s="82"/>
      <c r="H56" s="107"/>
      <c r="I56" s="108"/>
      <c r="J56" s="109"/>
      <c r="K56" s="110"/>
      <c r="L56" s="108"/>
      <c r="M56" s="109"/>
      <c r="N56" s="111"/>
      <c r="O56" s="108"/>
      <c r="P56" s="109"/>
      <c r="Q56" s="111"/>
      <c r="R56" s="108"/>
      <c r="S56" s="109"/>
      <c r="T56" s="111"/>
      <c r="U56" s="103"/>
      <c r="V56" s="102"/>
      <c r="W56" s="108"/>
      <c r="X56" s="109"/>
      <c r="Y56" s="111"/>
      <c r="Z56" s="103"/>
      <c r="AA56" s="102"/>
      <c r="AB56" s="108"/>
      <c r="AC56" s="109"/>
      <c r="AD56" s="111"/>
      <c r="AE56" s="225"/>
      <c r="AF56" s="221"/>
      <c r="AG56" s="108"/>
      <c r="AH56" s="109"/>
      <c r="AI56" s="122"/>
    </row>
    <row r="57" spans="1:35" ht="18" customHeight="1" x14ac:dyDescent="0.25">
      <c r="A57" s="103"/>
      <c r="B57" s="101" t="s">
        <v>10</v>
      </c>
      <c r="C57" s="104"/>
      <c r="D57" s="105"/>
      <c r="E57" s="80"/>
      <c r="F57" s="106"/>
      <c r="G57" s="82"/>
      <c r="H57" s="107"/>
      <c r="I57" s="108"/>
      <c r="J57" s="109"/>
      <c r="K57" s="110"/>
      <c r="L57" s="108"/>
      <c r="M57" s="109"/>
      <c r="N57" s="123">
        <v>0</v>
      </c>
      <c r="O57" s="124"/>
      <c r="P57" s="125"/>
      <c r="Q57" s="126">
        <v>2572000</v>
      </c>
      <c r="R57" s="124"/>
      <c r="S57" s="125"/>
      <c r="T57" s="126">
        <v>2572000</v>
      </c>
      <c r="U57" s="103"/>
      <c r="V57" s="101" t="s">
        <v>10</v>
      </c>
      <c r="W57" s="108"/>
      <c r="X57" s="109"/>
      <c r="Y57" s="111"/>
      <c r="Z57" s="103"/>
      <c r="AA57" s="101" t="s">
        <v>10</v>
      </c>
      <c r="AB57" s="108"/>
      <c r="AC57" s="109"/>
      <c r="AD57" s="111"/>
      <c r="AE57" s="225"/>
      <c r="AF57" s="220" t="s">
        <v>10</v>
      </c>
      <c r="AG57" s="108"/>
      <c r="AH57" s="109"/>
      <c r="AI57" s="122"/>
    </row>
    <row r="58" spans="1:35" ht="18" customHeight="1" x14ac:dyDescent="0.25">
      <c r="A58" s="103"/>
      <c r="B58" s="102" t="s">
        <v>99</v>
      </c>
      <c r="C58" s="104"/>
      <c r="D58" s="105"/>
      <c r="E58" s="80"/>
      <c r="F58" s="106"/>
      <c r="G58" s="82"/>
      <c r="H58" s="107"/>
      <c r="I58" s="108"/>
      <c r="J58" s="109"/>
      <c r="K58" s="110"/>
      <c r="L58" s="108"/>
      <c r="M58" s="109"/>
      <c r="N58" s="111">
        <v>0</v>
      </c>
      <c r="O58" s="107"/>
      <c r="P58" s="65"/>
      <c r="Q58" s="127">
        <v>2572000</v>
      </c>
      <c r="R58" s="107"/>
      <c r="S58" s="65"/>
      <c r="T58" s="127">
        <v>2572000</v>
      </c>
      <c r="U58" s="103"/>
      <c r="V58" s="102" t="s">
        <v>99</v>
      </c>
      <c r="W58" s="108"/>
      <c r="X58" s="109"/>
      <c r="Y58" s="111"/>
      <c r="Z58" s="103"/>
      <c r="AA58" s="102" t="s">
        <v>99</v>
      </c>
      <c r="AB58" s="108"/>
      <c r="AC58" s="109"/>
      <c r="AD58" s="111"/>
      <c r="AE58" s="225"/>
      <c r="AF58" s="221" t="s">
        <v>99</v>
      </c>
      <c r="AG58" s="108"/>
      <c r="AH58" s="109"/>
      <c r="AI58" s="122"/>
    </row>
    <row r="59" spans="1:35" ht="18" customHeight="1" x14ac:dyDescent="0.25">
      <c r="A59" s="103"/>
      <c r="B59" s="128"/>
      <c r="C59" s="104"/>
      <c r="D59" s="105"/>
      <c r="E59" s="80"/>
      <c r="F59" s="106"/>
      <c r="G59" s="82"/>
      <c r="H59" s="107"/>
      <c r="I59" s="108"/>
      <c r="J59" s="109"/>
      <c r="K59" s="110"/>
      <c r="L59" s="108"/>
      <c r="M59" s="109"/>
      <c r="N59" s="111"/>
      <c r="O59" s="107"/>
      <c r="P59" s="65"/>
      <c r="Q59" s="127"/>
      <c r="R59" s="107"/>
      <c r="S59" s="65"/>
      <c r="T59" s="127"/>
      <c r="U59" s="103"/>
      <c r="V59" s="128"/>
      <c r="W59" s="108"/>
      <c r="X59" s="109"/>
      <c r="Y59" s="111"/>
      <c r="Z59" s="103"/>
      <c r="AA59" s="128"/>
      <c r="AB59" s="108"/>
      <c r="AC59" s="109"/>
      <c r="AD59" s="111"/>
      <c r="AE59" s="225"/>
      <c r="AF59" s="226"/>
      <c r="AG59" s="108"/>
      <c r="AH59" s="109"/>
      <c r="AI59" s="122"/>
    </row>
    <row r="60" spans="1:35" ht="18" customHeight="1" x14ac:dyDescent="0.25">
      <c r="A60" s="103"/>
      <c r="B60" s="101" t="s">
        <v>100</v>
      </c>
      <c r="C60" s="104"/>
      <c r="D60" s="105"/>
      <c r="E60" s="80"/>
      <c r="F60" s="106"/>
      <c r="G60" s="82"/>
      <c r="H60" s="107"/>
      <c r="I60" s="108"/>
      <c r="J60" s="109"/>
      <c r="K60" s="110"/>
      <c r="L60" s="108"/>
      <c r="M60" s="109"/>
      <c r="N60" s="123">
        <v>0</v>
      </c>
      <c r="O60" s="124"/>
      <c r="P60" s="125"/>
      <c r="Q60" s="126">
        <v>221000</v>
      </c>
      <c r="R60" s="124"/>
      <c r="S60" s="125"/>
      <c r="T60" s="126">
        <v>221000</v>
      </c>
      <c r="U60" s="103"/>
      <c r="V60" s="101" t="s">
        <v>100</v>
      </c>
      <c r="W60" s="108"/>
      <c r="X60" s="109"/>
      <c r="Y60" s="111"/>
      <c r="Z60" s="103"/>
      <c r="AA60" s="101" t="s">
        <v>100</v>
      </c>
      <c r="AB60" s="108"/>
      <c r="AC60" s="109"/>
      <c r="AD60" s="111"/>
      <c r="AE60" s="225"/>
      <c r="AF60" s="220" t="s">
        <v>100</v>
      </c>
      <c r="AG60" s="108"/>
      <c r="AH60" s="109"/>
      <c r="AI60" s="122"/>
    </row>
    <row r="61" spans="1:35" ht="18" customHeight="1" x14ac:dyDescent="0.25">
      <c r="A61" s="103"/>
      <c r="B61" s="102" t="s">
        <v>101</v>
      </c>
      <c r="C61" s="104"/>
      <c r="D61" s="105"/>
      <c r="E61" s="80"/>
      <c r="F61" s="106"/>
      <c r="G61" s="82"/>
      <c r="H61" s="107"/>
      <c r="I61" s="108"/>
      <c r="J61" s="109"/>
      <c r="K61" s="110"/>
      <c r="L61" s="108"/>
      <c r="M61" s="109"/>
      <c r="N61" s="111">
        <v>0</v>
      </c>
      <c r="O61" s="108"/>
      <c r="P61" s="109"/>
      <c r="Q61" s="111">
        <v>221000</v>
      </c>
      <c r="R61" s="108"/>
      <c r="S61" s="109"/>
      <c r="T61" s="111">
        <v>221000</v>
      </c>
      <c r="U61" s="103"/>
      <c r="V61" s="102" t="s">
        <v>101</v>
      </c>
      <c r="W61" s="108"/>
      <c r="X61" s="109"/>
      <c r="Y61" s="111"/>
      <c r="Z61" s="103"/>
      <c r="AA61" s="102" t="s">
        <v>101</v>
      </c>
      <c r="AB61" s="108"/>
      <c r="AC61" s="109"/>
      <c r="AD61" s="111"/>
      <c r="AE61" s="225"/>
      <c r="AF61" s="221" t="s">
        <v>101</v>
      </c>
      <c r="AG61" s="108"/>
      <c r="AH61" s="109"/>
      <c r="AI61" s="122"/>
    </row>
    <row r="62" spans="1:35" ht="18.75" customHeight="1" thickBot="1" x14ac:dyDescent="0.3">
      <c r="A62" s="103"/>
      <c r="B62" s="129"/>
      <c r="C62" s="130"/>
      <c r="D62" s="131"/>
      <c r="E62" s="132"/>
      <c r="F62" s="133"/>
      <c r="G62" s="102"/>
      <c r="H62" s="134"/>
      <c r="I62" s="135"/>
      <c r="J62" s="136"/>
      <c r="K62" s="137"/>
      <c r="L62" s="135"/>
      <c r="M62" s="136"/>
      <c r="N62" s="138"/>
      <c r="O62" s="135"/>
      <c r="P62" s="136"/>
      <c r="Q62" s="138"/>
      <c r="R62" s="135"/>
      <c r="S62" s="136"/>
      <c r="T62" s="138"/>
      <c r="U62" s="103"/>
      <c r="V62" s="129"/>
      <c r="W62" s="135"/>
      <c r="X62" s="136"/>
      <c r="Y62" s="138"/>
      <c r="Z62" s="103"/>
      <c r="AA62" s="129"/>
      <c r="AB62" s="135"/>
      <c r="AC62" s="136"/>
      <c r="AD62" s="138"/>
      <c r="AE62" s="227"/>
      <c r="AF62" s="228"/>
      <c r="AG62" s="135"/>
      <c r="AH62" s="136"/>
      <c r="AI62" s="229"/>
    </row>
    <row r="63" spans="1:35" ht="18.75" customHeight="1" thickBot="1" x14ac:dyDescent="0.3">
      <c r="A63" s="140"/>
      <c r="B63" s="141" t="s">
        <v>9</v>
      </c>
      <c r="C63" s="142"/>
      <c r="D63" s="143"/>
      <c r="E63" s="144">
        <v>79013154.666666657</v>
      </c>
      <c r="F63" s="145"/>
      <c r="G63" s="146"/>
      <c r="H63" s="147">
        <v>79940539</v>
      </c>
      <c r="I63" s="148"/>
      <c r="J63" s="149"/>
      <c r="K63" s="150">
        <f>K9+K23+K34+K47</f>
        <v>87990929.999988794</v>
      </c>
      <c r="L63" s="151"/>
      <c r="M63" s="150"/>
      <c r="N63" s="149">
        <v>89945468.999988794</v>
      </c>
      <c r="O63" s="151"/>
      <c r="P63" s="150"/>
      <c r="Q63" s="149">
        <v>92971357.999988794</v>
      </c>
      <c r="R63" s="151"/>
      <c r="S63" s="150"/>
      <c r="T63" s="149">
        <v>109685224.99998879</v>
      </c>
      <c r="U63" s="140"/>
      <c r="V63" s="141" t="s">
        <v>9</v>
      </c>
      <c r="W63" s="148"/>
      <c r="X63" s="149"/>
      <c r="Y63" s="149">
        <f>Y9+Y23+Y34+Y47</f>
        <v>99121596</v>
      </c>
      <c r="Z63" s="140"/>
      <c r="AA63" s="141" t="s">
        <v>9</v>
      </c>
      <c r="AB63" s="148"/>
      <c r="AC63" s="149"/>
      <c r="AD63" s="149">
        <f>AD9+AD23+AD34+AD47</f>
        <v>101972082</v>
      </c>
      <c r="AE63" s="140"/>
      <c r="AF63" s="141" t="s">
        <v>9</v>
      </c>
      <c r="AG63" s="230"/>
      <c r="AH63" s="231"/>
      <c r="AI63" s="231">
        <f>AI9+AI23+AI34+AI47</f>
        <v>111284608</v>
      </c>
    </row>
    <row r="64" spans="1:35" ht="18.75" customHeight="1" thickBot="1" x14ac:dyDescent="0.3">
      <c r="A64" s="152"/>
      <c r="B64" s="102" t="s">
        <v>102</v>
      </c>
      <c r="C64" s="153" t="s">
        <v>103</v>
      </c>
      <c r="D64" s="154"/>
      <c r="E64" s="155">
        <v>79013154.666666657</v>
      </c>
      <c r="F64" s="154" t="s">
        <v>103</v>
      </c>
      <c r="G64" s="155"/>
      <c r="H64" s="155">
        <v>79940539</v>
      </c>
      <c r="I64" s="156" t="s">
        <v>103</v>
      </c>
      <c r="J64" s="157"/>
      <c r="K64" s="158">
        <v>87990929.999988794</v>
      </c>
      <c r="L64" s="159" t="s">
        <v>103</v>
      </c>
      <c r="M64" s="160"/>
      <c r="N64" s="161">
        <v>89945468.999988794</v>
      </c>
      <c r="O64" s="159" t="s">
        <v>103</v>
      </c>
      <c r="P64" s="160"/>
      <c r="Q64" s="161">
        <v>92971357.999988794</v>
      </c>
      <c r="R64" s="159" t="s">
        <v>103</v>
      </c>
      <c r="S64" s="160"/>
      <c r="T64" s="161">
        <v>109685224.99998879</v>
      </c>
      <c r="U64" s="232"/>
      <c r="V64" s="221" t="s">
        <v>102</v>
      </c>
      <c r="W64" s="156" t="s">
        <v>103</v>
      </c>
      <c r="X64" s="157"/>
      <c r="Y64" s="158">
        <f>SUM(Y63)</f>
        <v>99121596</v>
      </c>
      <c r="Z64" s="232"/>
      <c r="AA64" s="221" t="s">
        <v>102</v>
      </c>
      <c r="AB64" s="233" t="s">
        <v>103</v>
      </c>
      <c r="AC64" s="234"/>
      <c r="AD64" s="158">
        <f>SUM(AD63)</f>
        <v>101972082</v>
      </c>
      <c r="AE64" s="232"/>
      <c r="AF64" s="235" t="s">
        <v>102</v>
      </c>
      <c r="AG64" s="233" t="s">
        <v>103</v>
      </c>
      <c r="AH64" s="236"/>
      <c r="AI64" s="237">
        <f>SUM(AI63)</f>
        <v>111284608</v>
      </c>
    </row>
    <row r="65" spans="1:35" ht="18" customHeight="1" x14ac:dyDescent="0.25">
      <c r="A65" s="152"/>
      <c r="B65" s="162"/>
      <c r="C65" s="163" t="s">
        <v>104</v>
      </c>
      <c r="D65" s="164"/>
      <c r="E65" s="55"/>
      <c r="F65" s="164" t="s">
        <v>104</v>
      </c>
      <c r="G65" s="164"/>
      <c r="H65" s="55" t="e">
        <v>#REF!</v>
      </c>
      <c r="I65" s="165" t="s">
        <v>104</v>
      </c>
      <c r="J65" s="166"/>
      <c r="K65" s="167">
        <v>87990929.999988794</v>
      </c>
      <c r="L65" s="165" t="s">
        <v>104</v>
      </c>
      <c r="M65" s="168"/>
      <c r="N65" s="56">
        <v>89500017.999988794</v>
      </c>
      <c r="O65" s="165" t="s">
        <v>104</v>
      </c>
      <c r="P65" s="168"/>
      <c r="Q65" s="56">
        <v>92489330.999988794</v>
      </c>
      <c r="R65" s="165" t="s">
        <v>104</v>
      </c>
      <c r="S65" s="168"/>
      <c r="T65" s="56">
        <v>92544743.999988794</v>
      </c>
      <c r="U65" s="50"/>
      <c r="V65" s="61"/>
      <c r="W65" s="165" t="s">
        <v>104</v>
      </c>
      <c r="X65" s="166"/>
      <c r="Y65" s="158">
        <f>SUM(Y64)</f>
        <v>99121596</v>
      </c>
      <c r="Z65" s="50"/>
      <c r="AA65" s="61"/>
      <c r="AB65" s="165" t="s">
        <v>104</v>
      </c>
      <c r="AC65" s="166"/>
      <c r="AD65" s="158">
        <f>SUM(AD64)</f>
        <v>101972082</v>
      </c>
      <c r="AE65" s="50"/>
      <c r="AF65" s="61"/>
      <c r="AG65" s="238" t="s">
        <v>104</v>
      </c>
      <c r="AH65" s="239"/>
      <c r="AI65" s="240">
        <f>SUM(AI64)</f>
        <v>111284608</v>
      </c>
    </row>
    <row r="66" spans="1:35" ht="18.75" customHeight="1" thickBot="1" x14ac:dyDescent="0.3">
      <c r="A66" s="152"/>
      <c r="B66" s="162"/>
      <c r="C66" s="169" t="s">
        <v>105</v>
      </c>
      <c r="D66" s="170"/>
      <c r="E66" s="171"/>
      <c r="F66" s="172" t="s">
        <v>105</v>
      </c>
      <c r="G66" s="172"/>
      <c r="H66" s="173" t="e">
        <v>#REF!</v>
      </c>
      <c r="I66" s="165" t="s">
        <v>105</v>
      </c>
      <c r="J66" s="166"/>
      <c r="K66" s="167"/>
      <c r="L66" s="165" t="s">
        <v>105</v>
      </c>
      <c r="M66" s="168"/>
      <c r="N66" s="56">
        <v>445451</v>
      </c>
      <c r="O66" s="165" t="s">
        <v>105</v>
      </c>
      <c r="P66" s="168"/>
      <c r="Q66" s="56">
        <v>482027</v>
      </c>
      <c r="R66" s="165" t="s">
        <v>105</v>
      </c>
      <c r="S66" s="168"/>
      <c r="T66" s="56">
        <v>17140481</v>
      </c>
      <c r="U66" s="50"/>
      <c r="V66" s="61"/>
      <c r="W66" s="165" t="s">
        <v>105</v>
      </c>
      <c r="X66" s="166"/>
      <c r="Y66" s="167"/>
      <c r="Z66" s="50"/>
      <c r="AA66" s="61"/>
      <c r="AB66" s="165" t="s">
        <v>105</v>
      </c>
      <c r="AC66" s="166"/>
      <c r="AD66" s="167"/>
      <c r="AE66" s="50"/>
      <c r="AF66" s="61"/>
      <c r="AG66" s="238" t="s">
        <v>105</v>
      </c>
      <c r="AH66" s="239"/>
      <c r="AI66" s="240"/>
    </row>
    <row r="67" spans="1:35" ht="18.75" customHeight="1" thickBot="1" x14ac:dyDescent="0.3">
      <c r="A67" s="174"/>
      <c r="B67" s="175"/>
      <c r="C67" s="176"/>
      <c r="D67" s="174"/>
      <c r="E67" s="176">
        <v>0</v>
      </c>
      <c r="F67" s="177" t="s">
        <v>106</v>
      </c>
      <c r="G67" s="178"/>
      <c r="H67" s="179" t="e">
        <v>#REF!</v>
      </c>
      <c r="I67" s="180"/>
      <c r="J67" s="181"/>
      <c r="K67" s="139"/>
      <c r="L67" s="135"/>
      <c r="M67" s="136"/>
      <c r="N67" s="138"/>
      <c r="O67" s="135"/>
      <c r="P67" s="136"/>
      <c r="Q67" s="138"/>
      <c r="R67" s="135"/>
      <c r="S67" s="136"/>
      <c r="T67" s="138"/>
      <c r="U67" s="129"/>
      <c r="V67" s="241"/>
      <c r="W67" s="180"/>
      <c r="X67" s="181"/>
      <c r="Y67" s="139"/>
      <c r="Z67" s="129"/>
      <c r="AA67" s="241"/>
      <c r="AB67" s="242"/>
      <c r="AC67" s="243"/>
      <c r="AD67" s="139"/>
      <c r="AE67" s="129"/>
      <c r="AF67" s="241"/>
      <c r="AG67" s="244"/>
      <c r="AH67" s="245"/>
      <c r="AI67" s="132"/>
    </row>
    <row r="68" spans="1:35" ht="18" customHeight="1" x14ac:dyDescent="0.25">
      <c r="A68" s="182"/>
      <c r="B68" s="182"/>
      <c r="C68" s="182"/>
      <c r="D68" s="182"/>
      <c r="E68" s="182"/>
      <c r="F68" s="174"/>
      <c r="G68" s="174"/>
      <c r="H68" s="174"/>
      <c r="I68" s="174"/>
      <c r="J68" s="174"/>
      <c r="K68" s="176"/>
      <c r="L68" s="174"/>
      <c r="M68" s="174"/>
      <c r="N68" s="174"/>
      <c r="O68" s="174"/>
      <c r="P68" s="174"/>
      <c r="Q68" s="174"/>
      <c r="R68" s="174"/>
      <c r="S68" s="174"/>
      <c r="T68" s="174"/>
      <c r="U68" s="174"/>
      <c r="V68" s="174"/>
      <c r="W68" s="174"/>
      <c r="X68" s="174"/>
      <c r="Y68" s="176"/>
      <c r="Z68" s="174"/>
      <c r="AA68" s="174"/>
      <c r="AB68" s="174"/>
      <c r="AC68" s="174"/>
      <c r="AD68" s="176"/>
      <c r="AE68" s="174"/>
      <c r="AF68" s="174"/>
      <c r="AG68" s="174"/>
      <c r="AH68" s="174"/>
      <c r="AI68" s="176"/>
    </row>
    <row r="69" spans="1:35" ht="18" customHeight="1" x14ac:dyDescent="0.25">
      <c r="A69" s="183"/>
      <c r="B69" s="183"/>
      <c r="C69" s="183"/>
      <c r="D69" s="183"/>
      <c r="E69" s="184"/>
      <c r="F69" s="185"/>
      <c r="G69" s="174"/>
      <c r="H69" s="174"/>
      <c r="I69" s="174"/>
      <c r="J69" s="174"/>
      <c r="K69" s="174"/>
      <c r="L69" s="174"/>
      <c r="M69" s="174"/>
      <c r="N69" s="174"/>
      <c r="O69" s="174"/>
      <c r="P69" s="174"/>
      <c r="Q69" s="174"/>
      <c r="R69" s="174"/>
      <c r="S69" s="174"/>
      <c r="T69" s="174"/>
      <c r="U69" s="174"/>
      <c r="V69" s="174"/>
      <c r="W69" s="174"/>
      <c r="X69" s="174"/>
      <c r="Y69" s="174"/>
      <c r="Z69" s="174"/>
      <c r="AA69" s="174"/>
      <c r="AB69" s="174"/>
      <c r="AC69" s="174"/>
      <c r="AD69" s="174"/>
      <c r="AE69" s="174"/>
      <c r="AF69" s="174"/>
      <c r="AG69" s="174"/>
      <c r="AH69" s="174"/>
      <c r="AI69" s="174"/>
    </row>
    <row r="70" spans="1:35" ht="18" customHeight="1" x14ac:dyDescent="0.25">
      <c r="A70" s="174"/>
      <c r="B70" s="174"/>
      <c r="C70" s="174"/>
      <c r="D70" s="174"/>
      <c r="E70" s="176"/>
      <c r="F70" s="174"/>
      <c r="G70" s="174"/>
      <c r="H70" s="174"/>
      <c r="I70" s="174"/>
      <c r="J70" s="174"/>
      <c r="K70" s="174"/>
      <c r="L70" s="174"/>
      <c r="M70" s="174"/>
      <c r="N70" s="174"/>
      <c r="O70" s="174"/>
      <c r="P70" s="174"/>
      <c r="Q70" s="174"/>
      <c r="R70" s="174"/>
      <c r="S70" s="174"/>
      <c r="T70" s="174"/>
      <c r="U70" s="174"/>
      <c r="V70" s="174"/>
      <c r="W70" s="174"/>
      <c r="X70" s="174"/>
      <c r="Y70" s="174"/>
      <c r="Z70" s="174"/>
      <c r="AA70" s="174"/>
      <c r="AB70" s="174"/>
      <c r="AC70" s="174"/>
      <c r="AD70" s="174"/>
      <c r="AE70" s="174"/>
      <c r="AF70" s="174"/>
      <c r="AG70" s="174"/>
      <c r="AH70" s="174"/>
      <c r="AI70" s="174"/>
    </row>
    <row r="71" spans="1:35" ht="18" customHeight="1" x14ac:dyDescent="0.25">
      <c r="A71" s="174"/>
      <c r="B71" s="246"/>
      <c r="C71" s="174"/>
      <c r="D71" s="176"/>
      <c r="E71" s="176"/>
      <c r="F71" s="174"/>
      <c r="G71" s="174"/>
      <c r="H71" s="174"/>
      <c r="I71" s="174"/>
      <c r="J71" s="174"/>
      <c r="K71" s="174"/>
      <c r="L71" s="174"/>
      <c r="M71" s="174"/>
      <c r="N71" s="174"/>
      <c r="O71" s="174"/>
      <c r="P71" s="174"/>
      <c r="Q71" s="174"/>
      <c r="R71" s="174"/>
      <c r="S71" s="174"/>
      <c r="T71" s="174"/>
      <c r="U71" s="174"/>
      <c r="V71" s="174"/>
      <c r="W71" s="174"/>
      <c r="X71" s="174"/>
      <c r="Y71" s="174"/>
      <c r="Z71" s="174"/>
      <c r="AA71" s="174"/>
      <c r="AB71" s="174"/>
      <c r="AC71" s="174"/>
      <c r="AD71" s="174"/>
      <c r="AE71" s="174"/>
      <c r="AF71" s="174"/>
      <c r="AG71" s="174"/>
      <c r="AH71" s="174"/>
      <c r="AI71" s="174"/>
    </row>
    <row r="72" spans="1:35" ht="18" customHeight="1" x14ac:dyDescent="0.25">
      <c r="A72" s="174"/>
      <c r="B72" s="174"/>
      <c r="C72" s="174"/>
      <c r="D72" s="176"/>
      <c r="E72" s="174"/>
      <c r="F72" s="174"/>
      <c r="G72" s="174"/>
      <c r="H72" s="174"/>
      <c r="I72" s="174"/>
      <c r="J72" s="174"/>
      <c r="K72" s="174"/>
      <c r="L72" s="174"/>
      <c r="M72" s="174"/>
      <c r="N72" s="174"/>
      <c r="O72" s="174"/>
      <c r="P72" s="174"/>
      <c r="Q72" s="174"/>
      <c r="R72" s="174"/>
      <c r="S72" s="174"/>
      <c r="T72" s="174"/>
      <c r="U72" s="174"/>
      <c r="V72" s="174"/>
      <c r="W72" s="174"/>
      <c r="X72" s="174"/>
      <c r="Y72" s="174"/>
      <c r="Z72" s="174"/>
      <c r="AA72" s="174"/>
      <c r="AB72" s="174"/>
      <c r="AC72" s="174"/>
      <c r="AD72" s="174"/>
      <c r="AE72" s="174"/>
      <c r="AF72" s="174"/>
      <c r="AG72" s="174"/>
      <c r="AH72" s="174"/>
      <c r="AI72" s="174"/>
    </row>
    <row r="73" spans="1:35" ht="18" customHeight="1" x14ac:dyDescent="0.25">
      <c r="A73" s="174"/>
      <c r="B73" s="174"/>
      <c r="C73" s="174"/>
      <c r="D73" s="176"/>
      <c r="E73" s="174"/>
      <c r="F73" s="174"/>
      <c r="G73" s="174"/>
      <c r="H73" s="174"/>
      <c r="I73" s="174"/>
      <c r="J73" s="174"/>
      <c r="K73" s="174"/>
      <c r="L73" s="174"/>
      <c r="M73" s="174"/>
      <c r="N73" s="174"/>
      <c r="O73" s="174"/>
      <c r="P73" s="174"/>
      <c r="Q73" s="174"/>
      <c r="R73" s="174"/>
      <c r="S73" s="174"/>
      <c r="T73" s="174"/>
      <c r="U73" s="174"/>
      <c r="V73" s="174"/>
      <c r="W73" s="174"/>
      <c r="X73" s="174"/>
      <c r="Y73" s="174"/>
      <c r="Z73" s="174"/>
      <c r="AA73" s="174"/>
      <c r="AB73" s="174"/>
      <c r="AC73" s="174"/>
      <c r="AD73" s="174"/>
      <c r="AE73" s="174"/>
      <c r="AF73" s="174"/>
      <c r="AG73" s="174"/>
      <c r="AH73" s="174"/>
      <c r="AI73" s="174"/>
    </row>
    <row r="74" spans="1:35" ht="18" customHeight="1" x14ac:dyDescent="0.25">
      <c r="A74" s="174"/>
      <c r="B74" s="174"/>
      <c r="C74" s="174"/>
      <c r="D74" s="176"/>
      <c r="E74" s="174"/>
      <c r="F74" s="174"/>
      <c r="G74" s="174"/>
      <c r="H74" s="174"/>
      <c r="I74" s="174"/>
      <c r="J74" s="174"/>
      <c r="K74" s="174"/>
      <c r="L74" s="174"/>
      <c r="M74" s="174"/>
      <c r="N74" s="174"/>
      <c r="O74" s="174"/>
      <c r="P74" s="174"/>
      <c r="Q74" s="174"/>
      <c r="R74" s="174"/>
      <c r="S74" s="174"/>
      <c r="T74" s="174"/>
      <c r="U74" s="174"/>
      <c r="V74" s="174"/>
      <c r="W74" s="174"/>
      <c r="X74" s="174"/>
      <c r="Y74" s="174"/>
      <c r="Z74" s="174"/>
      <c r="AA74" s="174"/>
      <c r="AB74" s="174"/>
      <c r="AC74" s="174"/>
      <c r="AD74" s="174"/>
      <c r="AE74" s="174"/>
      <c r="AF74" s="174"/>
      <c r="AG74" s="174"/>
      <c r="AH74" s="174"/>
      <c r="AI74" s="174"/>
    </row>
    <row r="75" spans="1:35" ht="18" customHeight="1" x14ac:dyDescent="0.25">
      <c r="A75" s="174"/>
      <c r="B75" s="174"/>
      <c r="C75" s="174"/>
      <c r="D75" s="176"/>
      <c r="E75" s="174"/>
      <c r="F75" s="174"/>
      <c r="G75" s="174"/>
      <c r="H75" s="174"/>
      <c r="I75" s="174"/>
      <c r="J75" s="174"/>
      <c r="K75" s="174"/>
      <c r="L75" s="174"/>
      <c r="M75" s="174"/>
      <c r="N75" s="174"/>
      <c r="O75" s="174"/>
      <c r="P75" s="174"/>
      <c r="Q75" s="174"/>
      <c r="R75" s="174"/>
      <c r="S75" s="174"/>
      <c r="T75" s="174"/>
      <c r="U75" s="174"/>
      <c r="V75" s="174"/>
      <c r="W75" s="174"/>
      <c r="X75" s="174"/>
      <c r="Y75" s="174"/>
      <c r="Z75" s="174"/>
      <c r="AA75" s="174"/>
      <c r="AB75" s="174"/>
      <c r="AC75" s="174"/>
      <c r="AD75" s="174"/>
      <c r="AE75" s="174"/>
      <c r="AF75" s="174"/>
      <c r="AG75" s="174"/>
      <c r="AH75" s="174"/>
      <c r="AI75" s="174"/>
    </row>
    <row r="76" spans="1:35" ht="18" customHeight="1" x14ac:dyDescent="0.25">
      <c r="A76" s="174"/>
      <c r="B76" s="174"/>
      <c r="C76" s="174"/>
      <c r="D76" s="176"/>
      <c r="E76" s="174"/>
      <c r="F76" s="174"/>
      <c r="G76" s="174"/>
      <c r="H76" s="174"/>
      <c r="I76" s="174"/>
      <c r="J76" s="174"/>
      <c r="K76" s="174"/>
      <c r="L76" s="174"/>
      <c r="M76" s="174"/>
      <c r="N76" s="174"/>
      <c r="O76" s="174"/>
      <c r="P76" s="174"/>
      <c r="Q76" s="174"/>
      <c r="R76" s="174"/>
      <c r="S76" s="174"/>
      <c r="T76" s="174"/>
      <c r="U76" s="174"/>
      <c r="V76" s="174"/>
      <c r="W76" s="174"/>
      <c r="X76" s="174"/>
      <c r="Y76" s="174"/>
      <c r="Z76" s="174"/>
      <c r="AA76" s="174"/>
      <c r="AB76" s="174"/>
      <c r="AC76" s="174"/>
      <c r="AD76" s="174"/>
      <c r="AE76" s="174"/>
      <c r="AF76" s="174"/>
      <c r="AG76" s="174"/>
      <c r="AH76" s="174"/>
      <c r="AI76" s="174"/>
    </row>
    <row r="77" spans="1:35" ht="18" customHeight="1" x14ac:dyDescent="0.25">
      <c r="A77" s="174"/>
      <c r="B77" s="174"/>
      <c r="C77" s="174"/>
      <c r="D77" s="176"/>
      <c r="E77" s="174"/>
      <c r="F77" s="174"/>
      <c r="G77" s="174"/>
      <c r="H77" s="174"/>
      <c r="I77" s="174"/>
      <c r="J77" s="174"/>
      <c r="K77" s="174"/>
      <c r="L77" s="174"/>
      <c r="M77" s="174"/>
      <c r="N77" s="174"/>
      <c r="O77" s="174"/>
      <c r="P77" s="174"/>
      <c r="Q77" s="174"/>
      <c r="R77" s="174"/>
      <c r="S77" s="174"/>
      <c r="T77" s="174"/>
      <c r="U77" s="174"/>
      <c r="V77" s="174"/>
      <c r="W77" s="174"/>
      <c r="X77" s="174"/>
      <c r="Y77" s="174"/>
      <c r="Z77" s="174"/>
      <c r="AA77" s="174"/>
      <c r="AB77" s="174"/>
      <c r="AC77" s="174"/>
      <c r="AD77" s="174"/>
      <c r="AE77" s="174"/>
      <c r="AF77" s="174"/>
      <c r="AG77" s="174"/>
      <c r="AH77" s="174"/>
      <c r="AI77" s="174"/>
    </row>
    <row r="78" spans="1:35" ht="18" customHeight="1" x14ac:dyDescent="0.25">
      <c r="A78" s="174"/>
      <c r="B78" s="174"/>
      <c r="C78" s="174"/>
      <c r="D78" s="176"/>
      <c r="E78" s="174"/>
      <c r="F78" s="174"/>
      <c r="G78" s="174"/>
      <c r="H78" s="174"/>
      <c r="I78" s="174"/>
      <c r="J78" s="174"/>
      <c r="K78" s="174"/>
      <c r="L78" s="174"/>
      <c r="M78" s="174"/>
      <c r="N78" s="174"/>
      <c r="O78" s="174"/>
      <c r="P78" s="174"/>
      <c r="Q78" s="174"/>
      <c r="R78" s="174"/>
      <c r="S78" s="174"/>
      <c r="T78" s="174"/>
      <c r="U78" s="174"/>
      <c r="V78" s="174"/>
      <c r="W78" s="174"/>
      <c r="X78" s="174"/>
      <c r="Y78" s="174"/>
      <c r="Z78" s="174"/>
      <c r="AA78" s="174"/>
      <c r="AB78" s="174"/>
      <c r="AC78" s="174"/>
      <c r="AD78" s="174"/>
      <c r="AE78" s="174"/>
      <c r="AF78" s="174"/>
      <c r="AG78" s="174"/>
      <c r="AH78" s="174"/>
      <c r="AI78" s="174"/>
    </row>
    <row r="79" spans="1:35" ht="18" customHeight="1" x14ac:dyDescent="0.25">
      <c r="A79" s="174"/>
      <c r="B79" s="174"/>
      <c r="C79" s="174"/>
      <c r="D79" s="176"/>
      <c r="E79" s="174"/>
      <c r="F79" s="174"/>
      <c r="G79" s="174"/>
      <c r="H79" s="174"/>
      <c r="I79" s="174"/>
      <c r="J79" s="174"/>
      <c r="K79" s="174"/>
      <c r="L79" s="174"/>
      <c r="M79" s="174"/>
      <c r="N79" s="174"/>
      <c r="O79" s="174"/>
      <c r="P79" s="174"/>
      <c r="Q79" s="174"/>
      <c r="R79" s="174"/>
      <c r="S79" s="174"/>
      <c r="T79" s="174"/>
      <c r="U79" s="174"/>
      <c r="V79" s="174"/>
      <c r="W79" s="174"/>
      <c r="X79" s="174"/>
      <c r="Y79" s="174"/>
      <c r="Z79" s="174"/>
      <c r="AA79" s="174"/>
      <c r="AB79" s="174"/>
      <c r="AC79" s="174"/>
      <c r="AD79" s="174"/>
      <c r="AE79" s="174"/>
      <c r="AF79" s="174"/>
      <c r="AG79" s="174"/>
      <c r="AH79" s="174"/>
      <c r="AI79" s="174"/>
    </row>
  </sheetData>
  <mergeCells count="20">
    <mergeCell ref="AG4:AI4"/>
    <mergeCell ref="AB64:AC64"/>
    <mergeCell ref="AG64:AH64"/>
    <mergeCell ref="AG65:AH65"/>
    <mergeCell ref="AG66:AH66"/>
    <mergeCell ref="AB67:AC67"/>
    <mergeCell ref="AG67:AH67"/>
    <mergeCell ref="R4:T4"/>
    <mergeCell ref="U4:V5"/>
    <mergeCell ref="W4:Y4"/>
    <mergeCell ref="Z4:AA5"/>
    <mergeCell ref="AB4:AD4"/>
    <mergeCell ref="AE4:AF5"/>
    <mergeCell ref="A1:AD1"/>
    <mergeCell ref="AE1:AI1"/>
    <mergeCell ref="A2:AD2"/>
    <mergeCell ref="AE2:AI2"/>
    <mergeCell ref="A3:AD3"/>
    <mergeCell ref="AE3:AI3"/>
    <mergeCell ref="I4:K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14. melléklet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konyveles</dc:creator>
  <cp:lastModifiedBy>konyveles</cp:lastModifiedBy>
  <dcterms:created xsi:type="dcterms:W3CDTF">2018-02-27T12:45:21Z</dcterms:created>
  <dcterms:modified xsi:type="dcterms:W3CDTF">2018-02-27T13:45:38Z</dcterms:modified>
</cp:coreProperties>
</file>