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activeTab="7"/>
  </bookViews>
  <sheets>
    <sheet name="1.bev kiad mérleg" sheetId="13" r:id="rId1"/>
    <sheet name="2 bev kiad részletes" sheetId="1" r:id="rId2"/>
    <sheet name="3.1működés mérleg" sheetId="10" r:id="rId3"/>
    <sheet name="3.2 felhalm.mérleg" sheetId="11" r:id="rId4"/>
    <sheet name="pénzeszk átadás 3" sheetId="9" state="hidden" r:id="rId5"/>
    <sheet name="4.beruházás" sheetId="3" state="hidden" r:id="rId6"/>
    <sheet name="4.kötelező,önkéntv" sheetId="5" r:id="rId7"/>
    <sheet name="5.rovatos" sheetId="15" r:id="rId8"/>
    <sheet name="7.előir.felh.terv" sheetId="6" state="hidden" r:id="rId9"/>
    <sheet name="több éves kih. dönt.8" sheetId="8" state="hidden" r:id="rId10"/>
    <sheet name="következő 3 év.9." sheetId="7" state="hidden" r:id="rId11"/>
    <sheet name="8.több éves" sheetId="12" state="hidden" r:id="rId12"/>
    <sheet name="9.köv 3 év" sheetId="14" state="hidden" r:id="rId13"/>
    <sheet name="10.Uniós" sheetId="16" state="hidden" r:id="rId14"/>
  </sheets>
  <externalReferences>
    <externalReference r:id="rId15"/>
  </externalReferences>
  <definedNames>
    <definedName name="foot_334_place" localSheetId="7">'5.rovatos'!$O$7</definedName>
    <definedName name="foot_335_place" localSheetId="7">'5.rovatos'!$O$9</definedName>
    <definedName name="foot_336_place" localSheetId="7">'5.rovatos'!$O$16</definedName>
    <definedName name="foot_337_place" localSheetId="7">'5.rovatos'!$O$30</definedName>
    <definedName name="foot_338_place" localSheetId="7">'5.rovatos'!$O$34</definedName>
    <definedName name="foot_339_place" localSheetId="7">'5.rovatos'!$O$70</definedName>
    <definedName name="foot_340_place" localSheetId="7">'5.rovatos'!$O$74</definedName>
    <definedName name="foot_341_place" localSheetId="7">'5.rovatos'!$O$78</definedName>
    <definedName name="foot_342_place" localSheetId="7">'5.rovatos'!$O$80</definedName>
    <definedName name="_xlnm.Print_Area" localSheetId="0">'1.bev kiad mérleg'!$A$1:$L$47</definedName>
    <definedName name="_xlnm.Print_Area" localSheetId="1">'2 bev kiad részletes'!$A$1:$L$76</definedName>
    <definedName name="_xlnm.Print_Area" localSheetId="5">'4.beruházás'!$A$1:$K$16</definedName>
    <definedName name="_xlnm.Print_Area" localSheetId="6">'4.kötelező,önkéntv'!$A$1:$I$227</definedName>
    <definedName name="_xlnm.Print_Area" localSheetId="7">'5.rovatos'!$A$1:$N$115</definedName>
    <definedName name="_xlnm.Print_Area" localSheetId="12">'9.köv 3 év'!#REF!</definedName>
    <definedName name="_xlnm.Print_Area" localSheetId="10">'következő 3 év.9.'!$A$1:$G$47</definedName>
    <definedName name="_xlnm.Print_Area" localSheetId="9">'több éves kih. dönt.8'!$A$1:$F$40</definedName>
  </definedNames>
  <calcPr calcId="125725"/>
</workbook>
</file>

<file path=xl/calcChain.xml><?xml version="1.0" encoding="utf-8"?>
<calcChain xmlns="http://schemas.openxmlformats.org/spreadsheetml/2006/main">
  <c r="K16" i="11"/>
  <c r="L39" i="13" l="1"/>
  <c r="I226" i="5"/>
  <c r="I224"/>
  <c r="I222"/>
  <c r="I221"/>
  <c r="I220"/>
  <c r="I219"/>
  <c r="I218"/>
  <c r="I217"/>
  <c r="I212"/>
  <c r="I201"/>
  <c r="K22" i="10"/>
  <c r="K23" s="1"/>
  <c r="U23" i="11"/>
  <c r="K23"/>
  <c r="U16"/>
  <c r="U24" s="1"/>
  <c r="K24"/>
  <c r="U22" i="10"/>
  <c r="U15"/>
  <c r="K15"/>
  <c r="L45" i="13"/>
  <c r="L38"/>
  <c r="L32"/>
  <c r="L18"/>
  <c r="L75" i="1"/>
  <c r="L70"/>
  <c r="L64"/>
  <c r="L53"/>
  <c r="N69" i="15"/>
  <c r="N62"/>
  <c r="N59"/>
  <c r="N51"/>
  <c r="N66" s="1"/>
  <c r="N70" s="1"/>
  <c r="N40"/>
  <c r="N37"/>
  <c r="N36"/>
  <c r="N31"/>
  <c r="N24"/>
  <c r="N21"/>
  <c r="N14"/>
  <c r="N13"/>
  <c r="N9"/>
  <c r="L45" i="1"/>
  <c r="L41"/>
  <c r="L26"/>
  <c r="L18"/>
  <c r="L11"/>
  <c r="L6" i="13" s="1"/>
  <c r="L13" s="1"/>
  <c r="L19" s="1"/>
  <c r="N114" i="15"/>
  <c r="N107"/>
  <c r="N104"/>
  <c r="N89"/>
  <c r="N96"/>
  <c r="N88"/>
  <c r="N82"/>
  <c r="N77"/>
  <c r="N110" l="1"/>
  <c r="N115" s="1"/>
  <c r="U23" i="10"/>
  <c r="L71" i="1"/>
  <c r="L76" s="1"/>
  <c r="L33"/>
  <c r="L42" s="1"/>
  <c r="L46" s="1"/>
  <c r="L46" i="13"/>
  <c r="H224" i="5"/>
  <c r="H222"/>
  <c r="H221"/>
  <c r="H220"/>
  <c r="H219"/>
  <c r="H218"/>
  <c r="H217"/>
  <c r="H201"/>
  <c r="H212"/>
  <c r="J16" i="3"/>
  <c r="J10"/>
  <c r="I16"/>
  <c r="H16"/>
  <c r="G16"/>
  <c r="D16"/>
  <c r="T23" i="11"/>
  <c r="J23"/>
  <c r="T16"/>
  <c r="T24" s="1"/>
  <c r="J16"/>
  <c r="J24" s="1"/>
  <c r="T22" i="10"/>
  <c r="T15"/>
  <c r="T23" s="1"/>
  <c r="J22"/>
  <c r="J15"/>
  <c r="J23" s="1"/>
  <c r="K45" i="13"/>
  <c r="K38"/>
  <c r="J38"/>
  <c r="K32"/>
  <c r="K18"/>
  <c r="K75" i="1"/>
  <c r="K70"/>
  <c r="K53"/>
  <c r="K64" s="1"/>
  <c r="K45"/>
  <c r="K41"/>
  <c r="K26"/>
  <c r="K18"/>
  <c r="K11"/>
  <c r="K33" s="1"/>
  <c r="K42" s="1"/>
  <c r="K46" s="1"/>
  <c r="K6" i="13" l="1"/>
  <c r="K13" s="1"/>
  <c r="K19" s="1"/>
  <c r="K39"/>
  <c r="K46" s="1"/>
  <c r="K71" i="1"/>
  <c r="K76" s="1"/>
  <c r="H226" i="5"/>
  <c r="M69" i="15"/>
  <c r="M59"/>
  <c r="M62"/>
  <c r="M42"/>
  <c r="M51" s="1"/>
  <c r="M40"/>
  <c r="M36"/>
  <c r="M31"/>
  <c r="M24"/>
  <c r="M21"/>
  <c r="M9"/>
  <c r="M14" s="1"/>
  <c r="M114"/>
  <c r="M107"/>
  <c r="M104"/>
  <c r="M89"/>
  <c r="M96" s="1"/>
  <c r="M88"/>
  <c r="M82"/>
  <c r="M110" s="1"/>
  <c r="M115" s="1"/>
  <c r="M77"/>
  <c r="M37" l="1"/>
  <c r="M66"/>
  <c r="M70" s="1"/>
  <c r="K36"/>
  <c r="L36"/>
  <c r="G222" i="5" l="1"/>
  <c r="G219"/>
  <c r="G201"/>
  <c r="G224"/>
  <c r="G221"/>
  <c r="G220"/>
  <c r="G218"/>
  <c r="G217"/>
  <c r="G212"/>
  <c r="I10" i="3"/>
  <c r="G226" i="5" l="1"/>
  <c r="J45" i="13"/>
  <c r="J32"/>
  <c r="J39" s="1"/>
  <c r="J18"/>
  <c r="S23" i="11"/>
  <c r="S16"/>
  <c r="S24" s="1"/>
  <c r="I23"/>
  <c r="I16"/>
  <c r="I24" s="1"/>
  <c r="I22" i="10"/>
  <c r="S22"/>
  <c r="S15"/>
  <c r="I15"/>
  <c r="I23" s="1"/>
  <c r="J53" i="1"/>
  <c r="J64" s="1"/>
  <c r="J75"/>
  <c r="J70"/>
  <c r="J45"/>
  <c r="J41"/>
  <c r="J26"/>
  <c r="J18"/>
  <c r="J11"/>
  <c r="J6" i="13" s="1"/>
  <c r="J13" s="1"/>
  <c r="L114" i="15"/>
  <c r="L107"/>
  <c r="L104"/>
  <c r="L89"/>
  <c r="L96" s="1"/>
  <c r="L88"/>
  <c r="L77"/>
  <c r="L82" s="1"/>
  <c r="L110" s="1"/>
  <c r="L115" s="1"/>
  <c r="L69"/>
  <c r="L62"/>
  <c r="L59"/>
  <c r="L42"/>
  <c r="L51" s="1"/>
  <c r="L40"/>
  <c r="L31"/>
  <c r="L24"/>
  <c r="L21"/>
  <c r="L9"/>
  <c r="L14" s="1"/>
  <c r="K114"/>
  <c r="K107"/>
  <c r="K104"/>
  <c r="K92"/>
  <c r="K89"/>
  <c r="K96" s="1"/>
  <c r="K88"/>
  <c r="K77"/>
  <c r="K82" s="1"/>
  <c r="K110" s="1"/>
  <c r="K115" s="1"/>
  <c r="K69"/>
  <c r="K62"/>
  <c r="K59"/>
  <c r="K42"/>
  <c r="K51" s="1"/>
  <c r="K40"/>
  <c r="K31"/>
  <c r="K24"/>
  <c r="K21"/>
  <c r="K37" s="1"/>
  <c r="K13"/>
  <c r="K9"/>
  <c r="K14" s="1"/>
  <c r="J33" i="1" l="1"/>
  <c r="J42" s="1"/>
  <c r="J46" s="1"/>
  <c r="J19" i="13"/>
  <c r="J46"/>
  <c r="S23" i="10"/>
  <c r="K66" i="15"/>
  <c r="K70" s="1"/>
  <c r="L37"/>
  <c r="L66" s="1"/>
  <c r="L70" s="1"/>
  <c r="J71" i="1"/>
  <c r="J76" s="1"/>
  <c r="F224" i="5"/>
  <c r="F222"/>
  <c r="F221"/>
  <c r="F220"/>
  <c r="F219"/>
  <c r="F218"/>
  <c r="F217"/>
  <c r="F212"/>
  <c r="F201"/>
  <c r="H10" i="3"/>
  <c r="F16"/>
  <c r="R23" i="11"/>
  <c r="R16"/>
  <c r="H23"/>
  <c r="H16"/>
  <c r="H24" s="1"/>
  <c r="R22" i="10"/>
  <c r="R15"/>
  <c r="R23" s="1"/>
  <c r="H22"/>
  <c r="H15"/>
  <c r="H23" s="1"/>
  <c r="I45" i="13"/>
  <c r="I38"/>
  <c r="I32"/>
  <c r="I18"/>
  <c r="I13"/>
  <c r="I75" i="1"/>
  <c r="I70"/>
  <c r="I53"/>
  <c r="I64" s="1"/>
  <c r="I45"/>
  <c r="I41"/>
  <c r="I27"/>
  <c r="I26"/>
  <c r="I18"/>
  <c r="I11"/>
  <c r="I33" s="1"/>
  <c r="I42" s="1"/>
  <c r="I46" s="1"/>
  <c r="J92" i="15"/>
  <c r="I92"/>
  <c r="J89"/>
  <c r="J69"/>
  <c r="I69"/>
  <c r="J62"/>
  <c r="I62"/>
  <c r="J59"/>
  <c r="I59"/>
  <c r="J42"/>
  <c r="J51" s="1"/>
  <c r="I42"/>
  <c r="I51" s="1"/>
  <c r="J40"/>
  <c r="I40"/>
  <c r="J36"/>
  <c r="I36"/>
  <c r="J31"/>
  <c r="I31"/>
  <c r="J24"/>
  <c r="I24"/>
  <c r="J21"/>
  <c r="J37" s="1"/>
  <c r="I21"/>
  <c r="I37" s="1"/>
  <c r="J13"/>
  <c r="I13"/>
  <c r="J9"/>
  <c r="J14" s="1"/>
  <c r="I9"/>
  <c r="I14" s="1"/>
  <c r="I66" s="1"/>
  <c r="I70" s="1"/>
  <c r="R24" i="11" l="1"/>
  <c r="I19" i="13"/>
  <c r="I39"/>
  <c r="I46" s="1"/>
  <c r="F226" i="5"/>
  <c r="I71" i="1"/>
  <c r="I76" s="1"/>
  <c r="J66" i="15"/>
  <c r="J70" s="1"/>
  <c r="J114"/>
  <c r="I114"/>
  <c r="J107"/>
  <c r="I107"/>
  <c r="J104"/>
  <c r="I104"/>
  <c r="J96"/>
  <c r="I89"/>
  <c r="I96" s="1"/>
  <c r="J88"/>
  <c r="I88"/>
  <c r="J77"/>
  <c r="J82" s="1"/>
  <c r="I77"/>
  <c r="I82" s="1"/>
  <c r="I110" l="1"/>
  <c r="I115" s="1"/>
  <c r="J110"/>
  <c r="J115" s="1"/>
  <c r="F46" i="7"/>
  <c r="E46"/>
  <c r="D46"/>
  <c r="F45"/>
  <c r="E45"/>
  <c r="D45"/>
  <c r="F38"/>
  <c r="E38"/>
  <c r="F32"/>
  <c r="E32"/>
  <c r="E19"/>
  <c r="F18"/>
  <c r="F19" s="1"/>
  <c r="E18"/>
  <c r="D38"/>
  <c r="F39"/>
  <c r="E39"/>
  <c r="D32"/>
  <c r="D18"/>
  <c r="D19" s="1"/>
  <c r="F13"/>
  <c r="E13"/>
  <c r="D13"/>
  <c r="C45"/>
  <c r="C38"/>
  <c r="C32"/>
  <c r="C18"/>
  <c r="C13"/>
  <c r="E224" i="5"/>
  <c r="E222"/>
  <c r="E221"/>
  <c r="E220"/>
  <c r="E219"/>
  <c r="E218"/>
  <c r="E217"/>
  <c r="E212"/>
  <c r="E201"/>
  <c r="E226" l="1"/>
  <c r="D39" i="7"/>
  <c r="C19"/>
  <c r="C39"/>
  <c r="C46" s="1"/>
  <c r="H53" i="1"/>
  <c r="H41" l="1"/>
  <c r="H27"/>
  <c r="D10" i="3"/>
  <c r="G10"/>
  <c r="P23" i="11" l="1"/>
  <c r="Q23"/>
  <c r="P16"/>
  <c r="P24" s="1"/>
  <c r="Q16"/>
  <c r="Q24" s="1"/>
  <c r="F23"/>
  <c r="G23"/>
  <c r="F16"/>
  <c r="F24" s="1"/>
  <c r="G16"/>
  <c r="E16"/>
  <c r="F22" i="10"/>
  <c r="P22"/>
  <c r="Q22"/>
  <c r="O22"/>
  <c r="P15"/>
  <c r="Q15"/>
  <c r="G22"/>
  <c r="E22"/>
  <c r="F15"/>
  <c r="G15"/>
  <c r="G70" i="1"/>
  <c r="G75"/>
  <c r="H75"/>
  <c r="H70"/>
  <c r="H64"/>
  <c r="F70"/>
  <c r="G53"/>
  <c r="G64" s="1"/>
  <c r="G41"/>
  <c r="F41"/>
  <c r="E41"/>
  <c r="D41"/>
  <c r="C41"/>
  <c r="H45"/>
  <c r="G45"/>
  <c r="G27"/>
  <c r="F27"/>
  <c r="G26"/>
  <c r="H26"/>
  <c r="F26"/>
  <c r="G18"/>
  <c r="H18"/>
  <c r="G45" i="13"/>
  <c r="H45"/>
  <c r="G38"/>
  <c r="H38"/>
  <c r="F38"/>
  <c r="G32"/>
  <c r="H32"/>
  <c r="F32"/>
  <c r="H13"/>
  <c r="G18"/>
  <c r="H18"/>
  <c r="F18"/>
  <c r="G13"/>
  <c r="G19" s="1"/>
  <c r="F13"/>
  <c r="H65" i="15"/>
  <c r="G65"/>
  <c r="D7" i="16"/>
  <c r="E7"/>
  <c r="F7"/>
  <c r="H7"/>
  <c r="I7"/>
  <c r="C7"/>
  <c r="F39" i="13" l="1"/>
  <c r="F23" i="10"/>
  <c r="Q23"/>
  <c r="G24" i="11"/>
  <c r="G23" i="10"/>
  <c r="H39" i="13"/>
  <c r="H46" s="1"/>
  <c r="H19"/>
  <c r="H71" i="1"/>
  <c r="H76" s="1"/>
  <c r="P23" i="10"/>
  <c r="G71" i="1"/>
  <c r="G76" s="1"/>
  <c r="G39" i="13"/>
  <c r="G46" s="1"/>
  <c r="H36" i="15"/>
  <c r="H31"/>
  <c r="H62" l="1"/>
  <c r="H42"/>
  <c r="H51" s="1"/>
  <c r="H40"/>
  <c r="G40"/>
  <c r="G36"/>
  <c r="H24"/>
  <c r="H21"/>
  <c r="H15"/>
  <c r="H13"/>
  <c r="H9"/>
  <c r="H14" s="1"/>
  <c r="H114"/>
  <c r="H92"/>
  <c r="H89"/>
  <c r="H69"/>
  <c r="H59"/>
  <c r="H107"/>
  <c r="H104"/>
  <c r="H84"/>
  <c r="H88" s="1"/>
  <c r="H77"/>
  <c r="H82" s="1"/>
  <c r="G114"/>
  <c r="D107"/>
  <c r="E107"/>
  <c r="F107"/>
  <c r="G107"/>
  <c r="C107"/>
  <c r="G104"/>
  <c r="F104"/>
  <c r="G92"/>
  <c r="G89"/>
  <c r="F89"/>
  <c r="G84"/>
  <c r="G88" s="1"/>
  <c r="G82"/>
  <c r="G77"/>
  <c r="F77"/>
  <c r="G69"/>
  <c r="F69"/>
  <c r="G59"/>
  <c r="G62"/>
  <c r="G42"/>
  <c r="G51" s="1"/>
  <c r="F42"/>
  <c r="F51" s="1"/>
  <c r="F36"/>
  <c r="G31"/>
  <c r="G24"/>
  <c r="F24"/>
  <c r="G21"/>
  <c r="G15"/>
  <c r="F15"/>
  <c r="G13"/>
  <c r="G9"/>
  <c r="F9"/>
  <c r="G14" l="1"/>
  <c r="G37"/>
  <c r="G66" s="1"/>
  <c r="G70" s="1"/>
  <c r="G110"/>
  <c r="G115" s="1"/>
  <c r="G96"/>
  <c r="H96"/>
  <c r="H110" s="1"/>
  <c r="H115" s="1"/>
  <c r="H37"/>
  <c r="H66" s="1"/>
  <c r="H70" s="1"/>
  <c r="H11" i="1"/>
  <c r="H33" s="1"/>
  <c r="H42" s="1"/>
  <c r="H46" s="1"/>
  <c r="G11"/>
  <c r="G33" s="1"/>
  <c r="G42" s="1"/>
  <c r="G46" s="1"/>
  <c r="F31" i="15" l="1"/>
  <c r="D224" i="5"/>
  <c r="D222"/>
  <c r="D221"/>
  <c r="D220"/>
  <c r="D219"/>
  <c r="D218"/>
  <c r="D217"/>
  <c r="D201"/>
  <c r="D212"/>
  <c r="F45" i="13"/>
  <c r="F19"/>
  <c r="O23" i="11"/>
  <c r="O16"/>
  <c r="O24" s="1"/>
  <c r="E23"/>
  <c r="D23"/>
  <c r="O15" i="10"/>
  <c r="F75" i="1"/>
  <c r="F64"/>
  <c r="E15" i="10"/>
  <c r="E24" i="11"/>
  <c r="F45" i="1"/>
  <c r="F18"/>
  <c r="F11"/>
  <c r="F33" s="1"/>
  <c r="E23" i="10" l="1"/>
  <c r="O23"/>
  <c r="F42" i="1"/>
  <c r="F46" s="1"/>
  <c r="D226" i="5"/>
  <c r="F46" i="13"/>
  <c r="F71" i="1"/>
  <c r="F76" s="1"/>
  <c r="F84" i="15"/>
  <c r="F88" s="1"/>
  <c r="F78"/>
  <c r="F21"/>
  <c r="F37" s="1"/>
  <c r="F13"/>
  <c r="F14" s="1"/>
  <c r="F114"/>
  <c r="F96"/>
  <c r="F62"/>
  <c r="F59"/>
  <c r="F66" s="1"/>
  <c r="F70" s="1"/>
  <c r="F40"/>
  <c r="F82" l="1"/>
  <c r="O24" i="6"/>
  <c r="C219" i="5"/>
  <c r="C32" i="13"/>
  <c r="D32"/>
  <c r="E32"/>
  <c r="F110" i="15" l="1"/>
  <c r="F115" s="1"/>
  <c r="O14" i="6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23" i="11" l="1"/>
  <c r="C16"/>
  <c r="C22" i="10" l="1"/>
  <c r="C24" i="11"/>
  <c r="D24"/>
  <c r="N23"/>
  <c r="N16"/>
  <c r="M16"/>
  <c r="M24" s="1"/>
  <c r="D22" i="10"/>
  <c r="N22"/>
  <c r="N15"/>
  <c r="D15"/>
  <c r="N24" i="11" l="1"/>
  <c r="N23" i="10"/>
  <c r="D23"/>
  <c r="E114" i="15"/>
  <c r="E104"/>
  <c r="E88"/>
  <c r="E77"/>
  <c r="E82" s="1"/>
  <c r="E69"/>
  <c r="E62"/>
  <c r="E59"/>
  <c r="E53" i="1"/>
  <c r="E42" i="15"/>
  <c r="E51" s="1"/>
  <c r="E40" l="1"/>
  <c r="E36"/>
  <c r="E31"/>
  <c r="E24"/>
  <c r="E21"/>
  <c r="E15"/>
  <c r="E13"/>
  <c r="E9"/>
  <c r="E37" l="1"/>
  <c r="E14"/>
  <c r="E89"/>
  <c r="E96" s="1"/>
  <c r="E110" s="1"/>
  <c r="E115" s="1"/>
  <c r="M22" i="10"/>
  <c r="M15"/>
  <c r="C15"/>
  <c r="C23" s="1"/>
  <c r="D64" i="1"/>
  <c r="D18"/>
  <c r="D114" i="15"/>
  <c r="D104"/>
  <c r="D89"/>
  <c r="D96" s="1"/>
  <c r="D88"/>
  <c r="D77"/>
  <c r="D82" s="1"/>
  <c r="D69"/>
  <c r="D51"/>
  <c r="D62"/>
  <c r="D59"/>
  <c r="D36"/>
  <c r="D31"/>
  <c r="D24"/>
  <c r="D21"/>
  <c r="D13"/>
  <c r="D9"/>
  <c r="C115"/>
  <c r="C70"/>
  <c r="M23" i="10" l="1"/>
  <c r="D14" i="15"/>
  <c r="D110"/>
  <c r="D115" s="1"/>
  <c r="E66"/>
  <c r="E70" s="1"/>
  <c r="D37"/>
  <c r="D66" l="1"/>
  <c r="D70" s="1"/>
  <c r="E41" i="13"/>
  <c r="E45" s="1"/>
  <c r="E38"/>
  <c r="E18"/>
  <c r="E13"/>
  <c r="D45"/>
  <c r="D35"/>
  <c r="D38" s="1"/>
  <c r="D18"/>
  <c r="D13"/>
  <c r="E75" i="1"/>
  <c r="E70"/>
  <c r="E64"/>
  <c r="E45"/>
  <c r="E32"/>
  <c r="E26"/>
  <c r="E18"/>
  <c r="E11"/>
  <c r="D75"/>
  <c r="D70"/>
  <c r="D71" s="1"/>
  <c r="D45"/>
  <c r="D32"/>
  <c r="D26"/>
  <c r="D11"/>
  <c r="D76" l="1"/>
  <c r="E39" i="13"/>
  <c r="E46" s="1"/>
  <c r="D33" i="1"/>
  <c r="D42" s="1"/>
  <c r="D46" s="1"/>
  <c r="D19" i="13"/>
  <c r="E19"/>
  <c r="D39"/>
  <c r="D46" s="1"/>
  <c r="E71" i="1"/>
  <c r="E76" s="1"/>
  <c r="E33"/>
  <c r="E42" s="1"/>
  <c r="E46" s="1"/>
  <c r="C220" i="5"/>
  <c r="C218"/>
  <c r="C212"/>
  <c r="C226" l="1"/>
  <c r="C45" i="13" l="1"/>
  <c r="C35"/>
  <c r="C38" s="1"/>
  <c r="C18"/>
  <c r="C13"/>
  <c r="C39" l="1"/>
  <c r="C46" s="1"/>
  <c r="C19"/>
  <c r="O25" i="6" l="1"/>
  <c r="O26"/>
  <c r="O17"/>
  <c r="O9"/>
  <c r="O10"/>
  <c r="O11"/>
  <c r="O12"/>
  <c r="O13"/>
  <c r="O8"/>
  <c r="O7"/>
  <c r="O6"/>
  <c r="C18" i="1" l="1"/>
  <c r="C53"/>
  <c r="C64" s="1"/>
  <c r="C45" l="1"/>
  <c r="C32"/>
  <c r="C26"/>
  <c r="C11"/>
  <c r="C75"/>
  <c r="C70"/>
  <c r="C33" l="1"/>
  <c r="C42" s="1"/>
  <c r="C46" s="1"/>
  <c r="C71"/>
  <c r="C76" s="1"/>
  <c r="O22" i="6" l="1"/>
  <c r="E21" i="9" l="1"/>
  <c r="E17"/>
  <c r="E14"/>
  <c r="D21"/>
  <c r="C21"/>
  <c r="D17"/>
  <c r="C17"/>
  <c r="D14"/>
  <c r="C14"/>
  <c r="O20" i="6"/>
  <c r="O21"/>
  <c r="N28"/>
  <c r="M28"/>
  <c r="L28"/>
  <c r="K28"/>
  <c r="J28"/>
  <c r="I28"/>
  <c r="H28"/>
  <c r="G28"/>
  <c r="F28"/>
  <c r="E28"/>
  <c r="D28"/>
  <c r="C28"/>
  <c r="O23"/>
  <c r="O19"/>
  <c r="O18"/>
  <c r="N15"/>
  <c r="M15"/>
  <c r="L15"/>
  <c r="K15"/>
  <c r="J15"/>
  <c r="I15"/>
  <c r="H15"/>
  <c r="G15"/>
  <c r="F15"/>
  <c r="E15"/>
  <c r="D15"/>
  <c r="C15"/>
  <c r="C38" i="8"/>
  <c r="M29" i="6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<sst xmlns="http://schemas.openxmlformats.org/spreadsheetml/2006/main" count="992" uniqueCount="526">
  <si>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</si>
  <si>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</si>
  <si>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</si>
  <si>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</si>
  <si>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</si>
  <si>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</si>
  <si>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</si>
  <si>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</si>
  <si>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</si>
  <si>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</si>
  <si>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</si>
  <si>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</si>
  <si>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</si>
  <si>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</si>
  <si>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</si>
  <si>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</si>
  <si>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</si>
  <si>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</si>
  <si>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</si>
  <si>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</si>
  <si>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</si>
  <si>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</si>
  <si>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</si>
  <si>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</si>
  <si>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</si>
  <si>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</si>
  <si>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</si>
  <si>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</si>
  <si>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</si>
  <si>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</si>
  <si>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</si>
  <si>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</si>
  <si>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</si>
  <si>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</si>
  <si>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</si>
  <si>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</si>
  <si>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</si>
  <si>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</si>
  <si>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</si>
  <si>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</si>
  <si>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</si>
  <si>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</si>
  <si>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</si>
  <si>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</si>
  <si>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</si>
  <si>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</si>
  <si>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</si>
  <si>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</si>
  <si>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</si>
  <si>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</si>
  <si>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</si>
  <si>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</si>
  <si>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</si>
  <si>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</si>
  <si>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</si>
  <si>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</si>
  <si>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</si>
  <si>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</si>
  <si>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</si>
  <si>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</si>
  <si>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</si>
  <si>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</si>
  <si>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</si>
  <si>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</si>
  <si>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</si>
  <si>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</si>
  <si>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</si>
  <si>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</si>
  <si>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</si>
  <si>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</si>
  <si>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</si>
  <si>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</si>
  <si>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</si>
  <si>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</si>
  <si>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</si>
  <si>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</si>
  <si>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</si>
  <si>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</si>
  <si>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</si>
  <si>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</si>
  <si>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</si>
  <si>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</si>
  <si>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</si>
  <si>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</si>
  <si>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</si>
  <si>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</si>
  <si>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</si>
  <si>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</si>
  <si>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</si>
  <si>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Működési célú átvett pénzeszközök</t>
  </si>
  <si>
    <t>Finanszírozási bevételek</t>
  </si>
  <si>
    <t>Bevételek összesen: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</si>
  <si>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</si>
  <si>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</si>
  <si>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</si>
  <si>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</si>
  <si>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</si>
  <si>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</si>
  <si>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</si>
  <si>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</si>
  <si>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</si>
  <si>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</si>
  <si>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</si>
  <si>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</si>
  <si>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</si>
  <si>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</si>
  <si>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</si>
  <si>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</si>
  <si>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</si>
  <si>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</si>
  <si>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</si>
  <si>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</si>
  <si>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Tervezett teljes költség Ft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</si>
  <si>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</si>
  <si>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</si>
  <si>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</si>
  <si>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</si>
  <si>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</si>
  <si>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</si>
  <si>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</si>
  <si>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</si>
  <si>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</si>
  <si>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</si>
  <si>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2020. évi előirányzat</t>
  </si>
  <si>
    <t>Belső ellenőrzési feladatok ellátása</t>
  </si>
  <si>
    <t>Erőgazdálkodási tevékenység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</si>
  <si>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</si>
  <si>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</si>
  <si>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</si>
  <si>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</si>
  <si>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</si>
  <si>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</si>
  <si>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</si>
  <si>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</si>
  <si>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</si>
  <si>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</si>
  <si>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</si>
  <si>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</si>
  <si>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</si>
  <si>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</si>
  <si>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</si>
  <si>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</si>
  <si>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</si>
  <si>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</si>
  <si>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</si>
  <si>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</si>
  <si>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</si>
  <si>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</si>
  <si>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</si>
  <si>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</si>
  <si>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</si>
  <si>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</si>
  <si>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</si>
  <si>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</si>
  <si>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</si>
  <si>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</si>
  <si>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</si>
  <si>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</si>
  <si>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</si>
  <si>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</si>
  <si>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</si>
  <si>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</si>
  <si>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</si>
  <si>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</si>
  <si>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</si>
  <si>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</si>
  <si>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</si>
  <si>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</si>
  <si>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</si>
  <si>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</si>
  <si>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</si>
  <si>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</si>
  <si>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</si>
  <si>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</si>
  <si>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</si>
  <si>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</si>
  <si>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</si>
  <si>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</si>
  <si>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</si>
  <si>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</si>
  <si>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</si>
  <si>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</si>
  <si>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</si>
  <si>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</si>
  <si>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</si>
  <si>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</si>
  <si>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</si>
  <si>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</si>
  <si>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</si>
  <si>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</si>
  <si>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</si>
  <si>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</si>
  <si>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</si>
  <si>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</si>
  <si>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</si>
  <si>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</si>
  <si>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</si>
  <si>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</si>
  <si>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</si>
  <si>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</si>
  <si>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</si>
  <si>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</si>
  <si>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</si>
  <si>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</si>
  <si>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</si>
  <si>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</si>
  <si>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</si>
  <si>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</si>
  <si>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</si>
  <si>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</si>
  <si>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</si>
  <si>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</si>
  <si>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</si>
  <si>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</si>
  <si>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</si>
  <si>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</si>
  <si>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</si>
  <si>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</si>
  <si>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</si>
  <si>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</si>
  <si>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</si>
  <si>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</si>
  <si>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</si>
  <si>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</si>
  <si>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</si>
  <si>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</si>
  <si>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</si>
  <si>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</si>
  <si>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</si>
  <si>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</si>
  <si>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</si>
  <si>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</si>
  <si>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</si>
  <si>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</si>
  <si>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</si>
  <si>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</si>
  <si>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</si>
  <si>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</si>
  <si>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</si>
  <si>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</si>
  <si>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</si>
  <si>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</si>
  <si>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</si>
  <si>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</si>
  <si>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</si>
  <si>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</si>
  <si>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</si>
  <si>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</si>
  <si>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</si>
  <si>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</si>
  <si>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</si>
  <si>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</si>
  <si>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</si>
  <si>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</si>
  <si>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</si>
  <si>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</si>
  <si>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</si>
  <si>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</si>
  <si>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</si>
  <si>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</si>
  <si>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</si>
  <si>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</si>
  <si>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</si>
  <si>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</si>
  <si>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</si>
  <si>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</si>
  <si>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</si>
  <si>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Veszprémfajsz Község Önkormányzata bevételek és kiadások forrásonként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</si>
  <si>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</si>
  <si>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</si>
  <si>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</si>
  <si>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</si>
  <si>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</si>
  <si>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</si>
  <si>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</si>
  <si>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</si>
  <si>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</si>
  <si>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</si>
  <si>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</si>
  <si>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</si>
  <si>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</si>
  <si>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</si>
  <si>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</si>
  <si>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</si>
  <si>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</si>
  <si>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</si>
  <si>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</si>
  <si>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</si>
  <si>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</si>
  <si>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</si>
  <si>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</si>
  <si>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</si>
  <si>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</si>
  <si>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</si>
  <si>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</si>
  <si>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</si>
  <si>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</si>
  <si>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</si>
  <si>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</si>
  <si>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</si>
  <si>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</si>
  <si>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</si>
  <si>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</si>
  <si>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</si>
  <si>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</si>
  <si>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</si>
  <si>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</si>
  <si>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</si>
  <si>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</si>
  <si>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</si>
  <si>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</si>
  <si>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</si>
  <si>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</si>
  <si>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</si>
  <si>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</si>
  <si>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</si>
  <si>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</si>
  <si>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</si>
  <si>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</si>
  <si>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2017.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</si>
  <si>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</si>
  <si>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</si>
  <si>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</si>
  <si>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</si>
  <si>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</si>
  <si>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</si>
  <si>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</si>
  <si>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</si>
  <si>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</si>
  <si>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</si>
  <si>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</si>
  <si>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</si>
  <si>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</si>
  <si>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</si>
  <si>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</si>
  <si>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</si>
  <si>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</si>
  <si>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</si>
  <si>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</si>
  <si>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</si>
  <si>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</si>
  <si>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</si>
  <si>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</si>
  <si>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</si>
  <si>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</si>
  <si>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</si>
  <si>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</si>
  <si>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</si>
  <si>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</si>
  <si>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</si>
  <si>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</si>
  <si>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</si>
  <si>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</si>
  <si>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</si>
  <si>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</si>
  <si>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</si>
  <si>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</si>
  <si>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</si>
  <si>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</si>
  <si>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</si>
  <si>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</si>
  <si>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</si>
  <si>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</t>
  </si>
  <si>
    <t>2019. évi eredeti előirányzat (Ft)</t>
  </si>
  <si>
    <t>Egyéb közhatalmi bevételek</t>
  </si>
  <si>
    <t>2017. évi  teljesítés</t>
  </si>
  <si>
    <t>Felhalmozási célú pénzeszköz átadás áht-n belül</t>
  </si>
  <si>
    <t>Finanszírozási kiadások (=54+55) (K9)</t>
  </si>
  <si>
    <t>1.-ből EU-s és hazai társ fin.támogatás</t>
  </si>
  <si>
    <t xml:space="preserve">Fő utcai buszforduló és környezetének fejlesztése, járdakapcsolatok kialakítása, valamint csapadékvízelvezetés építési engedélyezési tervdokumentációjának  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</si>
  <si>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</si>
  <si>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</si>
  <si>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</si>
  <si>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</si>
  <si>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</si>
  <si>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</si>
  <si>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</si>
  <si>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</si>
  <si>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</si>
  <si>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</si>
  <si>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</si>
  <si>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</si>
  <si>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</si>
  <si>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</si>
  <si>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</si>
  <si>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</si>
  <si>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</si>
  <si>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</si>
  <si>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</si>
  <si>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</si>
  <si>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</si>
  <si>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Tervezett felhasználás</t>
  </si>
  <si>
    <t>Veszprémfajsz Község Önkormányzata Támogatási Szerződéssel rendelkező</t>
  </si>
  <si>
    <t>A projekt tervezett megvalósítási ideje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</si>
  <si>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</si>
  <si>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</si>
  <si>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</si>
  <si>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</si>
  <si>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</si>
  <si>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</si>
  <si>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</si>
  <si>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</si>
  <si>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</si>
  <si>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</si>
  <si>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</si>
  <si>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</si>
  <si>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</si>
  <si>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</si>
  <si>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</si>
  <si>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</si>
  <si>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</si>
  <si>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</si>
  <si>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</si>
  <si>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</si>
  <si>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</si>
  <si>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</si>
  <si>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2018. évi  teljesítés</t>
  </si>
  <si>
    <t>I. Működési célú bevételek és kiadások mérlege
(Veszprémfajsz Község Önkormányzata)</t>
  </si>
  <si>
    <t>2018. évi teljesítés (Ft)</t>
  </si>
  <si>
    <t>II. Felhalmozási célú bevételek és kiadások mérlege
(Veszprémfajsz Község Önkormányzata)</t>
  </si>
  <si>
    <t>VP6-19.2.1.-28-1-17. kódszámú támogatás -  Kálvária stációinak felújítása (kormányzati funkció) 082092</t>
  </si>
  <si>
    <t>MFP-ÖTU/2019 kódszámú pályázat - Önkormányzati tulajdonú utak felújítása (hrsz.: 49/4.) kormányzati funkció: 062020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</si>
  <si>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</si>
  <si>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</si>
  <si>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</si>
  <si>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</si>
  <si>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</si>
  <si>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2019. évi módosított előirányzat      (Ft)</t>
  </si>
  <si>
    <t>2020. évi eredeti előirányzat (Ft)</t>
  </si>
  <si>
    <t>2019. évi  módosított előirányzat      (Ft)</t>
  </si>
  <si>
    <t>2020. évi eredeti előirányzat</t>
  </si>
  <si>
    <t>2019. évi módosított előirányzat       (Ft)</t>
  </si>
  <si>
    <t>2017. évi teljesítés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</si>
  <si>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</si>
  <si>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</si>
  <si>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</si>
  <si>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</si>
  <si>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</si>
  <si>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2019. december 31-ig felhasznált</t>
  </si>
  <si>
    <t>VP6-19.2.1.-28-1-17 kódszámú, Veszprémfajszi kálvária stációinak megújítása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</si>
  <si>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</si>
  <si>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</si>
  <si>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</si>
  <si>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</si>
  <si>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</si>
  <si>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</si>
  <si>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</si>
  <si>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</si>
  <si>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Veszprémfajsz Község Önkormányzata 2020. évi kiadások és bevételek rovatonként</t>
  </si>
  <si>
    <t>Beruházások összesen</t>
  </si>
  <si>
    <t>Felújítások összesen</t>
  </si>
  <si>
    <t xml:space="preserve">ebből: a Nemesvámosi Csillagvirág Óvoda és Bölcsőde működéséhez </t>
  </si>
  <si>
    <t>ebből: a Nemesvámosi Közös Önkormányzati Hivatal, a Csillagvirág Óvoda és a védőnői szolgálat előző évi finanszírozás elszámolása</t>
  </si>
  <si>
    <t>K</t>
  </si>
  <si>
    <t>NK</t>
  </si>
  <si>
    <t>Veszprémfajsz Község Önkormányzata 2020. évi kiemelt kiadási előirányzatai kötelező, önként vállalt és államigazgatási feladatok szerinti bontásban (Ft)</t>
  </si>
  <si>
    <t>Előirányzat-felhasználási terv
2020. évre</t>
  </si>
  <si>
    <t xml:space="preserve">8. melléklet a         /2020. (   II.       ) önkormányzati rendelethez </t>
  </si>
  <si>
    <t>2023.</t>
  </si>
  <si>
    <t>E.on villamosenergia szolgáltatás</t>
  </si>
  <si>
    <t>NKM Energia Zrt. Földgáz szolgáltatás</t>
  </si>
  <si>
    <t>Bakonykarszt. Zrt. Víz és szennyvízelv. Szolgáltatás</t>
  </si>
  <si>
    <t>VMJV Veszprém fogászati hozzájárulás</t>
  </si>
  <si>
    <t>NHKV hulladékszállítási közszolgltatás</t>
  </si>
  <si>
    <t>VMJV Vestprém felnőtt és gyermek háziorvosi központi ügyelet</t>
  </si>
  <si>
    <t>Magyar Telekom Nyrt. Mobil telefon szolg.</t>
  </si>
  <si>
    <t>Invitel Távközlési Zrt. Vezetékes telefon és internet</t>
  </si>
  <si>
    <t>Nemesvámos Község Önkormányzata -óvodai nevelési feladatok ellátása</t>
  </si>
  <si>
    <t>Nemesvámos Község Önkormányzata -bölcsődei feladatok ellátása</t>
  </si>
  <si>
    <t>Dr. Mayer József ügyvéd - Újházy Ernő fizetési meghagyással kapcsolatos ügyek</t>
  </si>
  <si>
    <t>UNION Biztosító Zrt. YEW-744 frsz.  YEX-032 frsz. KFB</t>
  </si>
  <si>
    <t>AEGON Biztosító Zrt. Vagyonbiztosítás</t>
  </si>
  <si>
    <t>Hoffmann és Tsa Kft. - Domain név regisztráció</t>
  </si>
  <si>
    <t>Nemesvámos Polgárőr Egyesület -támogatás</t>
  </si>
  <si>
    <t>VMJV Veszprém -családsegítés és Gyermekjóléti feladatok ellátása</t>
  </si>
  <si>
    <t>Bakony Informatika Bt. -webmesteri feladatok, honlap</t>
  </si>
  <si>
    <t>Parrag György EV. Nem közművel összegyűjtött szennyvíz szállítása</t>
  </si>
  <si>
    <t>Veszprémi Tervező Kft. Fő u. 48. kultúrház tetőtér beép. Vizesblokk tervek</t>
  </si>
  <si>
    <t xml:space="preserve">Enyingi Mihály EV. Kálvária Stációk felújítása </t>
  </si>
  <si>
    <t>Libis Péter EV. Kálvária stációk kőműves munka</t>
  </si>
  <si>
    <t>OOK Press Kft. MFP szervízút felújítás tájékoztatás és nyilvánosság</t>
  </si>
  <si>
    <t>Kreatívterv Mérnöki, Szolgáltató Iroda Kft.- szervízút felújítás műszaki ellenőrzés</t>
  </si>
  <si>
    <t>Colas Út Zrt.-szervízút felújítás</t>
  </si>
  <si>
    <t>Horváthné Piszker Zsuzsann ev. Szervízút felújítás-projektmenedzser</t>
  </si>
  <si>
    <t>Planteus Kft. - településképi véleményezési eljárások -főépítészu véleményezés</t>
  </si>
  <si>
    <t>Borsik és Ollram Ker. és Szolg. Bt. elepülésképi véleményezési eljárások -főépítészu véleményezés</t>
  </si>
  <si>
    <t>2019.12.31</t>
  </si>
  <si>
    <t>2020.12.31</t>
  </si>
  <si>
    <t>2023.06.30</t>
  </si>
  <si>
    <t>2020.12.31.</t>
  </si>
  <si>
    <t>2021.06.15.</t>
  </si>
  <si>
    <t>2024.08.22.</t>
  </si>
  <si>
    <t>2020.07.16.</t>
  </si>
  <si>
    <t>x-el jelöltük a határozatlan idejű szerződéseket. Konkrét összeget csak az arra vonatkozó szerződések alapján tüntettünk fel.</t>
  </si>
  <si>
    <t>9. melléklet a /2020. (II... .) önkormányzati rendelethez</t>
  </si>
  <si>
    <t>Veszprémfajsz Község Önkormányzata költségvetési évet követő három év tervezett bevételi előirányzatainak és kiadási előirányzatainak keretszámait az államháztartásról szóló 2011. évi CXCV. törvény  29/A. § szerinti jóváhagyott tervszámoknak megfelelően</t>
  </si>
  <si>
    <t>2019. december 31-ig történt felhasználás</t>
  </si>
  <si>
    <t>10. melléklet a /2020. (II.. .) örnkormányzati rendelethez</t>
  </si>
  <si>
    <t>Teljesítés (Ft) 2020.03.31.</t>
  </si>
  <si>
    <t xml:space="preserve">Kultúrház tetőtérbeépítésének, vizesblokk kialakításának, részbeni átépítésének látványtervei </t>
  </si>
  <si>
    <t>Teljesítés 2020.06.30. (Ft)</t>
  </si>
  <si>
    <t>Ingatlanok értékesítése</t>
  </si>
  <si>
    <t>Felhalmozási célú saját bevételek összesen</t>
  </si>
  <si>
    <t>2020. évi módosított előirányzat 4/2020.(V.14.) ör.  (Ft)</t>
  </si>
  <si>
    <t>ebből: háziorvosi 327 273, fogorvosi 43 180 ügyelet működtetéséhez</t>
  </si>
  <si>
    <t xml:space="preserve">        </t>
  </si>
  <si>
    <t>2019. évi  teljesítés  (Ft)</t>
  </si>
  <si>
    <t>Egyéb kisértékű tárgyieszköz beszerzés (csúszda, parkerdő pavilon, szerszámok)</t>
  </si>
  <si>
    <t>2020. évi módosított előirányzat   7/2020(VIII.25.) (Ft)</t>
  </si>
  <si>
    <t>2019. évi   teljesítés  (Ft)</t>
  </si>
  <si>
    <t>4. melléklet a   /2020. (XI.... .) önkormányzati rendelethez</t>
  </si>
  <si>
    <t>Kálvária kilátó felújítása</t>
  </si>
  <si>
    <t>7.  melléklet a /2020. (XI..... .) önkormányzati rendelethez</t>
  </si>
  <si>
    <t>2020. évi módosított előirányzat 4/2020(V.14.) ör. (Ft)</t>
  </si>
  <si>
    <t>2020. évi módosított előirányzat   7/2020(VIII.25.) ör. (Ft)</t>
  </si>
  <si>
    <t>2020. évi módosított előirányzat    /2020(XI…..) ör. (Ft)</t>
  </si>
  <si>
    <t>2020. évi módosított előirányzat    9/2020(XI.30.) ör.  (Ft)</t>
  </si>
  <si>
    <t>Egyéb külső személyi juttatások</t>
  </si>
  <si>
    <t>1. melléklet a 2/2021. (II.25.) önkormányzati rendelethez</t>
  </si>
  <si>
    <t>2020. évi módosított előirányzat 2/2021.(II.25.) ör.  (Ft)</t>
  </si>
  <si>
    <t>2. melléklet a 2/2021.(II.25.) önkormányzati rendelethez</t>
  </si>
  <si>
    <t>2020. évi módosított előirányzat  2/2021.(II.25.) ör.  (Ft)</t>
  </si>
  <si>
    <t>3.1 melléklet a 2/2021. (II.25.) önkormányzati rendelethez</t>
  </si>
  <si>
    <t>3.2 melléklet a 2/2021. (II.25.) önkormányzati rendelethez</t>
  </si>
  <si>
    <t>4. melléklet a 2/2021.(II.25.) önkormányzati rendelethez</t>
  </si>
  <si>
    <t>5. melléklet a 2/2021.(II.25.)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</si>
</sst>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5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27" fillId="0" borderId="0" xfId="4" applyFont="1" applyFill="1" applyBorder="1" applyAlignment="1">
      <alignment horizontal="center" vertical="center"/>
    </xf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vertical="center"/>
    </xf>
    <xf numFmtId="0" fontId="31" fillId="0" borderId="0" xfId="7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2" fillId="0" borderId="0" xfId="4" applyNumberFormat="1" applyFont="1" applyFill="1" applyBorder="1" applyAlignment="1">
      <alignment horizontal="right"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2" fillId="0" borderId="0" xfId="4" applyNumberFormat="1" applyFont="1" applyFill="1" applyBorder="1" applyAlignment="1">
      <alignment horizontal="right" vertical="center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5" fillId="0" borderId="0" xfId="4" applyNumberFormat="1" applyFont="1" applyFill="1" applyBorder="1" applyAlignment="1">
      <alignment vertical="center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27" fillId="0" borderId="1" xfId="4" applyFont="1" applyFill="1" applyBorder="1" applyAlignment="1">
      <alignment horizontal="center" vertical="center"/>
    </xf>
    <xf numFmtId="0" fontId="36" fillId="0" borderId="1" xfId="0" applyFont="1" applyBorder="1"/>
    <xf numFmtId="0" fontId="36" fillId="0" borderId="1" xfId="0" applyFont="1" applyBorder="1" applyAlignment="1">
      <alignment wrapText="1"/>
    </xf>
    <xf numFmtId="3" fontId="36" fillId="0" borderId="1" xfId="0" applyNumberFormat="1" applyFont="1" applyBorder="1" applyAlignment="1">
      <alignment horizontal="right"/>
    </xf>
    <xf numFmtId="3" fontId="27" fillId="0" borderId="1" xfId="7" applyNumberFormat="1" applyFont="1" applyFill="1" applyBorder="1" applyAlignment="1">
      <alignment horizontal="right" vertical="center"/>
    </xf>
    <xf numFmtId="3" fontId="27" fillId="0" borderId="1" xfId="4" applyNumberFormat="1" applyFont="1" applyFill="1" applyBorder="1" applyAlignment="1">
      <alignment horizontal="right" vertical="center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37" fillId="0" borderId="0" xfId="0" applyNumberFormat="1" applyFont="1" applyFill="1" applyAlignment="1" applyProtection="1">
      <alignment horizontal="center" vertical="center" wrapText="1"/>
    </xf>
    <xf numFmtId="165" fontId="39" fillId="0" borderId="0" xfId="0" applyNumberFormat="1" applyFont="1" applyFill="1" applyAlignment="1" applyProtection="1">
      <alignment horizontal="center" vertical="center" wrapText="1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2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2" borderId="0" xfId="0" applyFill="1"/>
    <xf numFmtId="0" fontId="38" fillId="0" borderId="1" xfId="0" applyFont="1" applyBorder="1"/>
    <xf numFmtId="0" fontId="0" fillId="2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3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2" borderId="1" xfId="0" applyNumberFormat="1" applyFont="1" applyFill="1" applyBorder="1" applyAlignment="1">
      <alignment horizontal="left" wrapText="1"/>
    </xf>
    <xf numFmtId="3" fontId="2" fillId="4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3" fontId="1" fillId="6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7" borderId="0" xfId="0" applyFont="1" applyFill="1" applyBorder="1" applyAlignment="1"/>
    <xf numFmtId="3" fontId="1" fillId="7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right" vertical="center" wrapText="1"/>
    </xf>
    <xf numFmtId="3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 wrapText="1"/>
    </xf>
    <xf numFmtId="0" fontId="1" fillId="8" borderId="0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 wrapText="1"/>
    </xf>
    <xf numFmtId="3" fontId="2" fillId="6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3" fontId="2" fillId="9" borderId="0" xfId="0" applyNumberFormat="1" applyFont="1" applyFill="1" applyBorder="1" applyAlignment="1">
      <alignment horizontal="right" vertical="center"/>
    </xf>
    <xf numFmtId="0" fontId="4" fillId="8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3" fontId="1" fillId="6" borderId="0" xfId="0" applyNumberFormat="1" applyFont="1" applyFill="1" applyBorder="1" applyAlignment="1">
      <alignment horizontal="right" vertical="center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10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 wrapText="1"/>
    </xf>
    <xf numFmtId="0" fontId="42" fillId="0" borderId="0" xfId="8" applyAlignment="1"/>
    <xf numFmtId="3" fontId="2" fillId="2" borderId="0" xfId="0" applyNumberFormat="1" applyFont="1" applyFill="1" applyBorder="1" applyAlignment="1">
      <alignment horizontal="right" vertical="center"/>
    </xf>
    <xf numFmtId="0" fontId="1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vertical="center"/>
    </xf>
    <xf numFmtId="165" fontId="1" fillId="0" borderId="1" xfId="0" applyNumberFormat="1" applyFont="1" applyFill="1" applyBorder="1" applyAlignment="1" applyProtection="1">
      <alignment horizontal="left" vertical="center" wrapText="1" indent="1"/>
    </xf>
    <xf numFmtId="3" fontId="2" fillId="0" borderId="1" xfId="7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 applyProtection="1">
      <alignment horizontal="left" vertical="center" wrapText="1" indent="1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29" fillId="2" borderId="1" xfId="1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0" fillId="2" borderId="1" xfId="0" applyFont="1" applyFill="1" applyBorder="1" applyAlignment="1"/>
    <xf numFmtId="0" fontId="2" fillId="2" borderId="1" xfId="0" applyFont="1" applyFill="1" applyBorder="1" applyAlignment="1"/>
    <xf numFmtId="3" fontId="2" fillId="2" borderId="1" xfId="0" applyNumberFormat="1" applyFont="1" applyFill="1" applyBorder="1" applyAlignment="1">
      <alignment horizontal="right" vertical="center"/>
    </xf>
    <xf numFmtId="0" fontId="43" fillId="2" borderId="1" xfId="0" applyFont="1" applyFill="1" applyBorder="1" applyAlignment="1">
      <alignment wrapText="1"/>
    </xf>
    <xf numFmtId="3" fontId="43" fillId="2" borderId="1" xfId="0" applyNumberFormat="1" applyFont="1" applyFill="1" applyBorder="1" applyAlignment="1"/>
    <xf numFmtId="3" fontId="1" fillId="2" borderId="1" xfId="0" applyNumberFormat="1" applyFont="1" applyFill="1" applyBorder="1" applyAlignment="1">
      <alignment horizontal="right" vertical="center"/>
    </xf>
    <xf numFmtId="3" fontId="2" fillId="6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3" fontId="1" fillId="8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vertical="center"/>
    </xf>
    <xf numFmtId="0" fontId="0" fillId="2" borderId="0" xfId="0" applyFont="1" applyFill="1" applyAlignment="1"/>
    <xf numFmtId="3" fontId="1" fillId="2" borderId="1" xfId="0" applyNumberFormat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right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right" vertical="center"/>
    </xf>
    <xf numFmtId="3" fontId="1" fillId="12" borderId="1" xfId="0" applyNumberFormat="1" applyFont="1" applyFill="1" applyBorder="1" applyAlignment="1">
      <alignment horizontal="right" vertical="center"/>
    </xf>
    <xf numFmtId="0" fontId="4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/>
    </xf>
    <xf numFmtId="3" fontId="2" fillId="13" borderId="1" xfId="0" applyNumberFormat="1" applyFont="1" applyFill="1" applyBorder="1" applyAlignment="1">
      <alignment horizontal="right" vertical="center"/>
    </xf>
    <xf numFmtId="0" fontId="1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165" fontId="0" fillId="0" borderId="0" xfId="0" applyNumberFormat="1" applyFill="1" applyBorder="1" applyAlignment="1" applyProtection="1">
      <alignment vertical="center" wrapText="1"/>
    </xf>
    <xf numFmtId="165" fontId="0" fillId="0" borderId="0" xfId="0" applyNumberFormat="1" applyFill="1" applyBorder="1" applyAlignment="1" applyProtection="1">
      <alignment horizontal="center" vertical="center" wrapText="1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0" fillId="0" borderId="25" xfId="0" applyBorder="1"/>
    <xf numFmtId="0" fontId="38" fillId="2" borderId="1" xfId="0" applyFont="1" applyFill="1" applyBorder="1" applyAlignment="1">
      <alignment horizontal="center" vertical="center" wrapText="1"/>
    </xf>
    <xf numFmtId="3" fontId="38" fillId="0" borderId="0" xfId="9" applyNumberFormat="1" applyFont="1" applyAlignment="1">
      <alignment horizontal="center"/>
    </xf>
    <xf numFmtId="0" fontId="45" fillId="0" borderId="0" xfId="0" applyFont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22" fillId="0" borderId="26" xfId="3" applyFont="1" applyFill="1" applyBorder="1" applyAlignment="1" applyProtection="1">
      <alignment horizontal="left" vertical="center" indent="1"/>
    </xf>
    <xf numFmtId="0" fontId="38" fillId="2" borderId="1" xfId="0" applyFont="1" applyFill="1" applyBorder="1" applyAlignment="1">
      <alignment horizontal="center" vertical="top" wrapText="1"/>
    </xf>
    <xf numFmtId="0" fontId="47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66" fontId="45" fillId="0" borderId="1" xfId="1" applyNumberFormat="1" applyFont="1" applyBorder="1" applyAlignment="1">
      <alignment vertical="center"/>
    </xf>
    <xf numFmtId="0" fontId="49" fillId="0" borderId="0" xfId="0" applyFont="1"/>
    <xf numFmtId="0" fontId="4" fillId="2" borderId="1" xfId="0" applyFont="1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45" fillId="2" borderId="1" xfId="0" applyFont="1" applyFill="1" applyBorder="1"/>
    <xf numFmtId="0" fontId="45" fillId="2" borderId="1" xfId="0" applyFont="1" applyFill="1" applyBorder="1" applyAlignment="1">
      <alignment horizontal="right" vertical="top"/>
    </xf>
    <xf numFmtId="3" fontId="19" fillId="2" borderId="1" xfId="0" applyNumberFormat="1" applyFont="1" applyFill="1" applyBorder="1" applyAlignment="1">
      <alignment horizontal="right" vertical="top"/>
    </xf>
    <xf numFmtId="3" fontId="45" fillId="2" borderId="1" xfId="0" applyNumberFormat="1" applyFont="1" applyFill="1" applyBorder="1" applyAlignment="1">
      <alignment horizontal="right" vertical="top"/>
    </xf>
    <xf numFmtId="3" fontId="45" fillId="2" borderId="1" xfId="0" applyNumberFormat="1" applyFont="1" applyFill="1" applyBorder="1"/>
    <xf numFmtId="3" fontId="19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1" fillId="2" borderId="1" xfId="0" applyFont="1" applyFill="1" applyBorder="1" applyAlignment="1"/>
    <xf numFmtId="3" fontId="52" fillId="2" borderId="1" xfId="0" applyNumberFormat="1" applyFont="1" applyFill="1" applyBorder="1" applyAlignment="1">
      <alignment horizontal="left" wrapText="1"/>
    </xf>
    <xf numFmtId="3" fontId="3" fillId="4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0" fillId="2" borderId="1" xfId="0" applyFont="1" applyFill="1" applyBorder="1" applyAlignment="1">
      <alignment wrapText="1"/>
    </xf>
    <xf numFmtId="3" fontId="50" fillId="2" borderId="1" xfId="0" applyNumberFormat="1" applyFont="1" applyFill="1" applyBorder="1" applyAlignment="1"/>
    <xf numFmtId="0" fontId="3" fillId="11" borderId="1" xfId="0" applyFont="1" applyFill="1" applyBorder="1" applyAlignment="1">
      <alignment vertical="center" wrapText="1"/>
    </xf>
    <xf numFmtId="3" fontId="3" fillId="10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 wrapText="1"/>
    </xf>
    <xf numFmtId="3" fontId="4" fillId="6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3" fillId="12" borderId="1" xfId="0" applyFont="1" applyFill="1" applyBorder="1" applyAlignment="1">
      <alignment vertical="center" wrapText="1"/>
    </xf>
    <xf numFmtId="3" fontId="3" fillId="12" borderId="1" xfId="0" applyNumberFormat="1" applyFont="1" applyFill="1" applyBorder="1" applyAlignment="1">
      <alignment horizontal="right" vertical="center"/>
    </xf>
    <xf numFmtId="3" fontId="4" fillId="12" borderId="1" xfId="0" applyNumberFormat="1" applyFont="1" applyFill="1" applyBorder="1" applyAlignment="1">
      <alignment horizontal="right" vertical="center"/>
    </xf>
    <xf numFmtId="3" fontId="3" fillId="13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/>
    </xf>
    <xf numFmtId="3" fontId="3" fillId="6" borderId="1" xfId="0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vertical="center"/>
    </xf>
    <xf numFmtId="3" fontId="4" fillId="8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3" fillId="14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3" fontId="5" fillId="8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 applyProtection="1">
      <alignment horizontal="justify"/>
      <protection locked="0"/>
    </xf>
    <xf numFmtId="166" fontId="45" fillId="2" borderId="1" xfId="1" applyNumberFormat="1" applyFont="1" applyFill="1" applyBorder="1" applyAlignment="1">
      <alignment vertical="center"/>
    </xf>
    <xf numFmtId="3" fontId="45" fillId="2" borderId="1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 applyProtection="1">
      <alignment horizontal="justify"/>
      <protection locked="0"/>
    </xf>
    <xf numFmtId="166" fontId="19" fillId="2" borderId="1" xfId="1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5" fontId="14" fillId="0" borderId="1" xfId="0" applyNumberFormat="1" applyFont="1" applyFill="1" applyBorder="1" applyAlignment="1" applyProtection="1">
      <alignment horizontal="centerContinuous" vertical="center" wrapText="1"/>
    </xf>
    <xf numFmtId="165" fontId="14" fillId="0" borderId="3" xfId="0" applyNumberFormat="1" applyFont="1" applyFill="1" applyBorder="1" applyAlignment="1" applyProtection="1">
      <alignment horizontal="centerContinuous" vertical="center" wrapText="1"/>
    </xf>
    <xf numFmtId="165" fontId="14" fillId="0" borderId="1" xfId="0" applyNumberFormat="1" applyFont="1" applyFill="1" applyBorder="1" applyAlignment="1" applyProtection="1">
      <alignment horizontal="center" vertical="center" wrapText="1"/>
    </xf>
    <xf numFmtId="165" fontId="54" fillId="0" borderId="1" xfId="0" applyNumberFormat="1" applyFont="1" applyFill="1" applyBorder="1" applyAlignment="1" applyProtection="1">
      <alignment horizontal="left" vertical="center" wrapText="1" indent="1"/>
    </xf>
    <xf numFmtId="3" fontId="45" fillId="0" borderId="1" xfId="0" applyNumberFormat="1" applyFont="1" applyFill="1" applyBorder="1" applyAlignment="1" applyProtection="1">
      <alignment vertical="center" wrapText="1"/>
    </xf>
    <xf numFmtId="165" fontId="53" fillId="0" borderId="1" xfId="0" applyNumberFormat="1" applyFont="1" applyFill="1" applyBorder="1" applyAlignment="1" applyProtection="1">
      <alignment horizontal="center" vertical="center" wrapText="1"/>
    </xf>
    <xf numFmtId="165" fontId="54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Fill="1" applyBorder="1" applyAlignment="1" applyProtection="1">
      <alignment horizontal="left" vertical="center" wrapText="1" indent="1"/>
    </xf>
    <xf numFmtId="3" fontId="19" fillId="0" borderId="1" xfId="0" applyNumberFormat="1" applyFont="1" applyFill="1" applyBorder="1" applyAlignment="1" applyProtection="1">
      <alignment vertical="center" wrapText="1"/>
    </xf>
    <xf numFmtId="165" fontId="19" fillId="0" borderId="1" xfId="0" applyNumberFormat="1" applyFont="1" applyFill="1" applyBorder="1" applyAlignment="1" applyProtection="1">
      <alignment vertical="center" wrapText="1"/>
    </xf>
    <xf numFmtId="165" fontId="15" fillId="0" borderId="1" xfId="0" applyNumberFormat="1" applyFont="1" applyFill="1" applyBorder="1" applyAlignment="1" applyProtection="1">
      <alignment horizontal="left" vertical="center" wrapText="1" indent="1"/>
    </xf>
    <xf numFmtId="3" fontId="19" fillId="0" borderId="1" xfId="0" applyNumberFormat="1" applyFont="1" applyFill="1" applyBorder="1" applyAlignment="1" applyProtection="1">
      <alignment horizontal="right" vertical="center" wrapText="1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165" fontId="55" fillId="0" borderId="1" xfId="0" applyNumberFormat="1" applyFont="1" applyFill="1" applyBorder="1" applyAlignment="1" applyProtection="1">
      <alignment horizontal="left" vertical="center" wrapText="1" indent="1"/>
    </xf>
    <xf numFmtId="165" fontId="16" fillId="0" borderId="1" xfId="0" applyNumberFormat="1" applyFont="1" applyFill="1" applyBorder="1" applyAlignment="1" applyProtection="1">
      <alignment horizontal="left" vertical="center" wrapText="1" indent="1"/>
    </xf>
    <xf numFmtId="165" fontId="16" fillId="0" borderId="1" xfId="0" applyNumberFormat="1" applyFont="1" applyFill="1" applyBorder="1" applyAlignment="1" applyProtection="1">
      <alignment horizontal="left" vertical="center" wrapText="1" indent="2"/>
    </xf>
    <xf numFmtId="165" fontId="54" fillId="0" borderId="1" xfId="0" applyNumberFormat="1" applyFont="1" applyFill="1" applyBorder="1" applyAlignment="1" applyProtection="1">
      <alignment horizontal="left" vertical="center" wrapText="1" indent="2"/>
    </xf>
    <xf numFmtId="3" fontId="3" fillId="0" borderId="1" xfId="0" applyNumberFormat="1" applyFont="1" applyFill="1" applyBorder="1" applyAlignment="1" applyProtection="1">
      <alignment horizontal="right" vertical="center" wrapText="1" indent="1"/>
    </xf>
    <xf numFmtId="0" fontId="56" fillId="0" borderId="0" xfId="0" applyFont="1" applyAlignment="1">
      <alignment wrapText="1"/>
    </xf>
    <xf numFmtId="0" fontId="47" fillId="0" borderId="1" xfId="0" applyFont="1" applyBorder="1" applyAlignment="1">
      <alignment wrapText="1"/>
    </xf>
    <xf numFmtId="0" fontId="56" fillId="2" borderId="0" xfId="0" applyFont="1" applyFill="1" applyBorder="1"/>
    <xf numFmtId="0" fontId="49" fillId="2" borderId="0" xfId="0" applyFont="1" applyFill="1" applyBorder="1"/>
    <xf numFmtId="0" fontId="57" fillId="0" borderId="1" xfId="0" applyFont="1" applyBorder="1" applyAlignment="1">
      <alignment wrapText="1"/>
    </xf>
    <xf numFmtId="0" fontId="58" fillId="0" borderId="1" xfId="0" applyFont="1" applyBorder="1" applyAlignment="1">
      <alignment wrapText="1"/>
    </xf>
    <xf numFmtId="0" fontId="59" fillId="0" borderId="1" xfId="0" applyFont="1" applyBorder="1"/>
    <xf numFmtId="0" fontId="58" fillId="0" borderId="1" xfId="0" applyFont="1" applyBorder="1"/>
    <xf numFmtId="0" fontId="57" fillId="0" borderId="1" xfId="0" applyFont="1" applyBorder="1"/>
    <xf numFmtId="0" fontId="57" fillId="0" borderId="1" xfId="0" applyFont="1" applyFill="1" applyBorder="1" applyAlignment="1">
      <alignment wrapText="1"/>
    </xf>
    <xf numFmtId="0" fontId="57" fillId="0" borderId="1" xfId="0" applyFont="1" applyFill="1" applyBorder="1"/>
    <xf numFmtId="0" fontId="49" fillId="0" borderId="1" xfId="0" applyFont="1" applyBorder="1"/>
    <xf numFmtId="3" fontId="59" fillId="2" borderId="0" xfId="0" applyNumberFormat="1" applyFont="1" applyFill="1" applyBorder="1"/>
    <xf numFmtId="0" fontId="58" fillId="0" borderId="1" xfId="0" applyFont="1" applyFill="1" applyBorder="1"/>
    <xf numFmtId="0" fontId="58" fillId="0" borderId="1" xfId="0" applyFont="1" applyFill="1" applyBorder="1" applyAlignment="1">
      <alignment wrapText="1"/>
    </xf>
    <xf numFmtId="0" fontId="58" fillId="3" borderId="1" xfId="0" applyFont="1" applyFill="1" applyBorder="1"/>
    <xf numFmtId="0" fontId="58" fillId="2" borderId="1" xfId="0" applyFont="1" applyFill="1" applyBorder="1"/>
    <xf numFmtId="0" fontId="57" fillId="2" borderId="1" xfId="0" applyFont="1" applyFill="1" applyBorder="1" applyAlignment="1">
      <alignment wrapText="1"/>
    </xf>
    <xf numFmtId="0" fontId="57" fillId="2" borderId="1" xfId="0" applyFont="1" applyFill="1" applyBorder="1"/>
    <xf numFmtId="3" fontId="59" fillId="0" borderId="1" xfId="0" applyNumberFormat="1" applyFont="1" applyBorder="1"/>
    <xf numFmtId="3" fontId="57" fillId="0" borderId="1" xfId="0" applyNumberFormat="1" applyFont="1" applyBorder="1"/>
    <xf numFmtId="3" fontId="49" fillId="0" borderId="1" xfId="0" applyNumberFormat="1" applyFont="1" applyBorder="1"/>
    <xf numFmtId="0" fontId="49" fillId="2" borderId="1" xfId="0" applyFont="1" applyFill="1" applyBorder="1"/>
    <xf numFmtId="0" fontId="54" fillId="0" borderId="2" xfId="3" applyFont="1" applyFill="1" applyBorder="1" applyAlignment="1" applyProtection="1">
      <alignment horizontal="left" vertical="center" wrapText="1" indent="1"/>
    </xf>
    <xf numFmtId="3" fontId="54" fillId="0" borderId="2" xfId="3" applyNumberFormat="1" applyFont="1" applyFill="1" applyBorder="1" applyAlignment="1" applyProtection="1">
      <alignment vertical="center"/>
      <protection locked="0"/>
    </xf>
    <xf numFmtId="3" fontId="54" fillId="0" borderId="16" xfId="3" applyNumberFormat="1" applyFont="1" applyFill="1" applyBorder="1" applyAlignment="1" applyProtection="1">
      <alignment vertical="center"/>
    </xf>
    <xf numFmtId="0" fontId="54" fillId="0" borderId="1" xfId="3" applyFont="1" applyFill="1" applyBorder="1" applyAlignment="1" applyProtection="1">
      <alignment horizontal="left" vertical="center" wrapText="1" indent="1"/>
    </xf>
    <xf numFmtId="3" fontId="54" fillId="0" borderId="1" xfId="3" applyNumberFormat="1" applyFont="1" applyFill="1" applyBorder="1" applyAlignment="1" applyProtection="1">
      <alignment vertical="center"/>
      <protection locked="0"/>
    </xf>
    <xf numFmtId="3" fontId="54" fillId="0" borderId="10" xfId="3" applyNumberFormat="1" applyFont="1" applyFill="1" applyBorder="1" applyAlignment="1" applyProtection="1">
      <alignment vertical="center"/>
    </xf>
    <xf numFmtId="0" fontId="54" fillId="0" borderId="8" xfId="3" applyFont="1" applyFill="1" applyBorder="1" applyAlignment="1" applyProtection="1">
      <alignment horizontal="left" vertical="center" wrapText="1" indent="1"/>
    </xf>
    <xf numFmtId="3" fontId="54" fillId="0" borderId="8" xfId="3" applyNumberFormat="1" applyFont="1" applyFill="1" applyBorder="1" applyAlignment="1" applyProtection="1">
      <alignment vertical="center"/>
      <protection locked="0"/>
    </xf>
    <xf numFmtId="3" fontId="54" fillId="0" borderId="17" xfId="3" applyNumberFormat="1" applyFont="1" applyFill="1" applyBorder="1" applyAlignment="1" applyProtection="1">
      <alignment vertical="center"/>
    </xf>
    <xf numFmtId="0" fontId="54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4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2" borderId="1" xfId="1" applyNumberFormat="1" applyFont="1" applyFill="1" applyBorder="1" applyAlignment="1">
      <alignment vertical="center"/>
    </xf>
    <xf numFmtId="0" fontId="54" fillId="0" borderId="27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9" fillId="2" borderId="1" xfId="0" applyNumberFormat="1" applyFont="1" applyFill="1" applyBorder="1"/>
    <xf numFmtId="0" fontId="59" fillId="2" borderId="1" xfId="0" applyFont="1" applyFill="1" applyBorder="1"/>
    <xf numFmtId="3" fontId="57" fillId="2" borderId="1" xfId="0" applyNumberFormat="1" applyFont="1" applyFill="1" applyBorder="1"/>
    <xf numFmtId="0" fontId="2" fillId="2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165" fontId="61" fillId="0" borderId="1" xfId="0" applyNumberFormat="1" applyFont="1" applyFill="1" applyBorder="1" applyAlignment="1" applyProtection="1">
      <alignment horizontal="center" vertical="center" wrapText="1"/>
    </xf>
    <xf numFmtId="165" fontId="9" fillId="0" borderId="1" xfId="0" applyNumberFormat="1" applyFont="1" applyFill="1" applyBorder="1" applyAlignment="1" applyProtection="1">
      <alignment horizontal="center" vertical="center" wrapText="1"/>
    </xf>
    <xf numFmtId="165" fontId="9" fillId="0" borderId="1" xfId="0" applyNumberFormat="1" applyFont="1" applyFill="1" applyBorder="1" applyAlignment="1" applyProtection="1">
      <alignment horizontal="center" vertical="center"/>
    </xf>
    <xf numFmtId="165" fontId="62" fillId="0" borderId="1" xfId="0" applyNumberFormat="1" applyFont="1" applyFill="1" applyBorder="1" applyAlignment="1" applyProtection="1">
      <alignment horizontal="center" vertical="center"/>
    </xf>
    <xf numFmtId="3" fontId="62" fillId="0" borderId="1" xfId="0" applyNumberFormat="1" applyFont="1" applyFill="1" applyBorder="1" applyAlignment="1" applyProtection="1">
      <alignment horizontal="center" vertical="center"/>
    </xf>
    <xf numFmtId="3" fontId="9" fillId="0" borderId="1" xfId="0" applyNumberFormat="1" applyFont="1" applyFill="1" applyBorder="1" applyAlignment="1" applyProtection="1">
      <alignment horizontal="center" vertical="center"/>
    </xf>
    <xf numFmtId="3" fontId="4" fillId="2" borderId="3" xfId="0" applyNumberFormat="1" applyFont="1" applyFill="1" applyBorder="1" applyAlignment="1">
      <alignment horizontal="right" vertical="top" wrapText="1"/>
    </xf>
    <xf numFmtId="3" fontId="4" fillId="2" borderId="0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center" vertical="top" wrapText="1"/>
    </xf>
    <xf numFmtId="166" fontId="29" fillId="2" borderId="3" xfId="1" applyNumberFormat="1" applyFont="1" applyFill="1" applyBorder="1" applyAlignment="1">
      <alignment vertical="center"/>
    </xf>
    <xf numFmtId="166" fontId="45" fillId="2" borderId="3" xfId="1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2" borderId="3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2" borderId="3" xfId="0" applyNumberFormat="1" applyFont="1" applyFill="1" applyBorder="1"/>
    <xf numFmtId="0" fontId="45" fillId="2" borderId="3" xfId="0" applyFont="1" applyFill="1" applyBorder="1"/>
    <xf numFmtId="3" fontId="19" fillId="2" borderId="3" xfId="0" applyNumberFormat="1" applyFont="1" applyFill="1" applyBorder="1" applyAlignment="1">
      <alignment horizontal="right" vertical="top"/>
    </xf>
    <xf numFmtId="3" fontId="45" fillId="2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" fillId="2" borderId="28" xfId="0" applyNumberFormat="1" applyFont="1" applyFill="1" applyBorder="1" applyAlignment="1">
      <alignment horizontal="right" vertical="top" wrapText="1"/>
    </xf>
    <xf numFmtId="3" fontId="45" fillId="2" borderId="1" xfId="0" applyNumberFormat="1" applyFont="1" applyFill="1" applyBorder="1" applyAlignment="1">
      <alignment vertical="top"/>
    </xf>
    <xf numFmtId="0" fontId="45" fillId="2" borderId="1" xfId="0" applyFont="1" applyFill="1" applyBorder="1" applyAlignment="1">
      <alignment vertical="top"/>
    </xf>
    <xf numFmtId="0" fontId="45" fillId="2" borderId="3" xfId="0" applyFont="1" applyFill="1" applyBorder="1" applyAlignment="1">
      <alignment vertical="top"/>
    </xf>
    <xf numFmtId="166" fontId="45" fillId="0" borderId="1" xfId="1" applyNumberFormat="1" applyFont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wrapText="1"/>
    </xf>
    <xf numFmtId="0" fontId="1" fillId="0" borderId="1" xfId="6" applyFont="1" applyFill="1" applyBorder="1" applyAlignment="1">
      <alignment horizontal="center" vertical="center" textRotation="90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/>
    </xf>
    <xf numFmtId="3" fontId="47" fillId="0" borderId="1" xfId="2" applyNumberFormat="1" applyFont="1" applyBorder="1" applyAlignment="1">
      <alignment horizontal="right" vertical="center" indent="1"/>
    </xf>
    <xf numFmtId="166" fontId="48" fillId="0" borderId="1" xfId="1" applyNumberFormat="1" applyFont="1" applyBorder="1" applyAlignment="1">
      <alignment vertical="center"/>
    </xf>
    <xf numFmtId="3" fontId="48" fillId="0" borderId="1" xfId="1" applyNumberFormat="1" applyFont="1" applyBorder="1" applyAlignment="1">
      <alignment horizontal="center" vertical="center"/>
    </xf>
    <xf numFmtId="164" fontId="48" fillId="0" borderId="1" xfId="1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 applyProtection="1">
      <alignment horizontal="left" vertical="center" wrapText="1" indent="1"/>
    </xf>
    <xf numFmtId="4" fontId="19" fillId="0" borderId="1" xfId="0" applyNumberFormat="1" applyFont="1" applyFill="1" applyBorder="1" applyAlignment="1" applyProtection="1">
      <alignment horizontal="right" vertical="center" wrapText="1"/>
    </xf>
    <xf numFmtId="10" fontId="45" fillId="0" borderId="1" xfId="0" applyNumberFormat="1" applyFont="1" applyBorder="1" applyAlignment="1">
      <alignment horizontal="center" vertical="center"/>
    </xf>
    <xf numFmtId="10" fontId="48" fillId="0" borderId="1" xfId="0" applyNumberFormat="1" applyFont="1" applyBorder="1" applyAlignment="1">
      <alignment horizontal="center" vertical="center"/>
    </xf>
    <xf numFmtId="10" fontId="63" fillId="0" borderId="1" xfId="0" applyNumberFormat="1" applyFont="1" applyBorder="1" applyAlignment="1">
      <alignment horizontal="center" vertical="center"/>
    </xf>
    <xf numFmtId="0" fontId="58" fillId="0" borderId="24" xfId="0" applyFont="1" applyBorder="1"/>
    <xf numFmtId="0" fontId="58" fillId="0" borderId="0" xfId="0" applyFont="1" applyBorder="1"/>
    <xf numFmtId="0" fontId="1" fillId="0" borderId="29" xfId="0" applyFont="1" applyBorder="1" applyAlignment="1">
      <alignment vertical="center"/>
    </xf>
    <xf numFmtId="3" fontId="3" fillId="2" borderId="1" xfId="0" applyNumberFormat="1" applyFont="1" applyFill="1" applyBorder="1" applyAlignment="1">
      <alignment horizontal="right" vertical="center" wrapText="1"/>
    </xf>
    <xf numFmtId="0" fontId="1" fillId="0" borderId="1" xfId="6" applyFont="1" applyFill="1" applyBorder="1" applyAlignment="1">
      <alignment horizontal="center" vertical="center" wrapText="1"/>
    </xf>
    <xf numFmtId="0" fontId="27" fillId="0" borderId="1" xfId="4" applyFont="1" applyFill="1" applyBorder="1" applyAlignment="1">
      <alignment horizontal="center" vertical="center" wrapText="1"/>
    </xf>
    <xf numFmtId="14" fontId="31" fillId="0" borderId="0" xfId="7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7" applyNumberFormat="1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49" fontId="1" fillId="0" borderId="1" xfId="4" applyNumberFormat="1" applyFont="1" applyFill="1" applyBorder="1" applyAlignment="1">
      <alignment horizontal="center" vertical="center" wrapText="1"/>
    </xf>
    <xf numFmtId="0" fontId="41" fillId="0" borderId="0" xfId="0" applyFont="1" applyBorder="1"/>
    <xf numFmtId="3" fontId="2" fillId="0" borderId="0" xfId="4" applyNumberFormat="1" applyFont="1" applyFill="1" applyBorder="1" applyAlignment="1">
      <alignment horizontal="right" vertical="center"/>
    </xf>
    <xf numFmtId="49" fontId="2" fillId="0" borderId="0" xfId="4" applyNumberFormat="1" applyFont="1" applyFill="1" applyBorder="1" applyAlignment="1">
      <alignment horizontal="center" vertical="center" wrapText="1"/>
    </xf>
    <xf numFmtId="3" fontId="47" fillId="0" borderId="1" xfId="9" applyNumberFormat="1" applyFont="1" applyBorder="1" applyAlignment="1">
      <alignment horizontal="center"/>
    </xf>
    <xf numFmtId="3" fontId="47" fillId="0" borderId="1" xfId="9" applyNumberFormat="1" applyFont="1" applyBorder="1" applyAlignment="1">
      <alignment horizontal="center" wrapText="1"/>
    </xf>
    <xf numFmtId="3" fontId="47" fillId="0" borderId="3" xfId="9" applyNumberFormat="1" applyFont="1" applyBorder="1" applyAlignment="1">
      <alignment horizontal="center" wrapText="1"/>
    </xf>
    <xf numFmtId="0" fontId="64" fillId="0" borderId="1" xfId="0" applyFont="1" applyBorder="1" applyAlignment="1">
      <alignment horizontal="center"/>
    </xf>
    <xf numFmtId="0" fontId="59" fillId="0" borderId="1" xfId="0" applyFont="1" applyBorder="1" applyAlignment="1">
      <alignment wrapText="1"/>
    </xf>
    <xf numFmtId="0" fontId="47" fillId="0" borderId="1" xfId="0" applyFont="1" applyBorder="1"/>
    <xf numFmtId="3" fontId="47" fillId="0" borderId="1" xfId="0" applyNumberFormat="1" applyFont="1" applyBorder="1"/>
    <xf numFmtId="0" fontId="0" fillId="0" borderId="0" xfId="0" applyAlignment="1"/>
    <xf numFmtId="0" fontId="0" fillId="0" borderId="0" xfId="0" applyAlignment="1">
      <alignment horizontal="right" vertical="center"/>
    </xf>
    <xf numFmtId="0" fontId="49" fillId="0" borderId="0" xfId="0" applyFont="1" applyAlignment="1">
      <alignment horizontal="center" vertical="center" wrapText="1"/>
    </xf>
    <xf numFmtId="3" fontId="4" fillId="2" borderId="30" xfId="0" applyNumberFormat="1" applyFont="1" applyFill="1" applyBorder="1" applyAlignment="1">
      <alignment horizontal="right" vertical="top" wrapText="1"/>
    </xf>
    <xf numFmtId="0" fontId="0" fillId="0" borderId="1" xfId="0" applyFont="1" applyBorder="1" applyAlignment="1"/>
    <xf numFmtId="0" fontId="10" fillId="0" borderId="1" xfId="0" applyFont="1" applyBorder="1" applyAlignment="1"/>
    <xf numFmtId="3" fontId="45" fillId="0" borderId="1" xfId="0" applyNumberFormat="1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2" fillId="2" borderId="0" xfId="0" applyFont="1" applyFill="1" applyBorder="1" applyAlignment="1">
      <alignment horizontal="center" vertical="center" wrapText="1"/>
    </xf>
    <xf numFmtId="166" fontId="29" fillId="2" borderId="0" xfId="1" applyNumberFormat="1" applyFont="1" applyFill="1" applyBorder="1" applyAlignment="1">
      <alignment vertical="center"/>
    </xf>
    <xf numFmtId="166" fontId="45" fillId="2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vertical="center"/>
    </xf>
    <xf numFmtId="3" fontId="45" fillId="2" borderId="0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3" fontId="3" fillId="0" borderId="3" xfId="0" applyNumberFormat="1" applyFont="1" applyFill="1" applyBorder="1" applyAlignment="1">
      <alignment horizontal="right" vertical="top" wrapText="1"/>
    </xf>
    <xf numFmtId="0" fontId="0" fillId="0" borderId="0" xfId="0" applyFill="1"/>
    <xf numFmtId="1" fontId="12" fillId="0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right" vertical="top"/>
    </xf>
    <xf numFmtId="3" fontId="19" fillId="0" borderId="3" xfId="0" applyNumberFormat="1" applyFont="1" applyFill="1" applyBorder="1" applyAlignment="1">
      <alignment horizontal="right" vertical="top"/>
    </xf>
    <xf numFmtId="3" fontId="19" fillId="0" borderId="1" xfId="0" applyNumberFormat="1" applyFont="1" applyFill="1" applyBorder="1"/>
    <xf numFmtId="3" fontId="19" fillId="0" borderId="3" xfId="0" applyNumberFormat="1" applyFont="1" applyFill="1" applyBorder="1"/>
    <xf numFmtId="0" fontId="47" fillId="2" borderId="22" xfId="0" applyFont="1" applyFill="1" applyBorder="1" applyAlignment="1">
      <alignment horizontal="center" wrapText="1"/>
    </xf>
    <xf numFmtId="0" fontId="49" fillId="2" borderId="22" xfId="0" applyFont="1" applyFill="1" applyBorder="1" applyAlignment="1"/>
    <xf numFmtId="0" fontId="49" fillId="0" borderId="22" xfId="0" applyFont="1" applyBorder="1" applyAlignment="1"/>
    <xf numFmtId="0" fontId="0" fillId="0" borderId="22" xfId="0" applyBorder="1" applyAlignment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/>
    <xf numFmtId="0" fontId="11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165" fontId="15" fillId="0" borderId="1" xfId="0" applyNumberFormat="1" applyFont="1" applyFill="1" applyBorder="1" applyAlignment="1" applyProtection="1">
      <alignment horizontal="center" vertical="center" wrapText="1"/>
    </xf>
    <xf numFmtId="165" fontId="40" fillId="0" borderId="0" xfId="0" applyNumberFormat="1" applyFont="1" applyFill="1" applyBorder="1" applyAlignment="1" applyProtection="1">
      <alignment horizontal="center" vertical="center" wrapText="1"/>
    </xf>
    <xf numFmtId="165" fontId="14" fillId="0" borderId="1" xfId="0" applyNumberFormat="1" applyFont="1" applyFill="1" applyBorder="1" applyAlignment="1" applyProtection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1" fillId="0" borderId="0" xfId="0" applyNumberFormat="1" applyFont="1" applyFill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65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165" fontId="21" fillId="0" borderId="1" xfId="0" applyNumberFormat="1" applyFont="1" applyFill="1" applyBorder="1" applyAlignment="1" applyProtection="1">
      <alignment horizontal="center" vertical="center" wrapText="1"/>
    </xf>
    <xf numFmtId="165" fontId="14" fillId="0" borderId="3" xfId="0" applyNumberFormat="1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14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8" fillId="2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11" fillId="0" borderId="0" xfId="0" applyFont="1" applyBorder="1" applyAlignment="1">
      <alignment horizontal="right" vertical="center"/>
    </xf>
    <xf numFmtId="0" fontId="15" fillId="0" borderId="0" xfId="3" applyFont="1" applyFill="1" applyAlignment="1" applyProtection="1">
      <alignment horizontal="center" wrapText="1"/>
    </xf>
    <xf numFmtId="0" fontId="15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60" fillId="0" borderId="14" xfId="3" applyFont="1" applyFill="1" applyBorder="1" applyAlignment="1" applyProtection="1">
      <alignment horizontal="left" vertical="center" indent="1"/>
    </xf>
    <xf numFmtId="0" fontId="60" fillId="0" borderId="4" xfId="3" applyFont="1" applyFill="1" applyBorder="1" applyAlignment="1" applyProtection="1">
      <alignment horizontal="left" vertical="center" indent="1"/>
    </xf>
    <xf numFmtId="0" fontId="60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3" fontId="1" fillId="0" borderId="0" xfId="5" applyNumberFormat="1" applyFont="1" applyAlignment="1">
      <alignment horizontal="right"/>
    </xf>
    <xf numFmtId="0" fontId="4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4" applyFont="1" applyFill="1" applyBorder="1" applyAlignment="1">
      <alignment horizontal="center" vertical="center"/>
    </xf>
    <xf numFmtId="0" fontId="27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7" fillId="0" borderId="0" xfId="4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center" wrapText="1"/>
    </xf>
    <xf numFmtId="0" fontId="0" fillId="2" borderId="22" xfId="0" applyFill="1" applyBorder="1" applyAlignment="1"/>
    <xf numFmtId="0" fontId="46" fillId="0" borderId="0" xfId="0" applyFont="1" applyAlignment="1">
      <alignment horizontal="right" vertical="center"/>
    </xf>
    <xf numFmtId="3" fontId="47" fillId="0" borderId="0" xfId="9" applyNumberFormat="1" applyFont="1" applyAlignment="1">
      <alignment horizontal="center"/>
    </xf>
    <xf numFmtId="3" fontId="47" fillId="0" borderId="25" xfId="9" applyNumberFormat="1" applyFont="1" applyBorder="1" applyAlignment="1">
      <alignment horizontal="center"/>
    </xf>
    <xf numFmtId="3" fontId="47" fillId="0" borderId="0" xfId="9" applyNumberFormat="1" applyFont="1" applyAlignment="1">
      <alignment horizontal="left" wrapText="1"/>
    </xf>
    <xf numFmtId="3" fontId="47" fillId="0" borderId="25" xfId="9" applyNumberFormat="1" applyFont="1" applyBorder="1" applyAlignment="1">
      <alignment horizontal="left" wrapText="1"/>
    </xf>
    <xf numFmtId="0" fontId="64" fillId="0" borderId="23" xfId="0" applyFont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3" fontId="19" fillId="0" borderId="1" xfId="0" applyNumberFormat="1" applyFont="1" applyFill="1" applyBorder="1" applyAlignment="1">
      <alignment vertical="center"/>
    </xf>
    <xf numFmtId="166" fontId="19" fillId="0" borderId="1" xfId="1" applyNumberFormat="1" applyFont="1" applyFill="1" applyBorder="1" applyAlignment="1">
      <alignment vertical="center"/>
    </xf>
    <xf numFmtId="166" fontId="19" fillId="0" borderId="3" xfId="1" applyNumberFormat="1" applyFont="1" applyFill="1" applyBorder="1" applyAlignment="1">
      <alignment vertical="center"/>
    </xf>
    <xf numFmtId="166" fontId="19" fillId="0" borderId="0" xfId="1" applyNumberFormat="1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3" fontId="19" fillId="0" borderId="24" xfId="0" applyNumberFormat="1" applyFont="1" applyFill="1" applyBorder="1" applyAlignment="1">
      <alignment vertical="center"/>
    </xf>
    <xf numFmtId="166" fontId="19" fillId="0" borderId="24" xfId="1" applyNumberFormat="1" applyFont="1" applyFill="1" applyBorder="1" applyAlignment="1">
      <alignment vertical="center"/>
    </xf>
    <xf numFmtId="0" fontId="19" fillId="0" borderId="0" xfId="0" applyFont="1" applyFill="1"/>
    <xf numFmtId="3" fontId="45" fillId="0" borderId="1" xfId="0" applyNumberFormat="1" applyFont="1" applyFill="1" applyBorder="1" applyAlignment="1">
      <alignment vertical="center"/>
    </xf>
    <xf numFmtId="3" fontId="19" fillId="0" borderId="3" xfId="0" applyNumberFormat="1" applyFont="1" applyFill="1" applyBorder="1" applyAlignment="1">
      <alignment vertical="center"/>
    </xf>
    <xf numFmtId="3" fontId="19" fillId="0" borderId="0" xfId="0" applyNumberFormat="1" applyFont="1" applyFill="1" applyBorder="1" applyAlignment="1">
      <alignment vertical="center"/>
    </xf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56"/>
  <sheetViews>
    <sheetView view="pageBreakPreview" zoomScale="60" zoomScaleNormal="100" workbookViewId="0">
      <selection activeCell="J43" sqref="J43"/>
    </sheetView>
  </sheetViews>
  <sheetFormatPr defaultColWidth="14.44140625" defaultRowHeight="14.4"/>
  <cols>
    <col min="1" max="1" width="3.6640625" style="115" customWidth="1"/>
    <col min="2" max="2" width="37.5546875" style="115" customWidth="1"/>
    <col min="3" max="3" width="14.44140625" style="115"/>
    <col min="4" max="4" width="13.33203125" style="115" customWidth="1"/>
    <col min="5" max="5" width="13.33203125" style="115" hidden="1" customWidth="1"/>
    <col min="6" max="6" width="16.88671875" style="115" hidden="1" customWidth="1"/>
    <col min="7" max="9" width="16.88671875" style="115" customWidth="1"/>
    <col min="10" max="12" width="18.5546875" style="115" customWidth="1"/>
    <col min="13" max="24" width="8" style="115" customWidth="1"/>
    <col min="25" max="16384" width="14.44140625" style="115"/>
  </cols>
  <sheetData>
    <row r="1" spans="1:17" ht="16.5" customHeight="1">
      <c r="A1" s="185"/>
      <c r="B1" s="441" t="s">
        <v>518</v>
      </c>
      <c r="C1" s="442"/>
      <c r="D1" s="442"/>
      <c r="E1" s="442"/>
      <c r="F1" s="443"/>
      <c r="G1" s="443"/>
      <c r="H1" s="443"/>
      <c r="I1" s="443"/>
      <c r="J1" s="443"/>
      <c r="K1" s="443"/>
      <c r="L1" s="443"/>
    </row>
    <row r="2" spans="1:17" ht="29.4" customHeight="1">
      <c r="A2" s="150"/>
      <c r="B2" s="437" t="s">
        <v>271</v>
      </c>
      <c r="C2" s="438"/>
      <c r="D2" s="438"/>
      <c r="E2" s="438"/>
      <c r="F2" s="439"/>
      <c r="G2" s="439"/>
      <c r="H2" s="439"/>
      <c r="I2" s="439"/>
      <c r="J2" s="440"/>
      <c r="K2" s="440"/>
      <c r="L2" s="417"/>
    </row>
    <row r="3" spans="1:17" ht="12.75" customHeight="1">
      <c r="A3" s="4"/>
      <c r="B3" s="4"/>
      <c r="C3" s="186"/>
      <c r="D3" s="186"/>
      <c r="E3" s="173"/>
      <c r="F3" s="173"/>
      <c r="G3" s="173"/>
      <c r="H3" s="173"/>
      <c r="I3" s="173"/>
      <c r="J3" s="410"/>
      <c r="K3" s="410"/>
      <c r="L3" s="410"/>
    </row>
    <row r="4" spans="1:17" ht="77.25" customHeight="1">
      <c r="A4" s="4"/>
      <c r="B4" s="233"/>
      <c r="C4" s="340" t="s">
        <v>365</v>
      </c>
      <c r="D4" s="340" t="s">
        <v>418</v>
      </c>
      <c r="E4" s="187" t="s">
        <v>363</v>
      </c>
      <c r="F4" s="378" t="s">
        <v>427</v>
      </c>
      <c r="G4" s="379" t="s">
        <v>506</v>
      </c>
      <c r="H4" s="379" t="s">
        <v>428</v>
      </c>
      <c r="I4" s="378" t="s">
        <v>503</v>
      </c>
      <c r="J4" s="379" t="s">
        <v>514</v>
      </c>
      <c r="K4" s="379" t="s">
        <v>516</v>
      </c>
      <c r="L4" s="379" t="s">
        <v>519</v>
      </c>
    </row>
    <row r="5" spans="1:17" ht="36" customHeight="1">
      <c r="A5" s="4"/>
      <c r="B5" s="164" t="s">
        <v>0</v>
      </c>
      <c r="C5" s="234"/>
      <c r="D5" s="234"/>
      <c r="E5" s="235"/>
      <c r="F5" s="235"/>
      <c r="G5" s="235"/>
      <c r="H5" s="235"/>
      <c r="I5" s="235"/>
      <c r="J5" s="410"/>
      <c r="K5" s="410"/>
      <c r="L5" s="410"/>
    </row>
    <row r="6" spans="1:17" ht="30.75" customHeight="1">
      <c r="A6" s="4">
        <v>1</v>
      </c>
      <c r="B6" s="236" t="s">
        <v>443</v>
      </c>
      <c r="C6" s="237">
        <v>11634487</v>
      </c>
      <c r="D6" s="237">
        <v>11212646</v>
      </c>
      <c r="E6" s="237">
        <v>11303314</v>
      </c>
      <c r="F6" s="237">
        <v>11860819</v>
      </c>
      <c r="G6" s="237">
        <v>11860819</v>
      </c>
      <c r="H6" s="237">
        <v>12085176</v>
      </c>
      <c r="I6" s="237">
        <v>12085176</v>
      </c>
      <c r="J6" s="413">
        <f>SUM('2 bev kiad részletes'!J11)</f>
        <v>12085176</v>
      </c>
      <c r="K6" s="413">
        <f>SUM('2 bev kiad részletes'!K11)</f>
        <v>12305716</v>
      </c>
      <c r="L6" s="413">
        <f>SUM('2 bev kiad részletes'!L11)</f>
        <v>12305716</v>
      </c>
      <c r="Q6" s="115" t="s">
        <v>505</v>
      </c>
    </row>
    <row r="7" spans="1:17" ht="31.5" customHeight="1">
      <c r="A7" s="4">
        <v>2</v>
      </c>
      <c r="B7" s="369" t="s">
        <v>444</v>
      </c>
      <c r="C7" s="238">
        <v>891565</v>
      </c>
      <c r="D7" s="238">
        <v>0</v>
      </c>
      <c r="E7" s="238">
        <v>7587776</v>
      </c>
      <c r="F7" s="238">
        <v>25248385</v>
      </c>
      <c r="G7" s="238">
        <v>21539026</v>
      </c>
      <c r="H7" s="238">
        <v>2849999</v>
      </c>
      <c r="I7" s="238">
        <v>3709359</v>
      </c>
      <c r="J7" s="413">
        <v>3709359</v>
      </c>
      <c r="K7" s="413">
        <v>3709359</v>
      </c>
      <c r="L7" s="413">
        <v>859360</v>
      </c>
    </row>
    <row r="8" spans="1:17" ht="24" customHeight="1">
      <c r="A8" s="4">
        <v>3</v>
      </c>
      <c r="B8" s="239" t="s">
        <v>249</v>
      </c>
      <c r="C8" s="238">
        <v>7241765</v>
      </c>
      <c r="D8" s="238">
        <v>5258677</v>
      </c>
      <c r="E8" s="238">
        <v>6500000</v>
      </c>
      <c r="F8" s="238">
        <v>6500000</v>
      </c>
      <c r="G8" s="238">
        <v>8210132</v>
      </c>
      <c r="H8" s="238">
        <v>7110000</v>
      </c>
      <c r="I8" s="238">
        <v>5810000</v>
      </c>
      <c r="J8" s="413">
        <v>5810000</v>
      </c>
      <c r="K8" s="413">
        <v>7377217</v>
      </c>
      <c r="L8" s="413">
        <v>7349889</v>
      </c>
    </row>
    <row r="9" spans="1:17" ht="28.5" customHeight="1">
      <c r="A9" s="4">
        <v>4</v>
      </c>
      <c r="B9" s="240" t="s">
        <v>9</v>
      </c>
      <c r="C9" s="238">
        <v>706612</v>
      </c>
      <c r="D9" s="238">
        <v>1035715</v>
      </c>
      <c r="E9" s="238">
        <v>560000</v>
      </c>
      <c r="F9" s="238">
        <v>643200</v>
      </c>
      <c r="G9" s="238">
        <v>829031</v>
      </c>
      <c r="H9" s="238">
        <v>550000</v>
      </c>
      <c r="I9" s="238">
        <v>550000</v>
      </c>
      <c r="J9" s="413">
        <v>550000</v>
      </c>
      <c r="K9" s="413">
        <v>550000</v>
      </c>
      <c r="L9" s="413">
        <v>990158</v>
      </c>
    </row>
    <row r="10" spans="1:17" ht="32.25" customHeight="1">
      <c r="A10" s="4">
        <v>5</v>
      </c>
      <c r="B10" s="241" t="s">
        <v>250</v>
      </c>
      <c r="C10" s="242">
        <v>0</v>
      </c>
      <c r="D10" s="242">
        <v>0</v>
      </c>
      <c r="E10" s="242">
        <v>0</v>
      </c>
      <c r="F10" s="242">
        <v>0</v>
      </c>
      <c r="G10" s="242">
        <v>0</v>
      </c>
      <c r="H10" s="242">
        <v>0</v>
      </c>
      <c r="I10" s="242">
        <v>0</v>
      </c>
      <c r="J10" s="413">
        <v>0</v>
      </c>
      <c r="K10" s="413">
        <v>0</v>
      </c>
      <c r="L10" s="413">
        <v>0</v>
      </c>
    </row>
    <row r="11" spans="1:17" ht="32.25" customHeight="1">
      <c r="A11" s="4">
        <v>6</v>
      </c>
      <c r="B11" s="241" t="s">
        <v>445</v>
      </c>
      <c r="C11" s="242">
        <v>0</v>
      </c>
      <c r="D11" s="242">
        <v>0</v>
      </c>
      <c r="E11" s="242">
        <v>0</v>
      </c>
      <c r="F11" s="242">
        <v>0</v>
      </c>
      <c r="G11" s="242">
        <v>19412</v>
      </c>
      <c r="H11" s="242">
        <v>0</v>
      </c>
      <c r="I11" s="242">
        <v>0</v>
      </c>
      <c r="J11" s="413">
        <v>0</v>
      </c>
      <c r="K11" s="413">
        <v>0</v>
      </c>
      <c r="L11" s="413">
        <v>0</v>
      </c>
    </row>
    <row r="12" spans="1:17" ht="23.25" customHeight="1">
      <c r="A12" s="4">
        <v>7</v>
      </c>
      <c r="B12" s="241" t="s">
        <v>252</v>
      </c>
      <c r="C12" s="242">
        <v>0</v>
      </c>
      <c r="D12" s="242">
        <v>0</v>
      </c>
      <c r="E12" s="242">
        <v>0</v>
      </c>
      <c r="F12" s="242">
        <v>0</v>
      </c>
      <c r="G12" s="242">
        <v>0</v>
      </c>
      <c r="H12" s="242">
        <v>0</v>
      </c>
      <c r="I12" s="242">
        <v>0</v>
      </c>
      <c r="J12" s="413">
        <v>270000</v>
      </c>
      <c r="K12" s="413">
        <v>270000</v>
      </c>
      <c r="L12" s="413">
        <v>270000</v>
      </c>
    </row>
    <row r="13" spans="1:17" s="511" customFormat="1" ht="30" customHeight="1">
      <c r="A13" s="508">
        <v>8</v>
      </c>
      <c r="B13" s="509" t="s">
        <v>253</v>
      </c>
      <c r="C13" s="510">
        <f t="shared" ref="C13" si="0">SUM(C6:C12)</f>
        <v>20474429</v>
      </c>
      <c r="D13" s="510">
        <f t="shared" ref="D13:E13" si="1">SUM(D6:D12)</f>
        <v>17507038</v>
      </c>
      <c r="E13" s="510">
        <f t="shared" si="1"/>
        <v>25951090</v>
      </c>
      <c r="F13" s="510">
        <f t="shared" ref="F13:L13" si="2">SUM(F6:F12)</f>
        <v>44252404</v>
      </c>
      <c r="G13" s="510">
        <f t="shared" si="2"/>
        <v>42458420</v>
      </c>
      <c r="H13" s="510">
        <f t="shared" si="2"/>
        <v>22595175</v>
      </c>
      <c r="I13" s="510">
        <f t="shared" si="2"/>
        <v>22154535</v>
      </c>
      <c r="J13" s="510">
        <f t="shared" si="2"/>
        <v>22424535</v>
      </c>
      <c r="K13" s="510">
        <f t="shared" si="2"/>
        <v>24212292</v>
      </c>
      <c r="L13" s="510">
        <f t="shared" si="2"/>
        <v>21775123</v>
      </c>
    </row>
    <row r="14" spans="1:17" ht="34.5" customHeight="1">
      <c r="A14" s="118">
        <v>9</v>
      </c>
      <c r="B14" s="245" t="s">
        <v>254</v>
      </c>
      <c r="C14" s="246"/>
      <c r="D14" s="246"/>
      <c r="E14" s="246"/>
      <c r="F14" s="246"/>
      <c r="G14" s="246"/>
      <c r="H14" s="246"/>
      <c r="I14" s="246"/>
      <c r="J14" s="410"/>
      <c r="K14" s="410"/>
      <c r="L14" s="410"/>
    </row>
    <row r="15" spans="1:17" ht="45" customHeight="1">
      <c r="A15" s="4">
        <v>10</v>
      </c>
      <c r="B15" s="247" t="s">
        <v>13</v>
      </c>
      <c r="C15" s="248">
        <v>547138</v>
      </c>
      <c r="D15" s="248">
        <v>452133</v>
      </c>
      <c r="E15" s="248">
        <v>0</v>
      </c>
      <c r="F15" s="248">
        <v>0</v>
      </c>
      <c r="G15" s="248">
        <v>483407</v>
      </c>
      <c r="H15" s="248">
        <v>0</v>
      </c>
      <c r="I15" s="248">
        <v>0</v>
      </c>
      <c r="J15" s="412">
        <v>0</v>
      </c>
      <c r="K15" s="412">
        <v>0</v>
      </c>
      <c r="L15" s="412">
        <v>471012</v>
      </c>
    </row>
    <row r="16" spans="1:17" ht="18" customHeight="1">
      <c r="A16" s="4">
        <v>12</v>
      </c>
      <c r="B16" s="249" t="s">
        <v>14</v>
      </c>
      <c r="C16" s="250">
        <v>44442816</v>
      </c>
      <c r="D16" s="250">
        <v>18370981</v>
      </c>
      <c r="E16" s="250">
        <v>10195694</v>
      </c>
      <c r="F16" s="250">
        <v>10195694</v>
      </c>
      <c r="G16" s="250">
        <v>10195694</v>
      </c>
      <c r="H16" s="250">
        <v>30343461</v>
      </c>
      <c r="I16" s="250">
        <v>30343461</v>
      </c>
      <c r="J16" s="412">
        <v>30343461</v>
      </c>
      <c r="K16" s="412">
        <v>30343461</v>
      </c>
      <c r="L16" s="412">
        <v>29805609</v>
      </c>
    </row>
    <row r="17" spans="1:12" ht="18" customHeight="1">
      <c r="A17" s="4">
        <v>13</v>
      </c>
      <c r="B17" s="249" t="s">
        <v>255</v>
      </c>
      <c r="C17" s="250">
        <v>0</v>
      </c>
      <c r="D17" s="250">
        <v>0</v>
      </c>
      <c r="E17" s="250">
        <v>0</v>
      </c>
      <c r="F17" s="250">
        <v>0</v>
      </c>
      <c r="G17" s="250">
        <v>0</v>
      </c>
      <c r="H17" s="250">
        <v>0</v>
      </c>
      <c r="I17" s="250">
        <v>0</v>
      </c>
      <c r="J17" s="412">
        <v>0</v>
      </c>
      <c r="K17" s="412">
        <v>0</v>
      </c>
      <c r="L17" s="412"/>
    </row>
    <row r="18" spans="1:12" s="511" customFormat="1" ht="22.5" customHeight="1">
      <c r="A18" s="508">
        <v>14</v>
      </c>
      <c r="B18" s="509" t="s">
        <v>15</v>
      </c>
      <c r="C18" s="512">
        <f t="shared" ref="C18" si="3">SUM(C15:C17)</f>
        <v>44989954</v>
      </c>
      <c r="D18" s="512">
        <f t="shared" ref="D18:E18" si="4">SUM(D15:D17)</f>
        <v>18823114</v>
      </c>
      <c r="E18" s="512">
        <f t="shared" si="4"/>
        <v>10195694</v>
      </c>
      <c r="F18" s="512">
        <f>SUM(F15:F17)</f>
        <v>10195694</v>
      </c>
      <c r="G18" s="512">
        <f t="shared" ref="G18:L18" si="5">SUM(G15:G17)</f>
        <v>10679101</v>
      </c>
      <c r="H18" s="512">
        <f t="shared" si="5"/>
        <v>30343461</v>
      </c>
      <c r="I18" s="512">
        <f t="shared" si="5"/>
        <v>30343461</v>
      </c>
      <c r="J18" s="512">
        <f t="shared" si="5"/>
        <v>30343461</v>
      </c>
      <c r="K18" s="512">
        <f t="shared" si="5"/>
        <v>30343461</v>
      </c>
      <c r="L18" s="512">
        <f t="shared" si="5"/>
        <v>30276621</v>
      </c>
    </row>
    <row r="19" spans="1:12" s="511" customFormat="1" ht="19.5" customHeight="1">
      <c r="A19" s="513">
        <v>15</v>
      </c>
      <c r="B19" s="514" t="s">
        <v>16</v>
      </c>
      <c r="C19" s="510">
        <f t="shared" ref="C19" si="6">SUM(C13,C18)</f>
        <v>65464383</v>
      </c>
      <c r="D19" s="510">
        <f t="shared" ref="D19:E19" si="7">SUM(D13,D18)</f>
        <v>36330152</v>
      </c>
      <c r="E19" s="510">
        <f t="shared" si="7"/>
        <v>36146784</v>
      </c>
      <c r="F19" s="510">
        <f t="shared" ref="F19:L19" si="8">SUM(F13,F18)</f>
        <v>54448098</v>
      </c>
      <c r="G19" s="510">
        <f t="shared" si="8"/>
        <v>53137521</v>
      </c>
      <c r="H19" s="510">
        <f t="shared" si="8"/>
        <v>52938636</v>
      </c>
      <c r="I19" s="510">
        <f t="shared" si="8"/>
        <v>52497996</v>
      </c>
      <c r="J19" s="510">
        <f t="shared" si="8"/>
        <v>52767996</v>
      </c>
      <c r="K19" s="510">
        <f t="shared" si="8"/>
        <v>54555753</v>
      </c>
      <c r="L19" s="510">
        <f t="shared" si="8"/>
        <v>52051744</v>
      </c>
    </row>
    <row r="20" spans="1:12" ht="18" customHeight="1">
      <c r="A20" s="4"/>
      <c r="B20" s="233"/>
      <c r="C20" s="250"/>
      <c r="D20" s="250"/>
      <c r="E20" s="250"/>
      <c r="F20" s="250"/>
      <c r="G20" s="250"/>
      <c r="H20" s="250"/>
      <c r="I20" s="250"/>
      <c r="J20" s="411"/>
      <c r="K20" s="411"/>
      <c r="L20" s="411"/>
    </row>
    <row r="21" spans="1:12" ht="25.5" customHeight="1">
      <c r="A21" s="4"/>
      <c r="B21" s="164"/>
      <c r="C21" s="250"/>
      <c r="D21" s="250"/>
      <c r="E21" s="250"/>
      <c r="F21" s="250"/>
      <c r="G21" s="250"/>
      <c r="H21" s="250"/>
      <c r="I21" s="250"/>
      <c r="J21" s="411"/>
      <c r="K21" s="411"/>
      <c r="L21" s="411"/>
    </row>
    <row r="22" spans="1:12" ht="19.5" customHeight="1">
      <c r="A22" s="4"/>
      <c r="B22" s="164" t="s">
        <v>17</v>
      </c>
      <c r="C22" s="250"/>
      <c r="D22" s="250"/>
      <c r="E22" s="250"/>
      <c r="F22" s="250"/>
      <c r="G22" s="250"/>
      <c r="H22" s="250"/>
      <c r="I22" s="250"/>
      <c r="J22" s="411"/>
      <c r="K22" s="411"/>
      <c r="L22" s="411"/>
    </row>
    <row r="23" spans="1:12" ht="19.5" customHeight="1">
      <c r="A23" s="4">
        <v>1</v>
      </c>
      <c r="B23" s="249" t="s">
        <v>256</v>
      </c>
      <c r="C23" s="250">
        <v>4517266</v>
      </c>
      <c r="D23" s="250">
        <v>4772514</v>
      </c>
      <c r="E23" s="250">
        <v>4588648</v>
      </c>
      <c r="F23" s="250">
        <v>4612848</v>
      </c>
      <c r="G23" s="250">
        <v>4605725</v>
      </c>
      <c r="H23" s="250">
        <v>4737024</v>
      </c>
      <c r="I23" s="250">
        <v>4987024</v>
      </c>
      <c r="J23" s="414">
        <v>4987024</v>
      </c>
      <c r="K23" s="414">
        <v>4991024</v>
      </c>
      <c r="L23" s="414">
        <v>5148079</v>
      </c>
    </row>
    <row r="24" spans="1:12" ht="19.5" customHeight="1">
      <c r="A24" s="4">
        <v>2</v>
      </c>
      <c r="B24" s="249" t="s">
        <v>257</v>
      </c>
      <c r="C24" s="250">
        <v>974326</v>
      </c>
      <c r="D24" s="250">
        <v>937020</v>
      </c>
      <c r="E24" s="250">
        <v>890000</v>
      </c>
      <c r="F24" s="250">
        <v>890000</v>
      </c>
      <c r="G24" s="250">
        <v>853113</v>
      </c>
      <c r="H24" s="250">
        <v>822688</v>
      </c>
      <c r="I24" s="250">
        <v>822688</v>
      </c>
      <c r="J24" s="414">
        <v>822688</v>
      </c>
      <c r="K24" s="414">
        <v>822688</v>
      </c>
      <c r="L24" s="414">
        <v>822688</v>
      </c>
    </row>
    <row r="25" spans="1:12" ht="19.5" customHeight="1">
      <c r="A25" s="4">
        <v>3</v>
      </c>
      <c r="B25" s="249" t="s">
        <v>19</v>
      </c>
      <c r="C25" s="250">
        <v>6357942</v>
      </c>
      <c r="D25" s="250">
        <v>4403765</v>
      </c>
      <c r="E25" s="250">
        <v>5710000</v>
      </c>
      <c r="F25" s="250">
        <v>7457835</v>
      </c>
      <c r="G25" s="250">
        <v>5824024</v>
      </c>
      <c r="H25" s="250">
        <v>6921098</v>
      </c>
      <c r="I25" s="250">
        <v>6921098</v>
      </c>
      <c r="J25" s="414">
        <v>7941964</v>
      </c>
      <c r="K25" s="414">
        <v>7941964</v>
      </c>
      <c r="L25" s="414">
        <v>8436903</v>
      </c>
    </row>
    <row r="26" spans="1:12" ht="19.5" customHeight="1">
      <c r="A26" s="4">
        <v>4</v>
      </c>
      <c r="B26" s="249" t="s">
        <v>20</v>
      </c>
      <c r="C26" s="250">
        <v>397170</v>
      </c>
      <c r="D26" s="250">
        <v>0</v>
      </c>
      <c r="E26" s="250">
        <v>0</v>
      </c>
      <c r="F26" s="250">
        <v>159758</v>
      </c>
      <c r="G26" s="250">
        <v>159758</v>
      </c>
      <c r="H26" s="250">
        <v>0</v>
      </c>
      <c r="I26" s="250">
        <v>0</v>
      </c>
      <c r="J26" s="414">
        <v>0</v>
      </c>
      <c r="K26" s="414">
        <v>0</v>
      </c>
      <c r="L26" s="414">
        <v>0</v>
      </c>
    </row>
    <row r="27" spans="1:12" ht="31.5" customHeight="1">
      <c r="A27" s="4">
        <v>5</v>
      </c>
      <c r="B27" s="249" t="s">
        <v>258</v>
      </c>
      <c r="C27" s="250">
        <v>1191000</v>
      </c>
      <c r="D27" s="250">
        <v>855000</v>
      </c>
      <c r="E27" s="250">
        <v>1274500</v>
      </c>
      <c r="F27" s="250">
        <v>1253500</v>
      </c>
      <c r="G27" s="250">
        <v>1220000</v>
      </c>
      <c r="H27" s="250">
        <v>891000</v>
      </c>
      <c r="I27" s="250">
        <v>891000</v>
      </c>
      <c r="J27" s="414">
        <v>891000</v>
      </c>
      <c r="K27" s="414">
        <v>919000</v>
      </c>
      <c r="L27" s="414">
        <v>761945</v>
      </c>
    </row>
    <row r="28" spans="1:12" ht="25.5" customHeight="1">
      <c r="A28" s="4">
        <v>6</v>
      </c>
      <c r="B28" s="249" t="s">
        <v>259</v>
      </c>
      <c r="C28" s="250"/>
      <c r="D28" s="250"/>
      <c r="E28" s="250"/>
      <c r="F28" s="250"/>
      <c r="G28" s="250"/>
      <c r="H28" s="250"/>
      <c r="I28" s="250"/>
      <c r="J28" s="414"/>
      <c r="K28" s="414"/>
      <c r="L28" s="414"/>
    </row>
    <row r="29" spans="1:12" ht="31.5" customHeight="1">
      <c r="A29" s="4">
        <v>7</v>
      </c>
      <c r="B29" s="249" t="s">
        <v>21</v>
      </c>
      <c r="C29" s="250">
        <v>4733628</v>
      </c>
      <c r="D29" s="250">
        <v>4861139</v>
      </c>
      <c r="E29" s="250">
        <v>5075553</v>
      </c>
      <c r="F29" s="250">
        <v>5175412</v>
      </c>
      <c r="G29" s="250">
        <v>5175412</v>
      </c>
      <c r="H29" s="250">
        <v>5322756</v>
      </c>
      <c r="I29" s="250">
        <v>5348434</v>
      </c>
      <c r="J29" s="414">
        <v>5444121</v>
      </c>
      <c r="K29" s="414">
        <v>5444121</v>
      </c>
      <c r="L29" s="414">
        <v>5444121</v>
      </c>
    </row>
    <row r="30" spans="1:12" ht="43.5" customHeight="1">
      <c r="A30" s="4">
        <v>8</v>
      </c>
      <c r="B30" s="249" t="s">
        <v>22</v>
      </c>
      <c r="C30" s="250">
        <v>72000</v>
      </c>
      <c r="D30" s="250">
        <v>98000</v>
      </c>
      <c r="E30" s="250">
        <v>130000</v>
      </c>
      <c r="F30" s="250">
        <v>130000</v>
      </c>
      <c r="G30" s="250">
        <v>92000</v>
      </c>
      <c r="H30" s="250">
        <v>130000</v>
      </c>
      <c r="I30" s="250">
        <v>130000</v>
      </c>
      <c r="J30" s="414">
        <v>130000</v>
      </c>
      <c r="K30" s="414">
        <v>130000</v>
      </c>
      <c r="L30" s="414">
        <v>130000</v>
      </c>
    </row>
    <row r="31" spans="1:12" ht="19.5" customHeight="1">
      <c r="A31" s="4">
        <v>9</v>
      </c>
      <c r="B31" s="249" t="s">
        <v>23</v>
      </c>
      <c r="C31" s="250"/>
      <c r="D31" s="250"/>
      <c r="E31" s="250">
        <v>1369947</v>
      </c>
      <c r="F31" s="250">
        <v>0</v>
      </c>
      <c r="G31" s="250">
        <v>0</v>
      </c>
      <c r="H31" s="250">
        <v>3890560</v>
      </c>
      <c r="I31" s="250">
        <v>2314882</v>
      </c>
      <c r="J31" s="414">
        <v>1198329</v>
      </c>
      <c r="K31" s="414">
        <v>2954086</v>
      </c>
      <c r="L31" s="414">
        <v>2805137</v>
      </c>
    </row>
    <row r="32" spans="1:12" ht="19.5" customHeight="1">
      <c r="A32" s="188">
        <v>10</v>
      </c>
      <c r="B32" s="255" t="s">
        <v>24</v>
      </c>
      <c r="C32" s="256">
        <f t="shared" ref="C32" si="9">SUM(C23:C31)</f>
        <v>18243332</v>
      </c>
      <c r="D32" s="256">
        <f t="shared" ref="D32:E32" si="10">SUM(D23:D31)</f>
        <v>15927438</v>
      </c>
      <c r="E32" s="256">
        <f t="shared" si="10"/>
        <v>19038648</v>
      </c>
      <c r="F32" s="256">
        <f>SUM(F23:F31)</f>
        <v>19679353</v>
      </c>
      <c r="G32" s="256">
        <f t="shared" ref="G32:L32" si="11">SUM(G23:G31)</f>
        <v>17930032</v>
      </c>
      <c r="H32" s="256">
        <f t="shared" si="11"/>
        <v>22715126</v>
      </c>
      <c r="I32" s="256">
        <f t="shared" si="11"/>
        <v>21415126</v>
      </c>
      <c r="J32" s="256">
        <f t="shared" si="11"/>
        <v>21415126</v>
      </c>
      <c r="K32" s="256">
        <f t="shared" si="11"/>
        <v>23202883</v>
      </c>
      <c r="L32" s="256">
        <f t="shared" si="11"/>
        <v>23548873</v>
      </c>
    </row>
    <row r="33" spans="1:12" ht="19.5" customHeight="1">
      <c r="A33" s="189">
        <v>11</v>
      </c>
      <c r="B33" s="257" t="s">
        <v>260</v>
      </c>
      <c r="C33" s="250">
        <v>1546223</v>
      </c>
      <c r="D33" s="250">
        <v>9769648</v>
      </c>
      <c r="E33" s="250">
        <v>1651000</v>
      </c>
      <c r="F33" s="250">
        <v>1867000</v>
      </c>
      <c r="G33" s="250">
        <v>1820733</v>
      </c>
      <c r="H33" s="250">
        <v>1754000</v>
      </c>
      <c r="I33" s="250">
        <v>1754000</v>
      </c>
      <c r="J33" s="414">
        <v>1884000</v>
      </c>
      <c r="K33" s="414">
        <v>1884000</v>
      </c>
      <c r="L33" s="414">
        <v>1884000</v>
      </c>
    </row>
    <row r="34" spans="1:12" ht="19.5" customHeight="1">
      <c r="A34" s="4">
        <v>12</v>
      </c>
      <c r="B34" s="259" t="s">
        <v>171</v>
      </c>
      <c r="C34" s="250">
        <v>26818539</v>
      </c>
      <c r="D34" s="250">
        <v>0</v>
      </c>
      <c r="E34" s="250">
        <v>3413000</v>
      </c>
      <c r="F34" s="250">
        <v>21606823</v>
      </c>
      <c r="G34" s="250">
        <v>2571750</v>
      </c>
      <c r="H34" s="250">
        <v>18735073</v>
      </c>
      <c r="I34" s="250">
        <v>19771393</v>
      </c>
      <c r="J34" s="414">
        <v>19771393</v>
      </c>
      <c r="K34" s="414">
        <v>20977893</v>
      </c>
      <c r="L34" s="414">
        <v>20977893</v>
      </c>
    </row>
    <row r="35" spans="1:12" ht="30.75" customHeight="1">
      <c r="A35" s="4">
        <v>13</v>
      </c>
      <c r="B35" s="249" t="s">
        <v>25</v>
      </c>
      <c r="C35" s="250">
        <f>SUM('[1]2.bevételek kiad. int.'!G77)</f>
        <v>0</v>
      </c>
      <c r="D35" s="250">
        <f>SUM('[1]2.bevételek kiad. int.'!J77)</f>
        <v>0</v>
      </c>
      <c r="E35" s="250">
        <v>1758</v>
      </c>
      <c r="F35" s="250">
        <v>0</v>
      </c>
      <c r="G35" s="250">
        <v>0</v>
      </c>
      <c r="H35" s="250">
        <v>0</v>
      </c>
      <c r="I35" s="250">
        <v>0</v>
      </c>
      <c r="J35" s="414">
        <v>0</v>
      </c>
      <c r="K35" s="414">
        <v>0</v>
      </c>
      <c r="L35" s="414">
        <v>0</v>
      </c>
    </row>
    <row r="36" spans="1:12" ht="34.5" customHeight="1">
      <c r="A36" s="4">
        <v>14</v>
      </c>
      <c r="B36" s="249" t="s">
        <v>26</v>
      </c>
      <c r="C36" s="250">
        <v>0</v>
      </c>
      <c r="D36" s="250">
        <v>0</v>
      </c>
      <c r="E36" s="250">
        <v>0</v>
      </c>
      <c r="F36" s="250">
        <v>0</v>
      </c>
      <c r="G36" s="250">
        <v>19412</v>
      </c>
      <c r="H36" s="250">
        <v>0</v>
      </c>
      <c r="I36" s="250">
        <v>0</v>
      </c>
      <c r="J36" s="414">
        <v>0</v>
      </c>
      <c r="K36" s="414">
        <v>0</v>
      </c>
      <c r="L36" s="414">
        <v>0</v>
      </c>
    </row>
    <row r="37" spans="1:12" ht="19.5" customHeight="1">
      <c r="A37" s="4">
        <v>15</v>
      </c>
      <c r="B37" s="249" t="s">
        <v>27</v>
      </c>
      <c r="C37" s="250"/>
      <c r="D37" s="250">
        <v>0</v>
      </c>
      <c r="E37" s="250">
        <v>11590245</v>
      </c>
      <c r="F37" s="250">
        <v>10842789</v>
      </c>
      <c r="G37" s="250">
        <v>0</v>
      </c>
      <c r="H37" s="250">
        <v>9251030</v>
      </c>
      <c r="I37" s="250">
        <v>9074070</v>
      </c>
      <c r="J37" s="414">
        <v>9214070</v>
      </c>
      <c r="K37" s="414">
        <v>8007540</v>
      </c>
      <c r="L37" s="414">
        <v>5157571</v>
      </c>
    </row>
    <row r="38" spans="1:12" ht="19.5" customHeight="1">
      <c r="A38" s="188">
        <v>16</v>
      </c>
      <c r="B38" s="255" t="s">
        <v>28</v>
      </c>
      <c r="C38" s="256">
        <f t="shared" ref="C38" si="12">SUM(C33:C37)</f>
        <v>28364762</v>
      </c>
      <c r="D38" s="256">
        <f t="shared" ref="D38:E38" si="13">SUM(D33:D37)</f>
        <v>9769648</v>
      </c>
      <c r="E38" s="256">
        <f t="shared" si="13"/>
        <v>16656003</v>
      </c>
      <c r="F38" s="256">
        <f>SUM(F33:F37)</f>
        <v>34316612</v>
      </c>
      <c r="G38" s="256">
        <f t="shared" ref="G38:L38" si="14">SUM(G33:G37)</f>
        <v>4411895</v>
      </c>
      <c r="H38" s="256">
        <f t="shared" si="14"/>
        <v>29740103</v>
      </c>
      <c r="I38" s="256">
        <f t="shared" si="14"/>
        <v>30599463</v>
      </c>
      <c r="J38" s="256">
        <f t="shared" si="14"/>
        <v>30869463</v>
      </c>
      <c r="K38" s="256">
        <f t="shared" si="14"/>
        <v>30869433</v>
      </c>
      <c r="L38" s="256">
        <f t="shared" si="14"/>
        <v>28019464</v>
      </c>
    </row>
    <row r="39" spans="1:12" s="511" customFormat="1" ht="19.5" customHeight="1">
      <c r="A39" s="515">
        <v>17</v>
      </c>
      <c r="B39" s="516" t="s">
        <v>66</v>
      </c>
      <c r="C39" s="510">
        <f t="shared" ref="C39:E39" si="15">SUM(C32,C38)</f>
        <v>46608094</v>
      </c>
      <c r="D39" s="510">
        <f t="shared" si="15"/>
        <v>25697086</v>
      </c>
      <c r="E39" s="510">
        <f t="shared" si="15"/>
        <v>35694651</v>
      </c>
      <c r="F39" s="510">
        <f>SUM(F32,F38)</f>
        <v>53995965</v>
      </c>
      <c r="G39" s="510">
        <f t="shared" ref="G39:K39" si="16">SUM(G32,G38)</f>
        <v>22341927</v>
      </c>
      <c r="H39" s="510">
        <f t="shared" si="16"/>
        <v>52455229</v>
      </c>
      <c r="I39" s="510">
        <f t="shared" si="16"/>
        <v>52014589</v>
      </c>
      <c r="J39" s="510">
        <f t="shared" si="16"/>
        <v>52284589</v>
      </c>
      <c r="K39" s="510">
        <f t="shared" si="16"/>
        <v>54072316</v>
      </c>
      <c r="L39" s="510">
        <f>SUM(L32,L38)</f>
        <v>51568337</v>
      </c>
    </row>
    <row r="40" spans="1:12" ht="19.5" customHeight="1">
      <c r="A40" s="4">
        <v>18</v>
      </c>
      <c r="B40" s="261" t="s">
        <v>29</v>
      </c>
      <c r="C40" s="250">
        <v>0</v>
      </c>
      <c r="D40" s="250">
        <v>0</v>
      </c>
      <c r="E40" s="258">
        <v>0</v>
      </c>
      <c r="F40" s="258">
        <v>0</v>
      </c>
      <c r="G40" s="258">
        <v>0</v>
      </c>
      <c r="H40" s="258">
        <v>0</v>
      </c>
      <c r="I40" s="258">
        <v>0</v>
      </c>
      <c r="J40" s="414">
        <v>0</v>
      </c>
      <c r="K40" s="414">
        <v>0</v>
      </c>
      <c r="L40" s="414">
        <v>0</v>
      </c>
    </row>
    <row r="41" spans="1:12" ht="19.5" customHeight="1">
      <c r="A41" s="4">
        <v>19</v>
      </c>
      <c r="B41" s="261" t="s">
        <v>30</v>
      </c>
      <c r="C41" s="250">
        <v>0</v>
      </c>
      <c r="D41" s="250">
        <v>0</v>
      </c>
      <c r="E41" s="250">
        <f>SUM('[1]2.bevételek kiad. int.'!K83)</f>
        <v>0</v>
      </c>
      <c r="F41" s="250">
        <v>0</v>
      </c>
      <c r="G41" s="250">
        <v>0</v>
      </c>
      <c r="H41" s="250">
        <v>0</v>
      </c>
      <c r="I41" s="250">
        <v>0</v>
      </c>
      <c r="J41" s="414">
        <v>0</v>
      </c>
      <c r="K41" s="414">
        <v>0</v>
      </c>
      <c r="L41" s="414">
        <v>0</v>
      </c>
    </row>
    <row r="42" spans="1:12" ht="30" customHeight="1">
      <c r="A42" s="4">
        <v>20</v>
      </c>
      <c r="B42" s="261" t="s">
        <v>261</v>
      </c>
      <c r="C42" s="250">
        <v>0</v>
      </c>
      <c r="D42" s="250">
        <v>0</v>
      </c>
      <c r="E42" s="258">
        <v>0</v>
      </c>
      <c r="F42" s="258">
        <v>0</v>
      </c>
      <c r="G42" s="258">
        <v>0</v>
      </c>
      <c r="H42" s="258">
        <v>0</v>
      </c>
      <c r="I42" s="258">
        <v>0</v>
      </c>
      <c r="J42" s="414">
        <v>0</v>
      </c>
      <c r="K42" s="414">
        <v>0</v>
      </c>
      <c r="L42" s="414">
        <v>0</v>
      </c>
    </row>
    <row r="43" spans="1:12" ht="28.5" customHeight="1">
      <c r="A43" s="4">
        <v>21</v>
      </c>
      <c r="B43" s="261" t="s">
        <v>262</v>
      </c>
      <c r="C43" s="250">
        <v>0</v>
      </c>
      <c r="D43" s="250">
        <v>0</v>
      </c>
      <c r="E43" s="258">
        <v>0</v>
      </c>
      <c r="F43" s="258">
        <v>0</v>
      </c>
      <c r="G43" s="258">
        <v>0</v>
      </c>
      <c r="H43" s="258">
        <v>0</v>
      </c>
      <c r="I43" s="258">
        <v>0</v>
      </c>
      <c r="J43" s="414">
        <v>0</v>
      </c>
      <c r="K43" s="414">
        <v>0</v>
      </c>
      <c r="L43" s="414">
        <v>0</v>
      </c>
    </row>
    <row r="44" spans="1:12" ht="24.75" customHeight="1">
      <c r="A44" s="4">
        <v>22</v>
      </c>
      <c r="B44" s="261" t="s">
        <v>233</v>
      </c>
      <c r="C44" s="250">
        <v>485308</v>
      </c>
      <c r="D44" s="250">
        <v>437372</v>
      </c>
      <c r="E44" s="258">
        <v>452133</v>
      </c>
      <c r="F44" s="258">
        <v>452133</v>
      </c>
      <c r="G44" s="258">
        <v>452133</v>
      </c>
      <c r="H44" s="258">
        <v>483407</v>
      </c>
      <c r="I44" s="258">
        <v>483407</v>
      </c>
      <c r="J44" s="414">
        <v>483407</v>
      </c>
      <c r="K44" s="414">
        <v>483407</v>
      </c>
      <c r="L44" s="414">
        <v>483407</v>
      </c>
    </row>
    <row r="45" spans="1:12" s="511" customFormat="1" ht="19.5" customHeight="1">
      <c r="A45" s="515">
        <v>23</v>
      </c>
      <c r="B45" s="516" t="s">
        <v>31</v>
      </c>
      <c r="C45" s="510">
        <f t="shared" ref="C45" si="17">SUM(C40:C44)</f>
        <v>485308</v>
      </c>
      <c r="D45" s="510">
        <f t="shared" ref="D45:E45" si="18">SUM(D40:D44)</f>
        <v>437372</v>
      </c>
      <c r="E45" s="510">
        <f t="shared" si="18"/>
        <v>452133</v>
      </c>
      <c r="F45" s="510">
        <f t="shared" ref="F45:L45" si="19">SUM(F40:F44)</f>
        <v>452133</v>
      </c>
      <c r="G45" s="510">
        <f t="shared" si="19"/>
        <v>452133</v>
      </c>
      <c r="H45" s="510">
        <f t="shared" si="19"/>
        <v>483407</v>
      </c>
      <c r="I45" s="510">
        <f t="shared" si="19"/>
        <v>483407</v>
      </c>
      <c r="J45" s="510">
        <f t="shared" si="19"/>
        <v>483407</v>
      </c>
      <c r="K45" s="510">
        <f t="shared" si="19"/>
        <v>483407</v>
      </c>
      <c r="L45" s="510">
        <f t="shared" si="19"/>
        <v>483407</v>
      </c>
    </row>
    <row r="46" spans="1:12" s="511" customFormat="1" ht="33" customHeight="1">
      <c r="A46" s="515">
        <v>24</v>
      </c>
      <c r="B46" s="514" t="s">
        <v>32</v>
      </c>
      <c r="C46" s="510">
        <f t="shared" ref="C46" si="20">SUM(C39,C45)</f>
        <v>47093402</v>
      </c>
      <c r="D46" s="510">
        <f t="shared" ref="D46" si="21">SUM(D39,D45)</f>
        <v>26134458</v>
      </c>
      <c r="E46" s="510">
        <f>SUM(E39,E45)</f>
        <v>36146784</v>
      </c>
      <c r="F46" s="510">
        <f>SUM(F39,F45)</f>
        <v>54448098</v>
      </c>
      <c r="G46" s="510">
        <f t="shared" ref="G46:L46" si="22">SUM(G39,G45)</f>
        <v>22794060</v>
      </c>
      <c r="H46" s="510">
        <f t="shared" si="22"/>
        <v>52938636</v>
      </c>
      <c r="I46" s="510">
        <f t="shared" si="22"/>
        <v>52497996</v>
      </c>
      <c r="J46" s="510">
        <f t="shared" si="22"/>
        <v>52767996</v>
      </c>
      <c r="K46" s="510">
        <f t="shared" si="22"/>
        <v>54555723</v>
      </c>
      <c r="L46" s="510">
        <f t="shared" si="22"/>
        <v>52051744</v>
      </c>
    </row>
    <row r="47" spans="1:12" ht="19.5" customHeight="1">
      <c r="A47" s="189"/>
      <c r="B47" s="263"/>
      <c r="C47" s="264"/>
      <c r="D47" s="264"/>
      <c r="E47" s="250"/>
      <c r="F47" s="250"/>
      <c r="G47" s="250"/>
      <c r="H47" s="250"/>
      <c r="I47" s="250"/>
      <c r="J47" s="410"/>
      <c r="K47" s="410"/>
      <c r="L47" s="410"/>
    </row>
    <row r="48" spans="1:12" ht="31.5" customHeight="1">
      <c r="A48" s="127"/>
      <c r="B48" s="128"/>
      <c r="C48" s="129"/>
    </row>
    <row r="49" spans="1:3" ht="15.75" customHeight="1">
      <c r="A49" s="127"/>
      <c r="B49" s="128"/>
      <c r="C49" s="129"/>
    </row>
    <row r="50" spans="1:3" ht="12.75" customHeight="1">
      <c r="A50" s="127"/>
      <c r="B50" s="131"/>
      <c r="C50" s="130"/>
    </row>
    <row r="51" spans="1:3" ht="12.75" customHeight="1">
      <c r="A51" s="127"/>
      <c r="B51" s="131"/>
      <c r="C51" s="130"/>
    </row>
    <row r="52" spans="1:3" ht="12.75" customHeight="1">
      <c r="A52" s="127"/>
      <c r="B52" s="131"/>
      <c r="C52" s="130"/>
    </row>
    <row r="53" spans="1:3" ht="12.75" customHeight="1">
      <c r="A53" s="132"/>
      <c r="B53" s="133"/>
      <c r="C53" s="130"/>
    </row>
    <row r="54" spans="1:3" ht="25.5" customHeight="1">
      <c r="A54" s="132"/>
      <c r="B54" s="134"/>
      <c r="C54" s="130"/>
    </row>
    <row r="55" spans="1:3" ht="12.75" customHeight="1">
      <c r="A55" s="132"/>
      <c r="B55" s="134"/>
      <c r="C55" s="130"/>
    </row>
    <row r="56" spans="1:3" ht="12.75" customHeight="1">
      <c r="A56" s="132"/>
      <c r="B56" s="133"/>
      <c r="C56" s="130"/>
    </row>
    <row r="57" spans="1:3" ht="12.75" customHeight="1">
      <c r="A57" s="135"/>
      <c r="B57" s="136"/>
      <c r="C57" s="137"/>
    </row>
    <row r="58" spans="1:3" ht="25.5" customHeight="1">
      <c r="A58" s="127"/>
      <c r="B58" s="138"/>
      <c r="C58" s="130"/>
    </row>
    <row r="59" spans="1:3" ht="12.75" customHeight="1">
      <c r="A59" s="127"/>
      <c r="B59" s="138"/>
      <c r="C59" s="130"/>
    </row>
    <row r="60" spans="1:3" ht="12.75" customHeight="1">
      <c r="A60" s="139"/>
      <c r="B60" s="136"/>
      <c r="C60" s="137"/>
    </row>
    <row r="61" spans="1:3" ht="15.75" customHeight="1">
      <c r="A61" s="140"/>
      <c r="B61" s="141"/>
      <c r="C61" s="142"/>
    </row>
    <row r="62" spans="1:3" ht="15.75" customHeight="1">
      <c r="A62" s="143"/>
      <c r="B62" s="144"/>
      <c r="C62" s="130"/>
    </row>
    <row r="63" spans="1:3" ht="15.75" customHeight="1">
      <c r="A63" s="127"/>
      <c r="B63" s="128"/>
      <c r="C63" s="130"/>
    </row>
    <row r="64" spans="1:3" ht="12.75" customHeight="1">
      <c r="A64" s="127"/>
      <c r="B64" s="138"/>
      <c r="C64" s="130"/>
    </row>
    <row r="65" spans="1:3" ht="12.75" customHeight="1">
      <c r="A65" s="127"/>
      <c r="B65" s="138"/>
      <c r="C65" s="130"/>
    </row>
    <row r="66" spans="1:3" ht="12.75" customHeight="1">
      <c r="A66" s="127"/>
      <c r="B66" s="138"/>
      <c r="C66" s="130"/>
    </row>
    <row r="67" spans="1:3" ht="25.5" customHeight="1">
      <c r="A67" s="127"/>
      <c r="B67" s="138"/>
      <c r="C67" s="130"/>
    </row>
    <row r="68" spans="1:3" ht="25.5" customHeight="1">
      <c r="A68" s="127"/>
      <c r="B68" s="138"/>
      <c r="C68" s="130"/>
    </row>
    <row r="69" spans="1:3" ht="25.5" customHeight="1">
      <c r="A69" s="127"/>
      <c r="B69" s="138"/>
      <c r="C69" s="130"/>
    </row>
    <row r="70" spans="1:3" ht="12.75" customHeight="1">
      <c r="A70" s="127"/>
      <c r="B70" s="138"/>
      <c r="C70" s="130"/>
    </row>
    <row r="71" spans="1:3" ht="12.75" customHeight="1">
      <c r="A71" s="139"/>
      <c r="B71" s="145"/>
      <c r="C71" s="137"/>
    </row>
    <row r="72" spans="1:3" ht="12.75" customHeight="1">
      <c r="A72" s="127"/>
      <c r="B72" s="146"/>
      <c r="C72" s="130"/>
    </row>
    <row r="73" spans="1:3" ht="25.5" customHeight="1">
      <c r="A73" s="127"/>
      <c r="B73" s="138"/>
      <c r="C73" s="130"/>
    </row>
    <row r="74" spans="1:3" ht="25.5" customHeight="1">
      <c r="A74" s="127"/>
      <c r="B74" s="138"/>
      <c r="C74" s="130"/>
    </row>
    <row r="75" spans="1:3" ht="12.75" customHeight="1">
      <c r="A75" s="139"/>
      <c r="B75" s="145"/>
      <c r="C75" s="137"/>
    </row>
    <row r="76" spans="1:3" ht="12.75" customHeight="1">
      <c r="A76" s="139"/>
      <c r="B76" s="145"/>
      <c r="C76" s="137"/>
    </row>
    <row r="77" spans="1:3" ht="12.75" customHeight="1">
      <c r="A77" s="127"/>
      <c r="B77" s="131"/>
      <c r="C77" s="130"/>
    </row>
    <row r="78" spans="1:3" ht="12.75" customHeight="1">
      <c r="A78" s="127"/>
      <c r="B78" s="131"/>
      <c r="C78" s="130"/>
    </row>
    <row r="79" spans="1:3" ht="25.5" customHeight="1">
      <c r="A79" s="127"/>
      <c r="B79" s="131"/>
      <c r="C79" s="130"/>
    </row>
    <row r="80" spans="1:3" ht="12.75" customHeight="1">
      <c r="A80" s="139"/>
      <c r="B80" s="145"/>
      <c r="C80" s="147"/>
    </row>
    <row r="81" spans="1:3" ht="13.5" customHeight="1">
      <c r="A81" s="148"/>
      <c r="B81" s="149"/>
      <c r="C81" s="142"/>
    </row>
    <row r="82" spans="1:3" ht="12.75" customHeight="1">
      <c r="A82" s="127"/>
      <c r="B82" s="150"/>
      <c r="C82" s="130"/>
    </row>
    <row r="83" spans="1:3" ht="12.75" customHeight="1">
      <c r="A83" s="127"/>
      <c r="B83" s="151"/>
      <c r="C83" s="130"/>
    </row>
    <row r="84" spans="1:3" ht="38.25" customHeight="1">
      <c r="A84" s="127"/>
      <c r="B84" s="152"/>
      <c r="C84" s="153"/>
    </row>
    <row r="85" spans="1:3" ht="15.75" customHeight="1">
      <c r="A85" s="127"/>
      <c r="B85" s="128"/>
      <c r="C85" s="129"/>
    </row>
    <row r="86" spans="1:3" ht="15.75" customHeight="1">
      <c r="A86" s="127"/>
      <c r="B86" s="128"/>
      <c r="C86" s="129"/>
    </row>
    <row r="87" spans="1:3" ht="12.75" customHeight="1">
      <c r="A87" s="127"/>
      <c r="B87" s="131"/>
      <c r="C87" s="130"/>
    </row>
    <row r="88" spans="1:3" ht="12.75" customHeight="1">
      <c r="A88" s="127"/>
      <c r="B88" s="131"/>
      <c r="C88" s="130"/>
    </row>
    <row r="89" spans="1:3" ht="12.75" customHeight="1">
      <c r="A89" s="127"/>
      <c r="B89" s="131"/>
      <c r="C89" s="130"/>
    </row>
    <row r="90" spans="1:3" ht="12.75" customHeight="1">
      <c r="A90" s="132"/>
      <c r="B90" s="133"/>
      <c r="C90" s="155"/>
    </row>
    <row r="91" spans="1:3">
      <c r="A91" s="132"/>
      <c r="B91" s="134"/>
      <c r="C91" s="130"/>
    </row>
    <row r="92" spans="1:3" ht="12.75" customHeight="1">
      <c r="A92" s="132"/>
      <c r="B92" s="134"/>
      <c r="C92" s="130"/>
    </row>
    <row r="93" spans="1:3" ht="12.75" customHeight="1">
      <c r="A93" s="132"/>
      <c r="B93" s="133"/>
      <c r="C93" s="130"/>
    </row>
    <row r="94" spans="1:3" ht="12.75" customHeight="1">
      <c r="A94" s="135"/>
      <c r="B94" s="136"/>
      <c r="C94" s="137"/>
    </row>
    <row r="95" spans="1:3" ht="25.5" customHeight="1">
      <c r="A95" s="127"/>
      <c r="B95" s="138"/>
      <c r="C95" s="130"/>
    </row>
    <row r="96" spans="1:3" ht="12.75" customHeight="1">
      <c r="A96" s="127"/>
      <c r="B96" s="138"/>
      <c r="C96" s="130"/>
    </row>
    <row r="97" spans="1:3" ht="12.75" customHeight="1">
      <c r="A97" s="139"/>
      <c r="B97" s="136"/>
      <c r="C97" s="137"/>
    </row>
    <row r="98" spans="1:3" ht="15.75" customHeight="1">
      <c r="A98" s="140"/>
      <c r="B98" s="141"/>
      <c r="C98" s="142"/>
    </row>
    <row r="99" spans="1:3" ht="15.75" customHeight="1">
      <c r="A99" s="143"/>
      <c r="B99" s="144"/>
      <c r="C99" s="130"/>
    </row>
    <row r="100" spans="1:3" ht="15.75" customHeight="1">
      <c r="A100" s="127"/>
      <c r="B100" s="128"/>
      <c r="C100" s="130"/>
    </row>
    <row r="101" spans="1:3" ht="12.75" customHeight="1">
      <c r="A101" s="127"/>
      <c r="B101" s="138"/>
      <c r="C101" s="130"/>
    </row>
    <row r="102" spans="1:3" ht="12.75" customHeight="1">
      <c r="A102" s="127"/>
      <c r="B102" s="138"/>
      <c r="C102" s="130"/>
    </row>
    <row r="103" spans="1:3" ht="12.75" customHeight="1">
      <c r="A103" s="127"/>
      <c r="B103" s="138"/>
      <c r="C103" s="130"/>
    </row>
    <row r="104" spans="1:3" ht="25.5" customHeight="1">
      <c r="A104" s="127"/>
      <c r="B104" s="138"/>
      <c r="C104" s="130"/>
    </row>
    <row r="105" spans="1:3" ht="25.5" customHeight="1">
      <c r="A105" s="127"/>
      <c r="B105" s="138"/>
      <c r="C105" s="130"/>
    </row>
    <row r="106" spans="1:3" ht="25.5" customHeight="1">
      <c r="A106" s="127"/>
      <c r="B106" s="138"/>
      <c r="C106" s="130"/>
    </row>
    <row r="107" spans="1:3" ht="12.75" customHeight="1">
      <c r="A107" s="127"/>
      <c r="B107" s="138"/>
      <c r="C107" s="130"/>
    </row>
    <row r="108" spans="1:3" ht="12.75" customHeight="1">
      <c r="A108" s="139"/>
      <c r="B108" s="145"/>
      <c r="C108" s="137"/>
    </row>
    <row r="109" spans="1:3" ht="12.75" customHeight="1">
      <c r="A109" s="127"/>
      <c r="B109" s="146"/>
      <c r="C109" s="130"/>
    </row>
    <row r="110" spans="1:3" ht="25.5" customHeight="1">
      <c r="A110" s="127"/>
      <c r="B110" s="138"/>
      <c r="C110" s="130"/>
    </row>
    <row r="111" spans="1:3" ht="25.5" customHeight="1">
      <c r="A111" s="127"/>
      <c r="B111" s="138"/>
      <c r="C111" s="130"/>
    </row>
    <row r="112" spans="1:3" ht="12.75" customHeight="1">
      <c r="A112" s="139"/>
      <c r="B112" s="145"/>
      <c r="C112" s="137"/>
    </row>
    <row r="113" spans="1:3" ht="12.75" customHeight="1">
      <c r="A113" s="139"/>
      <c r="B113" s="145"/>
      <c r="C113" s="137"/>
    </row>
    <row r="114" spans="1:3" ht="12.75" customHeight="1">
      <c r="A114" s="127"/>
      <c r="B114" s="131"/>
      <c r="C114" s="130"/>
    </row>
    <row r="115" spans="1:3" ht="12.75" customHeight="1">
      <c r="A115" s="127"/>
      <c r="B115" s="131"/>
      <c r="C115" s="130"/>
    </row>
    <row r="116" spans="1:3" ht="25.5" customHeight="1">
      <c r="A116" s="127"/>
      <c r="B116" s="131"/>
      <c r="C116" s="130"/>
    </row>
    <row r="117" spans="1:3" ht="12.75" customHeight="1">
      <c r="A117" s="156"/>
      <c r="B117" s="157"/>
      <c r="C117" s="130"/>
    </row>
    <row r="118" spans="1:3" ht="13.5" customHeight="1">
      <c r="A118" s="148"/>
      <c r="B118" s="149"/>
      <c r="C118" s="142"/>
    </row>
    <row r="119" spans="1:3" ht="12.75" customHeight="1">
      <c r="A119" s="150"/>
      <c r="B119" s="150"/>
      <c r="C119" s="150"/>
    </row>
    <row r="120" spans="1:3" ht="12.75" customHeight="1"/>
    <row r="121" spans="1:3" ht="12.75" customHeight="1"/>
    <row r="122" spans="1:3" ht="12.75" customHeight="1"/>
    <row r="123" spans="1:3" ht="12.75" customHeight="1"/>
    <row r="124" spans="1:3" ht="12.75" customHeight="1"/>
    <row r="125" spans="1:3" ht="12.75" customHeight="1"/>
    <row r="126" spans="1:3" ht="12.75" customHeight="1"/>
    <row r="127" spans="1:3" ht="12.75" customHeight="1"/>
    <row r="128" spans="1:3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2:K2"/>
    <mergeCell ref="B1:L1"/>
  </mergeCells>
  <pageMargins left="0.7" right="0.7" top="0.75" bottom="0.75" header="0.3" footer="0.3"/>
  <pageSetup paperSize="9" scale="4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12"/>
  <sheetViews>
    <sheetView view="pageBreakPreview" zoomScale="60" zoomScaleNormal="100" workbookViewId="0">
      <selection activeCell="C41" sqref="C41"/>
    </sheetView>
  </sheetViews>
  <sheetFormatPr defaultRowHeight="15.6"/>
  <cols>
    <col min="1" max="1" width="5.6640625" style="41" customWidth="1"/>
    <col min="2" max="2" width="33.5546875" style="50" customWidth="1"/>
    <col min="3" max="3" width="11.88671875" style="63" customWidth="1"/>
    <col min="4" max="4" width="9.88671875" style="64" customWidth="1"/>
    <col min="5" max="5" width="11.44140625" style="64" customWidth="1"/>
    <col min="6" max="6" width="11.33203125" style="64" customWidth="1"/>
    <col min="7" max="7" width="0.88671875" style="30" customWidth="1"/>
    <col min="8" max="8" width="9.109375" style="30" hidden="1" customWidth="1"/>
    <col min="9" max="256" width="9.109375" style="30"/>
    <col min="257" max="257" width="5.6640625" style="30" customWidth="1"/>
    <col min="258" max="258" width="33.5546875" style="30" customWidth="1"/>
    <col min="259" max="259" width="11.88671875" style="30" customWidth="1"/>
    <col min="260" max="260" width="9.88671875" style="30" customWidth="1"/>
    <col min="261" max="261" width="11.44140625" style="30" customWidth="1"/>
    <col min="262" max="262" width="11.33203125" style="30" customWidth="1"/>
    <col min="263" max="512" width="9.109375" style="30"/>
    <col min="513" max="513" width="5.6640625" style="30" customWidth="1"/>
    <col min="514" max="514" width="33.5546875" style="30" customWidth="1"/>
    <col min="515" max="515" width="11.88671875" style="30" customWidth="1"/>
    <col min="516" max="516" width="9.88671875" style="30" customWidth="1"/>
    <col min="517" max="517" width="11.44140625" style="30" customWidth="1"/>
    <col min="518" max="518" width="11.33203125" style="30" customWidth="1"/>
    <col min="519" max="768" width="9.109375" style="30"/>
    <col min="769" max="769" width="5.6640625" style="30" customWidth="1"/>
    <col min="770" max="770" width="33.5546875" style="30" customWidth="1"/>
    <col min="771" max="771" width="11.88671875" style="30" customWidth="1"/>
    <col min="772" max="772" width="9.88671875" style="30" customWidth="1"/>
    <col min="773" max="773" width="11.44140625" style="30" customWidth="1"/>
    <col min="774" max="774" width="11.33203125" style="30" customWidth="1"/>
    <col min="775" max="1024" width="9.109375" style="30"/>
    <col min="1025" max="1025" width="5.6640625" style="30" customWidth="1"/>
    <col min="1026" max="1026" width="33.5546875" style="30" customWidth="1"/>
    <col min="1027" max="1027" width="11.88671875" style="30" customWidth="1"/>
    <col min="1028" max="1028" width="9.88671875" style="30" customWidth="1"/>
    <col min="1029" max="1029" width="11.44140625" style="30" customWidth="1"/>
    <col min="1030" max="1030" width="11.33203125" style="30" customWidth="1"/>
    <col min="1031" max="1280" width="9.109375" style="30"/>
    <col min="1281" max="1281" width="5.6640625" style="30" customWidth="1"/>
    <col min="1282" max="1282" width="33.5546875" style="30" customWidth="1"/>
    <col min="1283" max="1283" width="11.88671875" style="30" customWidth="1"/>
    <col min="1284" max="1284" width="9.88671875" style="30" customWidth="1"/>
    <col min="1285" max="1285" width="11.44140625" style="30" customWidth="1"/>
    <col min="1286" max="1286" width="11.33203125" style="30" customWidth="1"/>
    <col min="1287" max="1536" width="9.109375" style="30"/>
    <col min="1537" max="1537" width="5.6640625" style="30" customWidth="1"/>
    <col min="1538" max="1538" width="33.5546875" style="30" customWidth="1"/>
    <col min="1539" max="1539" width="11.88671875" style="30" customWidth="1"/>
    <col min="1540" max="1540" width="9.88671875" style="30" customWidth="1"/>
    <col min="1541" max="1541" width="11.44140625" style="30" customWidth="1"/>
    <col min="1542" max="1542" width="11.33203125" style="30" customWidth="1"/>
    <col min="1543" max="1792" width="9.109375" style="30"/>
    <col min="1793" max="1793" width="5.6640625" style="30" customWidth="1"/>
    <col min="1794" max="1794" width="33.5546875" style="30" customWidth="1"/>
    <col min="1795" max="1795" width="11.88671875" style="30" customWidth="1"/>
    <col min="1796" max="1796" width="9.88671875" style="30" customWidth="1"/>
    <col min="1797" max="1797" width="11.44140625" style="30" customWidth="1"/>
    <col min="1798" max="1798" width="11.33203125" style="30" customWidth="1"/>
    <col min="1799" max="2048" width="9.109375" style="30"/>
    <col min="2049" max="2049" width="5.6640625" style="30" customWidth="1"/>
    <col min="2050" max="2050" width="33.5546875" style="30" customWidth="1"/>
    <col min="2051" max="2051" width="11.88671875" style="30" customWidth="1"/>
    <col min="2052" max="2052" width="9.88671875" style="30" customWidth="1"/>
    <col min="2053" max="2053" width="11.44140625" style="30" customWidth="1"/>
    <col min="2054" max="2054" width="11.33203125" style="30" customWidth="1"/>
    <col min="2055" max="2304" width="9.109375" style="30"/>
    <col min="2305" max="2305" width="5.6640625" style="30" customWidth="1"/>
    <col min="2306" max="2306" width="33.5546875" style="30" customWidth="1"/>
    <col min="2307" max="2307" width="11.88671875" style="30" customWidth="1"/>
    <col min="2308" max="2308" width="9.88671875" style="30" customWidth="1"/>
    <col min="2309" max="2309" width="11.44140625" style="30" customWidth="1"/>
    <col min="2310" max="2310" width="11.33203125" style="30" customWidth="1"/>
    <col min="2311" max="2560" width="9.109375" style="30"/>
    <col min="2561" max="2561" width="5.6640625" style="30" customWidth="1"/>
    <col min="2562" max="2562" width="33.5546875" style="30" customWidth="1"/>
    <col min="2563" max="2563" width="11.88671875" style="30" customWidth="1"/>
    <col min="2564" max="2564" width="9.88671875" style="30" customWidth="1"/>
    <col min="2565" max="2565" width="11.44140625" style="30" customWidth="1"/>
    <col min="2566" max="2566" width="11.33203125" style="30" customWidth="1"/>
    <col min="2567" max="2816" width="9.109375" style="30"/>
    <col min="2817" max="2817" width="5.6640625" style="30" customWidth="1"/>
    <col min="2818" max="2818" width="33.5546875" style="30" customWidth="1"/>
    <col min="2819" max="2819" width="11.88671875" style="30" customWidth="1"/>
    <col min="2820" max="2820" width="9.88671875" style="30" customWidth="1"/>
    <col min="2821" max="2821" width="11.44140625" style="30" customWidth="1"/>
    <col min="2822" max="2822" width="11.33203125" style="30" customWidth="1"/>
    <col min="2823" max="3072" width="9.109375" style="30"/>
    <col min="3073" max="3073" width="5.6640625" style="30" customWidth="1"/>
    <col min="3074" max="3074" width="33.5546875" style="30" customWidth="1"/>
    <col min="3075" max="3075" width="11.88671875" style="30" customWidth="1"/>
    <col min="3076" max="3076" width="9.88671875" style="30" customWidth="1"/>
    <col min="3077" max="3077" width="11.44140625" style="30" customWidth="1"/>
    <col min="3078" max="3078" width="11.33203125" style="30" customWidth="1"/>
    <col min="3079" max="3328" width="9.109375" style="30"/>
    <col min="3329" max="3329" width="5.6640625" style="30" customWidth="1"/>
    <col min="3330" max="3330" width="33.5546875" style="30" customWidth="1"/>
    <col min="3331" max="3331" width="11.88671875" style="30" customWidth="1"/>
    <col min="3332" max="3332" width="9.88671875" style="30" customWidth="1"/>
    <col min="3333" max="3333" width="11.44140625" style="30" customWidth="1"/>
    <col min="3334" max="3334" width="11.33203125" style="30" customWidth="1"/>
    <col min="3335" max="3584" width="9.109375" style="30"/>
    <col min="3585" max="3585" width="5.6640625" style="30" customWidth="1"/>
    <col min="3586" max="3586" width="33.5546875" style="30" customWidth="1"/>
    <col min="3587" max="3587" width="11.88671875" style="30" customWidth="1"/>
    <col min="3588" max="3588" width="9.88671875" style="30" customWidth="1"/>
    <col min="3589" max="3589" width="11.44140625" style="30" customWidth="1"/>
    <col min="3590" max="3590" width="11.33203125" style="30" customWidth="1"/>
    <col min="3591" max="3840" width="9.109375" style="30"/>
    <col min="3841" max="3841" width="5.6640625" style="30" customWidth="1"/>
    <col min="3842" max="3842" width="33.5546875" style="30" customWidth="1"/>
    <col min="3843" max="3843" width="11.88671875" style="30" customWidth="1"/>
    <col min="3844" max="3844" width="9.88671875" style="30" customWidth="1"/>
    <col min="3845" max="3845" width="11.44140625" style="30" customWidth="1"/>
    <col min="3846" max="3846" width="11.33203125" style="30" customWidth="1"/>
    <col min="3847" max="4096" width="9.109375" style="30"/>
    <col min="4097" max="4097" width="5.6640625" style="30" customWidth="1"/>
    <col min="4098" max="4098" width="33.5546875" style="30" customWidth="1"/>
    <col min="4099" max="4099" width="11.88671875" style="30" customWidth="1"/>
    <col min="4100" max="4100" width="9.88671875" style="30" customWidth="1"/>
    <col min="4101" max="4101" width="11.44140625" style="30" customWidth="1"/>
    <col min="4102" max="4102" width="11.33203125" style="30" customWidth="1"/>
    <col min="4103" max="4352" width="9.109375" style="30"/>
    <col min="4353" max="4353" width="5.6640625" style="30" customWidth="1"/>
    <col min="4354" max="4354" width="33.5546875" style="30" customWidth="1"/>
    <col min="4355" max="4355" width="11.88671875" style="30" customWidth="1"/>
    <col min="4356" max="4356" width="9.88671875" style="30" customWidth="1"/>
    <col min="4357" max="4357" width="11.44140625" style="30" customWidth="1"/>
    <col min="4358" max="4358" width="11.33203125" style="30" customWidth="1"/>
    <col min="4359" max="4608" width="9.109375" style="30"/>
    <col min="4609" max="4609" width="5.6640625" style="30" customWidth="1"/>
    <col min="4610" max="4610" width="33.5546875" style="30" customWidth="1"/>
    <col min="4611" max="4611" width="11.88671875" style="30" customWidth="1"/>
    <col min="4612" max="4612" width="9.88671875" style="30" customWidth="1"/>
    <col min="4613" max="4613" width="11.44140625" style="30" customWidth="1"/>
    <col min="4614" max="4614" width="11.33203125" style="30" customWidth="1"/>
    <col min="4615" max="4864" width="9.109375" style="30"/>
    <col min="4865" max="4865" width="5.6640625" style="30" customWidth="1"/>
    <col min="4866" max="4866" width="33.5546875" style="30" customWidth="1"/>
    <col min="4867" max="4867" width="11.88671875" style="30" customWidth="1"/>
    <col min="4868" max="4868" width="9.88671875" style="30" customWidth="1"/>
    <col min="4869" max="4869" width="11.44140625" style="30" customWidth="1"/>
    <col min="4870" max="4870" width="11.33203125" style="30" customWidth="1"/>
    <col min="4871" max="5120" width="9.109375" style="30"/>
    <col min="5121" max="5121" width="5.6640625" style="30" customWidth="1"/>
    <col min="5122" max="5122" width="33.5546875" style="30" customWidth="1"/>
    <col min="5123" max="5123" width="11.88671875" style="30" customWidth="1"/>
    <col min="5124" max="5124" width="9.88671875" style="30" customWidth="1"/>
    <col min="5125" max="5125" width="11.44140625" style="30" customWidth="1"/>
    <col min="5126" max="5126" width="11.33203125" style="30" customWidth="1"/>
    <col min="5127" max="5376" width="9.109375" style="30"/>
    <col min="5377" max="5377" width="5.6640625" style="30" customWidth="1"/>
    <col min="5378" max="5378" width="33.5546875" style="30" customWidth="1"/>
    <col min="5379" max="5379" width="11.88671875" style="30" customWidth="1"/>
    <col min="5380" max="5380" width="9.88671875" style="30" customWidth="1"/>
    <col min="5381" max="5381" width="11.44140625" style="30" customWidth="1"/>
    <col min="5382" max="5382" width="11.33203125" style="30" customWidth="1"/>
    <col min="5383" max="5632" width="9.109375" style="30"/>
    <col min="5633" max="5633" width="5.6640625" style="30" customWidth="1"/>
    <col min="5634" max="5634" width="33.5546875" style="30" customWidth="1"/>
    <col min="5635" max="5635" width="11.88671875" style="30" customWidth="1"/>
    <col min="5636" max="5636" width="9.88671875" style="30" customWidth="1"/>
    <col min="5637" max="5637" width="11.44140625" style="30" customWidth="1"/>
    <col min="5638" max="5638" width="11.33203125" style="30" customWidth="1"/>
    <col min="5639" max="5888" width="9.109375" style="30"/>
    <col min="5889" max="5889" width="5.6640625" style="30" customWidth="1"/>
    <col min="5890" max="5890" width="33.5546875" style="30" customWidth="1"/>
    <col min="5891" max="5891" width="11.88671875" style="30" customWidth="1"/>
    <col min="5892" max="5892" width="9.88671875" style="30" customWidth="1"/>
    <col min="5893" max="5893" width="11.44140625" style="30" customWidth="1"/>
    <col min="5894" max="5894" width="11.33203125" style="30" customWidth="1"/>
    <col min="5895" max="6144" width="9.109375" style="30"/>
    <col min="6145" max="6145" width="5.6640625" style="30" customWidth="1"/>
    <col min="6146" max="6146" width="33.5546875" style="30" customWidth="1"/>
    <col min="6147" max="6147" width="11.88671875" style="30" customWidth="1"/>
    <col min="6148" max="6148" width="9.88671875" style="30" customWidth="1"/>
    <col min="6149" max="6149" width="11.44140625" style="30" customWidth="1"/>
    <col min="6150" max="6150" width="11.33203125" style="30" customWidth="1"/>
    <col min="6151" max="6400" width="9.109375" style="30"/>
    <col min="6401" max="6401" width="5.6640625" style="30" customWidth="1"/>
    <col min="6402" max="6402" width="33.5546875" style="30" customWidth="1"/>
    <col min="6403" max="6403" width="11.88671875" style="30" customWidth="1"/>
    <col min="6404" max="6404" width="9.88671875" style="30" customWidth="1"/>
    <col min="6405" max="6405" width="11.44140625" style="30" customWidth="1"/>
    <col min="6406" max="6406" width="11.33203125" style="30" customWidth="1"/>
    <col min="6407" max="6656" width="9.109375" style="30"/>
    <col min="6657" max="6657" width="5.6640625" style="30" customWidth="1"/>
    <col min="6658" max="6658" width="33.5546875" style="30" customWidth="1"/>
    <col min="6659" max="6659" width="11.88671875" style="30" customWidth="1"/>
    <col min="6660" max="6660" width="9.88671875" style="30" customWidth="1"/>
    <col min="6661" max="6661" width="11.44140625" style="30" customWidth="1"/>
    <col min="6662" max="6662" width="11.33203125" style="30" customWidth="1"/>
    <col min="6663" max="6912" width="9.109375" style="30"/>
    <col min="6913" max="6913" width="5.6640625" style="30" customWidth="1"/>
    <col min="6914" max="6914" width="33.5546875" style="30" customWidth="1"/>
    <col min="6915" max="6915" width="11.88671875" style="30" customWidth="1"/>
    <col min="6916" max="6916" width="9.88671875" style="30" customWidth="1"/>
    <col min="6917" max="6917" width="11.44140625" style="30" customWidth="1"/>
    <col min="6918" max="6918" width="11.33203125" style="30" customWidth="1"/>
    <col min="6919" max="7168" width="9.109375" style="30"/>
    <col min="7169" max="7169" width="5.6640625" style="30" customWidth="1"/>
    <col min="7170" max="7170" width="33.5546875" style="30" customWidth="1"/>
    <col min="7171" max="7171" width="11.88671875" style="30" customWidth="1"/>
    <col min="7172" max="7172" width="9.88671875" style="30" customWidth="1"/>
    <col min="7173" max="7173" width="11.44140625" style="30" customWidth="1"/>
    <col min="7174" max="7174" width="11.33203125" style="30" customWidth="1"/>
    <col min="7175" max="7424" width="9.109375" style="30"/>
    <col min="7425" max="7425" width="5.6640625" style="30" customWidth="1"/>
    <col min="7426" max="7426" width="33.5546875" style="30" customWidth="1"/>
    <col min="7427" max="7427" width="11.88671875" style="30" customWidth="1"/>
    <col min="7428" max="7428" width="9.88671875" style="30" customWidth="1"/>
    <col min="7429" max="7429" width="11.44140625" style="30" customWidth="1"/>
    <col min="7430" max="7430" width="11.33203125" style="30" customWidth="1"/>
    <col min="7431" max="7680" width="9.109375" style="30"/>
    <col min="7681" max="7681" width="5.6640625" style="30" customWidth="1"/>
    <col min="7682" max="7682" width="33.5546875" style="30" customWidth="1"/>
    <col min="7683" max="7683" width="11.88671875" style="30" customWidth="1"/>
    <col min="7684" max="7684" width="9.88671875" style="30" customWidth="1"/>
    <col min="7685" max="7685" width="11.44140625" style="30" customWidth="1"/>
    <col min="7686" max="7686" width="11.33203125" style="30" customWidth="1"/>
    <col min="7687" max="7936" width="9.109375" style="30"/>
    <col min="7937" max="7937" width="5.6640625" style="30" customWidth="1"/>
    <col min="7938" max="7938" width="33.5546875" style="30" customWidth="1"/>
    <col min="7939" max="7939" width="11.88671875" style="30" customWidth="1"/>
    <col min="7940" max="7940" width="9.88671875" style="30" customWidth="1"/>
    <col min="7941" max="7941" width="11.44140625" style="30" customWidth="1"/>
    <col min="7942" max="7942" width="11.33203125" style="30" customWidth="1"/>
    <col min="7943" max="8192" width="9.109375" style="30"/>
    <col min="8193" max="8193" width="5.6640625" style="30" customWidth="1"/>
    <col min="8194" max="8194" width="33.5546875" style="30" customWidth="1"/>
    <col min="8195" max="8195" width="11.88671875" style="30" customWidth="1"/>
    <col min="8196" max="8196" width="9.88671875" style="30" customWidth="1"/>
    <col min="8197" max="8197" width="11.44140625" style="30" customWidth="1"/>
    <col min="8198" max="8198" width="11.33203125" style="30" customWidth="1"/>
    <col min="8199" max="8448" width="9.109375" style="30"/>
    <col min="8449" max="8449" width="5.6640625" style="30" customWidth="1"/>
    <col min="8450" max="8450" width="33.5546875" style="30" customWidth="1"/>
    <col min="8451" max="8451" width="11.88671875" style="30" customWidth="1"/>
    <col min="8452" max="8452" width="9.88671875" style="30" customWidth="1"/>
    <col min="8453" max="8453" width="11.44140625" style="30" customWidth="1"/>
    <col min="8454" max="8454" width="11.33203125" style="30" customWidth="1"/>
    <col min="8455" max="8704" width="9.109375" style="30"/>
    <col min="8705" max="8705" width="5.6640625" style="30" customWidth="1"/>
    <col min="8706" max="8706" width="33.5546875" style="30" customWidth="1"/>
    <col min="8707" max="8707" width="11.88671875" style="30" customWidth="1"/>
    <col min="8708" max="8708" width="9.88671875" style="30" customWidth="1"/>
    <col min="8709" max="8709" width="11.44140625" style="30" customWidth="1"/>
    <col min="8710" max="8710" width="11.33203125" style="30" customWidth="1"/>
    <col min="8711" max="8960" width="9.109375" style="30"/>
    <col min="8961" max="8961" width="5.6640625" style="30" customWidth="1"/>
    <col min="8962" max="8962" width="33.5546875" style="30" customWidth="1"/>
    <col min="8963" max="8963" width="11.88671875" style="30" customWidth="1"/>
    <col min="8964" max="8964" width="9.88671875" style="30" customWidth="1"/>
    <col min="8965" max="8965" width="11.44140625" style="30" customWidth="1"/>
    <col min="8966" max="8966" width="11.33203125" style="30" customWidth="1"/>
    <col min="8967" max="9216" width="9.109375" style="30"/>
    <col min="9217" max="9217" width="5.6640625" style="30" customWidth="1"/>
    <col min="9218" max="9218" width="33.5546875" style="30" customWidth="1"/>
    <col min="9219" max="9219" width="11.88671875" style="30" customWidth="1"/>
    <col min="9220" max="9220" width="9.88671875" style="30" customWidth="1"/>
    <col min="9221" max="9221" width="11.44140625" style="30" customWidth="1"/>
    <col min="9222" max="9222" width="11.33203125" style="30" customWidth="1"/>
    <col min="9223" max="9472" width="9.109375" style="30"/>
    <col min="9473" max="9473" width="5.6640625" style="30" customWidth="1"/>
    <col min="9474" max="9474" width="33.5546875" style="30" customWidth="1"/>
    <col min="9475" max="9475" width="11.88671875" style="30" customWidth="1"/>
    <col min="9476" max="9476" width="9.88671875" style="30" customWidth="1"/>
    <col min="9477" max="9477" width="11.44140625" style="30" customWidth="1"/>
    <col min="9478" max="9478" width="11.33203125" style="30" customWidth="1"/>
    <col min="9479" max="9728" width="9.109375" style="30"/>
    <col min="9729" max="9729" width="5.6640625" style="30" customWidth="1"/>
    <col min="9730" max="9730" width="33.5546875" style="30" customWidth="1"/>
    <col min="9731" max="9731" width="11.88671875" style="30" customWidth="1"/>
    <col min="9732" max="9732" width="9.88671875" style="30" customWidth="1"/>
    <col min="9733" max="9733" width="11.44140625" style="30" customWidth="1"/>
    <col min="9734" max="9734" width="11.33203125" style="30" customWidth="1"/>
    <col min="9735" max="9984" width="9.109375" style="30"/>
    <col min="9985" max="9985" width="5.6640625" style="30" customWidth="1"/>
    <col min="9986" max="9986" width="33.5546875" style="30" customWidth="1"/>
    <col min="9987" max="9987" width="11.88671875" style="30" customWidth="1"/>
    <col min="9988" max="9988" width="9.88671875" style="30" customWidth="1"/>
    <col min="9989" max="9989" width="11.44140625" style="30" customWidth="1"/>
    <col min="9990" max="9990" width="11.33203125" style="30" customWidth="1"/>
    <col min="9991" max="10240" width="9.109375" style="30"/>
    <col min="10241" max="10241" width="5.6640625" style="30" customWidth="1"/>
    <col min="10242" max="10242" width="33.5546875" style="30" customWidth="1"/>
    <col min="10243" max="10243" width="11.88671875" style="30" customWidth="1"/>
    <col min="10244" max="10244" width="9.88671875" style="30" customWidth="1"/>
    <col min="10245" max="10245" width="11.44140625" style="30" customWidth="1"/>
    <col min="10246" max="10246" width="11.33203125" style="30" customWidth="1"/>
    <col min="10247" max="10496" width="9.109375" style="30"/>
    <col min="10497" max="10497" width="5.6640625" style="30" customWidth="1"/>
    <col min="10498" max="10498" width="33.5546875" style="30" customWidth="1"/>
    <col min="10499" max="10499" width="11.88671875" style="30" customWidth="1"/>
    <col min="10500" max="10500" width="9.88671875" style="30" customWidth="1"/>
    <col min="10501" max="10501" width="11.44140625" style="30" customWidth="1"/>
    <col min="10502" max="10502" width="11.33203125" style="30" customWidth="1"/>
    <col min="10503" max="10752" width="9.109375" style="30"/>
    <col min="10753" max="10753" width="5.6640625" style="30" customWidth="1"/>
    <col min="10754" max="10754" width="33.5546875" style="30" customWidth="1"/>
    <col min="10755" max="10755" width="11.88671875" style="30" customWidth="1"/>
    <col min="10756" max="10756" width="9.88671875" style="30" customWidth="1"/>
    <col min="10757" max="10757" width="11.44140625" style="30" customWidth="1"/>
    <col min="10758" max="10758" width="11.33203125" style="30" customWidth="1"/>
    <col min="10759" max="11008" width="9.109375" style="30"/>
    <col min="11009" max="11009" width="5.6640625" style="30" customWidth="1"/>
    <col min="11010" max="11010" width="33.5546875" style="30" customWidth="1"/>
    <col min="11011" max="11011" width="11.88671875" style="30" customWidth="1"/>
    <col min="11012" max="11012" width="9.88671875" style="30" customWidth="1"/>
    <col min="11013" max="11013" width="11.44140625" style="30" customWidth="1"/>
    <col min="11014" max="11014" width="11.33203125" style="30" customWidth="1"/>
    <col min="11015" max="11264" width="9.109375" style="30"/>
    <col min="11265" max="11265" width="5.6640625" style="30" customWidth="1"/>
    <col min="11266" max="11266" width="33.5546875" style="30" customWidth="1"/>
    <col min="11267" max="11267" width="11.88671875" style="30" customWidth="1"/>
    <col min="11268" max="11268" width="9.88671875" style="30" customWidth="1"/>
    <col min="11269" max="11269" width="11.44140625" style="30" customWidth="1"/>
    <col min="11270" max="11270" width="11.33203125" style="30" customWidth="1"/>
    <col min="11271" max="11520" width="9.109375" style="30"/>
    <col min="11521" max="11521" width="5.6640625" style="30" customWidth="1"/>
    <col min="11522" max="11522" width="33.5546875" style="30" customWidth="1"/>
    <col min="11523" max="11523" width="11.88671875" style="30" customWidth="1"/>
    <col min="11524" max="11524" width="9.88671875" style="30" customWidth="1"/>
    <col min="11525" max="11525" width="11.44140625" style="30" customWidth="1"/>
    <col min="11526" max="11526" width="11.33203125" style="30" customWidth="1"/>
    <col min="11527" max="11776" width="9.109375" style="30"/>
    <col min="11777" max="11777" width="5.6640625" style="30" customWidth="1"/>
    <col min="11778" max="11778" width="33.5546875" style="30" customWidth="1"/>
    <col min="11779" max="11779" width="11.88671875" style="30" customWidth="1"/>
    <col min="11780" max="11780" width="9.88671875" style="30" customWidth="1"/>
    <col min="11781" max="11781" width="11.44140625" style="30" customWidth="1"/>
    <col min="11782" max="11782" width="11.33203125" style="30" customWidth="1"/>
    <col min="11783" max="12032" width="9.109375" style="30"/>
    <col min="12033" max="12033" width="5.6640625" style="30" customWidth="1"/>
    <col min="12034" max="12034" width="33.5546875" style="30" customWidth="1"/>
    <col min="12035" max="12035" width="11.88671875" style="30" customWidth="1"/>
    <col min="12036" max="12036" width="9.88671875" style="30" customWidth="1"/>
    <col min="12037" max="12037" width="11.44140625" style="30" customWidth="1"/>
    <col min="12038" max="12038" width="11.33203125" style="30" customWidth="1"/>
    <col min="12039" max="12288" width="9.109375" style="30"/>
    <col min="12289" max="12289" width="5.6640625" style="30" customWidth="1"/>
    <col min="12290" max="12290" width="33.5546875" style="30" customWidth="1"/>
    <col min="12291" max="12291" width="11.88671875" style="30" customWidth="1"/>
    <col min="12292" max="12292" width="9.88671875" style="30" customWidth="1"/>
    <col min="12293" max="12293" width="11.44140625" style="30" customWidth="1"/>
    <col min="12294" max="12294" width="11.33203125" style="30" customWidth="1"/>
    <col min="12295" max="12544" width="9.109375" style="30"/>
    <col min="12545" max="12545" width="5.6640625" style="30" customWidth="1"/>
    <col min="12546" max="12546" width="33.5546875" style="30" customWidth="1"/>
    <col min="12547" max="12547" width="11.88671875" style="30" customWidth="1"/>
    <col min="12548" max="12548" width="9.88671875" style="30" customWidth="1"/>
    <col min="12549" max="12549" width="11.44140625" style="30" customWidth="1"/>
    <col min="12550" max="12550" width="11.33203125" style="30" customWidth="1"/>
    <col min="12551" max="12800" width="9.109375" style="30"/>
    <col min="12801" max="12801" width="5.6640625" style="30" customWidth="1"/>
    <col min="12802" max="12802" width="33.5546875" style="30" customWidth="1"/>
    <col min="12803" max="12803" width="11.88671875" style="30" customWidth="1"/>
    <col min="12804" max="12804" width="9.88671875" style="30" customWidth="1"/>
    <col min="12805" max="12805" width="11.44140625" style="30" customWidth="1"/>
    <col min="12806" max="12806" width="11.33203125" style="30" customWidth="1"/>
    <col min="12807" max="13056" width="9.109375" style="30"/>
    <col min="13057" max="13057" width="5.6640625" style="30" customWidth="1"/>
    <col min="13058" max="13058" width="33.5546875" style="30" customWidth="1"/>
    <col min="13059" max="13059" width="11.88671875" style="30" customWidth="1"/>
    <col min="13060" max="13060" width="9.88671875" style="30" customWidth="1"/>
    <col min="13061" max="13061" width="11.44140625" style="30" customWidth="1"/>
    <col min="13062" max="13062" width="11.33203125" style="30" customWidth="1"/>
    <col min="13063" max="13312" width="9.109375" style="30"/>
    <col min="13313" max="13313" width="5.6640625" style="30" customWidth="1"/>
    <col min="13314" max="13314" width="33.5546875" style="30" customWidth="1"/>
    <col min="13315" max="13315" width="11.88671875" style="30" customWidth="1"/>
    <col min="13316" max="13316" width="9.88671875" style="30" customWidth="1"/>
    <col min="13317" max="13317" width="11.44140625" style="30" customWidth="1"/>
    <col min="13318" max="13318" width="11.33203125" style="30" customWidth="1"/>
    <col min="13319" max="13568" width="9.109375" style="30"/>
    <col min="13569" max="13569" width="5.6640625" style="30" customWidth="1"/>
    <col min="13570" max="13570" width="33.5546875" style="30" customWidth="1"/>
    <col min="13571" max="13571" width="11.88671875" style="30" customWidth="1"/>
    <col min="13572" max="13572" width="9.88671875" style="30" customWidth="1"/>
    <col min="13573" max="13573" width="11.44140625" style="30" customWidth="1"/>
    <col min="13574" max="13574" width="11.33203125" style="30" customWidth="1"/>
    <col min="13575" max="13824" width="9.109375" style="30"/>
    <col min="13825" max="13825" width="5.6640625" style="30" customWidth="1"/>
    <col min="13826" max="13826" width="33.5546875" style="30" customWidth="1"/>
    <col min="13827" max="13827" width="11.88671875" style="30" customWidth="1"/>
    <col min="13828" max="13828" width="9.88671875" style="30" customWidth="1"/>
    <col min="13829" max="13829" width="11.44140625" style="30" customWidth="1"/>
    <col min="13830" max="13830" width="11.33203125" style="30" customWidth="1"/>
    <col min="13831" max="14080" width="9.109375" style="30"/>
    <col min="14081" max="14081" width="5.6640625" style="30" customWidth="1"/>
    <col min="14082" max="14082" width="33.5546875" style="30" customWidth="1"/>
    <col min="14083" max="14083" width="11.88671875" style="30" customWidth="1"/>
    <col min="14084" max="14084" width="9.88671875" style="30" customWidth="1"/>
    <col min="14085" max="14085" width="11.44140625" style="30" customWidth="1"/>
    <col min="14086" max="14086" width="11.33203125" style="30" customWidth="1"/>
    <col min="14087" max="14336" width="9.109375" style="30"/>
    <col min="14337" max="14337" width="5.6640625" style="30" customWidth="1"/>
    <col min="14338" max="14338" width="33.5546875" style="30" customWidth="1"/>
    <col min="14339" max="14339" width="11.88671875" style="30" customWidth="1"/>
    <col min="14340" max="14340" width="9.88671875" style="30" customWidth="1"/>
    <col min="14341" max="14341" width="11.44140625" style="30" customWidth="1"/>
    <col min="14342" max="14342" width="11.33203125" style="30" customWidth="1"/>
    <col min="14343" max="14592" width="9.109375" style="30"/>
    <col min="14593" max="14593" width="5.6640625" style="30" customWidth="1"/>
    <col min="14594" max="14594" width="33.5546875" style="30" customWidth="1"/>
    <col min="14595" max="14595" width="11.88671875" style="30" customWidth="1"/>
    <col min="14596" max="14596" width="9.88671875" style="30" customWidth="1"/>
    <col min="14597" max="14597" width="11.44140625" style="30" customWidth="1"/>
    <col min="14598" max="14598" width="11.33203125" style="30" customWidth="1"/>
    <col min="14599" max="14848" width="9.109375" style="30"/>
    <col min="14849" max="14849" width="5.6640625" style="30" customWidth="1"/>
    <col min="14850" max="14850" width="33.5546875" style="30" customWidth="1"/>
    <col min="14851" max="14851" width="11.88671875" style="30" customWidth="1"/>
    <col min="14852" max="14852" width="9.88671875" style="30" customWidth="1"/>
    <col min="14853" max="14853" width="11.44140625" style="30" customWidth="1"/>
    <col min="14854" max="14854" width="11.33203125" style="30" customWidth="1"/>
    <col min="14855" max="15104" width="9.109375" style="30"/>
    <col min="15105" max="15105" width="5.6640625" style="30" customWidth="1"/>
    <col min="15106" max="15106" width="33.5546875" style="30" customWidth="1"/>
    <col min="15107" max="15107" width="11.88671875" style="30" customWidth="1"/>
    <col min="15108" max="15108" width="9.88671875" style="30" customWidth="1"/>
    <col min="15109" max="15109" width="11.44140625" style="30" customWidth="1"/>
    <col min="15110" max="15110" width="11.33203125" style="30" customWidth="1"/>
    <col min="15111" max="15360" width="9.109375" style="30"/>
    <col min="15361" max="15361" width="5.6640625" style="30" customWidth="1"/>
    <col min="15362" max="15362" width="33.5546875" style="30" customWidth="1"/>
    <col min="15363" max="15363" width="11.88671875" style="30" customWidth="1"/>
    <col min="15364" max="15364" width="9.88671875" style="30" customWidth="1"/>
    <col min="15365" max="15365" width="11.44140625" style="30" customWidth="1"/>
    <col min="15366" max="15366" width="11.33203125" style="30" customWidth="1"/>
    <col min="15367" max="15616" width="9.109375" style="30"/>
    <col min="15617" max="15617" width="5.6640625" style="30" customWidth="1"/>
    <col min="15618" max="15618" width="33.5546875" style="30" customWidth="1"/>
    <col min="15619" max="15619" width="11.88671875" style="30" customWidth="1"/>
    <col min="15620" max="15620" width="9.88671875" style="30" customWidth="1"/>
    <col min="15621" max="15621" width="11.44140625" style="30" customWidth="1"/>
    <col min="15622" max="15622" width="11.33203125" style="30" customWidth="1"/>
    <col min="15623" max="15872" width="9.109375" style="30"/>
    <col min="15873" max="15873" width="5.6640625" style="30" customWidth="1"/>
    <col min="15874" max="15874" width="33.5546875" style="30" customWidth="1"/>
    <col min="15875" max="15875" width="11.88671875" style="30" customWidth="1"/>
    <col min="15876" max="15876" width="9.88671875" style="30" customWidth="1"/>
    <col min="15877" max="15877" width="11.44140625" style="30" customWidth="1"/>
    <col min="15878" max="15878" width="11.33203125" style="30" customWidth="1"/>
    <col min="15879" max="16128" width="9.109375" style="30"/>
    <col min="16129" max="16129" width="5.6640625" style="30" customWidth="1"/>
    <col min="16130" max="16130" width="33.5546875" style="30" customWidth="1"/>
    <col min="16131" max="16131" width="11.88671875" style="30" customWidth="1"/>
    <col min="16132" max="16132" width="9.88671875" style="30" customWidth="1"/>
    <col min="16133" max="16133" width="11.44140625" style="30" customWidth="1"/>
    <col min="16134" max="16134" width="11.33203125" style="30" customWidth="1"/>
    <col min="16135" max="16384" width="9.109375" style="30"/>
  </cols>
  <sheetData>
    <row r="1" spans="1:7">
      <c r="A1" s="29"/>
      <c r="B1" s="484" t="s">
        <v>457</v>
      </c>
      <c r="C1" s="484"/>
      <c r="D1" s="484"/>
      <c r="E1" s="484"/>
      <c r="F1" s="467"/>
    </row>
    <row r="2" spans="1:7">
      <c r="A2" s="31"/>
      <c r="B2" s="32"/>
      <c r="C2" s="33"/>
      <c r="D2" s="34"/>
      <c r="E2" s="34"/>
      <c r="F2" s="34"/>
    </row>
    <row r="3" spans="1:7" ht="35.25" customHeight="1">
      <c r="A3" s="487" t="s">
        <v>202</v>
      </c>
      <c r="B3" s="487"/>
      <c r="C3" s="487"/>
      <c r="D3" s="487"/>
      <c r="E3" s="487"/>
      <c r="F3" s="487"/>
    </row>
    <row r="4" spans="1:7">
      <c r="A4" s="488" t="s">
        <v>114</v>
      </c>
      <c r="B4" s="488"/>
      <c r="C4" s="488"/>
      <c r="D4" s="488"/>
      <c r="E4" s="488"/>
      <c r="F4" s="488"/>
      <c r="G4" s="35"/>
    </row>
    <row r="5" spans="1:7">
      <c r="A5" s="36"/>
      <c r="B5" s="37"/>
      <c r="C5" s="489"/>
      <c r="D5" s="489"/>
      <c r="E5" s="38"/>
      <c r="F5" s="39" t="s">
        <v>115</v>
      </c>
      <c r="G5" s="40"/>
    </row>
    <row r="6" spans="1:7" s="41" customFormat="1">
      <c r="A6" s="36" t="s">
        <v>116</v>
      </c>
      <c r="B6" s="36" t="s">
        <v>117</v>
      </c>
      <c r="C6" s="36" t="s">
        <v>118</v>
      </c>
      <c r="D6" s="36" t="s">
        <v>119</v>
      </c>
      <c r="E6" s="36" t="s">
        <v>120</v>
      </c>
      <c r="F6" s="36" t="s">
        <v>121</v>
      </c>
    </row>
    <row r="7" spans="1:7" s="42" customFormat="1" ht="22.2" customHeight="1">
      <c r="A7" s="490" t="s">
        <v>122</v>
      </c>
      <c r="B7" s="491" t="s">
        <v>41</v>
      </c>
      <c r="C7" s="492" t="s">
        <v>123</v>
      </c>
      <c r="D7" s="492" t="s">
        <v>266</v>
      </c>
      <c r="E7" s="492" t="s">
        <v>361</v>
      </c>
      <c r="F7" s="492" t="s">
        <v>458</v>
      </c>
    </row>
    <row r="8" spans="1:7" s="42" customFormat="1" ht="22.2" customHeight="1">
      <c r="A8" s="490"/>
      <c r="B8" s="491"/>
      <c r="C8" s="492"/>
      <c r="D8" s="493"/>
      <c r="E8" s="493"/>
      <c r="F8" s="493"/>
    </row>
    <row r="9" spans="1:7" s="42" customFormat="1" ht="22.2" customHeight="1">
      <c r="A9" s="370"/>
      <c r="B9" s="389" t="s">
        <v>459</v>
      </c>
      <c r="C9" s="371"/>
      <c r="D9" s="372"/>
      <c r="E9" s="372"/>
      <c r="F9" s="392" t="s">
        <v>373</v>
      </c>
    </row>
    <row r="10" spans="1:7" s="45" customFormat="1" ht="39" customHeight="1">
      <c r="A10" s="43">
        <v>1</v>
      </c>
      <c r="B10" s="70" t="s">
        <v>460</v>
      </c>
      <c r="C10" s="71"/>
      <c r="D10" s="44"/>
      <c r="E10" s="44"/>
      <c r="F10" s="393" t="s">
        <v>373</v>
      </c>
    </row>
    <row r="11" spans="1:7" s="45" customFormat="1" ht="39" customHeight="1">
      <c r="A11" s="43">
        <v>2</v>
      </c>
      <c r="B11" s="70" t="s">
        <v>461</v>
      </c>
      <c r="C11" s="71"/>
      <c r="D11" s="44"/>
      <c r="E11" s="44"/>
      <c r="F11" s="393" t="s">
        <v>373</v>
      </c>
    </row>
    <row r="12" spans="1:7" s="45" customFormat="1" ht="39" customHeight="1">
      <c r="A12" s="43">
        <v>3</v>
      </c>
      <c r="B12" s="70" t="s">
        <v>462</v>
      </c>
      <c r="C12" s="71">
        <v>43180</v>
      </c>
      <c r="D12" s="44"/>
      <c r="E12" s="44"/>
      <c r="F12" s="393" t="s">
        <v>373</v>
      </c>
    </row>
    <row r="13" spans="1:7" s="45" customFormat="1" ht="39" customHeight="1">
      <c r="A13" s="43">
        <v>4</v>
      </c>
      <c r="B13" s="70" t="s">
        <v>464</v>
      </c>
      <c r="C13" s="71">
        <v>231586</v>
      </c>
      <c r="D13" s="44"/>
      <c r="E13" s="44"/>
      <c r="F13" s="393" t="s">
        <v>373</v>
      </c>
    </row>
    <row r="14" spans="1:7" s="45" customFormat="1" ht="39" customHeight="1">
      <c r="A14" s="43">
        <v>5</v>
      </c>
      <c r="B14" s="70" t="s">
        <v>463</v>
      </c>
      <c r="C14" s="71"/>
      <c r="D14" s="44"/>
      <c r="E14" s="44"/>
      <c r="F14" s="393" t="s">
        <v>373</v>
      </c>
    </row>
    <row r="15" spans="1:7" s="45" customFormat="1" ht="36" customHeight="1">
      <c r="A15" s="43">
        <v>6</v>
      </c>
      <c r="B15" s="69" t="s">
        <v>125</v>
      </c>
      <c r="C15" s="71">
        <v>101600</v>
      </c>
      <c r="D15" s="44"/>
      <c r="E15" s="44"/>
      <c r="F15" s="393" t="s">
        <v>486</v>
      </c>
    </row>
    <row r="16" spans="1:7" s="45" customFormat="1" ht="49.95" customHeight="1">
      <c r="A16" s="43">
        <v>7</v>
      </c>
      <c r="B16" s="67" t="s">
        <v>470</v>
      </c>
      <c r="C16" s="72">
        <v>15975</v>
      </c>
      <c r="D16" s="44"/>
      <c r="E16" s="44"/>
      <c r="F16" s="393" t="s">
        <v>487</v>
      </c>
      <c r="G16" s="391"/>
    </row>
    <row r="17" spans="1:7" s="45" customFormat="1" ht="49.95" customHeight="1">
      <c r="A17" s="43">
        <v>8</v>
      </c>
      <c r="B17" s="67" t="s">
        <v>467</v>
      </c>
      <c r="C17" s="72">
        <v>390000</v>
      </c>
      <c r="D17" s="44"/>
      <c r="E17" s="44"/>
      <c r="F17" s="393" t="s">
        <v>488</v>
      </c>
      <c r="G17" s="391"/>
    </row>
    <row r="18" spans="1:7" s="45" customFormat="1" ht="49.95" customHeight="1">
      <c r="A18" s="43">
        <v>9</v>
      </c>
      <c r="B18" s="67" t="s">
        <v>468</v>
      </c>
      <c r="C18" s="72">
        <v>70000</v>
      </c>
      <c r="D18" s="44"/>
      <c r="E18" s="44"/>
      <c r="F18" s="393" t="s">
        <v>373</v>
      </c>
      <c r="G18" s="391"/>
    </row>
    <row r="19" spans="1:7" s="45" customFormat="1" ht="49.95" customHeight="1">
      <c r="A19" s="43">
        <v>10</v>
      </c>
      <c r="B19" s="67" t="s">
        <v>469</v>
      </c>
      <c r="C19" s="72"/>
      <c r="D19" s="44"/>
      <c r="E19" s="44"/>
      <c r="F19" s="393" t="s">
        <v>373</v>
      </c>
      <c r="G19" s="391"/>
    </row>
    <row r="20" spans="1:7" s="45" customFormat="1" ht="49.95" customHeight="1">
      <c r="A20" s="43">
        <v>11</v>
      </c>
      <c r="B20" s="67" t="s">
        <v>471</v>
      </c>
      <c r="C20" s="72">
        <v>113316</v>
      </c>
      <c r="D20" s="44"/>
      <c r="E20" s="44"/>
      <c r="F20" s="393" t="s">
        <v>489</v>
      </c>
      <c r="G20" s="391"/>
    </row>
    <row r="21" spans="1:7" s="45" customFormat="1" ht="49.95" customHeight="1">
      <c r="A21" s="43">
        <v>12</v>
      </c>
      <c r="B21" s="67" t="s">
        <v>472</v>
      </c>
      <c r="C21" s="72">
        <v>12573</v>
      </c>
      <c r="D21" s="44"/>
      <c r="E21" s="44"/>
      <c r="F21" s="393" t="s">
        <v>373</v>
      </c>
      <c r="G21" s="391"/>
    </row>
    <row r="22" spans="1:7" s="45" customFormat="1" ht="49.95" customHeight="1">
      <c r="A22" s="43">
        <v>13</v>
      </c>
      <c r="B22" s="67" t="s">
        <v>475</v>
      </c>
      <c r="C22" s="72">
        <v>168000</v>
      </c>
      <c r="D22" s="44"/>
      <c r="E22" s="44"/>
      <c r="F22" s="393" t="s">
        <v>490</v>
      </c>
      <c r="G22" s="391"/>
    </row>
    <row r="23" spans="1:7" s="45" customFormat="1" ht="49.95" customHeight="1">
      <c r="A23" s="43">
        <v>14</v>
      </c>
      <c r="B23" s="67" t="s">
        <v>473</v>
      </c>
      <c r="C23" s="72">
        <v>50000</v>
      </c>
      <c r="D23" s="44"/>
      <c r="E23" s="44"/>
      <c r="F23" s="393" t="s">
        <v>373</v>
      </c>
      <c r="G23" s="391"/>
    </row>
    <row r="24" spans="1:7" s="45" customFormat="1" ht="49.95" customHeight="1">
      <c r="A24" s="43">
        <v>15</v>
      </c>
      <c r="B24" s="67" t="s">
        <v>474</v>
      </c>
      <c r="C24" s="72">
        <v>395000</v>
      </c>
      <c r="D24" s="44"/>
      <c r="E24" s="44"/>
      <c r="F24" s="393" t="s">
        <v>373</v>
      </c>
      <c r="G24" s="391"/>
    </row>
    <row r="25" spans="1:7" s="45" customFormat="1" ht="49.95" customHeight="1">
      <c r="A25" s="43">
        <v>16</v>
      </c>
      <c r="B25" s="67" t="s">
        <v>476</v>
      </c>
      <c r="C25" s="72"/>
      <c r="D25" s="44"/>
      <c r="E25" s="44"/>
      <c r="F25" s="393" t="s">
        <v>491</v>
      </c>
      <c r="G25" s="391"/>
    </row>
    <row r="26" spans="1:7" s="45" customFormat="1" ht="49.95" customHeight="1">
      <c r="A26" s="43">
        <v>17</v>
      </c>
      <c r="B26" s="67" t="s">
        <v>477</v>
      </c>
      <c r="C26" s="72">
        <v>663956</v>
      </c>
      <c r="D26" s="44"/>
      <c r="E26" s="44"/>
      <c r="F26" s="393"/>
      <c r="G26" s="391"/>
    </row>
    <row r="27" spans="1:7" s="45" customFormat="1" ht="49.95" customHeight="1">
      <c r="A27" s="43">
        <v>18</v>
      </c>
      <c r="B27" s="67" t="s">
        <v>478</v>
      </c>
      <c r="C27" s="72">
        <v>2578100</v>
      </c>
      <c r="D27" s="44"/>
      <c r="E27" s="44"/>
      <c r="F27" s="393"/>
      <c r="G27" s="391"/>
    </row>
    <row r="28" spans="1:7" s="45" customFormat="1" ht="49.95" customHeight="1">
      <c r="A28" s="43">
        <v>19</v>
      </c>
      <c r="B28" s="67" t="s">
        <v>479</v>
      </c>
      <c r="C28" s="72">
        <v>1028440</v>
      </c>
      <c r="D28" s="44"/>
      <c r="E28" s="44"/>
      <c r="F28" s="393"/>
      <c r="G28" s="391"/>
    </row>
    <row r="29" spans="1:7" s="45" customFormat="1" ht="49.95" customHeight="1">
      <c r="A29" s="43">
        <v>20</v>
      </c>
      <c r="B29" s="67" t="s">
        <v>480</v>
      </c>
      <c r="C29" s="72">
        <v>61177</v>
      </c>
      <c r="D29" s="44"/>
      <c r="E29" s="44"/>
      <c r="F29" s="393"/>
      <c r="G29" s="391"/>
    </row>
    <row r="30" spans="1:7" s="45" customFormat="1" ht="49.95" customHeight="1">
      <c r="A30" s="43">
        <v>21</v>
      </c>
      <c r="B30" s="67" t="s">
        <v>481</v>
      </c>
      <c r="C30" s="72">
        <v>406400</v>
      </c>
      <c r="D30" s="44"/>
      <c r="E30" s="44"/>
      <c r="F30" s="393"/>
      <c r="G30" s="391"/>
    </row>
    <row r="31" spans="1:7" s="45" customFormat="1" ht="49.95" customHeight="1">
      <c r="A31" s="43">
        <v>22</v>
      </c>
      <c r="B31" s="67" t="s">
        <v>482</v>
      </c>
      <c r="C31" s="72">
        <v>14528673</v>
      </c>
      <c r="D31" s="44"/>
      <c r="E31" s="44"/>
      <c r="F31" s="393"/>
      <c r="G31" s="391"/>
    </row>
    <row r="32" spans="1:7" s="45" customFormat="1" ht="49.95" customHeight="1">
      <c r="A32" s="43">
        <v>23</v>
      </c>
      <c r="B32" s="67" t="s">
        <v>483</v>
      </c>
      <c r="C32" s="72">
        <v>300000</v>
      </c>
      <c r="D32" s="44"/>
      <c r="E32" s="44"/>
      <c r="F32" s="393"/>
      <c r="G32" s="391"/>
    </row>
    <row r="33" spans="1:18" s="45" customFormat="1" ht="49.95" customHeight="1">
      <c r="A33" s="43">
        <v>24</v>
      </c>
      <c r="B33" s="67" t="s">
        <v>484</v>
      </c>
      <c r="C33" s="72"/>
      <c r="D33" s="44"/>
      <c r="E33" s="44"/>
      <c r="F33" s="393" t="s">
        <v>373</v>
      </c>
      <c r="G33" s="391"/>
    </row>
    <row r="34" spans="1:18" s="45" customFormat="1" ht="49.95" customHeight="1">
      <c r="A34" s="43">
        <v>25</v>
      </c>
      <c r="B34" s="67" t="s">
        <v>485</v>
      </c>
      <c r="C34" s="72"/>
      <c r="D34" s="44"/>
      <c r="E34" s="44"/>
      <c r="F34" s="393" t="s">
        <v>492</v>
      </c>
      <c r="G34" s="391"/>
    </row>
    <row r="35" spans="1:18" s="45" customFormat="1" ht="66" customHeight="1">
      <c r="A35" s="43">
        <v>26</v>
      </c>
      <c r="B35" s="67" t="s">
        <v>124</v>
      </c>
      <c r="C35" s="72">
        <v>220000</v>
      </c>
      <c r="D35" s="44"/>
      <c r="E35" s="44"/>
      <c r="F35" s="393" t="s">
        <v>489</v>
      </c>
    </row>
    <row r="36" spans="1:18" s="47" customFormat="1" ht="30" customHeight="1">
      <c r="A36" s="43">
        <v>27</v>
      </c>
      <c r="B36" s="68" t="s">
        <v>465</v>
      </c>
      <c r="C36" s="73"/>
      <c r="D36" s="46"/>
      <c r="E36" s="46"/>
      <c r="F36" s="395" t="s">
        <v>373</v>
      </c>
    </row>
    <row r="37" spans="1:18" s="47" customFormat="1" ht="30" customHeight="1">
      <c r="A37" s="43">
        <v>28</v>
      </c>
      <c r="B37" s="390" t="s">
        <v>466</v>
      </c>
      <c r="C37" s="73"/>
      <c r="D37" s="46"/>
      <c r="E37" s="46"/>
      <c r="F37" s="395" t="s">
        <v>373</v>
      </c>
    </row>
    <row r="38" spans="1:18" s="49" customFormat="1" ht="36" customHeight="1">
      <c r="A38" s="43">
        <v>29</v>
      </c>
      <c r="B38" s="95" t="s">
        <v>126</v>
      </c>
      <c r="C38" s="48">
        <f>SUM(C10:C36)</f>
        <v>21377976</v>
      </c>
      <c r="D38" s="48"/>
      <c r="E38" s="48"/>
      <c r="F38" s="394"/>
    </row>
    <row r="39" spans="1:18" s="49" customFormat="1" ht="36" customHeight="1">
      <c r="A39" s="36"/>
      <c r="B39" s="485" t="s">
        <v>493</v>
      </c>
      <c r="C39" s="486"/>
      <c r="D39" s="486"/>
      <c r="E39" s="486"/>
      <c r="F39" s="486"/>
      <c r="G39" s="486"/>
      <c r="H39" s="486"/>
    </row>
    <row r="40" spans="1:18" s="49" customFormat="1" ht="36" customHeight="1">
      <c r="A40" s="36"/>
      <c r="B40" s="396"/>
      <c r="C40" s="397"/>
      <c r="D40" s="397"/>
      <c r="E40" s="397"/>
      <c r="F40" s="398"/>
    </row>
    <row r="41" spans="1:18" ht="31.5" customHeight="1">
      <c r="A41" s="36"/>
      <c r="C41" s="7"/>
      <c r="D41" s="7"/>
      <c r="E41" s="7"/>
      <c r="F41" s="7"/>
      <c r="G41"/>
      <c r="H41"/>
      <c r="I41"/>
    </row>
    <row r="42" spans="1:18" ht="19.95" customHeight="1">
      <c r="A42" s="36"/>
      <c r="B42" s="7"/>
      <c r="C42" s="7"/>
      <c r="D42" s="7"/>
      <c r="E42" s="7"/>
      <c r="F42" s="7"/>
      <c r="G42"/>
      <c r="H42"/>
      <c r="I42"/>
    </row>
    <row r="43" spans="1:18" ht="36" customHeight="1">
      <c r="A43" s="36"/>
      <c r="C43" s="7"/>
      <c r="D43" s="7"/>
      <c r="E43" s="7"/>
      <c r="F43" s="7"/>
      <c r="G43"/>
      <c r="H43"/>
      <c r="I43"/>
    </row>
    <row r="44" spans="1:18" ht="36" customHeight="1">
      <c r="A44" s="36"/>
      <c r="C44" s="7"/>
      <c r="D44" s="7"/>
      <c r="E44" s="7"/>
      <c r="F44" s="7"/>
      <c r="G44"/>
      <c r="H44"/>
      <c r="I44"/>
      <c r="J44"/>
      <c r="K44"/>
      <c r="L44"/>
      <c r="M44"/>
      <c r="N44"/>
      <c r="O44"/>
      <c r="P44"/>
      <c r="Q44"/>
      <c r="R44"/>
    </row>
    <row r="45" spans="1:18" ht="36" customHeight="1">
      <c r="A45" s="36"/>
      <c r="C45" s="7"/>
      <c r="D45" s="7"/>
      <c r="E45" s="7"/>
      <c r="F45" s="7"/>
      <c r="G45"/>
      <c r="H45"/>
      <c r="I45"/>
      <c r="J45"/>
    </row>
    <row r="46" spans="1:18" ht="49.95" customHeight="1">
      <c r="A46" s="36"/>
      <c r="B46" s="51"/>
      <c r="C46" s="52"/>
      <c r="D46" s="53"/>
      <c r="E46" s="53"/>
      <c r="F46" s="53"/>
    </row>
    <row r="47" spans="1:18" ht="19.95" customHeight="1">
      <c r="A47" s="36"/>
      <c r="B47" s="54"/>
      <c r="C47" s="55"/>
      <c r="D47" s="56"/>
      <c r="E47" s="56"/>
      <c r="F47" s="56"/>
    </row>
    <row r="48" spans="1:18" ht="19.95" customHeight="1">
      <c r="A48" s="36"/>
      <c r="B48" s="54"/>
      <c r="C48" s="55"/>
      <c r="D48" s="56"/>
      <c r="E48" s="56"/>
      <c r="F48" s="56"/>
    </row>
    <row r="49" spans="1:6" ht="49.95" customHeight="1">
      <c r="A49" s="36"/>
      <c r="B49" s="54"/>
      <c r="C49" s="55"/>
      <c r="D49" s="56"/>
      <c r="E49" s="56"/>
      <c r="F49" s="56"/>
    </row>
    <row r="50" spans="1:6" ht="19.95" customHeight="1">
      <c r="A50" s="36"/>
      <c r="B50" s="54"/>
      <c r="C50" s="55"/>
      <c r="D50" s="56"/>
      <c r="E50" s="56"/>
      <c r="F50" s="56"/>
    </row>
    <row r="51" spans="1:6" ht="19.95" customHeight="1">
      <c r="A51" s="36"/>
      <c r="B51" s="54"/>
      <c r="C51" s="55"/>
      <c r="D51" s="56"/>
      <c r="E51" s="56"/>
      <c r="F51" s="56"/>
    </row>
    <row r="52" spans="1:6" ht="19.95" customHeight="1">
      <c r="A52" s="36"/>
      <c r="B52" s="51"/>
      <c r="C52" s="52"/>
      <c r="D52" s="53"/>
      <c r="E52" s="53"/>
      <c r="F52" s="53"/>
    </row>
    <row r="53" spans="1:6" ht="19.95" customHeight="1">
      <c r="A53" s="36"/>
      <c r="B53" s="54"/>
      <c r="C53" s="57"/>
      <c r="D53" s="38"/>
      <c r="E53" s="38"/>
      <c r="F53" s="38"/>
    </row>
    <row r="54" spans="1:6" ht="36" customHeight="1">
      <c r="A54" s="36"/>
      <c r="B54" s="51"/>
      <c r="C54" s="58"/>
      <c r="D54" s="59"/>
      <c r="E54" s="59"/>
      <c r="F54" s="59"/>
    </row>
    <row r="55" spans="1:6" ht="19.95" customHeight="1">
      <c r="A55" s="36"/>
      <c r="B55" s="54"/>
      <c r="C55" s="57"/>
      <c r="D55" s="38"/>
      <c r="E55" s="38"/>
      <c r="F55" s="38"/>
    </row>
    <row r="56" spans="1:6" ht="19.95" customHeight="1">
      <c r="A56" s="36"/>
      <c r="B56" s="54"/>
      <c r="C56" s="57"/>
      <c r="D56" s="38"/>
      <c r="E56" s="38"/>
      <c r="F56" s="38"/>
    </row>
    <row r="57" spans="1:6" ht="36" customHeight="1">
      <c r="A57" s="36"/>
      <c r="B57" s="54"/>
      <c r="C57" s="57"/>
      <c r="D57" s="38"/>
      <c r="E57" s="38"/>
      <c r="F57" s="38"/>
    </row>
    <row r="58" spans="1:6" ht="36" customHeight="1">
      <c r="A58" s="36"/>
      <c r="B58" s="54"/>
      <c r="C58" s="57"/>
      <c r="D58" s="38"/>
      <c r="E58" s="38"/>
      <c r="F58" s="38"/>
    </row>
    <row r="59" spans="1:6" ht="19.95" customHeight="1">
      <c r="A59" s="36"/>
      <c r="B59" s="54"/>
      <c r="C59" s="57"/>
      <c r="D59" s="38"/>
      <c r="E59" s="38"/>
      <c r="F59" s="38"/>
    </row>
    <row r="60" spans="1:6" ht="19.95" customHeight="1">
      <c r="A60" s="36"/>
      <c r="B60" s="54"/>
      <c r="C60" s="57"/>
      <c r="D60" s="38"/>
      <c r="E60" s="38"/>
      <c r="F60" s="38"/>
    </row>
    <row r="61" spans="1:6" ht="19.95" customHeight="1">
      <c r="A61" s="36"/>
      <c r="B61" s="54"/>
      <c r="C61" s="57"/>
      <c r="D61" s="38"/>
      <c r="E61" s="38"/>
      <c r="F61" s="38"/>
    </row>
    <row r="62" spans="1:6">
      <c r="A62" s="36"/>
      <c r="B62" s="54"/>
      <c r="C62" s="57"/>
      <c r="D62" s="38"/>
      <c r="E62" s="38"/>
      <c r="F62" s="38"/>
    </row>
    <row r="63" spans="1:6" ht="19.95" customHeight="1">
      <c r="A63" s="36"/>
      <c r="B63" s="54"/>
      <c r="C63" s="57"/>
      <c r="D63" s="38"/>
      <c r="E63" s="38"/>
      <c r="F63" s="38"/>
    </row>
    <row r="64" spans="1:6">
      <c r="A64" s="36"/>
      <c r="B64" s="54"/>
      <c r="C64" s="57"/>
      <c r="D64" s="38"/>
      <c r="E64" s="38"/>
      <c r="F64" s="38"/>
    </row>
    <row r="65" spans="1:6" ht="19.95" customHeight="1">
      <c r="A65" s="36"/>
      <c r="B65" s="54"/>
      <c r="C65" s="57"/>
      <c r="D65" s="38"/>
      <c r="E65" s="38"/>
      <c r="F65" s="38"/>
    </row>
    <row r="66" spans="1:6" ht="49.95" customHeight="1">
      <c r="A66" s="36"/>
      <c r="B66" s="54"/>
      <c r="C66" s="57"/>
      <c r="D66" s="38"/>
      <c r="E66" s="38"/>
      <c r="F66" s="38"/>
    </row>
    <row r="67" spans="1:6" ht="36" customHeight="1">
      <c r="A67" s="36"/>
      <c r="B67" s="51"/>
      <c r="C67" s="58"/>
      <c r="D67" s="59"/>
      <c r="E67" s="59"/>
      <c r="F67" s="59"/>
    </row>
    <row r="68" spans="1:6" ht="19.95" customHeight="1">
      <c r="A68" s="36"/>
      <c r="B68" s="51"/>
      <c r="C68" s="58"/>
      <c r="D68" s="59"/>
      <c r="E68" s="59"/>
      <c r="F68" s="59"/>
    </row>
    <row r="69" spans="1:6" ht="19.95" customHeight="1">
      <c r="A69" s="36"/>
      <c r="B69" s="51"/>
      <c r="C69" s="58"/>
      <c r="D69" s="59"/>
      <c r="E69" s="59"/>
      <c r="F69" s="59"/>
    </row>
    <row r="70" spans="1:6" ht="19.95" customHeight="1">
      <c r="A70" s="36"/>
      <c r="B70" s="54"/>
      <c r="C70" s="57"/>
      <c r="D70" s="38"/>
      <c r="E70" s="38"/>
      <c r="F70" s="38"/>
    </row>
    <row r="71" spans="1:6" ht="36" customHeight="1">
      <c r="A71" s="36"/>
      <c r="B71" s="54"/>
      <c r="C71" s="57"/>
      <c r="D71" s="38"/>
      <c r="E71" s="38"/>
      <c r="F71" s="38"/>
    </row>
    <row r="72" spans="1:6" ht="19.95" customHeight="1">
      <c r="A72" s="36"/>
      <c r="B72" s="54"/>
      <c r="C72" s="57"/>
      <c r="D72" s="38"/>
      <c r="E72" s="38"/>
      <c r="F72" s="38"/>
    </row>
    <row r="73" spans="1:6" ht="19.95" customHeight="1">
      <c r="A73" s="36"/>
      <c r="B73" s="54"/>
      <c r="C73" s="57"/>
      <c r="D73" s="38"/>
      <c r="E73" s="38"/>
      <c r="F73" s="38"/>
    </row>
    <row r="74" spans="1:6" ht="49.95" customHeight="1">
      <c r="A74" s="36"/>
      <c r="B74" s="54"/>
      <c r="C74" s="57"/>
      <c r="D74" s="38"/>
      <c r="E74" s="38"/>
      <c r="F74" s="38"/>
    </row>
    <row r="75" spans="1:6" ht="49.95" customHeight="1">
      <c r="A75" s="36"/>
      <c r="B75" s="54"/>
      <c r="C75" s="57"/>
      <c r="D75" s="38"/>
      <c r="E75" s="38"/>
      <c r="F75" s="38"/>
    </row>
    <row r="76" spans="1:6" ht="19.95" customHeight="1">
      <c r="A76" s="36"/>
      <c r="B76" s="54"/>
      <c r="C76" s="57"/>
      <c r="D76" s="38"/>
      <c r="E76" s="38"/>
      <c r="F76" s="38"/>
    </row>
    <row r="77" spans="1:6" ht="19.95" customHeight="1">
      <c r="A77" s="36"/>
      <c r="B77" s="54"/>
      <c r="C77" s="57"/>
      <c r="D77" s="38"/>
      <c r="E77" s="38"/>
      <c r="F77" s="38"/>
    </row>
    <row r="78" spans="1:6" ht="19.95" customHeight="1">
      <c r="A78" s="36"/>
      <c r="B78" s="54"/>
      <c r="C78" s="57"/>
      <c r="D78" s="38"/>
      <c r="E78" s="38"/>
      <c r="F78" s="38"/>
    </row>
    <row r="79" spans="1:6" ht="19.95" customHeight="1">
      <c r="A79" s="36"/>
      <c r="B79" s="54"/>
      <c r="C79" s="57"/>
      <c r="D79" s="38"/>
      <c r="E79" s="38"/>
      <c r="F79" s="38"/>
    </row>
    <row r="80" spans="1:6" ht="19.95" customHeight="1">
      <c r="A80" s="36"/>
      <c r="B80" s="54"/>
      <c r="C80" s="57"/>
      <c r="D80" s="38"/>
      <c r="E80" s="38"/>
      <c r="F80" s="38"/>
    </row>
    <row r="81" spans="1:6" ht="19.95" customHeight="1">
      <c r="A81" s="36"/>
      <c r="B81" s="54"/>
      <c r="C81" s="57"/>
      <c r="D81" s="38"/>
      <c r="E81" s="38"/>
      <c r="F81" s="38"/>
    </row>
    <row r="82" spans="1:6" ht="19.95" customHeight="1">
      <c r="A82" s="36"/>
      <c r="B82" s="54"/>
      <c r="C82" s="57"/>
      <c r="D82" s="38"/>
      <c r="E82" s="38"/>
      <c r="F82" s="38"/>
    </row>
    <row r="83" spans="1:6" ht="49.95" customHeight="1">
      <c r="A83" s="36"/>
      <c r="B83" s="51"/>
      <c r="C83" s="60"/>
      <c r="D83" s="59"/>
      <c r="E83" s="59"/>
      <c r="F83" s="59"/>
    </row>
    <row r="84" spans="1:6" ht="36" customHeight="1">
      <c r="A84" s="36"/>
      <c r="B84" s="51"/>
      <c r="C84" s="58"/>
      <c r="D84" s="59"/>
      <c r="E84" s="59"/>
      <c r="F84" s="59"/>
    </row>
    <row r="85" spans="1:6" ht="36" customHeight="1">
      <c r="A85" s="36"/>
      <c r="B85" s="51"/>
      <c r="C85" s="58"/>
      <c r="D85" s="59"/>
      <c r="E85" s="59"/>
      <c r="F85" s="59"/>
    </row>
    <row r="86" spans="1:6" ht="49.95" customHeight="1">
      <c r="A86" s="36"/>
      <c r="B86" s="51"/>
      <c r="C86" s="58"/>
      <c r="D86" s="59"/>
      <c r="E86" s="59"/>
      <c r="F86" s="59"/>
    </row>
    <row r="87" spans="1:6" ht="36" customHeight="1">
      <c r="A87" s="36"/>
      <c r="B87" s="51"/>
      <c r="C87" s="58"/>
      <c r="D87" s="59"/>
      <c r="E87" s="59"/>
      <c r="F87" s="59"/>
    </row>
    <row r="88" spans="1:6" ht="36" customHeight="1">
      <c r="A88" s="36"/>
      <c r="B88" s="51"/>
      <c r="C88" s="58"/>
      <c r="D88" s="59"/>
      <c r="E88" s="59"/>
      <c r="F88" s="59"/>
    </row>
    <row r="89" spans="1:6" ht="36" customHeight="1">
      <c r="A89" s="36"/>
      <c r="B89" s="51"/>
      <c r="C89" s="58"/>
      <c r="D89" s="59"/>
      <c r="E89" s="59"/>
      <c r="F89" s="59"/>
    </row>
    <row r="90" spans="1:6" ht="22.2" customHeight="1">
      <c r="A90" s="36"/>
      <c r="B90" s="51"/>
      <c r="C90" s="58"/>
      <c r="D90" s="59"/>
      <c r="E90" s="59"/>
      <c r="F90" s="59"/>
    </row>
    <row r="91" spans="1:6" ht="22.2" customHeight="1">
      <c r="A91" s="36"/>
      <c r="B91" s="51"/>
      <c r="C91" s="58"/>
      <c r="D91" s="59"/>
      <c r="E91" s="59"/>
      <c r="F91" s="59"/>
    </row>
    <row r="92" spans="1:6" ht="22.2" customHeight="1">
      <c r="A92" s="36"/>
      <c r="B92" s="51"/>
      <c r="C92" s="58"/>
      <c r="D92" s="59"/>
      <c r="E92" s="59"/>
      <c r="F92" s="59"/>
    </row>
    <row r="93" spans="1:6" s="61" customFormat="1" ht="30" customHeight="1">
      <c r="A93" s="36"/>
      <c r="B93" s="37"/>
      <c r="C93" s="58"/>
      <c r="D93" s="58"/>
      <c r="E93" s="58"/>
      <c r="F93" s="58"/>
    </row>
    <row r="94" spans="1:6" s="47" customFormat="1" ht="30" customHeight="1">
      <c r="A94" s="36"/>
      <c r="B94" s="62"/>
      <c r="C94" s="58"/>
      <c r="D94" s="58"/>
      <c r="E94" s="58"/>
      <c r="F94" s="58"/>
    </row>
    <row r="95" spans="1:6">
      <c r="A95" s="36"/>
      <c r="B95" s="51"/>
      <c r="C95" s="57"/>
      <c r="D95" s="38"/>
      <c r="E95" s="38"/>
      <c r="F95" s="38"/>
    </row>
    <row r="101" spans="1:6">
      <c r="A101" s="65"/>
      <c r="B101" s="30"/>
      <c r="C101" s="61"/>
      <c r="D101" s="30"/>
      <c r="E101" s="30"/>
      <c r="F101" s="30"/>
    </row>
    <row r="107" spans="1:6" s="64" customFormat="1">
      <c r="A107" s="41"/>
      <c r="B107" s="50"/>
      <c r="C107" s="63"/>
    </row>
    <row r="108" spans="1:6" s="64" customFormat="1">
      <c r="A108" s="41"/>
      <c r="B108" s="50"/>
      <c r="C108" s="63"/>
    </row>
    <row r="109" spans="1:6" s="64" customFormat="1">
      <c r="A109" s="41"/>
      <c r="B109" s="50"/>
      <c r="C109" s="63"/>
    </row>
    <row r="110" spans="1:6" s="64" customFormat="1">
      <c r="A110" s="41"/>
      <c r="B110" s="50"/>
      <c r="C110" s="63"/>
    </row>
    <row r="111" spans="1:6" s="64" customFormat="1">
      <c r="A111" s="41"/>
      <c r="B111" s="50"/>
      <c r="C111" s="63"/>
    </row>
    <row r="112" spans="1:6" s="64" customFormat="1">
      <c r="A112" s="41"/>
      <c r="B112" s="50"/>
      <c r="C112" s="63"/>
    </row>
  </sheetData>
  <mergeCells count="11">
    <mergeCell ref="B1:F1"/>
    <mergeCell ref="B39:H39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scale="85" orientation="portrait" r:id="rId1"/>
  <rowBreaks count="1" manualBreakCount="1">
    <brk id="21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H956"/>
  <sheetViews>
    <sheetView view="pageBreakPreview" zoomScale="60" zoomScaleNormal="100" workbookViewId="0">
      <selection activeCell="J40" sqref="J40"/>
    </sheetView>
  </sheetViews>
  <sheetFormatPr defaultColWidth="14.44140625" defaultRowHeight="14.4"/>
  <cols>
    <col min="1" max="1" width="3.6640625" style="115" customWidth="1"/>
    <col min="2" max="2" width="37.5546875" style="115" customWidth="1"/>
    <col min="3" max="6" width="16.88671875" style="115" customWidth="1"/>
    <col min="7" max="7" width="9.5546875" style="115" customWidth="1"/>
    <col min="8" max="8" width="10.6640625" style="115" customWidth="1"/>
    <col min="9" max="20" width="8" style="115" customWidth="1"/>
    <col min="21" max="16384" width="14.44140625" style="115"/>
  </cols>
  <sheetData>
    <row r="1" spans="1:6" ht="38.25" customHeight="1">
      <c r="A1" s="185"/>
      <c r="B1" s="496" t="s">
        <v>494</v>
      </c>
      <c r="C1" s="497"/>
      <c r="D1" s="497"/>
      <c r="E1" s="497"/>
      <c r="F1" s="497"/>
    </row>
    <row r="2" spans="1:6" ht="65.25" customHeight="1">
      <c r="A2" s="150"/>
      <c r="B2" s="494" t="s">
        <v>495</v>
      </c>
      <c r="C2" s="495"/>
      <c r="D2" s="495"/>
      <c r="E2" s="495"/>
      <c r="F2" s="495"/>
    </row>
    <row r="3" spans="1:6" ht="12.75" customHeight="1">
      <c r="A3" s="4"/>
      <c r="B3" s="4"/>
      <c r="C3" s="173"/>
      <c r="D3" s="173"/>
      <c r="E3" s="173"/>
      <c r="F3" s="173"/>
    </row>
    <row r="4" spans="1:6" ht="77.25" customHeight="1">
      <c r="A4" s="4"/>
      <c r="B4" s="233"/>
      <c r="C4" s="379" t="s">
        <v>428</v>
      </c>
      <c r="D4" s="379" t="s">
        <v>266</v>
      </c>
      <c r="E4" s="379" t="s">
        <v>361</v>
      </c>
      <c r="F4" s="379" t="s">
        <v>458</v>
      </c>
    </row>
    <row r="5" spans="1:6" ht="36" customHeight="1">
      <c r="A5" s="4"/>
      <c r="B5" s="164" t="s">
        <v>0</v>
      </c>
      <c r="C5" s="235"/>
      <c r="D5" s="235"/>
      <c r="E5" s="235"/>
      <c r="F5" s="235"/>
    </row>
    <row r="6" spans="1:6" ht="30.75" customHeight="1">
      <c r="A6" s="4">
        <v>1</v>
      </c>
      <c r="B6" s="236" t="s">
        <v>443</v>
      </c>
      <c r="C6" s="237">
        <v>12085176</v>
      </c>
      <c r="D6" s="237">
        <v>12085176</v>
      </c>
      <c r="E6" s="237">
        <v>12085176</v>
      </c>
      <c r="F6" s="237">
        <v>12085176</v>
      </c>
    </row>
    <row r="7" spans="1:6" ht="31.5" customHeight="1">
      <c r="A7" s="4">
        <v>2</v>
      </c>
      <c r="B7" s="369" t="s">
        <v>444</v>
      </c>
      <c r="C7" s="238">
        <v>2849999</v>
      </c>
      <c r="D7" s="238">
        <v>0</v>
      </c>
      <c r="E7" s="238">
        <v>0</v>
      </c>
      <c r="F7" s="238">
        <v>0</v>
      </c>
    </row>
    <row r="8" spans="1:6" ht="24" customHeight="1">
      <c r="A8" s="4">
        <v>3</v>
      </c>
      <c r="B8" s="239" t="s">
        <v>249</v>
      </c>
      <c r="C8" s="238">
        <v>7110000</v>
      </c>
      <c r="D8" s="238">
        <v>7110000</v>
      </c>
      <c r="E8" s="238">
        <v>7110000</v>
      </c>
      <c r="F8" s="238">
        <v>7110000</v>
      </c>
    </row>
    <row r="9" spans="1:6" ht="28.5" customHeight="1">
      <c r="A9" s="4">
        <v>4</v>
      </c>
      <c r="B9" s="240" t="s">
        <v>9</v>
      </c>
      <c r="C9" s="238">
        <v>550000</v>
      </c>
      <c r="D9" s="238">
        <v>550000</v>
      </c>
      <c r="E9" s="238">
        <v>550000</v>
      </c>
      <c r="F9" s="238">
        <v>550000</v>
      </c>
    </row>
    <row r="10" spans="1:6" ht="32.25" customHeight="1">
      <c r="A10" s="4">
        <v>5</v>
      </c>
      <c r="B10" s="241" t="s">
        <v>250</v>
      </c>
      <c r="C10" s="242">
        <v>0</v>
      </c>
      <c r="D10" s="242">
        <v>0</v>
      </c>
      <c r="E10" s="242">
        <v>0</v>
      </c>
      <c r="F10" s="242">
        <v>0</v>
      </c>
    </row>
    <row r="11" spans="1:6" ht="32.25" customHeight="1">
      <c r="A11" s="4">
        <v>6</v>
      </c>
      <c r="B11" s="241" t="s">
        <v>445</v>
      </c>
      <c r="C11" s="242">
        <v>0</v>
      </c>
      <c r="D11" s="242">
        <v>0</v>
      </c>
      <c r="E11" s="242">
        <v>0</v>
      </c>
      <c r="F11" s="242">
        <v>0</v>
      </c>
    </row>
    <row r="12" spans="1:6" ht="23.25" customHeight="1">
      <c r="A12" s="4">
        <v>7</v>
      </c>
      <c r="B12" s="241" t="s">
        <v>252</v>
      </c>
      <c r="C12" s="242">
        <v>0</v>
      </c>
      <c r="D12" s="242">
        <v>0</v>
      </c>
      <c r="E12" s="242">
        <v>0</v>
      </c>
      <c r="F12" s="242">
        <v>0</v>
      </c>
    </row>
    <row r="13" spans="1:6" ht="25.5" customHeight="1">
      <c r="A13" s="190">
        <v>8</v>
      </c>
      <c r="B13" s="243" t="s">
        <v>253</v>
      </c>
      <c r="C13" s="244">
        <f>SUM(C6:C12)</f>
        <v>22595175</v>
      </c>
      <c r="D13" s="244">
        <f>SUM(D6:D12)</f>
        <v>19745176</v>
      </c>
      <c r="E13" s="244">
        <f>SUM(E6:E12)</f>
        <v>19745176</v>
      </c>
      <c r="F13" s="244">
        <f>SUM(F6:F12)</f>
        <v>19745176</v>
      </c>
    </row>
    <row r="14" spans="1:6" ht="34.5" customHeight="1">
      <c r="A14" s="118">
        <v>9</v>
      </c>
      <c r="B14" s="245" t="s">
        <v>254</v>
      </c>
      <c r="C14" s="246"/>
      <c r="D14" s="246"/>
      <c r="E14" s="246"/>
      <c r="F14" s="246"/>
    </row>
    <row r="15" spans="1:6" ht="45" customHeight="1">
      <c r="A15" s="4">
        <v>10</v>
      </c>
      <c r="B15" s="247" t="s">
        <v>13</v>
      </c>
      <c r="C15" s="248">
        <v>0</v>
      </c>
      <c r="D15" s="248">
        <v>0</v>
      </c>
      <c r="E15" s="248">
        <v>0</v>
      </c>
      <c r="F15" s="248">
        <v>0</v>
      </c>
    </row>
    <row r="16" spans="1:6" ht="18" customHeight="1">
      <c r="A16" s="4">
        <v>12</v>
      </c>
      <c r="B16" s="249" t="s">
        <v>14</v>
      </c>
      <c r="C16" s="250">
        <v>30343461</v>
      </c>
      <c r="D16" s="250">
        <v>13141590</v>
      </c>
      <c r="E16" s="250">
        <v>13141590</v>
      </c>
      <c r="F16" s="250">
        <v>13141590</v>
      </c>
    </row>
    <row r="17" spans="1:8" ht="18" customHeight="1">
      <c r="A17" s="4">
        <v>13</v>
      </c>
      <c r="B17" s="249" t="s">
        <v>255</v>
      </c>
      <c r="C17" s="250">
        <v>0</v>
      </c>
      <c r="D17" s="250">
        <v>0</v>
      </c>
      <c r="E17" s="250">
        <v>0</v>
      </c>
      <c r="F17" s="250">
        <v>0</v>
      </c>
    </row>
    <row r="18" spans="1:8" ht="22.5" customHeight="1">
      <c r="A18" s="193">
        <v>14</v>
      </c>
      <c r="B18" s="251" t="s">
        <v>15</v>
      </c>
      <c r="C18" s="253">
        <f t="shared" ref="C18:F18" si="0">SUM(C15:C17)</f>
        <v>30343461</v>
      </c>
      <c r="D18" s="253">
        <f t="shared" si="0"/>
        <v>13141590</v>
      </c>
      <c r="E18" s="253">
        <f t="shared" si="0"/>
        <v>13141590</v>
      </c>
      <c r="F18" s="253">
        <f t="shared" si="0"/>
        <v>13141590</v>
      </c>
    </row>
    <row r="19" spans="1:8" ht="19.5" customHeight="1">
      <c r="A19" s="197">
        <v>15</v>
      </c>
      <c r="B19" s="198" t="s">
        <v>16</v>
      </c>
      <c r="C19" s="254">
        <f t="shared" ref="C19:F19" si="1">SUM(C13,C18)</f>
        <v>52938636</v>
      </c>
      <c r="D19" s="254">
        <f t="shared" si="1"/>
        <v>32886766</v>
      </c>
      <c r="E19" s="254">
        <f t="shared" si="1"/>
        <v>32886766</v>
      </c>
      <c r="F19" s="254">
        <f t="shared" si="1"/>
        <v>32886766</v>
      </c>
      <c r="G19" s="123"/>
      <c r="H19" s="123"/>
    </row>
    <row r="20" spans="1:8" ht="18" customHeight="1">
      <c r="A20" s="4"/>
      <c r="B20" s="233"/>
      <c r="C20" s="250"/>
      <c r="D20" s="250"/>
      <c r="E20" s="250"/>
      <c r="F20" s="250"/>
      <c r="G20" s="123"/>
      <c r="H20" s="123"/>
    </row>
    <row r="21" spans="1:8" ht="25.5" customHeight="1">
      <c r="A21" s="4"/>
      <c r="B21" s="164"/>
      <c r="C21" s="250"/>
      <c r="D21" s="250"/>
      <c r="E21" s="250"/>
      <c r="F21" s="250"/>
      <c r="G21" s="123"/>
      <c r="H21" s="123"/>
    </row>
    <row r="22" spans="1:8" ht="19.5" customHeight="1">
      <c r="A22" s="4"/>
      <c r="B22" s="164" t="s">
        <v>17</v>
      </c>
      <c r="C22" s="250"/>
      <c r="D22" s="250"/>
      <c r="E22" s="250"/>
      <c r="F22" s="250"/>
      <c r="G22" s="123"/>
      <c r="H22" s="123"/>
    </row>
    <row r="23" spans="1:8" ht="19.5" customHeight="1">
      <c r="A23" s="4">
        <v>1</v>
      </c>
      <c r="B23" s="249" t="s">
        <v>256</v>
      </c>
      <c r="C23" s="250">
        <v>4737024</v>
      </c>
      <c r="D23" s="250">
        <v>4737024</v>
      </c>
      <c r="E23" s="250">
        <v>4737024</v>
      </c>
      <c r="F23" s="250">
        <v>4737024</v>
      </c>
      <c r="G23" s="124"/>
      <c r="H23" s="123"/>
    </row>
    <row r="24" spans="1:8" ht="19.5" customHeight="1">
      <c r="A24" s="4">
        <v>2</v>
      </c>
      <c r="B24" s="249" t="s">
        <v>257</v>
      </c>
      <c r="C24" s="250">
        <v>822688</v>
      </c>
      <c r="D24" s="250">
        <v>822688</v>
      </c>
      <c r="E24" s="250">
        <v>822688</v>
      </c>
      <c r="F24" s="250">
        <v>822688</v>
      </c>
      <c r="G24" s="124"/>
      <c r="H24" s="123"/>
    </row>
    <row r="25" spans="1:8" ht="19.5" customHeight="1">
      <c r="A25" s="4">
        <v>3</v>
      </c>
      <c r="B25" s="249" t="s">
        <v>19</v>
      </c>
      <c r="C25" s="250">
        <v>6921098</v>
      </c>
      <c r="D25" s="250">
        <v>6921098</v>
      </c>
      <c r="E25" s="250">
        <v>6921098</v>
      </c>
      <c r="F25" s="250">
        <v>6921098</v>
      </c>
      <c r="G25" s="125"/>
      <c r="H25" s="126"/>
    </row>
    <row r="26" spans="1:8" ht="19.5" customHeight="1">
      <c r="A26" s="4">
        <v>4</v>
      </c>
      <c r="B26" s="249" t="s">
        <v>20</v>
      </c>
      <c r="C26" s="250">
        <v>0</v>
      </c>
      <c r="D26" s="250">
        <v>0</v>
      </c>
      <c r="E26" s="250">
        <v>0</v>
      </c>
      <c r="F26" s="250">
        <v>0</v>
      </c>
      <c r="G26" s="123"/>
      <c r="H26" s="123"/>
    </row>
    <row r="27" spans="1:8" ht="31.5" customHeight="1">
      <c r="A27" s="4">
        <v>5</v>
      </c>
      <c r="B27" s="249" t="s">
        <v>258</v>
      </c>
      <c r="C27" s="250">
        <v>891000</v>
      </c>
      <c r="D27" s="250">
        <v>891000</v>
      </c>
      <c r="E27" s="250">
        <v>891000</v>
      </c>
      <c r="F27" s="250">
        <v>891000</v>
      </c>
      <c r="G27" s="123"/>
      <c r="H27" s="123"/>
    </row>
    <row r="28" spans="1:8" ht="25.5" customHeight="1">
      <c r="A28" s="4">
        <v>6</v>
      </c>
      <c r="B28" s="249" t="s">
        <v>259</v>
      </c>
      <c r="C28" s="250"/>
      <c r="D28" s="250"/>
      <c r="E28" s="250"/>
      <c r="F28" s="250"/>
      <c r="G28" s="123"/>
      <c r="H28" s="123"/>
    </row>
    <row r="29" spans="1:8" ht="31.5" customHeight="1">
      <c r="A29" s="4">
        <v>7</v>
      </c>
      <c r="B29" s="249" t="s">
        <v>21</v>
      </c>
      <c r="C29" s="250">
        <v>5322756</v>
      </c>
      <c r="D29" s="250">
        <v>5322756</v>
      </c>
      <c r="E29" s="250">
        <v>5322756</v>
      </c>
      <c r="F29" s="250">
        <v>5322756</v>
      </c>
      <c r="G29" s="123"/>
      <c r="H29" s="123"/>
    </row>
    <row r="30" spans="1:8" ht="43.5" customHeight="1">
      <c r="A30" s="4">
        <v>8</v>
      </c>
      <c r="B30" s="249" t="s">
        <v>22</v>
      </c>
      <c r="C30" s="250">
        <v>130000</v>
      </c>
      <c r="D30" s="250">
        <v>130000</v>
      </c>
      <c r="E30" s="250">
        <v>130000</v>
      </c>
      <c r="F30" s="250">
        <v>130000</v>
      </c>
      <c r="G30" s="123"/>
      <c r="H30" s="123"/>
    </row>
    <row r="31" spans="1:8" ht="19.5" customHeight="1">
      <c r="A31" s="4">
        <v>9</v>
      </c>
      <c r="B31" s="249" t="s">
        <v>23</v>
      </c>
      <c r="C31" s="250">
        <v>3890560</v>
      </c>
      <c r="D31" s="250">
        <v>920610</v>
      </c>
      <c r="E31" s="250">
        <v>920610</v>
      </c>
      <c r="F31" s="250">
        <v>920610</v>
      </c>
      <c r="G31" s="123"/>
      <c r="H31" s="123"/>
    </row>
    <row r="32" spans="1:8" ht="19.5" customHeight="1">
      <c r="A32" s="188">
        <v>10</v>
      </c>
      <c r="B32" s="255" t="s">
        <v>24</v>
      </c>
      <c r="C32" s="256">
        <f t="shared" ref="C32:F32" si="2">SUM(C23:C31)</f>
        <v>22715126</v>
      </c>
      <c r="D32" s="256">
        <f t="shared" si="2"/>
        <v>19745176</v>
      </c>
      <c r="E32" s="256">
        <f t="shared" si="2"/>
        <v>19745176</v>
      </c>
      <c r="F32" s="256">
        <f t="shared" si="2"/>
        <v>19745176</v>
      </c>
      <c r="G32" s="123"/>
      <c r="H32" s="123"/>
    </row>
    <row r="33" spans="1:8" ht="19.5" customHeight="1">
      <c r="A33" s="189">
        <v>11</v>
      </c>
      <c r="B33" s="257" t="s">
        <v>260</v>
      </c>
      <c r="C33" s="250">
        <v>1754000</v>
      </c>
      <c r="D33" s="250">
        <v>0</v>
      </c>
      <c r="E33" s="250">
        <v>0</v>
      </c>
      <c r="F33" s="250">
        <v>0</v>
      </c>
      <c r="G33" s="125"/>
      <c r="H33" s="123"/>
    </row>
    <row r="34" spans="1:8" ht="19.5" customHeight="1">
      <c r="A34" s="4">
        <v>12</v>
      </c>
      <c r="B34" s="259" t="s">
        <v>171</v>
      </c>
      <c r="C34" s="250">
        <v>18735073</v>
      </c>
      <c r="D34" s="250">
        <v>0</v>
      </c>
      <c r="E34" s="250">
        <v>0</v>
      </c>
      <c r="F34" s="250">
        <v>0</v>
      </c>
      <c r="G34" s="124"/>
      <c r="H34" s="123"/>
    </row>
    <row r="35" spans="1:8" ht="30.75" customHeight="1">
      <c r="A35" s="4">
        <v>13</v>
      </c>
      <c r="B35" s="249" t="s">
        <v>25</v>
      </c>
      <c r="C35" s="250">
        <v>0</v>
      </c>
      <c r="D35" s="250">
        <v>0</v>
      </c>
      <c r="E35" s="250">
        <v>0</v>
      </c>
      <c r="F35" s="250">
        <v>0</v>
      </c>
      <c r="G35" s="123"/>
      <c r="H35" s="123"/>
    </row>
    <row r="36" spans="1:8" ht="34.5" customHeight="1">
      <c r="A36" s="4">
        <v>14</v>
      </c>
      <c r="B36" s="249" t="s">
        <v>26</v>
      </c>
      <c r="C36" s="250">
        <v>0</v>
      </c>
      <c r="D36" s="250">
        <v>0</v>
      </c>
      <c r="E36" s="250">
        <v>0</v>
      </c>
      <c r="F36" s="250">
        <v>0</v>
      </c>
      <c r="G36" s="123"/>
      <c r="H36" s="123"/>
    </row>
    <row r="37" spans="1:8" ht="19.5" customHeight="1">
      <c r="A37" s="4">
        <v>15</v>
      </c>
      <c r="B37" s="249" t="s">
        <v>27</v>
      </c>
      <c r="C37" s="250">
        <v>9251030</v>
      </c>
      <c r="D37" s="250">
        <v>13141590</v>
      </c>
      <c r="E37" s="250">
        <v>13141590</v>
      </c>
      <c r="F37" s="250">
        <v>13141590</v>
      </c>
      <c r="G37" s="123"/>
      <c r="H37" s="123"/>
    </row>
    <row r="38" spans="1:8" ht="19.5" customHeight="1">
      <c r="A38" s="188">
        <v>16</v>
      </c>
      <c r="B38" s="255" t="s">
        <v>28</v>
      </c>
      <c r="C38" s="256">
        <f t="shared" ref="C38:F38" si="3">SUM(C33:C37)</f>
        <v>29740103</v>
      </c>
      <c r="D38" s="256">
        <f t="shared" si="3"/>
        <v>13141590</v>
      </c>
      <c r="E38" s="256">
        <f t="shared" si="3"/>
        <v>13141590</v>
      </c>
      <c r="F38" s="256">
        <f t="shared" si="3"/>
        <v>13141590</v>
      </c>
      <c r="G38" s="123"/>
      <c r="H38" s="123"/>
    </row>
    <row r="39" spans="1:8" ht="19.5" customHeight="1">
      <c r="A39" s="200">
        <v>17</v>
      </c>
      <c r="B39" s="260" t="s">
        <v>66</v>
      </c>
      <c r="C39" s="244">
        <f t="shared" ref="C39:F39" si="4">SUM(C32,C38)</f>
        <v>52455229</v>
      </c>
      <c r="D39" s="244">
        <f t="shared" si="4"/>
        <v>32886766</v>
      </c>
      <c r="E39" s="244">
        <f t="shared" si="4"/>
        <v>32886766</v>
      </c>
      <c r="F39" s="244">
        <f t="shared" si="4"/>
        <v>32886766</v>
      </c>
      <c r="G39" s="123"/>
      <c r="H39" s="123"/>
    </row>
    <row r="40" spans="1:8" ht="19.5" customHeight="1">
      <c r="A40" s="4">
        <v>18</v>
      </c>
      <c r="B40" s="261" t="s">
        <v>29</v>
      </c>
      <c r="C40" s="258"/>
      <c r="D40" s="258"/>
      <c r="E40" s="258"/>
      <c r="F40" s="258"/>
      <c r="G40" s="123"/>
      <c r="H40" s="123"/>
    </row>
    <row r="41" spans="1:8" ht="19.5" customHeight="1">
      <c r="A41" s="4">
        <v>19</v>
      </c>
      <c r="B41" s="261" t="s">
        <v>30</v>
      </c>
      <c r="C41" s="250"/>
      <c r="D41" s="250"/>
      <c r="E41" s="250"/>
      <c r="F41" s="250"/>
      <c r="G41" s="123"/>
      <c r="H41" s="123"/>
    </row>
    <row r="42" spans="1:8" ht="30" customHeight="1">
      <c r="A42" s="4">
        <v>20</v>
      </c>
      <c r="B42" s="261" t="s">
        <v>261</v>
      </c>
      <c r="C42" s="258"/>
      <c r="D42" s="258"/>
      <c r="E42" s="258"/>
      <c r="F42" s="258"/>
      <c r="G42" s="123"/>
      <c r="H42" s="123"/>
    </row>
    <row r="43" spans="1:8" ht="28.5" customHeight="1">
      <c r="A43" s="4">
        <v>21</v>
      </c>
      <c r="B43" s="261" t="s">
        <v>262</v>
      </c>
      <c r="C43" s="258"/>
      <c r="D43" s="258"/>
      <c r="E43" s="258"/>
      <c r="F43" s="258"/>
      <c r="G43" s="123"/>
      <c r="H43" s="123"/>
    </row>
    <row r="44" spans="1:8" ht="24.75" customHeight="1">
      <c r="A44" s="4">
        <v>22</v>
      </c>
      <c r="B44" s="261" t="s">
        <v>233</v>
      </c>
      <c r="C44" s="258">
        <v>483407</v>
      </c>
      <c r="D44" s="258">
        <v>0</v>
      </c>
      <c r="E44" s="258">
        <v>0</v>
      </c>
      <c r="F44" s="258">
        <v>0</v>
      </c>
      <c r="G44" s="123"/>
      <c r="H44" s="123"/>
    </row>
    <row r="45" spans="1:8" ht="19.5" customHeight="1">
      <c r="A45" s="202">
        <v>23</v>
      </c>
      <c r="B45" s="262" t="s">
        <v>31</v>
      </c>
      <c r="C45" s="252">
        <f t="shared" ref="C45:F45" si="5">SUM(C40:C44)</f>
        <v>483407</v>
      </c>
      <c r="D45" s="252">
        <f t="shared" si="5"/>
        <v>0</v>
      </c>
      <c r="E45" s="252">
        <f t="shared" si="5"/>
        <v>0</v>
      </c>
      <c r="F45" s="252">
        <f t="shared" si="5"/>
        <v>0</v>
      </c>
      <c r="G45" s="123"/>
      <c r="H45" s="123"/>
    </row>
    <row r="46" spans="1:8" ht="33" customHeight="1">
      <c r="A46" s="204">
        <v>24</v>
      </c>
      <c r="B46" s="198" t="s">
        <v>32</v>
      </c>
      <c r="C46" s="254">
        <f t="shared" ref="C46:F46" si="6">SUM(C39,C45)</f>
        <v>52938636</v>
      </c>
      <c r="D46" s="254">
        <f t="shared" si="6"/>
        <v>32886766</v>
      </c>
      <c r="E46" s="254">
        <f t="shared" si="6"/>
        <v>32886766</v>
      </c>
      <c r="F46" s="254">
        <f t="shared" si="6"/>
        <v>32886766</v>
      </c>
      <c r="G46" s="123"/>
      <c r="H46" s="123"/>
    </row>
    <row r="47" spans="1:8" ht="19.5" customHeight="1">
      <c r="A47" s="189"/>
      <c r="B47" s="263"/>
      <c r="C47" s="250"/>
      <c r="D47" s="250"/>
      <c r="E47" s="250"/>
      <c r="F47" s="250"/>
    </row>
    <row r="48" spans="1:8" ht="31.5" customHeight="1">
      <c r="A48" s="127"/>
      <c r="B48" s="128"/>
    </row>
    <row r="49" spans="1:2" ht="15.75" customHeight="1">
      <c r="A49" s="127"/>
      <c r="B49" s="128"/>
    </row>
    <row r="50" spans="1:2" ht="12.75" customHeight="1">
      <c r="A50" s="127"/>
      <c r="B50" s="131"/>
    </row>
    <row r="51" spans="1:2" ht="12.75" customHeight="1">
      <c r="A51" s="127"/>
      <c r="B51" s="131"/>
    </row>
    <row r="52" spans="1:2" ht="12.75" customHeight="1">
      <c r="A52" s="127"/>
      <c r="B52" s="131"/>
    </row>
    <row r="53" spans="1:2" ht="12.75" customHeight="1">
      <c r="A53" s="132"/>
      <c r="B53" s="133"/>
    </row>
    <row r="54" spans="1:2" ht="25.5" customHeight="1">
      <c r="A54" s="132"/>
      <c r="B54" s="134"/>
    </row>
    <row r="55" spans="1:2" ht="12.75" customHeight="1">
      <c r="A55" s="132"/>
      <c r="B55" s="134"/>
    </row>
    <row r="56" spans="1:2" ht="12.75" customHeight="1">
      <c r="A56" s="132"/>
      <c r="B56" s="133"/>
    </row>
    <row r="57" spans="1:2" ht="12.75" customHeight="1">
      <c r="A57" s="135"/>
      <c r="B57" s="136"/>
    </row>
    <row r="58" spans="1:2" ht="25.5" customHeight="1">
      <c r="A58" s="127"/>
      <c r="B58" s="138"/>
    </row>
    <row r="59" spans="1:2" ht="12.75" customHeight="1">
      <c r="A59" s="127"/>
      <c r="B59" s="138"/>
    </row>
    <row r="60" spans="1:2" ht="12.75" customHeight="1">
      <c r="A60" s="139"/>
      <c r="B60" s="136"/>
    </row>
    <row r="61" spans="1:2" ht="15.75" customHeight="1">
      <c r="A61" s="140"/>
      <c r="B61" s="141"/>
    </row>
    <row r="62" spans="1:2" ht="15.75" customHeight="1">
      <c r="A62" s="143"/>
      <c r="B62" s="144"/>
    </row>
    <row r="63" spans="1:2" ht="15.75" customHeight="1">
      <c r="A63" s="127"/>
      <c r="B63" s="128"/>
    </row>
    <row r="64" spans="1:2" ht="12.75" customHeight="1">
      <c r="A64" s="127"/>
      <c r="B64" s="138"/>
    </row>
    <row r="65" spans="1:2" ht="12.75" customHeight="1">
      <c r="A65" s="127"/>
      <c r="B65" s="138"/>
    </row>
    <row r="66" spans="1:2" ht="12.75" customHeight="1">
      <c r="A66" s="127"/>
      <c r="B66" s="138"/>
    </row>
    <row r="67" spans="1:2" ht="25.5" customHeight="1">
      <c r="A67" s="127"/>
      <c r="B67" s="138"/>
    </row>
    <row r="68" spans="1:2" ht="25.5" customHeight="1">
      <c r="A68" s="127"/>
      <c r="B68" s="138"/>
    </row>
    <row r="69" spans="1:2" ht="25.5" customHeight="1">
      <c r="A69" s="127"/>
      <c r="B69" s="138"/>
    </row>
    <row r="70" spans="1:2" ht="12.75" customHeight="1">
      <c r="A70" s="127"/>
      <c r="B70" s="138"/>
    </row>
    <row r="71" spans="1:2" ht="12.75" customHeight="1">
      <c r="A71" s="139"/>
      <c r="B71" s="145"/>
    </row>
    <row r="72" spans="1:2" ht="12.75" customHeight="1">
      <c r="A72" s="127"/>
      <c r="B72" s="146"/>
    </row>
    <row r="73" spans="1:2" ht="25.5" customHeight="1">
      <c r="A73" s="127"/>
      <c r="B73" s="138"/>
    </row>
    <row r="74" spans="1:2" ht="25.5" customHeight="1">
      <c r="A74" s="127"/>
      <c r="B74" s="138"/>
    </row>
    <row r="75" spans="1:2" ht="12.75" customHeight="1">
      <c r="A75" s="139"/>
      <c r="B75" s="145"/>
    </row>
    <row r="76" spans="1:2" ht="12.75" customHeight="1">
      <c r="A76" s="139"/>
      <c r="B76" s="145"/>
    </row>
    <row r="77" spans="1:2" ht="12.75" customHeight="1">
      <c r="A77" s="127"/>
      <c r="B77" s="131"/>
    </row>
    <row r="78" spans="1:2" ht="12.75" customHeight="1">
      <c r="A78" s="127"/>
      <c r="B78" s="131"/>
    </row>
    <row r="79" spans="1:2" ht="25.5" customHeight="1">
      <c r="A79" s="127"/>
      <c r="B79" s="131"/>
    </row>
    <row r="80" spans="1:2" ht="12.75" customHeight="1">
      <c r="A80" s="139"/>
      <c r="B80" s="145"/>
    </row>
    <row r="81" spans="1:7" ht="13.5" customHeight="1">
      <c r="A81" s="148"/>
      <c r="B81" s="149"/>
    </row>
    <row r="82" spans="1:7" ht="12.75" customHeight="1">
      <c r="A82" s="127"/>
      <c r="B82" s="150"/>
    </row>
    <row r="83" spans="1:7" ht="12.75" customHeight="1">
      <c r="A83" s="127"/>
      <c r="B83" s="151"/>
    </row>
    <row r="84" spans="1:7" ht="38.25" customHeight="1">
      <c r="A84" s="127"/>
      <c r="B84" s="152"/>
    </row>
    <row r="85" spans="1:7" ht="15.75" customHeight="1">
      <c r="A85" s="127"/>
      <c r="B85" s="128"/>
    </row>
    <row r="86" spans="1:7" ht="15.75" customHeight="1">
      <c r="A86" s="127"/>
      <c r="B86" s="128"/>
    </row>
    <row r="87" spans="1:7" ht="12.75" customHeight="1">
      <c r="A87" s="127"/>
      <c r="B87" s="131"/>
    </row>
    <row r="88" spans="1:7" ht="12.75" customHeight="1">
      <c r="A88" s="127"/>
      <c r="B88" s="131"/>
      <c r="G88" s="154"/>
    </row>
    <row r="89" spans="1:7" ht="12.75" customHeight="1">
      <c r="A89" s="127"/>
      <c r="B89" s="131"/>
    </row>
    <row r="90" spans="1:7" ht="12.75" customHeight="1">
      <c r="A90" s="132"/>
      <c r="B90" s="133"/>
    </row>
    <row r="91" spans="1:7">
      <c r="A91" s="132"/>
      <c r="B91" s="134"/>
    </row>
    <row r="92" spans="1:7" ht="12.75" customHeight="1">
      <c r="A92" s="132"/>
      <c r="B92" s="134"/>
    </row>
    <row r="93" spans="1:7" ht="12.75" customHeight="1">
      <c r="A93" s="132"/>
      <c r="B93" s="133"/>
    </row>
    <row r="94" spans="1:7" ht="12.75" customHeight="1">
      <c r="A94" s="135"/>
      <c r="B94" s="136"/>
    </row>
    <row r="95" spans="1:7" ht="25.5" customHeight="1">
      <c r="A95" s="127"/>
      <c r="B95" s="138"/>
    </row>
    <row r="96" spans="1:7" ht="12.75" customHeight="1">
      <c r="A96" s="127"/>
      <c r="B96" s="138"/>
    </row>
    <row r="97" spans="1:2" ht="12.75" customHeight="1">
      <c r="A97" s="139"/>
      <c r="B97" s="136"/>
    </row>
    <row r="98" spans="1:2" ht="15.75" customHeight="1">
      <c r="A98" s="140"/>
      <c r="B98" s="141"/>
    </row>
    <row r="99" spans="1:2" ht="15.75" customHeight="1">
      <c r="A99" s="143"/>
      <c r="B99" s="144"/>
    </row>
    <row r="100" spans="1:2" ht="15.75" customHeight="1">
      <c r="A100" s="127"/>
      <c r="B100" s="128"/>
    </row>
    <row r="101" spans="1:2" ht="12.75" customHeight="1">
      <c r="A101" s="127"/>
      <c r="B101" s="138"/>
    </row>
    <row r="102" spans="1:2" ht="12.75" customHeight="1">
      <c r="A102" s="127"/>
      <c r="B102" s="138"/>
    </row>
    <row r="103" spans="1:2" ht="12.75" customHeight="1">
      <c r="A103" s="127"/>
      <c r="B103" s="138"/>
    </row>
    <row r="104" spans="1:2" ht="25.5" customHeight="1">
      <c r="A104" s="127"/>
      <c r="B104" s="138"/>
    </row>
    <row r="105" spans="1:2" ht="25.5" customHeight="1">
      <c r="A105" s="127"/>
      <c r="B105" s="138"/>
    </row>
    <row r="106" spans="1:2" ht="25.5" customHeight="1">
      <c r="A106" s="127"/>
      <c r="B106" s="138"/>
    </row>
    <row r="107" spans="1:2" ht="12.75" customHeight="1">
      <c r="A107" s="127"/>
      <c r="B107" s="138"/>
    </row>
    <row r="108" spans="1:2" ht="12.75" customHeight="1">
      <c r="A108" s="139"/>
      <c r="B108" s="145"/>
    </row>
    <row r="109" spans="1:2" ht="12.75" customHeight="1">
      <c r="A109" s="127"/>
      <c r="B109" s="146"/>
    </row>
    <row r="110" spans="1:2" ht="25.5" customHeight="1">
      <c r="A110" s="127"/>
      <c r="B110" s="138"/>
    </row>
    <row r="111" spans="1:2" ht="25.5" customHeight="1">
      <c r="A111" s="127"/>
      <c r="B111" s="138"/>
    </row>
    <row r="112" spans="1:2" ht="12.75" customHeight="1">
      <c r="A112" s="139"/>
      <c r="B112" s="145"/>
    </row>
    <row r="113" spans="1:2" ht="12.75" customHeight="1">
      <c r="A113" s="139"/>
      <c r="B113" s="145"/>
    </row>
    <row r="114" spans="1:2" ht="12.75" customHeight="1">
      <c r="A114" s="127"/>
      <c r="B114" s="131"/>
    </row>
    <row r="115" spans="1:2" ht="12.75" customHeight="1">
      <c r="A115" s="127"/>
      <c r="B115" s="131"/>
    </row>
    <row r="116" spans="1:2" ht="25.5" customHeight="1">
      <c r="A116" s="127"/>
      <c r="B116" s="131"/>
    </row>
    <row r="117" spans="1:2" ht="12.75" customHeight="1">
      <c r="A117" s="156"/>
      <c r="B117" s="157"/>
    </row>
    <row r="118" spans="1:2" ht="13.5" customHeight="1">
      <c r="A118" s="148"/>
      <c r="B118" s="149"/>
    </row>
    <row r="119" spans="1:2" ht="12.75" customHeight="1">
      <c r="A119" s="150"/>
      <c r="B119" s="150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2:F2"/>
    <mergeCell ref="B1:F1"/>
  </mergeCells>
  <pageMargins left="0.7" right="0.7" top="0.75" bottom="0.75" header="0.3" footer="0.3"/>
  <pageSetup paperSize="9" scale="58" orientation="portrait" r:id="rId1"/>
  <rowBreaks count="1" manualBreakCount="1">
    <brk id="4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41" customWidth="1"/>
    <col min="2" max="2" width="33.5546875" style="50" customWidth="1"/>
    <col min="3" max="3" width="19.33203125" style="64" customWidth="1"/>
    <col min="4" max="4" width="16.88671875" style="64" customWidth="1"/>
    <col min="5" max="5" width="13.88671875" style="64" customWidth="1"/>
    <col min="6" max="6" width="15" style="30" customWidth="1"/>
    <col min="7" max="255" width="9.109375" style="30"/>
    <col min="256" max="256" width="5.6640625" style="30" customWidth="1"/>
    <col min="257" max="257" width="33.5546875" style="30" customWidth="1"/>
    <col min="258" max="258" width="11.88671875" style="30" customWidth="1"/>
    <col min="259" max="259" width="9.88671875" style="30" customWidth="1"/>
    <col min="260" max="260" width="11.44140625" style="30" customWidth="1"/>
    <col min="261" max="261" width="11.33203125" style="30" customWidth="1"/>
    <col min="262" max="511" width="9.109375" style="30"/>
    <col min="512" max="512" width="5.6640625" style="30" customWidth="1"/>
    <col min="513" max="513" width="33.5546875" style="30" customWidth="1"/>
    <col min="514" max="514" width="11.88671875" style="30" customWidth="1"/>
    <col min="515" max="515" width="9.88671875" style="30" customWidth="1"/>
    <col min="516" max="516" width="11.44140625" style="30" customWidth="1"/>
    <col min="517" max="517" width="11.33203125" style="30" customWidth="1"/>
    <col min="518" max="767" width="9.109375" style="30"/>
    <col min="768" max="768" width="5.6640625" style="30" customWidth="1"/>
    <col min="769" max="769" width="33.5546875" style="30" customWidth="1"/>
    <col min="770" max="770" width="11.88671875" style="30" customWidth="1"/>
    <col min="771" max="771" width="9.88671875" style="30" customWidth="1"/>
    <col min="772" max="772" width="11.44140625" style="30" customWidth="1"/>
    <col min="773" max="773" width="11.33203125" style="30" customWidth="1"/>
    <col min="774" max="1023" width="9.109375" style="30"/>
    <col min="1024" max="1024" width="5.6640625" style="30" customWidth="1"/>
    <col min="1025" max="1025" width="33.5546875" style="30" customWidth="1"/>
    <col min="1026" max="1026" width="11.88671875" style="30" customWidth="1"/>
    <col min="1027" max="1027" width="9.88671875" style="30" customWidth="1"/>
    <col min="1028" max="1028" width="11.44140625" style="30" customWidth="1"/>
    <col min="1029" max="1029" width="11.33203125" style="30" customWidth="1"/>
    <col min="1030" max="1279" width="9.109375" style="30"/>
    <col min="1280" max="1280" width="5.6640625" style="30" customWidth="1"/>
    <col min="1281" max="1281" width="33.5546875" style="30" customWidth="1"/>
    <col min="1282" max="1282" width="11.88671875" style="30" customWidth="1"/>
    <col min="1283" max="1283" width="9.88671875" style="30" customWidth="1"/>
    <col min="1284" max="1284" width="11.44140625" style="30" customWidth="1"/>
    <col min="1285" max="1285" width="11.33203125" style="30" customWidth="1"/>
    <col min="1286" max="1535" width="9.109375" style="30"/>
    <col min="1536" max="1536" width="5.6640625" style="30" customWidth="1"/>
    <col min="1537" max="1537" width="33.5546875" style="30" customWidth="1"/>
    <col min="1538" max="1538" width="11.88671875" style="30" customWidth="1"/>
    <col min="1539" max="1539" width="9.88671875" style="30" customWidth="1"/>
    <col min="1540" max="1540" width="11.44140625" style="30" customWidth="1"/>
    <col min="1541" max="1541" width="11.33203125" style="30" customWidth="1"/>
    <col min="1542" max="1791" width="9.109375" style="30"/>
    <col min="1792" max="1792" width="5.6640625" style="30" customWidth="1"/>
    <col min="1793" max="1793" width="33.5546875" style="30" customWidth="1"/>
    <col min="1794" max="1794" width="11.88671875" style="30" customWidth="1"/>
    <col min="1795" max="1795" width="9.88671875" style="30" customWidth="1"/>
    <col min="1796" max="1796" width="11.44140625" style="30" customWidth="1"/>
    <col min="1797" max="1797" width="11.33203125" style="30" customWidth="1"/>
    <col min="1798" max="2047" width="9.109375" style="30"/>
    <col min="2048" max="2048" width="5.6640625" style="30" customWidth="1"/>
    <col min="2049" max="2049" width="33.5546875" style="30" customWidth="1"/>
    <col min="2050" max="2050" width="11.88671875" style="30" customWidth="1"/>
    <col min="2051" max="2051" width="9.88671875" style="30" customWidth="1"/>
    <col min="2052" max="2052" width="11.44140625" style="30" customWidth="1"/>
    <col min="2053" max="2053" width="11.33203125" style="30" customWidth="1"/>
    <col min="2054" max="2303" width="9.109375" style="30"/>
    <col min="2304" max="2304" width="5.6640625" style="30" customWidth="1"/>
    <col min="2305" max="2305" width="33.5546875" style="30" customWidth="1"/>
    <col min="2306" max="2306" width="11.88671875" style="30" customWidth="1"/>
    <col min="2307" max="2307" width="9.88671875" style="30" customWidth="1"/>
    <col min="2308" max="2308" width="11.44140625" style="30" customWidth="1"/>
    <col min="2309" max="2309" width="11.33203125" style="30" customWidth="1"/>
    <col min="2310" max="2559" width="9.109375" style="30"/>
    <col min="2560" max="2560" width="5.6640625" style="30" customWidth="1"/>
    <col min="2561" max="2561" width="33.5546875" style="30" customWidth="1"/>
    <col min="2562" max="2562" width="11.88671875" style="30" customWidth="1"/>
    <col min="2563" max="2563" width="9.88671875" style="30" customWidth="1"/>
    <col min="2564" max="2564" width="11.44140625" style="30" customWidth="1"/>
    <col min="2565" max="2565" width="11.33203125" style="30" customWidth="1"/>
    <col min="2566" max="2815" width="9.109375" style="30"/>
    <col min="2816" max="2816" width="5.6640625" style="30" customWidth="1"/>
    <col min="2817" max="2817" width="33.5546875" style="30" customWidth="1"/>
    <col min="2818" max="2818" width="11.88671875" style="30" customWidth="1"/>
    <col min="2819" max="2819" width="9.88671875" style="30" customWidth="1"/>
    <col min="2820" max="2820" width="11.44140625" style="30" customWidth="1"/>
    <col min="2821" max="2821" width="11.33203125" style="30" customWidth="1"/>
    <col min="2822" max="3071" width="9.109375" style="30"/>
    <col min="3072" max="3072" width="5.6640625" style="30" customWidth="1"/>
    <col min="3073" max="3073" width="33.5546875" style="30" customWidth="1"/>
    <col min="3074" max="3074" width="11.88671875" style="30" customWidth="1"/>
    <col min="3075" max="3075" width="9.88671875" style="30" customWidth="1"/>
    <col min="3076" max="3076" width="11.44140625" style="30" customWidth="1"/>
    <col min="3077" max="3077" width="11.33203125" style="30" customWidth="1"/>
    <col min="3078" max="3327" width="9.109375" style="30"/>
    <col min="3328" max="3328" width="5.6640625" style="30" customWidth="1"/>
    <col min="3329" max="3329" width="33.5546875" style="30" customWidth="1"/>
    <col min="3330" max="3330" width="11.88671875" style="30" customWidth="1"/>
    <col min="3331" max="3331" width="9.88671875" style="30" customWidth="1"/>
    <col min="3332" max="3332" width="11.44140625" style="30" customWidth="1"/>
    <col min="3333" max="3333" width="11.33203125" style="30" customWidth="1"/>
    <col min="3334" max="3583" width="9.109375" style="30"/>
    <col min="3584" max="3584" width="5.6640625" style="30" customWidth="1"/>
    <col min="3585" max="3585" width="33.5546875" style="30" customWidth="1"/>
    <col min="3586" max="3586" width="11.88671875" style="30" customWidth="1"/>
    <col min="3587" max="3587" width="9.88671875" style="30" customWidth="1"/>
    <col min="3588" max="3588" width="11.44140625" style="30" customWidth="1"/>
    <col min="3589" max="3589" width="11.33203125" style="30" customWidth="1"/>
    <col min="3590" max="3839" width="9.109375" style="30"/>
    <col min="3840" max="3840" width="5.6640625" style="30" customWidth="1"/>
    <col min="3841" max="3841" width="33.5546875" style="30" customWidth="1"/>
    <col min="3842" max="3842" width="11.88671875" style="30" customWidth="1"/>
    <col min="3843" max="3843" width="9.88671875" style="30" customWidth="1"/>
    <col min="3844" max="3844" width="11.44140625" style="30" customWidth="1"/>
    <col min="3845" max="3845" width="11.33203125" style="30" customWidth="1"/>
    <col min="3846" max="4095" width="9.109375" style="30"/>
    <col min="4096" max="4096" width="5.6640625" style="30" customWidth="1"/>
    <col min="4097" max="4097" width="33.5546875" style="30" customWidth="1"/>
    <col min="4098" max="4098" width="11.88671875" style="30" customWidth="1"/>
    <col min="4099" max="4099" width="9.88671875" style="30" customWidth="1"/>
    <col min="4100" max="4100" width="11.44140625" style="30" customWidth="1"/>
    <col min="4101" max="4101" width="11.33203125" style="30" customWidth="1"/>
    <col min="4102" max="4351" width="9.109375" style="30"/>
    <col min="4352" max="4352" width="5.6640625" style="30" customWidth="1"/>
    <col min="4353" max="4353" width="33.5546875" style="30" customWidth="1"/>
    <col min="4354" max="4354" width="11.88671875" style="30" customWidth="1"/>
    <col min="4355" max="4355" width="9.88671875" style="30" customWidth="1"/>
    <col min="4356" max="4356" width="11.44140625" style="30" customWidth="1"/>
    <col min="4357" max="4357" width="11.33203125" style="30" customWidth="1"/>
    <col min="4358" max="4607" width="9.109375" style="30"/>
    <col min="4608" max="4608" width="5.6640625" style="30" customWidth="1"/>
    <col min="4609" max="4609" width="33.5546875" style="30" customWidth="1"/>
    <col min="4610" max="4610" width="11.88671875" style="30" customWidth="1"/>
    <col min="4611" max="4611" width="9.88671875" style="30" customWidth="1"/>
    <col min="4612" max="4612" width="11.44140625" style="30" customWidth="1"/>
    <col min="4613" max="4613" width="11.33203125" style="30" customWidth="1"/>
    <col min="4614" max="4863" width="9.109375" style="30"/>
    <col min="4864" max="4864" width="5.6640625" style="30" customWidth="1"/>
    <col min="4865" max="4865" width="33.5546875" style="30" customWidth="1"/>
    <col min="4866" max="4866" width="11.88671875" style="30" customWidth="1"/>
    <col min="4867" max="4867" width="9.88671875" style="30" customWidth="1"/>
    <col min="4868" max="4868" width="11.44140625" style="30" customWidth="1"/>
    <col min="4869" max="4869" width="11.33203125" style="30" customWidth="1"/>
    <col min="4870" max="5119" width="9.109375" style="30"/>
    <col min="5120" max="5120" width="5.6640625" style="30" customWidth="1"/>
    <col min="5121" max="5121" width="33.5546875" style="30" customWidth="1"/>
    <col min="5122" max="5122" width="11.88671875" style="30" customWidth="1"/>
    <col min="5123" max="5123" width="9.88671875" style="30" customWidth="1"/>
    <col min="5124" max="5124" width="11.44140625" style="30" customWidth="1"/>
    <col min="5125" max="5125" width="11.33203125" style="30" customWidth="1"/>
    <col min="5126" max="5375" width="9.109375" style="30"/>
    <col min="5376" max="5376" width="5.6640625" style="30" customWidth="1"/>
    <col min="5377" max="5377" width="33.5546875" style="30" customWidth="1"/>
    <col min="5378" max="5378" width="11.88671875" style="30" customWidth="1"/>
    <col min="5379" max="5379" width="9.88671875" style="30" customWidth="1"/>
    <col min="5380" max="5380" width="11.44140625" style="30" customWidth="1"/>
    <col min="5381" max="5381" width="11.33203125" style="30" customWidth="1"/>
    <col min="5382" max="5631" width="9.109375" style="30"/>
    <col min="5632" max="5632" width="5.6640625" style="30" customWidth="1"/>
    <col min="5633" max="5633" width="33.5546875" style="30" customWidth="1"/>
    <col min="5634" max="5634" width="11.88671875" style="30" customWidth="1"/>
    <col min="5635" max="5635" width="9.88671875" style="30" customWidth="1"/>
    <col min="5636" max="5636" width="11.44140625" style="30" customWidth="1"/>
    <col min="5637" max="5637" width="11.33203125" style="30" customWidth="1"/>
    <col min="5638" max="5887" width="9.109375" style="30"/>
    <col min="5888" max="5888" width="5.6640625" style="30" customWidth="1"/>
    <col min="5889" max="5889" width="33.5546875" style="30" customWidth="1"/>
    <col min="5890" max="5890" width="11.88671875" style="30" customWidth="1"/>
    <col min="5891" max="5891" width="9.88671875" style="30" customWidth="1"/>
    <col min="5892" max="5892" width="11.44140625" style="30" customWidth="1"/>
    <col min="5893" max="5893" width="11.33203125" style="30" customWidth="1"/>
    <col min="5894" max="6143" width="9.109375" style="30"/>
    <col min="6144" max="6144" width="5.6640625" style="30" customWidth="1"/>
    <col min="6145" max="6145" width="33.5546875" style="30" customWidth="1"/>
    <col min="6146" max="6146" width="11.88671875" style="30" customWidth="1"/>
    <col min="6147" max="6147" width="9.88671875" style="30" customWidth="1"/>
    <col min="6148" max="6148" width="11.44140625" style="30" customWidth="1"/>
    <col min="6149" max="6149" width="11.33203125" style="30" customWidth="1"/>
    <col min="6150" max="6399" width="9.109375" style="30"/>
    <col min="6400" max="6400" width="5.6640625" style="30" customWidth="1"/>
    <col min="6401" max="6401" width="33.5546875" style="30" customWidth="1"/>
    <col min="6402" max="6402" width="11.88671875" style="30" customWidth="1"/>
    <col min="6403" max="6403" width="9.88671875" style="30" customWidth="1"/>
    <col min="6404" max="6404" width="11.44140625" style="30" customWidth="1"/>
    <col min="6405" max="6405" width="11.33203125" style="30" customWidth="1"/>
    <col min="6406" max="6655" width="9.109375" style="30"/>
    <col min="6656" max="6656" width="5.6640625" style="30" customWidth="1"/>
    <col min="6657" max="6657" width="33.5546875" style="30" customWidth="1"/>
    <col min="6658" max="6658" width="11.88671875" style="30" customWidth="1"/>
    <col min="6659" max="6659" width="9.88671875" style="30" customWidth="1"/>
    <col min="6660" max="6660" width="11.44140625" style="30" customWidth="1"/>
    <col min="6661" max="6661" width="11.33203125" style="30" customWidth="1"/>
    <col min="6662" max="6911" width="9.109375" style="30"/>
    <col min="6912" max="6912" width="5.6640625" style="30" customWidth="1"/>
    <col min="6913" max="6913" width="33.5546875" style="30" customWidth="1"/>
    <col min="6914" max="6914" width="11.88671875" style="30" customWidth="1"/>
    <col min="6915" max="6915" width="9.88671875" style="30" customWidth="1"/>
    <col min="6916" max="6916" width="11.44140625" style="30" customWidth="1"/>
    <col min="6917" max="6917" width="11.33203125" style="30" customWidth="1"/>
    <col min="6918" max="7167" width="9.109375" style="30"/>
    <col min="7168" max="7168" width="5.6640625" style="30" customWidth="1"/>
    <col min="7169" max="7169" width="33.5546875" style="30" customWidth="1"/>
    <col min="7170" max="7170" width="11.88671875" style="30" customWidth="1"/>
    <col min="7171" max="7171" width="9.88671875" style="30" customWidth="1"/>
    <col min="7172" max="7172" width="11.44140625" style="30" customWidth="1"/>
    <col min="7173" max="7173" width="11.33203125" style="30" customWidth="1"/>
    <col min="7174" max="7423" width="9.109375" style="30"/>
    <col min="7424" max="7424" width="5.6640625" style="30" customWidth="1"/>
    <col min="7425" max="7425" width="33.5546875" style="30" customWidth="1"/>
    <col min="7426" max="7426" width="11.88671875" style="30" customWidth="1"/>
    <col min="7427" max="7427" width="9.88671875" style="30" customWidth="1"/>
    <col min="7428" max="7428" width="11.44140625" style="30" customWidth="1"/>
    <col min="7429" max="7429" width="11.33203125" style="30" customWidth="1"/>
    <col min="7430" max="7679" width="9.109375" style="30"/>
    <col min="7680" max="7680" width="5.6640625" style="30" customWidth="1"/>
    <col min="7681" max="7681" width="33.5546875" style="30" customWidth="1"/>
    <col min="7682" max="7682" width="11.88671875" style="30" customWidth="1"/>
    <col min="7683" max="7683" width="9.88671875" style="30" customWidth="1"/>
    <col min="7684" max="7684" width="11.44140625" style="30" customWidth="1"/>
    <col min="7685" max="7685" width="11.33203125" style="30" customWidth="1"/>
    <col min="7686" max="7935" width="9.109375" style="30"/>
    <col min="7936" max="7936" width="5.6640625" style="30" customWidth="1"/>
    <col min="7937" max="7937" width="33.5546875" style="30" customWidth="1"/>
    <col min="7938" max="7938" width="11.88671875" style="30" customWidth="1"/>
    <col min="7939" max="7939" width="9.88671875" style="30" customWidth="1"/>
    <col min="7940" max="7940" width="11.44140625" style="30" customWidth="1"/>
    <col min="7941" max="7941" width="11.33203125" style="30" customWidth="1"/>
    <col min="7942" max="8191" width="9.109375" style="30"/>
    <col min="8192" max="8192" width="5.6640625" style="30" customWidth="1"/>
    <col min="8193" max="8193" width="33.5546875" style="30" customWidth="1"/>
    <col min="8194" max="8194" width="11.88671875" style="30" customWidth="1"/>
    <col min="8195" max="8195" width="9.88671875" style="30" customWidth="1"/>
    <col min="8196" max="8196" width="11.44140625" style="30" customWidth="1"/>
    <col min="8197" max="8197" width="11.33203125" style="30" customWidth="1"/>
    <col min="8198" max="8447" width="9.109375" style="30"/>
    <col min="8448" max="8448" width="5.6640625" style="30" customWidth="1"/>
    <col min="8449" max="8449" width="33.5546875" style="30" customWidth="1"/>
    <col min="8450" max="8450" width="11.88671875" style="30" customWidth="1"/>
    <col min="8451" max="8451" width="9.88671875" style="30" customWidth="1"/>
    <col min="8452" max="8452" width="11.44140625" style="30" customWidth="1"/>
    <col min="8453" max="8453" width="11.33203125" style="30" customWidth="1"/>
    <col min="8454" max="8703" width="9.109375" style="30"/>
    <col min="8704" max="8704" width="5.6640625" style="30" customWidth="1"/>
    <col min="8705" max="8705" width="33.5546875" style="30" customWidth="1"/>
    <col min="8706" max="8706" width="11.88671875" style="30" customWidth="1"/>
    <col min="8707" max="8707" width="9.88671875" style="30" customWidth="1"/>
    <col min="8708" max="8708" width="11.44140625" style="30" customWidth="1"/>
    <col min="8709" max="8709" width="11.33203125" style="30" customWidth="1"/>
    <col min="8710" max="8959" width="9.109375" style="30"/>
    <col min="8960" max="8960" width="5.6640625" style="30" customWidth="1"/>
    <col min="8961" max="8961" width="33.5546875" style="30" customWidth="1"/>
    <col min="8962" max="8962" width="11.88671875" style="30" customWidth="1"/>
    <col min="8963" max="8963" width="9.88671875" style="30" customWidth="1"/>
    <col min="8964" max="8964" width="11.44140625" style="30" customWidth="1"/>
    <col min="8965" max="8965" width="11.33203125" style="30" customWidth="1"/>
    <col min="8966" max="9215" width="9.109375" style="30"/>
    <col min="9216" max="9216" width="5.6640625" style="30" customWidth="1"/>
    <col min="9217" max="9217" width="33.5546875" style="30" customWidth="1"/>
    <col min="9218" max="9218" width="11.88671875" style="30" customWidth="1"/>
    <col min="9219" max="9219" width="9.88671875" style="30" customWidth="1"/>
    <col min="9220" max="9220" width="11.44140625" style="30" customWidth="1"/>
    <col min="9221" max="9221" width="11.33203125" style="30" customWidth="1"/>
    <col min="9222" max="9471" width="9.109375" style="30"/>
    <col min="9472" max="9472" width="5.6640625" style="30" customWidth="1"/>
    <col min="9473" max="9473" width="33.5546875" style="30" customWidth="1"/>
    <col min="9474" max="9474" width="11.88671875" style="30" customWidth="1"/>
    <col min="9475" max="9475" width="9.88671875" style="30" customWidth="1"/>
    <col min="9476" max="9476" width="11.44140625" style="30" customWidth="1"/>
    <col min="9477" max="9477" width="11.33203125" style="30" customWidth="1"/>
    <col min="9478" max="9727" width="9.109375" style="30"/>
    <col min="9728" max="9728" width="5.6640625" style="30" customWidth="1"/>
    <col min="9729" max="9729" width="33.5546875" style="30" customWidth="1"/>
    <col min="9730" max="9730" width="11.88671875" style="30" customWidth="1"/>
    <col min="9731" max="9731" width="9.88671875" style="30" customWidth="1"/>
    <col min="9732" max="9732" width="11.44140625" style="30" customWidth="1"/>
    <col min="9733" max="9733" width="11.33203125" style="30" customWidth="1"/>
    <col min="9734" max="9983" width="9.109375" style="30"/>
    <col min="9984" max="9984" width="5.6640625" style="30" customWidth="1"/>
    <col min="9985" max="9985" width="33.5546875" style="30" customWidth="1"/>
    <col min="9986" max="9986" width="11.88671875" style="30" customWidth="1"/>
    <col min="9987" max="9987" width="9.88671875" style="30" customWidth="1"/>
    <col min="9988" max="9988" width="11.44140625" style="30" customWidth="1"/>
    <col min="9989" max="9989" width="11.33203125" style="30" customWidth="1"/>
    <col min="9990" max="10239" width="9.109375" style="30"/>
    <col min="10240" max="10240" width="5.6640625" style="30" customWidth="1"/>
    <col min="10241" max="10241" width="33.5546875" style="30" customWidth="1"/>
    <col min="10242" max="10242" width="11.88671875" style="30" customWidth="1"/>
    <col min="10243" max="10243" width="9.88671875" style="30" customWidth="1"/>
    <col min="10244" max="10244" width="11.44140625" style="30" customWidth="1"/>
    <col min="10245" max="10245" width="11.33203125" style="30" customWidth="1"/>
    <col min="10246" max="10495" width="9.109375" style="30"/>
    <col min="10496" max="10496" width="5.6640625" style="30" customWidth="1"/>
    <col min="10497" max="10497" width="33.5546875" style="30" customWidth="1"/>
    <col min="10498" max="10498" width="11.88671875" style="30" customWidth="1"/>
    <col min="10499" max="10499" width="9.88671875" style="30" customWidth="1"/>
    <col min="10500" max="10500" width="11.44140625" style="30" customWidth="1"/>
    <col min="10501" max="10501" width="11.33203125" style="30" customWidth="1"/>
    <col min="10502" max="10751" width="9.109375" style="30"/>
    <col min="10752" max="10752" width="5.6640625" style="30" customWidth="1"/>
    <col min="10753" max="10753" width="33.5546875" style="30" customWidth="1"/>
    <col min="10754" max="10754" width="11.88671875" style="30" customWidth="1"/>
    <col min="10755" max="10755" width="9.88671875" style="30" customWidth="1"/>
    <col min="10756" max="10756" width="11.44140625" style="30" customWidth="1"/>
    <col min="10757" max="10757" width="11.33203125" style="30" customWidth="1"/>
    <col min="10758" max="11007" width="9.109375" style="30"/>
    <col min="11008" max="11008" width="5.6640625" style="30" customWidth="1"/>
    <col min="11009" max="11009" width="33.5546875" style="30" customWidth="1"/>
    <col min="11010" max="11010" width="11.88671875" style="30" customWidth="1"/>
    <col min="11011" max="11011" width="9.88671875" style="30" customWidth="1"/>
    <col min="11012" max="11012" width="11.44140625" style="30" customWidth="1"/>
    <col min="11013" max="11013" width="11.33203125" style="30" customWidth="1"/>
    <col min="11014" max="11263" width="9.109375" style="30"/>
    <col min="11264" max="11264" width="5.6640625" style="30" customWidth="1"/>
    <col min="11265" max="11265" width="33.5546875" style="30" customWidth="1"/>
    <col min="11266" max="11266" width="11.88671875" style="30" customWidth="1"/>
    <col min="11267" max="11267" width="9.88671875" style="30" customWidth="1"/>
    <col min="11268" max="11268" width="11.44140625" style="30" customWidth="1"/>
    <col min="11269" max="11269" width="11.33203125" style="30" customWidth="1"/>
    <col min="11270" max="11519" width="9.109375" style="30"/>
    <col min="11520" max="11520" width="5.6640625" style="30" customWidth="1"/>
    <col min="11521" max="11521" width="33.5546875" style="30" customWidth="1"/>
    <col min="11522" max="11522" width="11.88671875" style="30" customWidth="1"/>
    <col min="11523" max="11523" width="9.88671875" style="30" customWidth="1"/>
    <col min="11524" max="11524" width="11.44140625" style="30" customWidth="1"/>
    <col min="11525" max="11525" width="11.33203125" style="30" customWidth="1"/>
    <col min="11526" max="11775" width="9.109375" style="30"/>
    <col min="11776" max="11776" width="5.6640625" style="30" customWidth="1"/>
    <col min="11777" max="11777" width="33.5546875" style="30" customWidth="1"/>
    <col min="11778" max="11778" width="11.88671875" style="30" customWidth="1"/>
    <col min="11779" max="11779" width="9.88671875" style="30" customWidth="1"/>
    <col min="11780" max="11780" width="11.44140625" style="30" customWidth="1"/>
    <col min="11781" max="11781" width="11.33203125" style="30" customWidth="1"/>
    <col min="11782" max="12031" width="9.109375" style="30"/>
    <col min="12032" max="12032" width="5.6640625" style="30" customWidth="1"/>
    <col min="12033" max="12033" width="33.5546875" style="30" customWidth="1"/>
    <col min="12034" max="12034" width="11.88671875" style="30" customWidth="1"/>
    <col min="12035" max="12035" width="9.88671875" style="30" customWidth="1"/>
    <col min="12036" max="12036" width="11.44140625" style="30" customWidth="1"/>
    <col min="12037" max="12037" width="11.33203125" style="30" customWidth="1"/>
    <col min="12038" max="12287" width="9.109375" style="30"/>
    <col min="12288" max="12288" width="5.6640625" style="30" customWidth="1"/>
    <col min="12289" max="12289" width="33.5546875" style="30" customWidth="1"/>
    <col min="12290" max="12290" width="11.88671875" style="30" customWidth="1"/>
    <col min="12291" max="12291" width="9.88671875" style="30" customWidth="1"/>
    <col min="12292" max="12292" width="11.44140625" style="30" customWidth="1"/>
    <col min="12293" max="12293" width="11.33203125" style="30" customWidth="1"/>
    <col min="12294" max="12543" width="9.109375" style="30"/>
    <col min="12544" max="12544" width="5.6640625" style="30" customWidth="1"/>
    <col min="12545" max="12545" width="33.5546875" style="30" customWidth="1"/>
    <col min="12546" max="12546" width="11.88671875" style="30" customWidth="1"/>
    <col min="12547" max="12547" width="9.88671875" style="30" customWidth="1"/>
    <col min="12548" max="12548" width="11.44140625" style="30" customWidth="1"/>
    <col min="12549" max="12549" width="11.33203125" style="30" customWidth="1"/>
    <col min="12550" max="12799" width="9.109375" style="30"/>
    <col min="12800" max="12800" width="5.6640625" style="30" customWidth="1"/>
    <col min="12801" max="12801" width="33.5546875" style="30" customWidth="1"/>
    <col min="12802" max="12802" width="11.88671875" style="30" customWidth="1"/>
    <col min="12803" max="12803" width="9.88671875" style="30" customWidth="1"/>
    <col min="12804" max="12804" width="11.44140625" style="30" customWidth="1"/>
    <col min="12805" max="12805" width="11.33203125" style="30" customWidth="1"/>
    <col min="12806" max="13055" width="9.109375" style="30"/>
    <col min="13056" max="13056" width="5.6640625" style="30" customWidth="1"/>
    <col min="13057" max="13057" width="33.5546875" style="30" customWidth="1"/>
    <col min="13058" max="13058" width="11.88671875" style="30" customWidth="1"/>
    <col min="13059" max="13059" width="9.88671875" style="30" customWidth="1"/>
    <col min="13060" max="13060" width="11.44140625" style="30" customWidth="1"/>
    <col min="13061" max="13061" width="11.33203125" style="30" customWidth="1"/>
    <col min="13062" max="13311" width="9.109375" style="30"/>
    <col min="13312" max="13312" width="5.6640625" style="30" customWidth="1"/>
    <col min="13313" max="13313" width="33.5546875" style="30" customWidth="1"/>
    <col min="13314" max="13314" width="11.88671875" style="30" customWidth="1"/>
    <col min="13315" max="13315" width="9.88671875" style="30" customWidth="1"/>
    <col min="13316" max="13316" width="11.44140625" style="30" customWidth="1"/>
    <col min="13317" max="13317" width="11.33203125" style="30" customWidth="1"/>
    <col min="13318" max="13567" width="9.109375" style="30"/>
    <col min="13568" max="13568" width="5.6640625" style="30" customWidth="1"/>
    <col min="13569" max="13569" width="33.5546875" style="30" customWidth="1"/>
    <col min="13570" max="13570" width="11.88671875" style="30" customWidth="1"/>
    <col min="13571" max="13571" width="9.88671875" style="30" customWidth="1"/>
    <col min="13572" max="13572" width="11.44140625" style="30" customWidth="1"/>
    <col min="13573" max="13573" width="11.33203125" style="30" customWidth="1"/>
    <col min="13574" max="13823" width="9.109375" style="30"/>
    <col min="13824" max="13824" width="5.6640625" style="30" customWidth="1"/>
    <col min="13825" max="13825" width="33.5546875" style="30" customWidth="1"/>
    <col min="13826" max="13826" width="11.88671875" style="30" customWidth="1"/>
    <col min="13827" max="13827" width="9.88671875" style="30" customWidth="1"/>
    <col min="13828" max="13828" width="11.44140625" style="30" customWidth="1"/>
    <col min="13829" max="13829" width="11.33203125" style="30" customWidth="1"/>
    <col min="13830" max="14079" width="9.109375" style="30"/>
    <col min="14080" max="14080" width="5.6640625" style="30" customWidth="1"/>
    <col min="14081" max="14081" width="33.5546875" style="30" customWidth="1"/>
    <col min="14082" max="14082" width="11.88671875" style="30" customWidth="1"/>
    <col min="14083" max="14083" width="9.88671875" style="30" customWidth="1"/>
    <col min="14084" max="14084" width="11.44140625" style="30" customWidth="1"/>
    <col min="14085" max="14085" width="11.33203125" style="30" customWidth="1"/>
    <col min="14086" max="14335" width="9.109375" style="30"/>
    <col min="14336" max="14336" width="5.6640625" style="30" customWidth="1"/>
    <col min="14337" max="14337" width="33.5546875" style="30" customWidth="1"/>
    <col min="14338" max="14338" width="11.88671875" style="30" customWidth="1"/>
    <col min="14339" max="14339" width="9.88671875" style="30" customWidth="1"/>
    <col min="14340" max="14340" width="11.44140625" style="30" customWidth="1"/>
    <col min="14341" max="14341" width="11.33203125" style="30" customWidth="1"/>
    <col min="14342" max="14591" width="9.109375" style="30"/>
    <col min="14592" max="14592" width="5.6640625" style="30" customWidth="1"/>
    <col min="14593" max="14593" width="33.5546875" style="30" customWidth="1"/>
    <col min="14594" max="14594" width="11.88671875" style="30" customWidth="1"/>
    <col min="14595" max="14595" width="9.88671875" style="30" customWidth="1"/>
    <col min="14596" max="14596" width="11.44140625" style="30" customWidth="1"/>
    <col min="14597" max="14597" width="11.33203125" style="30" customWidth="1"/>
    <col min="14598" max="14847" width="9.109375" style="30"/>
    <col min="14848" max="14848" width="5.6640625" style="30" customWidth="1"/>
    <col min="14849" max="14849" width="33.5546875" style="30" customWidth="1"/>
    <col min="14850" max="14850" width="11.88671875" style="30" customWidth="1"/>
    <col min="14851" max="14851" width="9.88671875" style="30" customWidth="1"/>
    <col min="14852" max="14852" width="11.44140625" style="30" customWidth="1"/>
    <col min="14853" max="14853" width="11.33203125" style="30" customWidth="1"/>
    <col min="14854" max="15103" width="9.109375" style="30"/>
    <col min="15104" max="15104" width="5.6640625" style="30" customWidth="1"/>
    <col min="15105" max="15105" width="33.5546875" style="30" customWidth="1"/>
    <col min="15106" max="15106" width="11.88671875" style="30" customWidth="1"/>
    <col min="15107" max="15107" width="9.88671875" style="30" customWidth="1"/>
    <col min="15108" max="15108" width="11.44140625" style="30" customWidth="1"/>
    <col min="15109" max="15109" width="11.33203125" style="30" customWidth="1"/>
    <col min="15110" max="15359" width="9.109375" style="30"/>
    <col min="15360" max="15360" width="5.6640625" style="30" customWidth="1"/>
    <col min="15361" max="15361" width="33.5546875" style="30" customWidth="1"/>
    <col min="15362" max="15362" width="11.88671875" style="30" customWidth="1"/>
    <col min="15363" max="15363" width="9.88671875" style="30" customWidth="1"/>
    <col min="15364" max="15364" width="11.44140625" style="30" customWidth="1"/>
    <col min="15365" max="15365" width="11.33203125" style="30" customWidth="1"/>
    <col min="15366" max="15615" width="9.109375" style="30"/>
    <col min="15616" max="15616" width="5.6640625" style="30" customWidth="1"/>
    <col min="15617" max="15617" width="33.5546875" style="30" customWidth="1"/>
    <col min="15618" max="15618" width="11.88671875" style="30" customWidth="1"/>
    <col min="15619" max="15619" width="9.88671875" style="30" customWidth="1"/>
    <col min="15620" max="15620" width="11.44140625" style="30" customWidth="1"/>
    <col min="15621" max="15621" width="11.33203125" style="30" customWidth="1"/>
    <col min="15622" max="15871" width="9.109375" style="30"/>
    <col min="15872" max="15872" width="5.6640625" style="30" customWidth="1"/>
    <col min="15873" max="15873" width="33.5546875" style="30" customWidth="1"/>
    <col min="15874" max="15874" width="11.88671875" style="30" customWidth="1"/>
    <col min="15875" max="15875" width="9.88671875" style="30" customWidth="1"/>
    <col min="15876" max="15876" width="11.44140625" style="30" customWidth="1"/>
    <col min="15877" max="15877" width="11.33203125" style="30" customWidth="1"/>
    <col min="15878" max="16127" width="9.109375" style="30"/>
    <col min="16128" max="16128" width="5.6640625" style="30" customWidth="1"/>
    <col min="16129" max="16129" width="33.5546875" style="30" customWidth="1"/>
    <col min="16130" max="16130" width="11.88671875" style="30" customWidth="1"/>
    <col min="16131" max="16131" width="9.88671875" style="30" customWidth="1"/>
    <col min="16132" max="16132" width="11.44140625" style="30" customWidth="1"/>
    <col min="16133" max="16133" width="11.33203125" style="30" customWidth="1"/>
    <col min="16134" max="16384" width="9.109375" style="30"/>
  </cols>
  <sheetData>
    <row r="1" spans="1:6">
      <c r="A1" s="498" t="s">
        <v>394</v>
      </c>
      <c r="B1" s="453"/>
      <c r="C1" s="453"/>
      <c r="D1" s="453"/>
      <c r="E1" s="453"/>
      <c r="F1" s="453"/>
    </row>
    <row r="2" spans="1:6">
      <c r="A2" s="31"/>
      <c r="B2" s="32"/>
      <c r="C2" s="34"/>
      <c r="D2" s="34"/>
      <c r="E2" s="34"/>
    </row>
    <row r="3" spans="1:6" ht="25.2" customHeight="1">
      <c r="A3" s="487" t="s">
        <v>202</v>
      </c>
      <c r="B3" s="487"/>
      <c r="C3" s="487"/>
      <c r="D3" s="487"/>
      <c r="E3" s="487"/>
      <c r="F3" s="454"/>
    </row>
    <row r="4" spans="1:6">
      <c r="A4" s="488" t="s">
        <v>114</v>
      </c>
      <c r="B4" s="488"/>
      <c r="C4" s="488"/>
      <c r="D4" s="488"/>
      <c r="E4" s="488"/>
      <c r="F4" s="35"/>
    </row>
    <row r="5" spans="1:6">
      <c r="A5" s="36"/>
      <c r="B5" s="113"/>
      <c r="C5" s="207"/>
      <c r="D5" s="38"/>
      <c r="E5" s="114" t="s">
        <v>115</v>
      </c>
      <c r="F5" s="40"/>
    </row>
    <row r="6" spans="1:6" s="41" customFormat="1">
      <c r="A6" s="36" t="s">
        <v>116</v>
      </c>
      <c r="B6" s="36" t="s">
        <v>117</v>
      </c>
      <c r="C6" s="36" t="s">
        <v>119</v>
      </c>
      <c r="D6" s="36" t="s">
        <v>120</v>
      </c>
      <c r="E6" s="36" t="s">
        <v>121</v>
      </c>
    </row>
    <row r="7" spans="1:6" s="42" customFormat="1" ht="22.2" customHeight="1">
      <c r="A7" s="490" t="s">
        <v>122</v>
      </c>
      <c r="B7" s="491" t="s">
        <v>41</v>
      </c>
      <c r="C7" s="492" t="s">
        <v>264</v>
      </c>
      <c r="D7" s="492" t="s">
        <v>265</v>
      </c>
      <c r="E7" s="492" t="s">
        <v>266</v>
      </c>
      <c r="F7" s="492" t="s">
        <v>372</v>
      </c>
    </row>
    <row r="8" spans="1:6" s="42" customFormat="1" ht="15" customHeight="1">
      <c r="A8" s="490"/>
      <c r="B8" s="491"/>
      <c r="C8" s="493"/>
      <c r="D8" s="493"/>
      <c r="E8" s="493"/>
      <c r="F8" s="493"/>
    </row>
    <row r="9" spans="1:6" s="45" customFormat="1" ht="39" customHeight="1">
      <c r="A9" s="43">
        <v>1</v>
      </c>
      <c r="B9" s="70" t="s">
        <v>376</v>
      </c>
      <c r="C9" s="159">
        <v>148590</v>
      </c>
      <c r="D9" s="159">
        <v>0</v>
      </c>
      <c r="E9" s="159">
        <v>0</v>
      </c>
      <c r="F9" s="208" t="s">
        <v>414</v>
      </c>
    </row>
    <row r="10" spans="1:6" s="45" customFormat="1" ht="50.25" customHeight="1">
      <c r="A10" s="43"/>
      <c r="B10" s="70" t="s">
        <v>404</v>
      </c>
      <c r="C10" s="159">
        <v>77000</v>
      </c>
      <c r="D10" s="159">
        <v>168000</v>
      </c>
      <c r="E10" s="159">
        <v>91000</v>
      </c>
      <c r="F10" s="208" t="s">
        <v>405</v>
      </c>
    </row>
    <row r="11" spans="1:6" s="45" customFormat="1" ht="31.2" customHeight="1">
      <c r="A11" s="43">
        <v>2</v>
      </c>
      <c r="B11" s="70" t="s">
        <v>377</v>
      </c>
      <c r="C11" s="159" t="s">
        <v>407</v>
      </c>
      <c r="D11" s="159"/>
      <c r="E11" s="159"/>
      <c r="F11" s="208" t="s">
        <v>373</v>
      </c>
    </row>
    <row r="12" spans="1:6" s="45" customFormat="1" ht="36" customHeight="1">
      <c r="A12" s="43">
        <v>3</v>
      </c>
      <c r="B12" s="70" t="s">
        <v>403</v>
      </c>
      <c r="C12" s="159">
        <v>101600</v>
      </c>
      <c r="D12" s="159">
        <v>0</v>
      </c>
      <c r="E12" s="159">
        <v>0</v>
      </c>
      <c r="F12" s="208" t="s">
        <v>378</v>
      </c>
    </row>
    <row r="13" spans="1:6" s="45" customFormat="1" ht="37.5" customHeight="1">
      <c r="A13" s="43">
        <v>4</v>
      </c>
      <c r="B13" s="67" t="s">
        <v>383</v>
      </c>
      <c r="C13" s="159"/>
      <c r="D13" s="159"/>
      <c r="E13" s="159"/>
      <c r="F13" s="208" t="s">
        <v>373</v>
      </c>
    </row>
    <row r="14" spans="1:6" s="45" customFormat="1" ht="43.5" customHeight="1">
      <c r="A14" s="43">
        <v>5</v>
      </c>
      <c r="B14" s="67" t="s">
        <v>272</v>
      </c>
      <c r="C14" s="159">
        <v>200000</v>
      </c>
      <c r="D14" s="159">
        <v>0</v>
      </c>
      <c r="E14" s="159">
        <v>0</v>
      </c>
      <c r="F14" s="208" t="s">
        <v>378</v>
      </c>
    </row>
    <row r="15" spans="1:6" s="45" customFormat="1" ht="43.5" customHeight="1">
      <c r="A15" s="43">
        <v>6</v>
      </c>
      <c r="B15" s="67" t="s">
        <v>371</v>
      </c>
      <c r="C15" s="159">
        <v>120000</v>
      </c>
      <c r="D15" s="159">
        <v>0</v>
      </c>
      <c r="E15" s="159">
        <v>0</v>
      </c>
      <c r="F15" s="208" t="s">
        <v>378</v>
      </c>
    </row>
    <row r="16" spans="1:6" s="45" customFormat="1" ht="45.75" customHeight="1">
      <c r="A16" s="43">
        <v>7</v>
      </c>
      <c r="B16" s="67" t="s">
        <v>380</v>
      </c>
      <c r="C16" s="159"/>
      <c r="D16" s="159"/>
      <c r="E16" s="159"/>
      <c r="F16" s="208" t="s">
        <v>373</v>
      </c>
    </row>
    <row r="17" spans="1:17" s="45" customFormat="1" ht="44.25" customHeight="1">
      <c r="A17" s="43">
        <v>8</v>
      </c>
      <c r="B17" s="67" t="s">
        <v>381</v>
      </c>
      <c r="C17" s="159"/>
      <c r="D17" s="159"/>
      <c r="E17" s="159"/>
      <c r="F17" s="208" t="s">
        <v>373</v>
      </c>
    </row>
    <row r="18" spans="1:17" s="45" customFormat="1" ht="29.25" customHeight="1">
      <c r="A18" s="43">
        <v>9</v>
      </c>
      <c r="B18" s="67" t="s">
        <v>382</v>
      </c>
      <c r="C18" s="159"/>
      <c r="D18" s="159"/>
      <c r="E18" s="159"/>
      <c r="F18" s="208" t="s">
        <v>373</v>
      </c>
    </row>
    <row r="19" spans="1:17" s="45" customFormat="1" ht="48" customHeight="1">
      <c r="A19" s="43">
        <v>10</v>
      </c>
      <c r="B19" s="67" t="s">
        <v>374</v>
      </c>
      <c r="C19" s="159">
        <v>100000</v>
      </c>
      <c r="D19" s="159"/>
      <c r="E19" s="159"/>
      <c r="F19" s="208" t="s">
        <v>385</v>
      </c>
    </row>
    <row r="20" spans="1:17" s="45" customFormat="1" ht="37.5" customHeight="1">
      <c r="A20" s="43">
        <v>11</v>
      </c>
      <c r="B20" s="67" t="s">
        <v>375</v>
      </c>
      <c r="C20" s="159">
        <v>101600</v>
      </c>
      <c r="D20" s="159"/>
      <c r="E20" s="159"/>
      <c r="F20" s="208" t="s">
        <v>378</v>
      </c>
    </row>
    <row r="21" spans="1:17" s="45" customFormat="1" ht="51.75" customHeight="1">
      <c r="A21" s="43">
        <v>12</v>
      </c>
      <c r="B21" s="67" t="s">
        <v>379</v>
      </c>
      <c r="C21" s="159" t="s">
        <v>397</v>
      </c>
      <c r="D21" s="159"/>
      <c r="E21" s="159"/>
      <c r="F21" s="208" t="s">
        <v>373</v>
      </c>
    </row>
    <row r="22" spans="1:17" s="45" customFormat="1" ht="36" customHeight="1">
      <c r="A22" s="43">
        <v>13</v>
      </c>
      <c r="B22" s="67" t="s">
        <v>399</v>
      </c>
      <c r="C22" s="159"/>
      <c r="D22" s="159"/>
      <c r="E22" s="159"/>
      <c r="F22" s="208" t="s">
        <v>373</v>
      </c>
    </row>
    <row r="23" spans="1:17" s="45" customFormat="1" ht="39.75" customHeight="1">
      <c r="A23" s="43">
        <v>14</v>
      </c>
      <c r="B23" s="67" t="s">
        <v>400</v>
      </c>
      <c r="C23" s="159"/>
      <c r="D23" s="159"/>
      <c r="E23" s="159"/>
      <c r="F23" s="208" t="s">
        <v>373</v>
      </c>
    </row>
    <row r="24" spans="1:17" s="45" customFormat="1" ht="37.5" customHeight="1">
      <c r="A24" s="43">
        <v>15</v>
      </c>
      <c r="B24" s="67" t="s">
        <v>401</v>
      </c>
      <c r="C24" s="159"/>
      <c r="D24" s="159"/>
      <c r="E24" s="159"/>
      <c r="F24" s="208" t="s">
        <v>373</v>
      </c>
    </row>
    <row r="25" spans="1:17" s="45" customFormat="1" ht="37.5" customHeight="1">
      <c r="A25" s="43">
        <v>16</v>
      </c>
      <c r="B25" s="67" t="s">
        <v>402</v>
      </c>
      <c r="C25" s="159"/>
      <c r="D25" s="159"/>
      <c r="E25" s="159"/>
      <c r="F25" s="208" t="s">
        <v>373</v>
      </c>
    </row>
    <row r="26" spans="1:17" s="45" customFormat="1" ht="24" customHeight="1">
      <c r="A26" s="43">
        <v>17</v>
      </c>
      <c r="B26" s="67" t="s">
        <v>398</v>
      </c>
      <c r="C26" s="159"/>
      <c r="D26" s="159"/>
      <c r="E26" s="159"/>
      <c r="F26" s="208" t="s">
        <v>373</v>
      </c>
    </row>
    <row r="27" spans="1:17" s="45" customFormat="1" ht="51" customHeight="1">
      <c r="A27" s="43">
        <v>18</v>
      </c>
      <c r="B27" s="67" t="s">
        <v>384</v>
      </c>
      <c r="C27" s="159"/>
      <c r="D27" s="159"/>
      <c r="E27" s="159"/>
      <c r="F27" s="208" t="s">
        <v>373</v>
      </c>
    </row>
    <row r="28" spans="1:17" s="49" customFormat="1" ht="32.4" customHeight="1">
      <c r="A28" s="43">
        <v>19</v>
      </c>
      <c r="B28" s="95" t="s">
        <v>126</v>
      </c>
      <c r="C28" s="48">
        <v>771790</v>
      </c>
      <c r="D28" s="48">
        <v>0</v>
      </c>
      <c r="E28" s="48">
        <v>0</v>
      </c>
      <c r="F28" s="48">
        <v>0</v>
      </c>
    </row>
    <row r="29" spans="1:17" ht="31.5" customHeight="1">
      <c r="A29" s="36"/>
      <c r="C29" s="209"/>
      <c r="D29" s="7"/>
      <c r="E29" s="7"/>
      <c r="F29"/>
      <c r="G29"/>
      <c r="H29"/>
    </row>
    <row r="30" spans="1:17" ht="19.95" customHeight="1">
      <c r="A30" s="36"/>
      <c r="B30" s="7"/>
      <c r="C30" s="7"/>
      <c r="D30" s="7"/>
      <c r="E30" s="7"/>
      <c r="F30"/>
      <c r="G30"/>
      <c r="H30"/>
    </row>
    <row r="31" spans="1:17" ht="36" customHeight="1">
      <c r="A31" s="36"/>
      <c r="C31" s="7"/>
      <c r="D31" s="7"/>
      <c r="E31" s="7"/>
      <c r="F31"/>
      <c r="G31"/>
      <c r="H31"/>
    </row>
    <row r="32" spans="1:17" ht="36" customHeight="1">
      <c r="A32" s="36"/>
      <c r="C32" s="7"/>
      <c r="D32" s="7"/>
      <c r="E32" s="7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6"/>
      <c r="C33" s="7"/>
      <c r="D33" s="7"/>
      <c r="E33" s="7"/>
      <c r="F33"/>
      <c r="G33"/>
      <c r="H33"/>
      <c r="I33"/>
    </row>
    <row r="34" spans="1:9" ht="49.95" customHeight="1">
      <c r="A34" s="36"/>
      <c r="B34" s="51"/>
      <c r="C34" s="53"/>
      <c r="D34" s="53"/>
      <c r="E34" s="53"/>
    </row>
    <row r="35" spans="1:9" ht="19.95" customHeight="1">
      <c r="A35" s="36"/>
      <c r="B35" s="54"/>
      <c r="C35" s="56"/>
      <c r="D35" s="56"/>
      <c r="E35" s="56"/>
    </row>
    <row r="36" spans="1:9" ht="19.95" customHeight="1">
      <c r="A36" s="36"/>
      <c r="B36" s="54"/>
      <c r="C36" s="56"/>
      <c r="D36" s="56"/>
      <c r="E36" s="56"/>
    </row>
    <row r="37" spans="1:9" ht="49.95" customHeight="1">
      <c r="A37" s="36"/>
      <c r="B37" s="54"/>
      <c r="C37" s="56"/>
      <c r="D37" s="56"/>
      <c r="E37" s="56"/>
    </row>
    <row r="38" spans="1:9" ht="19.95" customHeight="1">
      <c r="A38" s="36"/>
      <c r="B38" s="54"/>
      <c r="C38" s="56"/>
      <c r="D38" s="56"/>
      <c r="E38" s="56"/>
    </row>
    <row r="39" spans="1:9" ht="19.95" customHeight="1">
      <c r="A39" s="36"/>
      <c r="B39" s="54"/>
      <c r="C39" s="56"/>
      <c r="D39" s="56"/>
      <c r="E39" s="56"/>
    </row>
    <row r="40" spans="1:9" ht="19.95" customHeight="1">
      <c r="A40" s="36"/>
      <c r="B40" s="51"/>
      <c r="C40" s="53"/>
      <c r="D40" s="53"/>
      <c r="E40" s="53"/>
    </row>
    <row r="41" spans="1:9" ht="19.95" customHeight="1">
      <c r="A41" s="36"/>
      <c r="B41" s="54"/>
      <c r="C41" s="38"/>
      <c r="D41" s="38"/>
      <c r="E41" s="38"/>
    </row>
    <row r="42" spans="1:9" ht="36" customHeight="1">
      <c r="A42" s="36"/>
      <c r="B42" s="51"/>
      <c r="C42" s="59"/>
      <c r="D42" s="59"/>
      <c r="E42" s="59"/>
    </row>
    <row r="43" spans="1:9" ht="19.95" customHeight="1">
      <c r="A43" s="36"/>
      <c r="B43" s="54"/>
      <c r="C43" s="38"/>
      <c r="D43" s="38"/>
      <c r="E43" s="38"/>
    </row>
    <row r="44" spans="1:9" ht="19.95" customHeight="1">
      <c r="A44" s="36"/>
      <c r="B44" s="54"/>
      <c r="C44" s="38"/>
      <c r="D44" s="38"/>
      <c r="E44" s="38"/>
    </row>
    <row r="45" spans="1:9" ht="36" customHeight="1">
      <c r="A45" s="36"/>
      <c r="B45" s="54"/>
      <c r="C45" s="38"/>
      <c r="D45" s="38"/>
      <c r="E45" s="38"/>
    </row>
    <row r="46" spans="1:9" ht="36" customHeight="1">
      <c r="A46" s="36"/>
      <c r="B46" s="54"/>
      <c r="C46" s="38"/>
      <c r="D46" s="38"/>
      <c r="E46" s="38"/>
    </row>
    <row r="47" spans="1:9" ht="19.95" customHeight="1">
      <c r="A47" s="36"/>
      <c r="B47" s="54"/>
      <c r="C47" s="38"/>
      <c r="D47" s="38"/>
      <c r="E47" s="38"/>
    </row>
    <row r="48" spans="1:9" ht="19.95" customHeight="1">
      <c r="A48" s="36"/>
      <c r="B48" s="54"/>
      <c r="C48" s="38"/>
      <c r="D48" s="38"/>
      <c r="E48" s="38"/>
    </row>
    <row r="49" spans="1:5" ht="19.95" customHeight="1">
      <c r="A49" s="36"/>
      <c r="B49" s="54"/>
      <c r="C49" s="38"/>
      <c r="D49" s="38"/>
      <c r="E49" s="38"/>
    </row>
    <row r="50" spans="1:5">
      <c r="A50" s="36"/>
      <c r="B50" s="54"/>
      <c r="C50" s="38"/>
      <c r="D50" s="38"/>
      <c r="E50" s="38"/>
    </row>
    <row r="51" spans="1:5" ht="19.95" customHeight="1">
      <c r="A51" s="36"/>
      <c r="B51" s="54"/>
      <c r="C51" s="38"/>
      <c r="D51" s="38"/>
      <c r="E51" s="38"/>
    </row>
    <row r="52" spans="1:5">
      <c r="A52" s="36"/>
      <c r="B52" s="54"/>
      <c r="C52" s="38"/>
      <c r="D52" s="38"/>
      <c r="E52" s="38"/>
    </row>
    <row r="53" spans="1:5" ht="19.95" customHeight="1">
      <c r="A53" s="36"/>
      <c r="B53" s="54"/>
      <c r="C53" s="38"/>
      <c r="D53" s="38"/>
      <c r="E53" s="38"/>
    </row>
    <row r="54" spans="1:5" ht="49.95" customHeight="1">
      <c r="A54" s="36"/>
      <c r="B54" s="54"/>
      <c r="C54" s="38"/>
      <c r="D54" s="38"/>
      <c r="E54" s="38"/>
    </row>
    <row r="55" spans="1:5" ht="36" customHeight="1">
      <c r="A55" s="36"/>
      <c r="B55" s="51"/>
      <c r="C55" s="59"/>
      <c r="D55" s="59"/>
      <c r="E55" s="59"/>
    </row>
    <row r="56" spans="1:5" ht="19.95" customHeight="1">
      <c r="A56" s="36"/>
      <c r="B56" s="51"/>
      <c r="C56" s="59"/>
      <c r="D56" s="59"/>
      <c r="E56" s="59"/>
    </row>
    <row r="57" spans="1:5" ht="19.95" customHeight="1">
      <c r="A57" s="36"/>
      <c r="B57" s="51"/>
      <c r="C57" s="59"/>
      <c r="D57" s="59"/>
      <c r="E57" s="59"/>
    </row>
    <row r="58" spans="1:5" ht="19.95" customHeight="1">
      <c r="A58" s="36"/>
      <c r="B58" s="54"/>
      <c r="C58" s="38"/>
      <c r="D58" s="38"/>
      <c r="E58" s="38"/>
    </row>
    <row r="59" spans="1:5" ht="36" customHeight="1">
      <c r="A59" s="36"/>
      <c r="B59" s="54"/>
      <c r="C59" s="38"/>
      <c r="D59" s="38"/>
      <c r="E59" s="38"/>
    </row>
    <row r="60" spans="1:5" ht="19.95" customHeight="1">
      <c r="A60" s="36"/>
      <c r="B60" s="54"/>
      <c r="C60" s="38"/>
      <c r="D60" s="38"/>
      <c r="E60" s="38"/>
    </row>
    <row r="61" spans="1:5" ht="19.95" customHeight="1">
      <c r="A61" s="36"/>
      <c r="B61" s="54"/>
      <c r="C61" s="38"/>
      <c r="D61" s="38"/>
      <c r="E61" s="38"/>
    </row>
    <row r="62" spans="1:5" ht="49.95" customHeight="1">
      <c r="A62" s="36"/>
      <c r="B62" s="54"/>
      <c r="C62" s="38"/>
      <c r="D62" s="38"/>
      <c r="E62" s="38"/>
    </row>
    <row r="63" spans="1:5" ht="49.95" customHeight="1">
      <c r="A63" s="36"/>
      <c r="B63" s="54"/>
      <c r="C63" s="38"/>
      <c r="D63" s="38"/>
      <c r="E63" s="38"/>
    </row>
    <row r="64" spans="1:5" ht="19.95" customHeight="1">
      <c r="A64" s="36"/>
      <c r="B64" s="54"/>
      <c r="C64" s="38"/>
      <c r="D64" s="38"/>
      <c r="E64" s="38"/>
    </row>
    <row r="65" spans="1:5" ht="19.95" customHeight="1">
      <c r="A65" s="36"/>
      <c r="B65" s="54"/>
      <c r="C65" s="38"/>
      <c r="D65" s="38"/>
      <c r="E65" s="38"/>
    </row>
    <row r="66" spans="1:5" ht="19.95" customHeight="1">
      <c r="A66" s="36"/>
      <c r="B66" s="54"/>
      <c r="C66" s="38"/>
      <c r="D66" s="38"/>
      <c r="E66" s="38"/>
    </row>
    <row r="67" spans="1:5" ht="19.95" customHeight="1">
      <c r="A67" s="36"/>
      <c r="B67" s="54"/>
      <c r="C67" s="38"/>
      <c r="D67" s="38"/>
      <c r="E67" s="38"/>
    </row>
    <row r="68" spans="1:5" ht="19.95" customHeight="1">
      <c r="A68" s="36"/>
      <c r="B68" s="54"/>
      <c r="C68" s="38"/>
      <c r="D68" s="38"/>
      <c r="E68" s="38"/>
    </row>
    <row r="69" spans="1:5" ht="19.95" customHeight="1">
      <c r="A69" s="36"/>
      <c r="B69" s="54"/>
      <c r="C69" s="38"/>
      <c r="D69" s="38"/>
      <c r="E69" s="38"/>
    </row>
    <row r="70" spans="1:5" ht="19.95" customHeight="1">
      <c r="A70" s="36"/>
      <c r="B70" s="54"/>
      <c r="C70" s="38"/>
      <c r="D70" s="38"/>
      <c r="E70" s="38"/>
    </row>
    <row r="71" spans="1:5" ht="49.95" customHeight="1">
      <c r="A71" s="36"/>
      <c r="B71" s="51"/>
      <c r="C71" s="59"/>
      <c r="D71" s="59"/>
      <c r="E71" s="59"/>
    </row>
    <row r="72" spans="1:5" ht="36" customHeight="1">
      <c r="A72" s="36"/>
      <c r="B72" s="51"/>
      <c r="C72" s="59"/>
      <c r="D72" s="59"/>
      <c r="E72" s="59"/>
    </row>
    <row r="73" spans="1:5" ht="36" customHeight="1">
      <c r="A73" s="36"/>
      <c r="B73" s="51"/>
      <c r="C73" s="59"/>
      <c r="D73" s="59"/>
      <c r="E73" s="59"/>
    </row>
    <row r="74" spans="1:5" ht="49.95" customHeight="1">
      <c r="A74" s="36"/>
      <c r="B74" s="51"/>
      <c r="C74" s="59"/>
      <c r="D74" s="59"/>
      <c r="E74" s="59"/>
    </row>
    <row r="75" spans="1:5" ht="36" customHeight="1">
      <c r="A75" s="36"/>
      <c r="B75" s="51"/>
      <c r="C75" s="59"/>
      <c r="D75" s="59"/>
      <c r="E75" s="59"/>
    </row>
    <row r="76" spans="1:5" ht="36" customHeight="1">
      <c r="A76" s="36"/>
      <c r="B76" s="51"/>
      <c r="C76" s="59"/>
      <c r="D76" s="59"/>
      <c r="E76" s="59"/>
    </row>
    <row r="77" spans="1:5" ht="36" customHeight="1">
      <c r="A77" s="36"/>
      <c r="B77" s="51"/>
      <c r="C77" s="59"/>
      <c r="D77" s="59"/>
      <c r="E77" s="59"/>
    </row>
    <row r="78" spans="1:5" ht="22.2" customHeight="1">
      <c r="A78" s="36"/>
      <c r="B78" s="51"/>
      <c r="C78" s="59"/>
      <c r="D78" s="59"/>
      <c r="E78" s="59"/>
    </row>
    <row r="79" spans="1:5" ht="22.2" customHeight="1">
      <c r="A79" s="36"/>
      <c r="B79" s="51"/>
      <c r="C79" s="59"/>
      <c r="D79" s="59"/>
      <c r="E79" s="59"/>
    </row>
    <row r="80" spans="1:5" ht="22.2" customHeight="1">
      <c r="A80" s="36"/>
      <c r="B80" s="51"/>
      <c r="C80" s="59"/>
      <c r="D80" s="59"/>
      <c r="E80" s="59"/>
    </row>
    <row r="81" spans="1:5" s="61" customFormat="1" ht="30" customHeight="1">
      <c r="A81" s="36"/>
      <c r="B81" s="113"/>
      <c r="C81" s="58"/>
      <c r="D81" s="58"/>
      <c r="E81" s="58"/>
    </row>
    <row r="82" spans="1:5" s="47" customFormat="1" ht="30" customHeight="1">
      <c r="A82" s="36"/>
      <c r="B82" s="62"/>
      <c r="C82" s="58"/>
      <c r="D82" s="58"/>
      <c r="E82" s="58"/>
    </row>
    <row r="83" spans="1:5">
      <c r="A83" s="36"/>
      <c r="B83" s="51"/>
      <c r="C83" s="38"/>
      <c r="D83" s="38"/>
      <c r="E83" s="38"/>
    </row>
    <row r="89" spans="1:5">
      <c r="A89" s="65"/>
      <c r="B89" s="30"/>
      <c r="C89" s="30"/>
      <c r="D89" s="30"/>
      <c r="E89" s="30"/>
    </row>
    <row r="95" spans="1:5" s="64" customFormat="1">
      <c r="A95" s="41"/>
      <c r="B95" s="50"/>
    </row>
    <row r="96" spans="1:5" s="64" customFormat="1">
      <c r="A96" s="41"/>
      <c r="B96" s="50"/>
    </row>
    <row r="97" spans="1:2" s="64" customFormat="1">
      <c r="A97" s="41"/>
      <c r="B97" s="50"/>
    </row>
    <row r="98" spans="1:2" s="64" customFormat="1">
      <c r="A98" s="41"/>
      <c r="B98" s="50"/>
    </row>
    <row r="99" spans="1:2" s="64" customFormat="1">
      <c r="A99" s="41"/>
      <c r="B99" s="50"/>
    </row>
    <row r="100" spans="1:2" s="64" customFormat="1">
      <c r="A100" s="41"/>
      <c r="B100" s="50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115" customWidth="1"/>
    <col min="2" max="2" width="37.5546875" style="115" customWidth="1"/>
    <col min="3" max="7" width="13.33203125" style="115" customWidth="1"/>
    <col min="8" max="8" width="8" style="115" customWidth="1"/>
    <col min="9" max="9" width="9.5546875" style="115" customWidth="1"/>
    <col min="10" max="10" width="10.6640625" style="115" customWidth="1"/>
    <col min="11" max="22" width="8" style="115" customWidth="1"/>
    <col min="23" max="16384" width="14.44140625" style="115"/>
  </cols>
  <sheetData>
    <row r="1" spans="1:7" ht="16.5" customHeight="1">
      <c r="A1" s="185"/>
      <c r="B1" s="441" t="s">
        <v>408</v>
      </c>
      <c r="C1" s="442"/>
      <c r="D1" s="442"/>
      <c r="E1" s="453"/>
      <c r="F1" s="453"/>
      <c r="G1" s="453"/>
    </row>
    <row r="2" spans="1:7" ht="16.2" customHeight="1">
      <c r="A2" s="150"/>
      <c r="B2" s="499" t="s">
        <v>271</v>
      </c>
      <c r="C2" s="500"/>
      <c r="D2" s="500"/>
      <c r="E2" s="440"/>
      <c r="F2" s="440"/>
      <c r="G2" s="440"/>
    </row>
    <row r="3" spans="1:7" ht="12.75" customHeight="1">
      <c r="A3" s="4"/>
      <c r="B3" s="4"/>
      <c r="C3" s="173"/>
      <c r="D3" s="173"/>
      <c r="E3" s="173"/>
      <c r="F3" s="173"/>
      <c r="G3" s="173"/>
    </row>
    <row r="4" spans="1:7" ht="38.25" customHeight="1">
      <c r="A4" s="4"/>
      <c r="B4" s="10"/>
      <c r="C4" s="187" t="s">
        <v>363</v>
      </c>
      <c r="D4" s="187" t="s">
        <v>395</v>
      </c>
      <c r="E4" s="187" t="s">
        <v>265</v>
      </c>
      <c r="F4" s="187" t="s">
        <v>266</v>
      </c>
      <c r="G4" s="187" t="s">
        <v>361</v>
      </c>
    </row>
    <row r="5" spans="1:7" ht="32.4" customHeight="1">
      <c r="A5" s="4"/>
      <c r="B5" s="164" t="s">
        <v>0</v>
      </c>
      <c r="C5" s="173"/>
      <c r="D5" s="173"/>
      <c r="E5" s="173"/>
      <c r="F5" s="173"/>
      <c r="G5" s="173"/>
    </row>
    <row r="6" spans="1:7" ht="30.75" customHeight="1">
      <c r="A6" s="4">
        <v>1</v>
      </c>
      <c r="B6" s="116" t="s">
        <v>247</v>
      </c>
      <c r="C6" s="117">
        <v>11303314</v>
      </c>
      <c r="D6" s="117">
        <v>11303314</v>
      </c>
      <c r="E6" s="117">
        <v>11303314</v>
      </c>
      <c r="F6" s="117">
        <v>11303314</v>
      </c>
      <c r="G6" s="117">
        <v>11303314</v>
      </c>
    </row>
    <row r="7" spans="1:7" ht="24" customHeight="1">
      <c r="A7" s="4">
        <v>2</v>
      </c>
      <c r="B7" s="174" t="s">
        <v>248</v>
      </c>
      <c r="C7" s="175">
        <v>7587776</v>
      </c>
      <c r="D7" s="175">
        <v>7304563</v>
      </c>
      <c r="E7" s="175">
        <v>0</v>
      </c>
      <c r="F7" s="175">
        <v>0</v>
      </c>
      <c r="G7" s="175">
        <v>0</v>
      </c>
    </row>
    <row r="8" spans="1:7" ht="24" customHeight="1">
      <c r="A8" s="4">
        <v>3</v>
      </c>
      <c r="B8" s="11" t="s">
        <v>249</v>
      </c>
      <c r="C8" s="175">
        <v>6500000</v>
      </c>
      <c r="D8" s="175">
        <v>6500000</v>
      </c>
      <c r="E8" s="175">
        <v>6500000</v>
      </c>
      <c r="F8" s="175">
        <v>6500000</v>
      </c>
      <c r="G8" s="175">
        <v>6500000</v>
      </c>
    </row>
    <row r="9" spans="1:7" ht="19.5" customHeight="1">
      <c r="A9" s="4">
        <v>4</v>
      </c>
      <c r="B9" s="168" t="s">
        <v>9</v>
      </c>
      <c r="C9" s="175">
        <v>560000</v>
      </c>
      <c r="D9" s="175">
        <v>643200</v>
      </c>
      <c r="E9" s="175">
        <v>560000</v>
      </c>
      <c r="F9" s="175">
        <v>560000</v>
      </c>
      <c r="G9" s="175">
        <v>560000</v>
      </c>
    </row>
    <row r="10" spans="1:7" ht="27" customHeight="1">
      <c r="A10" s="4">
        <v>5</v>
      </c>
      <c r="B10" s="176" t="s">
        <v>250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ht="27" customHeight="1">
      <c r="A11" s="4">
        <v>6</v>
      </c>
      <c r="B11" s="176" t="s">
        <v>251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</row>
    <row r="12" spans="1:7" ht="27" customHeight="1">
      <c r="A12" s="4">
        <v>7</v>
      </c>
      <c r="B12" s="176" t="s">
        <v>252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ht="25.5" customHeight="1">
      <c r="A13" s="190">
        <v>8</v>
      </c>
      <c r="B13" s="191" t="s">
        <v>253</v>
      </c>
      <c r="C13" s="192">
        <f t="shared" ref="C13:E13" si="0">SUM(C6:C12)</f>
        <v>25951090</v>
      </c>
      <c r="D13" s="192">
        <f t="shared" ref="D13" si="1">SUM(D6:D12)</f>
        <v>25751077</v>
      </c>
      <c r="E13" s="192">
        <f t="shared" si="0"/>
        <v>18363314</v>
      </c>
      <c r="F13" s="192">
        <f t="shared" ref="F13:G13" si="2">SUM(F6:F12)</f>
        <v>18363314</v>
      </c>
      <c r="G13" s="192">
        <f t="shared" si="2"/>
        <v>18363314</v>
      </c>
    </row>
    <row r="14" spans="1:7" ht="21.6" customHeight="1">
      <c r="A14" s="118">
        <v>9</v>
      </c>
      <c r="B14" s="119" t="s">
        <v>254</v>
      </c>
      <c r="C14" s="120"/>
      <c r="D14" s="120"/>
      <c r="E14" s="120"/>
      <c r="F14" s="120"/>
      <c r="G14" s="120"/>
    </row>
    <row r="15" spans="1:7" ht="42.75" customHeight="1">
      <c r="A15" s="4">
        <v>10</v>
      </c>
      <c r="B15" s="121" t="s">
        <v>13</v>
      </c>
      <c r="C15" s="122">
        <v>0</v>
      </c>
      <c r="D15" s="122">
        <v>0</v>
      </c>
      <c r="E15" s="122">
        <v>0</v>
      </c>
      <c r="F15" s="122">
        <v>0</v>
      </c>
      <c r="G15" s="122">
        <v>0</v>
      </c>
    </row>
    <row r="16" spans="1:7" ht="18" customHeight="1">
      <c r="A16" s="4">
        <v>12</v>
      </c>
      <c r="B16" s="166" t="s">
        <v>14</v>
      </c>
      <c r="C16" s="178">
        <v>10195694</v>
      </c>
      <c r="D16" s="178">
        <v>10195694</v>
      </c>
      <c r="E16" s="178">
        <v>8000000</v>
      </c>
      <c r="F16" s="178">
        <v>0</v>
      </c>
      <c r="G16" s="178"/>
    </row>
    <row r="17" spans="1:10" ht="18" customHeight="1">
      <c r="A17" s="4">
        <v>13</v>
      </c>
      <c r="B17" s="166" t="s">
        <v>255</v>
      </c>
      <c r="C17" s="178">
        <v>0</v>
      </c>
      <c r="D17" s="178">
        <v>0</v>
      </c>
      <c r="E17" s="178">
        <v>0</v>
      </c>
      <c r="F17" s="178">
        <v>0</v>
      </c>
      <c r="G17" s="178">
        <v>0</v>
      </c>
    </row>
    <row r="18" spans="1:10" ht="22.5" customHeight="1">
      <c r="A18" s="193">
        <v>14</v>
      </c>
      <c r="B18" s="194" t="s">
        <v>15</v>
      </c>
      <c r="C18" s="196">
        <f t="shared" ref="C18:E18" si="3">SUM(C15:C17)</f>
        <v>10195694</v>
      </c>
      <c r="D18" s="196">
        <f t="shared" ref="D18" si="4">SUM(D15:D17)</f>
        <v>10195694</v>
      </c>
      <c r="E18" s="196">
        <f t="shared" si="3"/>
        <v>8000000</v>
      </c>
      <c r="F18" s="196">
        <f t="shared" ref="F18:G18" si="5">SUM(F15:F17)</f>
        <v>0</v>
      </c>
      <c r="G18" s="196">
        <f t="shared" si="5"/>
        <v>0</v>
      </c>
    </row>
    <row r="19" spans="1:10" ht="19.5" customHeight="1">
      <c r="A19" s="197">
        <v>15</v>
      </c>
      <c r="B19" s="198" t="s">
        <v>16</v>
      </c>
      <c r="C19" s="199">
        <f t="shared" ref="C19:E19" si="6">SUM(C13,C18)</f>
        <v>36146784</v>
      </c>
      <c r="D19" s="199">
        <f t="shared" ref="D19" si="7">SUM(D13,D18)</f>
        <v>35946771</v>
      </c>
      <c r="E19" s="199">
        <f t="shared" si="6"/>
        <v>26363314</v>
      </c>
      <c r="F19" s="199">
        <f t="shared" ref="F19:G19" si="8">SUM(F13,F18)</f>
        <v>18363314</v>
      </c>
      <c r="G19" s="199">
        <f t="shared" si="8"/>
        <v>18363314</v>
      </c>
      <c r="H19" s="123"/>
      <c r="I19" s="123"/>
      <c r="J19" s="123"/>
    </row>
    <row r="20" spans="1:10" ht="25.5" customHeight="1">
      <c r="A20" s="4"/>
      <c r="B20" s="164"/>
      <c r="C20" s="178"/>
      <c r="D20" s="178"/>
      <c r="E20" s="178"/>
      <c r="F20" s="178"/>
      <c r="G20" s="178"/>
      <c r="H20" s="123"/>
      <c r="I20" s="123"/>
      <c r="J20" s="123"/>
    </row>
    <row r="21" spans="1:10" ht="19.5" customHeight="1">
      <c r="A21" s="4"/>
      <c r="B21" s="164" t="s">
        <v>17</v>
      </c>
      <c r="C21" s="178"/>
      <c r="D21" s="178"/>
      <c r="E21" s="178"/>
      <c r="F21" s="178"/>
      <c r="G21" s="178"/>
      <c r="H21" s="123"/>
      <c r="I21" s="123"/>
      <c r="J21" s="123"/>
    </row>
    <row r="22" spans="1:10" ht="19.5" customHeight="1">
      <c r="A22" s="4">
        <v>1</v>
      </c>
      <c r="B22" s="166" t="s">
        <v>256</v>
      </c>
      <c r="C22" s="178">
        <v>4588648</v>
      </c>
      <c r="D22" s="178">
        <v>4612848</v>
      </c>
      <c r="E22" s="178">
        <v>4588648</v>
      </c>
      <c r="F22" s="178">
        <v>4588648</v>
      </c>
      <c r="G22" s="178">
        <v>4588648</v>
      </c>
      <c r="H22" s="124"/>
      <c r="I22" s="124"/>
      <c r="J22" s="123"/>
    </row>
    <row r="23" spans="1:10" ht="19.5" customHeight="1">
      <c r="A23" s="4">
        <v>2</v>
      </c>
      <c r="B23" s="166" t="s">
        <v>257</v>
      </c>
      <c r="C23" s="178">
        <v>890000</v>
      </c>
      <c r="D23" s="178">
        <v>890000</v>
      </c>
      <c r="E23" s="178">
        <v>890000</v>
      </c>
      <c r="F23" s="178">
        <v>890000</v>
      </c>
      <c r="G23" s="178">
        <v>890000</v>
      </c>
      <c r="H23" s="124"/>
      <c r="I23" s="124"/>
      <c r="J23" s="123"/>
    </row>
    <row r="24" spans="1:10" ht="19.5" customHeight="1">
      <c r="A24" s="4">
        <v>3</v>
      </c>
      <c r="B24" s="166" t="s">
        <v>19</v>
      </c>
      <c r="C24" s="178">
        <v>5710000</v>
      </c>
      <c r="D24" s="178">
        <v>6168200</v>
      </c>
      <c r="E24" s="178">
        <v>5710000</v>
      </c>
      <c r="F24" s="178">
        <v>5710000</v>
      </c>
      <c r="G24" s="178">
        <v>5710000</v>
      </c>
      <c r="H24" s="125"/>
      <c r="I24" s="125"/>
      <c r="J24" s="126"/>
    </row>
    <row r="25" spans="1:10" ht="19.5" customHeight="1">
      <c r="A25" s="4">
        <v>4</v>
      </c>
      <c r="B25" s="166" t="s">
        <v>20</v>
      </c>
      <c r="C25" s="178">
        <v>0</v>
      </c>
      <c r="D25" s="178">
        <v>159758</v>
      </c>
      <c r="E25" s="178">
        <v>0</v>
      </c>
      <c r="F25" s="178">
        <v>0</v>
      </c>
      <c r="G25" s="178">
        <v>0</v>
      </c>
      <c r="H25" s="123"/>
      <c r="I25" s="123"/>
      <c r="J25" s="123"/>
    </row>
    <row r="26" spans="1:10" ht="25.5" customHeight="1">
      <c r="A26" s="4">
        <v>5</v>
      </c>
      <c r="B26" s="166" t="s">
        <v>258</v>
      </c>
      <c r="C26" s="178">
        <v>1274500</v>
      </c>
      <c r="D26" s="178">
        <v>1270500</v>
      </c>
      <c r="E26" s="178">
        <v>1274500</v>
      </c>
      <c r="F26" s="178">
        <v>1274500</v>
      </c>
      <c r="G26" s="178">
        <v>1274500</v>
      </c>
      <c r="H26" s="123"/>
      <c r="I26" s="123"/>
      <c r="J26" s="123"/>
    </row>
    <row r="27" spans="1:10" ht="25.5" customHeight="1">
      <c r="A27" s="4">
        <v>6</v>
      </c>
      <c r="B27" s="166" t="s">
        <v>259</v>
      </c>
      <c r="C27" s="178"/>
      <c r="D27" s="178"/>
      <c r="E27" s="178"/>
      <c r="F27" s="178"/>
      <c r="G27" s="178"/>
      <c r="H27" s="123"/>
      <c r="I27" s="123"/>
      <c r="J27" s="123"/>
    </row>
    <row r="28" spans="1:10" ht="24.75" customHeight="1">
      <c r="A28" s="4">
        <v>7</v>
      </c>
      <c r="B28" s="166" t="s">
        <v>21</v>
      </c>
      <c r="C28" s="178">
        <v>5075553</v>
      </c>
      <c r="D28" s="178">
        <v>5175412</v>
      </c>
      <c r="E28" s="178">
        <v>5075553</v>
      </c>
      <c r="F28" s="178">
        <v>5075553</v>
      </c>
      <c r="G28" s="178">
        <v>5075553</v>
      </c>
      <c r="H28" s="123"/>
      <c r="I28" s="123"/>
      <c r="J28" s="123"/>
    </row>
    <row r="29" spans="1:10" ht="24.75" customHeight="1">
      <c r="A29" s="4">
        <v>8</v>
      </c>
      <c r="B29" s="166" t="s">
        <v>22</v>
      </c>
      <c r="C29" s="178">
        <v>130000</v>
      </c>
      <c r="D29" s="178">
        <v>130000</v>
      </c>
      <c r="E29" s="178">
        <v>130000</v>
      </c>
      <c r="F29" s="178">
        <v>130000</v>
      </c>
      <c r="G29" s="178">
        <v>130000</v>
      </c>
      <c r="H29" s="123"/>
      <c r="I29" s="123"/>
      <c r="J29" s="123"/>
    </row>
    <row r="30" spans="1:10" ht="19.5" customHeight="1">
      <c r="A30" s="4">
        <v>9</v>
      </c>
      <c r="B30" s="166" t="s">
        <v>23</v>
      </c>
      <c r="C30" s="178">
        <v>1369947</v>
      </c>
      <c r="D30" s="178">
        <v>715130</v>
      </c>
      <c r="E30" s="178"/>
      <c r="F30" s="178"/>
      <c r="G30" s="178"/>
      <c r="H30" s="123"/>
      <c r="I30" s="123"/>
      <c r="J30" s="123"/>
    </row>
    <row r="31" spans="1:10" ht="19.5" customHeight="1">
      <c r="A31" s="188">
        <v>10</v>
      </c>
      <c r="B31" s="180" t="s">
        <v>24</v>
      </c>
      <c r="C31" s="179">
        <f t="shared" ref="C31:E31" si="9">SUM(C22:C30)</f>
        <v>19038648</v>
      </c>
      <c r="D31" s="179">
        <f>SUM(D22:D30)</f>
        <v>19121848</v>
      </c>
      <c r="E31" s="179">
        <f t="shared" si="9"/>
        <v>17668701</v>
      </c>
      <c r="F31" s="179">
        <f t="shared" ref="F31:G31" si="10">SUM(F22:F30)</f>
        <v>17668701</v>
      </c>
      <c r="G31" s="179">
        <f t="shared" si="10"/>
        <v>17668701</v>
      </c>
      <c r="H31" s="123"/>
      <c r="I31" s="123"/>
      <c r="J31" s="123"/>
    </row>
    <row r="32" spans="1:10" ht="9" customHeight="1">
      <c r="A32" s="189"/>
      <c r="B32" s="181"/>
      <c r="C32" s="178"/>
      <c r="D32" s="178"/>
      <c r="E32" s="178"/>
      <c r="F32" s="178"/>
      <c r="G32" s="178"/>
      <c r="H32" s="123"/>
      <c r="I32" s="123"/>
      <c r="J32" s="123"/>
    </row>
    <row r="33" spans="1:10" ht="19.5" customHeight="1">
      <c r="A33" s="189">
        <v>11</v>
      </c>
      <c r="B33" s="182" t="s">
        <v>260</v>
      </c>
      <c r="C33" s="178">
        <v>1651000</v>
      </c>
      <c r="D33" s="178">
        <v>1778000</v>
      </c>
      <c r="E33" s="178">
        <v>8000000</v>
      </c>
      <c r="F33" s="178"/>
      <c r="G33" s="178"/>
      <c r="H33" s="125"/>
      <c r="I33" s="125"/>
      <c r="J33" s="123"/>
    </row>
    <row r="34" spans="1:10" ht="19.5" customHeight="1">
      <c r="A34" s="4">
        <v>12</v>
      </c>
      <c r="B34" s="170" t="s">
        <v>171</v>
      </c>
      <c r="C34" s="178">
        <v>3413000</v>
      </c>
      <c r="D34" s="178">
        <v>3413000</v>
      </c>
      <c r="E34" s="178">
        <v>0</v>
      </c>
      <c r="F34" s="178"/>
      <c r="G34" s="178"/>
      <c r="H34" s="124"/>
      <c r="I34" s="124"/>
      <c r="J34" s="123"/>
    </row>
    <row r="35" spans="1:10" ht="24.75" customHeight="1">
      <c r="A35" s="4">
        <v>13</v>
      </c>
      <c r="B35" s="166" t="s">
        <v>25</v>
      </c>
      <c r="C35" s="178">
        <v>1758</v>
      </c>
      <c r="D35" s="178">
        <v>0</v>
      </c>
      <c r="E35" s="178">
        <v>0</v>
      </c>
      <c r="F35" s="178"/>
      <c r="G35" s="178"/>
      <c r="H35" s="123"/>
      <c r="I35" s="123"/>
      <c r="J35" s="123"/>
    </row>
    <row r="36" spans="1:10" ht="34.5" customHeight="1">
      <c r="A36" s="4">
        <v>14</v>
      </c>
      <c r="B36" s="166" t="s">
        <v>26</v>
      </c>
      <c r="C36" s="178">
        <v>0</v>
      </c>
      <c r="D36" s="178">
        <v>0</v>
      </c>
      <c r="E36" s="178">
        <v>0</v>
      </c>
      <c r="F36" s="178"/>
      <c r="G36" s="178"/>
      <c r="H36" s="123"/>
      <c r="I36" s="123"/>
      <c r="J36" s="123"/>
    </row>
    <row r="37" spans="1:10" ht="19.5" customHeight="1">
      <c r="A37" s="4">
        <v>15</v>
      </c>
      <c r="B37" s="169" t="s">
        <v>27</v>
      </c>
      <c r="C37" s="178">
        <v>11590245</v>
      </c>
      <c r="D37" s="178">
        <v>11181790</v>
      </c>
      <c r="E37" s="178">
        <v>694613</v>
      </c>
      <c r="F37" s="178">
        <v>694613</v>
      </c>
      <c r="G37" s="178">
        <v>694613</v>
      </c>
      <c r="H37" s="123"/>
      <c r="I37" s="123"/>
      <c r="J37" s="123"/>
    </row>
    <row r="38" spans="1:10" ht="19.5" customHeight="1">
      <c r="A38" s="188">
        <v>16</v>
      </c>
      <c r="B38" s="180" t="s">
        <v>28</v>
      </c>
      <c r="C38" s="179">
        <f t="shared" ref="C38:E38" si="11">SUM(C33:C37)</f>
        <v>16656003</v>
      </c>
      <c r="D38" s="179">
        <f t="shared" ref="D38" si="12">SUM(D33:D37)</f>
        <v>16372790</v>
      </c>
      <c r="E38" s="179">
        <f t="shared" si="11"/>
        <v>8694613</v>
      </c>
      <c r="F38" s="179">
        <f t="shared" ref="F38:G38" si="13">SUM(F33:F37)</f>
        <v>694613</v>
      </c>
      <c r="G38" s="179">
        <f t="shared" si="13"/>
        <v>694613</v>
      </c>
      <c r="H38" s="123"/>
      <c r="I38" s="123"/>
      <c r="J38" s="123"/>
    </row>
    <row r="39" spans="1:10" ht="19.5" customHeight="1">
      <c r="A39" s="200">
        <v>17</v>
      </c>
      <c r="B39" s="201" t="s">
        <v>66</v>
      </c>
      <c r="C39" s="192">
        <f t="shared" ref="C39:E39" si="14">SUM(C31,C38)</f>
        <v>35694651</v>
      </c>
      <c r="D39" s="192">
        <f t="shared" ref="D39" si="15">SUM(D31,D38)</f>
        <v>35494638</v>
      </c>
      <c r="E39" s="192">
        <f t="shared" si="14"/>
        <v>26363314</v>
      </c>
      <c r="F39" s="192">
        <f t="shared" ref="F39:G39" si="16">SUM(F31,F38)</f>
        <v>18363314</v>
      </c>
      <c r="G39" s="192">
        <f t="shared" si="16"/>
        <v>18363314</v>
      </c>
      <c r="H39" s="123"/>
      <c r="I39" s="123"/>
      <c r="J39" s="123"/>
    </row>
    <row r="40" spans="1:10" ht="19.5" customHeight="1">
      <c r="A40" s="4">
        <v>18</v>
      </c>
      <c r="B40" s="167" t="s">
        <v>29</v>
      </c>
      <c r="C40" s="183">
        <v>0</v>
      </c>
      <c r="D40" s="183">
        <v>0</v>
      </c>
      <c r="E40" s="183">
        <v>0</v>
      </c>
      <c r="F40" s="183">
        <v>0</v>
      </c>
      <c r="G40" s="183">
        <v>0</v>
      </c>
      <c r="H40" s="123"/>
      <c r="I40" s="123"/>
      <c r="J40" s="123"/>
    </row>
    <row r="41" spans="1:10" ht="19.5" customHeight="1">
      <c r="A41" s="4">
        <v>19</v>
      </c>
      <c r="B41" s="167" t="s">
        <v>30</v>
      </c>
      <c r="C41" s="178">
        <f>SUM('[1]2.bevételek kiad. int.'!K83)</f>
        <v>0</v>
      </c>
      <c r="D41" s="178">
        <f>SUM('[1]2.bevételek kiad. int.'!L83)</f>
        <v>0</v>
      </c>
      <c r="E41" s="178">
        <f>SUM('[1]2.bevételek kiad. int.'!L83)</f>
        <v>0</v>
      </c>
      <c r="F41" s="178">
        <f>SUM('[1]2.bevételek kiad. int.'!M83)</f>
        <v>0</v>
      </c>
      <c r="G41" s="178">
        <f>SUM('[1]2.bevételek kiad. int.'!N83)</f>
        <v>0</v>
      </c>
      <c r="H41" s="123"/>
      <c r="I41" s="123"/>
      <c r="J41" s="123"/>
    </row>
    <row r="42" spans="1:10" ht="24.75" customHeight="1">
      <c r="A42" s="4"/>
      <c r="B42" s="167" t="s">
        <v>261</v>
      </c>
      <c r="C42" s="183">
        <v>0</v>
      </c>
      <c r="D42" s="183">
        <v>0</v>
      </c>
      <c r="E42" s="183">
        <v>0</v>
      </c>
      <c r="F42" s="183">
        <v>0</v>
      </c>
      <c r="G42" s="183">
        <v>0</v>
      </c>
      <c r="H42" s="123"/>
      <c r="I42" s="123"/>
      <c r="J42" s="123"/>
    </row>
    <row r="43" spans="1:10" ht="24.75" customHeight="1">
      <c r="A43" s="4">
        <v>20</v>
      </c>
      <c r="B43" s="167" t="s">
        <v>262</v>
      </c>
      <c r="C43" s="183">
        <v>0</v>
      </c>
      <c r="D43" s="183">
        <v>0</v>
      </c>
      <c r="E43" s="183">
        <v>0</v>
      </c>
      <c r="F43" s="183">
        <v>0</v>
      </c>
      <c r="G43" s="183">
        <v>0</v>
      </c>
      <c r="H43" s="123"/>
      <c r="I43" s="123"/>
      <c r="J43" s="123"/>
    </row>
    <row r="44" spans="1:10" ht="24.75" customHeight="1">
      <c r="A44" s="4">
        <v>21</v>
      </c>
      <c r="B44" s="167" t="s">
        <v>233</v>
      </c>
      <c r="C44" s="183">
        <v>452133</v>
      </c>
      <c r="D44" s="183">
        <v>452133</v>
      </c>
      <c r="E44" s="183">
        <v>0</v>
      </c>
      <c r="F44" s="183">
        <v>0</v>
      </c>
      <c r="G44" s="183">
        <v>0</v>
      </c>
      <c r="H44" s="123"/>
      <c r="I44" s="123"/>
      <c r="J44" s="123"/>
    </row>
    <row r="45" spans="1:10" ht="19.5" customHeight="1">
      <c r="A45" s="202">
        <v>22</v>
      </c>
      <c r="B45" s="203" t="s">
        <v>31</v>
      </c>
      <c r="C45" s="195">
        <f t="shared" ref="C45:E45" si="17">SUM(C40:C44)</f>
        <v>452133</v>
      </c>
      <c r="D45" s="195">
        <f t="shared" ref="D45" si="18">SUM(D40:D44)</f>
        <v>452133</v>
      </c>
      <c r="E45" s="195">
        <f t="shared" si="17"/>
        <v>0</v>
      </c>
      <c r="F45" s="195">
        <f t="shared" ref="F45:G45" si="19">SUM(F40:F44)</f>
        <v>0</v>
      </c>
      <c r="G45" s="195">
        <f t="shared" si="19"/>
        <v>0</v>
      </c>
      <c r="H45" s="123"/>
      <c r="I45" s="123"/>
      <c r="J45" s="123"/>
    </row>
    <row r="46" spans="1:10" ht="33" customHeight="1">
      <c r="A46" s="204">
        <v>23</v>
      </c>
      <c r="B46" s="198" t="s">
        <v>32</v>
      </c>
      <c r="C46" s="199">
        <f>SUM(C39,C45)</f>
        <v>36146784</v>
      </c>
      <c r="D46" s="199">
        <f>SUM(D39,D45)</f>
        <v>35946771</v>
      </c>
      <c r="E46" s="199">
        <f>SUM(E39,E45)</f>
        <v>26363314</v>
      </c>
      <c r="F46" s="199">
        <f>SUM(F39,F45)</f>
        <v>18363314</v>
      </c>
      <c r="G46" s="199">
        <f>SUM(G39,G45)</f>
        <v>18363314</v>
      </c>
      <c r="H46" s="123"/>
      <c r="I46" s="123"/>
      <c r="J46" s="123"/>
    </row>
    <row r="47" spans="1:10" ht="19.5" customHeight="1">
      <c r="A47" s="189"/>
      <c r="B47" s="184"/>
      <c r="C47" s="178"/>
      <c r="D47" s="178"/>
      <c r="E47" s="178"/>
      <c r="F47" s="178"/>
      <c r="G47" s="178"/>
    </row>
    <row r="48" spans="1:10" ht="31.5" customHeight="1">
      <c r="A48" s="127"/>
      <c r="B48" s="128"/>
    </row>
    <row r="49" spans="1:2" ht="15.75" customHeight="1">
      <c r="A49" s="127"/>
      <c r="B49" s="128"/>
    </row>
    <row r="50" spans="1:2" ht="12.75" customHeight="1">
      <c r="A50" s="127"/>
      <c r="B50" s="131"/>
    </row>
    <row r="51" spans="1:2" ht="12.75" customHeight="1">
      <c r="A51" s="127"/>
      <c r="B51" s="131"/>
    </row>
    <row r="52" spans="1:2" ht="12.75" customHeight="1">
      <c r="A52" s="127"/>
      <c r="B52" s="131"/>
    </row>
    <row r="53" spans="1:2" ht="12.75" customHeight="1">
      <c r="A53" s="132"/>
      <c r="B53" s="133"/>
    </row>
    <row r="54" spans="1:2" ht="25.5" customHeight="1">
      <c r="A54" s="132"/>
      <c r="B54" s="134"/>
    </row>
    <row r="55" spans="1:2" ht="12.75" customHeight="1">
      <c r="A55" s="132"/>
      <c r="B55" s="134"/>
    </row>
    <row r="56" spans="1:2" ht="12.75" customHeight="1">
      <c r="A56" s="132"/>
      <c r="B56" s="133"/>
    </row>
    <row r="57" spans="1:2" ht="12.75" customHeight="1">
      <c r="A57" s="135"/>
      <c r="B57" s="136"/>
    </row>
    <row r="58" spans="1:2" ht="25.5" customHeight="1">
      <c r="A58" s="127"/>
      <c r="B58" s="138"/>
    </row>
    <row r="59" spans="1:2" ht="12.75" customHeight="1">
      <c r="A59" s="127"/>
      <c r="B59" s="138"/>
    </row>
    <row r="60" spans="1:2" ht="12.75" customHeight="1">
      <c r="A60" s="139"/>
      <c r="B60" s="136"/>
    </row>
    <row r="61" spans="1:2" ht="15.75" customHeight="1">
      <c r="A61" s="140"/>
      <c r="B61" s="141"/>
    </row>
    <row r="62" spans="1:2" ht="15.75" customHeight="1">
      <c r="A62" s="143"/>
      <c r="B62" s="144"/>
    </row>
    <row r="63" spans="1:2" ht="15.75" customHeight="1">
      <c r="A63" s="127"/>
      <c r="B63" s="128"/>
    </row>
    <row r="64" spans="1:2" ht="12.75" customHeight="1">
      <c r="A64" s="127"/>
      <c r="B64" s="138"/>
    </row>
    <row r="65" spans="1:2" ht="12.75" customHeight="1">
      <c r="A65" s="127"/>
      <c r="B65" s="138"/>
    </row>
    <row r="66" spans="1:2" ht="12.75" customHeight="1">
      <c r="A66" s="127"/>
      <c r="B66" s="138"/>
    </row>
    <row r="67" spans="1:2" ht="25.5" customHeight="1">
      <c r="A67" s="127"/>
      <c r="B67" s="138"/>
    </row>
    <row r="68" spans="1:2" ht="25.5" customHeight="1">
      <c r="A68" s="127"/>
      <c r="B68" s="138"/>
    </row>
    <row r="69" spans="1:2" ht="25.5" customHeight="1">
      <c r="A69" s="127"/>
      <c r="B69" s="138"/>
    </row>
    <row r="70" spans="1:2" ht="12.75" customHeight="1">
      <c r="A70" s="127"/>
      <c r="B70" s="138"/>
    </row>
    <row r="71" spans="1:2" ht="12.75" customHeight="1">
      <c r="A71" s="139"/>
      <c r="B71" s="145"/>
    </row>
    <row r="72" spans="1:2" ht="12.75" customHeight="1">
      <c r="A72" s="127"/>
      <c r="B72" s="146"/>
    </row>
    <row r="73" spans="1:2" ht="25.5" customHeight="1">
      <c r="A73" s="127"/>
      <c r="B73" s="138"/>
    </row>
    <row r="74" spans="1:2" ht="25.5" customHeight="1">
      <c r="A74" s="127"/>
      <c r="B74" s="138"/>
    </row>
    <row r="75" spans="1:2" ht="12.75" customHeight="1">
      <c r="A75" s="139"/>
      <c r="B75" s="145"/>
    </row>
    <row r="76" spans="1:2" ht="12.75" customHeight="1">
      <c r="A76" s="139"/>
      <c r="B76" s="145"/>
    </row>
    <row r="77" spans="1:2" ht="12.75" customHeight="1">
      <c r="A77" s="127"/>
      <c r="B77" s="131"/>
    </row>
    <row r="78" spans="1:2" ht="12.75" customHeight="1">
      <c r="A78" s="127"/>
      <c r="B78" s="131"/>
    </row>
    <row r="79" spans="1:2" ht="25.5" customHeight="1">
      <c r="A79" s="127"/>
      <c r="B79" s="131"/>
    </row>
    <row r="80" spans="1:2" ht="12.75" customHeight="1">
      <c r="A80" s="139"/>
      <c r="B80" s="145"/>
    </row>
    <row r="81" spans="1:9" ht="13.5" customHeight="1">
      <c r="A81" s="148"/>
      <c r="B81" s="149"/>
    </row>
    <row r="82" spans="1:9" ht="12.75" customHeight="1">
      <c r="A82" s="127"/>
      <c r="B82" s="150"/>
    </row>
    <row r="83" spans="1:9" ht="12.75" customHeight="1">
      <c r="A83" s="127"/>
      <c r="B83" s="151"/>
    </row>
    <row r="84" spans="1:9" ht="38.25" customHeight="1">
      <c r="A84" s="127"/>
      <c r="B84" s="152"/>
    </row>
    <row r="85" spans="1:9" ht="15.75" customHeight="1">
      <c r="A85" s="127"/>
      <c r="B85" s="128"/>
    </row>
    <row r="86" spans="1:9" ht="15.75" customHeight="1">
      <c r="A86" s="127"/>
      <c r="B86" s="128"/>
    </row>
    <row r="87" spans="1:9" ht="12.75" customHeight="1">
      <c r="A87" s="127"/>
      <c r="B87" s="131"/>
    </row>
    <row r="88" spans="1:9" ht="12.75" customHeight="1">
      <c r="A88" s="127"/>
      <c r="B88" s="131"/>
      <c r="I88" s="154"/>
    </row>
    <row r="89" spans="1:9" ht="12.75" customHeight="1">
      <c r="A89" s="127"/>
      <c r="B89" s="131"/>
    </row>
    <row r="90" spans="1:9" ht="12.75" customHeight="1">
      <c r="A90" s="132"/>
      <c r="B90" s="133"/>
    </row>
    <row r="91" spans="1:9">
      <c r="A91" s="132"/>
      <c r="B91" s="134"/>
    </row>
    <row r="92" spans="1:9" ht="12.75" customHeight="1">
      <c r="A92" s="132"/>
      <c r="B92" s="134"/>
    </row>
    <row r="93" spans="1:9" ht="12.75" customHeight="1">
      <c r="A93" s="132"/>
      <c r="B93" s="133"/>
    </row>
    <row r="94" spans="1:9" ht="12.75" customHeight="1">
      <c r="A94" s="135"/>
      <c r="B94" s="136"/>
    </row>
    <row r="95" spans="1:9" ht="25.5" customHeight="1">
      <c r="A95" s="127"/>
      <c r="B95" s="138"/>
    </row>
    <row r="96" spans="1:9" ht="12.75" customHeight="1">
      <c r="A96" s="127"/>
      <c r="B96" s="138"/>
    </row>
    <row r="97" spans="1:2" ht="12.75" customHeight="1">
      <c r="A97" s="139"/>
      <c r="B97" s="136"/>
    </row>
    <row r="98" spans="1:2" ht="15.75" customHeight="1">
      <c r="A98" s="140"/>
      <c r="B98" s="141"/>
    </row>
    <row r="99" spans="1:2" ht="15.75" customHeight="1">
      <c r="A99" s="143"/>
      <c r="B99" s="144"/>
    </row>
    <row r="100" spans="1:2" ht="15.75" customHeight="1">
      <c r="A100" s="127"/>
      <c r="B100" s="128"/>
    </row>
    <row r="101" spans="1:2" ht="12.75" customHeight="1">
      <c r="A101" s="127"/>
      <c r="B101" s="138"/>
    </row>
    <row r="102" spans="1:2" ht="12.75" customHeight="1">
      <c r="A102" s="127"/>
      <c r="B102" s="138"/>
    </row>
    <row r="103" spans="1:2" ht="12.75" customHeight="1">
      <c r="A103" s="127"/>
      <c r="B103" s="138"/>
    </row>
    <row r="104" spans="1:2" ht="25.5" customHeight="1">
      <c r="A104" s="127"/>
      <c r="B104" s="138"/>
    </row>
    <row r="105" spans="1:2" ht="25.5" customHeight="1">
      <c r="A105" s="127"/>
      <c r="B105" s="138"/>
    </row>
    <row r="106" spans="1:2" ht="25.5" customHeight="1">
      <c r="A106" s="127"/>
      <c r="B106" s="138"/>
    </row>
    <row r="107" spans="1:2" ht="12.75" customHeight="1">
      <c r="A107" s="127"/>
      <c r="B107" s="138"/>
    </row>
    <row r="108" spans="1:2" ht="12.75" customHeight="1">
      <c r="A108" s="139"/>
      <c r="B108" s="145"/>
    </row>
    <row r="109" spans="1:2" ht="12.75" customHeight="1">
      <c r="A109" s="127"/>
      <c r="B109" s="146"/>
    </row>
    <row r="110" spans="1:2" ht="25.5" customHeight="1">
      <c r="A110" s="127"/>
      <c r="B110" s="138"/>
    </row>
    <row r="111" spans="1:2" ht="25.5" customHeight="1">
      <c r="A111" s="127"/>
      <c r="B111" s="138"/>
    </row>
    <row r="112" spans="1:2" ht="12.75" customHeight="1">
      <c r="A112" s="139"/>
      <c r="B112" s="145"/>
    </row>
    <row r="113" spans="1:2" ht="12.75" customHeight="1">
      <c r="A113" s="139"/>
      <c r="B113" s="145"/>
    </row>
    <row r="114" spans="1:2" ht="12.75" customHeight="1">
      <c r="A114" s="127"/>
      <c r="B114" s="131"/>
    </row>
    <row r="115" spans="1:2" ht="12.75" customHeight="1">
      <c r="A115" s="127"/>
      <c r="B115" s="131"/>
    </row>
    <row r="116" spans="1:2" ht="25.5" customHeight="1">
      <c r="A116" s="127"/>
      <c r="B116" s="131"/>
    </row>
    <row r="117" spans="1:2" ht="12.75" customHeight="1">
      <c r="A117" s="156"/>
      <c r="B117" s="157"/>
    </row>
    <row r="118" spans="1:2" ht="13.5" customHeight="1">
      <c r="A118" s="148"/>
      <c r="B118" s="149"/>
    </row>
    <row r="119" spans="1:2" ht="12.75" customHeight="1">
      <c r="A119" s="150"/>
      <c r="B119" s="150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60" zoomScaleNormal="100" workbookViewId="0">
      <selection activeCell="A11" sqref="A11"/>
    </sheetView>
  </sheetViews>
  <sheetFormatPr defaultColWidth="14.44140625" defaultRowHeight="14.4"/>
  <cols>
    <col min="1" max="1" width="43.109375" customWidth="1"/>
    <col min="2" max="2" width="13.6640625" customWidth="1"/>
    <col min="3" max="3" width="11.33203125" customWidth="1"/>
    <col min="4" max="5" width="14.44140625" customWidth="1"/>
    <col min="6" max="6" width="13.6640625" customWidth="1"/>
    <col min="7" max="7" width="15.44140625" customWidth="1"/>
    <col min="8" max="8" width="9" customWidth="1"/>
    <col min="9" max="9" width="8.6640625" customWidth="1"/>
    <col min="10" max="17" width="8" hidden="1" customWidth="1"/>
    <col min="18" max="26" width="8" customWidth="1"/>
  </cols>
  <sheetData>
    <row r="1" spans="1:17" ht="73.5" customHeight="1">
      <c r="A1" s="501" t="s">
        <v>497</v>
      </c>
      <c r="B1" s="453"/>
      <c r="C1" s="453"/>
      <c r="D1" s="453"/>
      <c r="E1" s="453"/>
      <c r="F1" s="453"/>
      <c r="G1" s="453"/>
      <c r="H1" s="453"/>
      <c r="I1" s="453"/>
      <c r="Q1" s="210"/>
    </row>
    <row r="2" spans="1:17" ht="28.5" customHeight="1">
      <c r="A2" s="502" t="s">
        <v>392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3"/>
    </row>
    <row r="3" spans="1:17" ht="40.5" customHeight="1">
      <c r="A3" s="504" t="s">
        <v>386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504"/>
      <c r="Q3" s="505"/>
    </row>
    <row r="4" spans="1:17" ht="73.5" customHeight="1">
      <c r="A4" s="399" t="s">
        <v>387</v>
      </c>
      <c r="B4" s="400" t="s">
        <v>393</v>
      </c>
      <c r="C4" s="400" t="s">
        <v>388</v>
      </c>
      <c r="D4" s="400" t="s">
        <v>389</v>
      </c>
      <c r="E4" s="401" t="s">
        <v>390</v>
      </c>
      <c r="F4" s="400" t="s">
        <v>496</v>
      </c>
      <c r="G4" s="506" t="s">
        <v>391</v>
      </c>
      <c r="H4" s="506"/>
      <c r="I4" s="507"/>
      <c r="J4" s="212"/>
      <c r="K4" s="212"/>
      <c r="L4" s="212"/>
      <c r="M4" s="212"/>
      <c r="N4" s="212"/>
      <c r="O4" s="212"/>
      <c r="P4" s="212"/>
      <c r="Q4" s="212"/>
    </row>
    <row r="5" spans="1:17" ht="27" customHeight="1">
      <c r="A5" s="399"/>
      <c r="B5" s="400"/>
      <c r="C5" s="399"/>
      <c r="D5" s="399"/>
      <c r="E5" s="399"/>
      <c r="F5" s="399"/>
      <c r="G5" s="399" t="s">
        <v>265</v>
      </c>
      <c r="H5" s="402" t="s">
        <v>266</v>
      </c>
      <c r="I5" s="402" t="s">
        <v>361</v>
      </c>
      <c r="J5" s="212"/>
      <c r="K5" s="212"/>
      <c r="L5" s="212"/>
      <c r="M5" s="212"/>
      <c r="N5" s="212"/>
      <c r="O5" s="212"/>
      <c r="P5" s="212"/>
      <c r="Q5" s="212"/>
    </row>
    <row r="6" spans="1:17" ht="57" customHeight="1">
      <c r="A6" s="403" t="s">
        <v>439</v>
      </c>
      <c r="B6" s="297" t="s">
        <v>265</v>
      </c>
      <c r="C6" s="310">
        <v>950001</v>
      </c>
      <c r="D6" s="310">
        <v>2849999</v>
      </c>
      <c r="E6" s="310">
        <v>3800000</v>
      </c>
      <c r="F6" s="310">
        <v>0</v>
      </c>
      <c r="G6" s="310">
        <v>3800000</v>
      </c>
      <c r="H6" s="310">
        <v>0</v>
      </c>
      <c r="I6" s="310">
        <v>0</v>
      </c>
      <c r="J6" s="66"/>
      <c r="K6" s="66"/>
      <c r="L6" s="66"/>
      <c r="M6" s="66"/>
      <c r="N6" s="66"/>
      <c r="O6" s="66"/>
      <c r="P6" s="66"/>
      <c r="Q6" s="66"/>
    </row>
    <row r="7" spans="1:17" ht="27" customHeight="1">
      <c r="A7" s="404" t="s">
        <v>59</v>
      </c>
      <c r="B7" s="404"/>
      <c r="C7" s="405">
        <f>SUM(C6:C6)</f>
        <v>950001</v>
      </c>
      <c r="D7" s="405">
        <f>SUM(D6:D6)</f>
        <v>2849999</v>
      </c>
      <c r="E7" s="405">
        <f>SUM(E6:E6)</f>
        <v>3800000</v>
      </c>
      <c r="F7" s="405">
        <f>SUM(F6:F6)</f>
        <v>0</v>
      </c>
      <c r="G7" s="405">
        <v>3800000</v>
      </c>
      <c r="H7" s="405">
        <f>SUM(H6:H6)</f>
        <v>0</v>
      </c>
      <c r="I7" s="405">
        <f>SUM(I6:I6)</f>
        <v>0</v>
      </c>
      <c r="J7" s="66"/>
      <c r="K7" s="66"/>
      <c r="L7" s="66"/>
      <c r="M7" s="66"/>
      <c r="N7" s="66"/>
      <c r="O7" s="66"/>
      <c r="P7" s="66"/>
      <c r="Q7" s="66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4">
    <mergeCell ref="A1:I1"/>
    <mergeCell ref="A2:Q2"/>
    <mergeCell ref="A3:Q3"/>
    <mergeCell ref="G4:I4"/>
  </mergeCells>
  <pageMargins left="0.31496062992125984" right="0.31496062992125984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1"/>
  <sheetViews>
    <sheetView view="pageBreakPreview" zoomScale="120" zoomScaleNormal="100" zoomScaleSheetLayoutView="120" workbookViewId="0">
      <selection activeCell="C10" sqref="C10"/>
    </sheetView>
  </sheetViews>
  <sheetFormatPr defaultRowHeight="14.4"/>
  <cols>
    <col min="1" max="1" width="3.6640625" customWidth="1"/>
    <col min="2" max="2" width="32.109375" customWidth="1"/>
    <col min="3" max="3" width="12.6640625" customWidth="1"/>
    <col min="4" max="4" width="12.44140625" bestFit="1" customWidth="1"/>
    <col min="5" max="5" width="13.6640625" hidden="1" customWidth="1"/>
    <col min="6" max="6" width="14.44140625" hidden="1" customWidth="1"/>
    <col min="7" max="7" width="14.44140625" customWidth="1"/>
    <col min="8" max="8" width="14.88671875" customWidth="1"/>
    <col min="9" max="13" width="16.5546875" customWidth="1"/>
    <col min="14" max="14" width="14.33203125" bestFit="1" customWidth="1"/>
    <col min="257" max="257" width="3.6640625" customWidth="1"/>
    <col min="258" max="258" width="40.6640625" customWidth="1"/>
    <col min="259" max="259" width="10.88671875" customWidth="1"/>
    <col min="260" max="260" width="10.6640625" customWidth="1"/>
    <col min="261" max="261" width="9.88671875" customWidth="1"/>
    <col min="262" max="265" width="10.6640625" customWidth="1"/>
    <col min="513" max="513" width="3.6640625" customWidth="1"/>
    <col min="514" max="514" width="40.6640625" customWidth="1"/>
    <col min="515" max="515" width="10.88671875" customWidth="1"/>
    <col min="516" max="516" width="10.6640625" customWidth="1"/>
    <col min="517" max="517" width="9.88671875" customWidth="1"/>
    <col min="518" max="521" width="10.6640625" customWidth="1"/>
    <col min="769" max="769" width="3.6640625" customWidth="1"/>
    <col min="770" max="770" width="40.6640625" customWidth="1"/>
    <col min="771" max="771" width="10.88671875" customWidth="1"/>
    <col min="772" max="772" width="10.6640625" customWidth="1"/>
    <col min="773" max="773" width="9.88671875" customWidth="1"/>
    <col min="774" max="777" width="10.6640625" customWidth="1"/>
    <col min="1025" max="1025" width="3.6640625" customWidth="1"/>
    <col min="1026" max="1026" width="40.6640625" customWidth="1"/>
    <col min="1027" max="1027" width="10.88671875" customWidth="1"/>
    <col min="1028" max="1028" width="10.6640625" customWidth="1"/>
    <col min="1029" max="1029" width="9.88671875" customWidth="1"/>
    <col min="1030" max="1033" width="10.6640625" customWidth="1"/>
    <col min="1281" max="1281" width="3.6640625" customWidth="1"/>
    <col min="1282" max="1282" width="40.6640625" customWidth="1"/>
    <col min="1283" max="1283" width="10.88671875" customWidth="1"/>
    <col min="1284" max="1284" width="10.6640625" customWidth="1"/>
    <col min="1285" max="1285" width="9.88671875" customWidth="1"/>
    <col min="1286" max="1289" width="10.6640625" customWidth="1"/>
    <col min="1537" max="1537" width="3.6640625" customWidth="1"/>
    <col min="1538" max="1538" width="40.6640625" customWidth="1"/>
    <col min="1539" max="1539" width="10.88671875" customWidth="1"/>
    <col min="1540" max="1540" width="10.6640625" customWidth="1"/>
    <col min="1541" max="1541" width="9.88671875" customWidth="1"/>
    <col min="1542" max="1545" width="10.6640625" customWidth="1"/>
    <col min="1793" max="1793" width="3.6640625" customWidth="1"/>
    <col min="1794" max="1794" width="40.6640625" customWidth="1"/>
    <col min="1795" max="1795" width="10.88671875" customWidth="1"/>
    <col min="1796" max="1796" width="10.6640625" customWidth="1"/>
    <col min="1797" max="1797" width="9.88671875" customWidth="1"/>
    <col min="1798" max="1801" width="10.6640625" customWidth="1"/>
    <col min="2049" max="2049" width="3.6640625" customWidth="1"/>
    <col min="2050" max="2050" width="40.6640625" customWidth="1"/>
    <col min="2051" max="2051" width="10.88671875" customWidth="1"/>
    <col min="2052" max="2052" width="10.6640625" customWidth="1"/>
    <col min="2053" max="2053" width="9.88671875" customWidth="1"/>
    <col min="2054" max="2057" width="10.6640625" customWidth="1"/>
    <col min="2305" max="2305" width="3.6640625" customWidth="1"/>
    <col min="2306" max="2306" width="40.6640625" customWidth="1"/>
    <col min="2307" max="2307" width="10.88671875" customWidth="1"/>
    <col min="2308" max="2308" width="10.6640625" customWidth="1"/>
    <col min="2309" max="2309" width="9.88671875" customWidth="1"/>
    <col min="2310" max="2313" width="10.6640625" customWidth="1"/>
    <col min="2561" max="2561" width="3.6640625" customWidth="1"/>
    <col min="2562" max="2562" width="40.6640625" customWidth="1"/>
    <col min="2563" max="2563" width="10.88671875" customWidth="1"/>
    <col min="2564" max="2564" width="10.6640625" customWidth="1"/>
    <col min="2565" max="2565" width="9.88671875" customWidth="1"/>
    <col min="2566" max="2569" width="10.6640625" customWidth="1"/>
    <col min="2817" max="2817" width="3.6640625" customWidth="1"/>
    <col min="2818" max="2818" width="40.6640625" customWidth="1"/>
    <col min="2819" max="2819" width="10.88671875" customWidth="1"/>
    <col min="2820" max="2820" width="10.6640625" customWidth="1"/>
    <col min="2821" max="2821" width="9.88671875" customWidth="1"/>
    <col min="2822" max="2825" width="10.6640625" customWidth="1"/>
    <col min="3073" max="3073" width="3.6640625" customWidth="1"/>
    <col min="3074" max="3074" width="40.6640625" customWidth="1"/>
    <col min="3075" max="3075" width="10.88671875" customWidth="1"/>
    <col min="3076" max="3076" width="10.6640625" customWidth="1"/>
    <col min="3077" max="3077" width="9.88671875" customWidth="1"/>
    <col min="3078" max="3081" width="10.6640625" customWidth="1"/>
    <col min="3329" max="3329" width="3.6640625" customWidth="1"/>
    <col min="3330" max="3330" width="40.6640625" customWidth="1"/>
    <col min="3331" max="3331" width="10.88671875" customWidth="1"/>
    <col min="3332" max="3332" width="10.6640625" customWidth="1"/>
    <col min="3333" max="3333" width="9.88671875" customWidth="1"/>
    <col min="3334" max="3337" width="10.6640625" customWidth="1"/>
    <col min="3585" max="3585" width="3.6640625" customWidth="1"/>
    <col min="3586" max="3586" width="40.6640625" customWidth="1"/>
    <col min="3587" max="3587" width="10.88671875" customWidth="1"/>
    <col min="3588" max="3588" width="10.6640625" customWidth="1"/>
    <col min="3589" max="3589" width="9.88671875" customWidth="1"/>
    <col min="3590" max="3593" width="10.6640625" customWidth="1"/>
    <col min="3841" max="3841" width="3.6640625" customWidth="1"/>
    <col min="3842" max="3842" width="40.6640625" customWidth="1"/>
    <col min="3843" max="3843" width="10.88671875" customWidth="1"/>
    <col min="3844" max="3844" width="10.6640625" customWidth="1"/>
    <col min="3845" max="3845" width="9.88671875" customWidth="1"/>
    <col min="3846" max="3849" width="10.6640625" customWidth="1"/>
    <col min="4097" max="4097" width="3.6640625" customWidth="1"/>
    <col min="4098" max="4098" width="40.6640625" customWidth="1"/>
    <col min="4099" max="4099" width="10.88671875" customWidth="1"/>
    <col min="4100" max="4100" width="10.6640625" customWidth="1"/>
    <col min="4101" max="4101" width="9.88671875" customWidth="1"/>
    <col min="4102" max="4105" width="10.6640625" customWidth="1"/>
    <col min="4353" max="4353" width="3.6640625" customWidth="1"/>
    <col min="4354" max="4354" width="40.6640625" customWidth="1"/>
    <col min="4355" max="4355" width="10.88671875" customWidth="1"/>
    <col min="4356" max="4356" width="10.6640625" customWidth="1"/>
    <col min="4357" max="4357" width="9.88671875" customWidth="1"/>
    <col min="4358" max="4361" width="10.6640625" customWidth="1"/>
    <col min="4609" max="4609" width="3.6640625" customWidth="1"/>
    <col min="4610" max="4610" width="40.6640625" customWidth="1"/>
    <col min="4611" max="4611" width="10.88671875" customWidth="1"/>
    <col min="4612" max="4612" width="10.6640625" customWidth="1"/>
    <col min="4613" max="4613" width="9.88671875" customWidth="1"/>
    <col min="4614" max="4617" width="10.6640625" customWidth="1"/>
    <col min="4865" max="4865" width="3.6640625" customWidth="1"/>
    <col min="4866" max="4866" width="40.6640625" customWidth="1"/>
    <col min="4867" max="4867" width="10.88671875" customWidth="1"/>
    <col min="4868" max="4868" width="10.6640625" customWidth="1"/>
    <col min="4869" max="4869" width="9.88671875" customWidth="1"/>
    <col min="4870" max="4873" width="10.6640625" customWidth="1"/>
    <col min="5121" max="5121" width="3.6640625" customWidth="1"/>
    <col min="5122" max="5122" width="40.6640625" customWidth="1"/>
    <col min="5123" max="5123" width="10.88671875" customWidth="1"/>
    <col min="5124" max="5124" width="10.6640625" customWidth="1"/>
    <col min="5125" max="5125" width="9.88671875" customWidth="1"/>
    <col min="5126" max="5129" width="10.6640625" customWidth="1"/>
    <col min="5377" max="5377" width="3.6640625" customWidth="1"/>
    <col min="5378" max="5378" width="40.6640625" customWidth="1"/>
    <col min="5379" max="5379" width="10.88671875" customWidth="1"/>
    <col min="5380" max="5380" width="10.6640625" customWidth="1"/>
    <col min="5381" max="5381" width="9.88671875" customWidth="1"/>
    <col min="5382" max="5385" width="10.6640625" customWidth="1"/>
    <col min="5633" max="5633" width="3.6640625" customWidth="1"/>
    <col min="5634" max="5634" width="40.6640625" customWidth="1"/>
    <col min="5635" max="5635" width="10.88671875" customWidth="1"/>
    <col min="5636" max="5636" width="10.6640625" customWidth="1"/>
    <col min="5637" max="5637" width="9.88671875" customWidth="1"/>
    <col min="5638" max="5641" width="10.6640625" customWidth="1"/>
    <col min="5889" max="5889" width="3.6640625" customWidth="1"/>
    <col min="5890" max="5890" width="40.6640625" customWidth="1"/>
    <col min="5891" max="5891" width="10.88671875" customWidth="1"/>
    <col min="5892" max="5892" width="10.6640625" customWidth="1"/>
    <col min="5893" max="5893" width="9.88671875" customWidth="1"/>
    <col min="5894" max="5897" width="10.6640625" customWidth="1"/>
    <col min="6145" max="6145" width="3.6640625" customWidth="1"/>
    <col min="6146" max="6146" width="40.6640625" customWidth="1"/>
    <col min="6147" max="6147" width="10.88671875" customWidth="1"/>
    <col min="6148" max="6148" width="10.6640625" customWidth="1"/>
    <col min="6149" max="6149" width="9.88671875" customWidth="1"/>
    <col min="6150" max="6153" width="10.6640625" customWidth="1"/>
    <col min="6401" max="6401" width="3.6640625" customWidth="1"/>
    <col min="6402" max="6402" width="40.6640625" customWidth="1"/>
    <col min="6403" max="6403" width="10.88671875" customWidth="1"/>
    <col min="6404" max="6404" width="10.6640625" customWidth="1"/>
    <col min="6405" max="6405" width="9.88671875" customWidth="1"/>
    <col min="6406" max="6409" width="10.6640625" customWidth="1"/>
    <col min="6657" max="6657" width="3.6640625" customWidth="1"/>
    <col min="6658" max="6658" width="40.6640625" customWidth="1"/>
    <col min="6659" max="6659" width="10.88671875" customWidth="1"/>
    <col min="6660" max="6660" width="10.6640625" customWidth="1"/>
    <col min="6661" max="6661" width="9.88671875" customWidth="1"/>
    <col min="6662" max="6665" width="10.6640625" customWidth="1"/>
    <col min="6913" max="6913" width="3.6640625" customWidth="1"/>
    <col min="6914" max="6914" width="40.6640625" customWidth="1"/>
    <col min="6915" max="6915" width="10.88671875" customWidth="1"/>
    <col min="6916" max="6916" width="10.6640625" customWidth="1"/>
    <col min="6917" max="6917" width="9.88671875" customWidth="1"/>
    <col min="6918" max="6921" width="10.6640625" customWidth="1"/>
    <col min="7169" max="7169" width="3.6640625" customWidth="1"/>
    <col min="7170" max="7170" width="40.6640625" customWidth="1"/>
    <col min="7171" max="7171" width="10.88671875" customWidth="1"/>
    <col min="7172" max="7172" width="10.6640625" customWidth="1"/>
    <col min="7173" max="7173" width="9.88671875" customWidth="1"/>
    <col min="7174" max="7177" width="10.6640625" customWidth="1"/>
    <col min="7425" max="7425" width="3.6640625" customWidth="1"/>
    <col min="7426" max="7426" width="40.6640625" customWidth="1"/>
    <col min="7427" max="7427" width="10.88671875" customWidth="1"/>
    <col min="7428" max="7428" width="10.6640625" customWidth="1"/>
    <col min="7429" max="7429" width="9.88671875" customWidth="1"/>
    <col min="7430" max="7433" width="10.6640625" customWidth="1"/>
    <col min="7681" max="7681" width="3.6640625" customWidth="1"/>
    <col min="7682" max="7682" width="40.6640625" customWidth="1"/>
    <col min="7683" max="7683" width="10.88671875" customWidth="1"/>
    <col min="7684" max="7684" width="10.6640625" customWidth="1"/>
    <col min="7685" max="7685" width="9.88671875" customWidth="1"/>
    <col min="7686" max="7689" width="10.6640625" customWidth="1"/>
    <col min="7937" max="7937" width="3.6640625" customWidth="1"/>
    <col min="7938" max="7938" width="40.6640625" customWidth="1"/>
    <col min="7939" max="7939" width="10.88671875" customWidth="1"/>
    <col min="7940" max="7940" width="10.6640625" customWidth="1"/>
    <col min="7941" max="7941" width="9.88671875" customWidth="1"/>
    <col min="7942" max="7945" width="10.6640625" customWidth="1"/>
    <col min="8193" max="8193" width="3.6640625" customWidth="1"/>
    <col min="8194" max="8194" width="40.6640625" customWidth="1"/>
    <col min="8195" max="8195" width="10.88671875" customWidth="1"/>
    <col min="8196" max="8196" width="10.6640625" customWidth="1"/>
    <col min="8197" max="8197" width="9.88671875" customWidth="1"/>
    <col min="8198" max="8201" width="10.6640625" customWidth="1"/>
    <col min="8449" max="8449" width="3.6640625" customWidth="1"/>
    <col min="8450" max="8450" width="40.6640625" customWidth="1"/>
    <col min="8451" max="8451" width="10.88671875" customWidth="1"/>
    <col min="8452" max="8452" width="10.6640625" customWidth="1"/>
    <col min="8453" max="8453" width="9.88671875" customWidth="1"/>
    <col min="8454" max="8457" width="10.6640625" customWidth="1"/>
    <col min="8705" max="8705" width="3.6640625" customWidth="1"/>
    <col min="8706" max="8706" width="40.6640625" customWidth="1"/>
    <col min="8707" max="8707" width="10.88671875" customWidth="1"/>
    <col min="8708" max="8708" width="10.6640625" customWidth="1"/>
    <col min="8709" max="8709" width="9.88671875" customWidth="1"/>
    <col min="8710" max="8713" width="10.6640625" customWidth="1"/>
    <col min="8961" max="8961" width="3.6640625" customWidth="1"/>
    <col min="8962" max="8962" width="40.6640625" customWidth="1"/>
    <col min="8963" max="8963" width="10.88671875" customWidth="1"/>
    <col min="8964" max="8964" width="10.6640625" customWidth="1"/>
    <col min="8965" max="8965" width="9.88671875" customWidth="1"/>
    <col min="8966" max="8969" width="10.6640625" customWidth="1"/>
    <col min="9217" max="9217" width="3.6640625" customWidth="1"/>
    <col min="9218" max="9218" width="40.6640625" customWidth="1"/>
    <col min="9219" max="9219" width="10.88671875" customWidth="1"/>
    <col min="9220" max="9220" width="10.6640625" customWidth="1"/>
    <col min="9221" max="9221" width="9.88671875" customWidth="1"/>
    <col min="9222" max="9225" width="10.6640625" customWidth="1"/>
    <col min="9473" max="9473" width="3.6640625" customWidth="1"/>
    <col min="9474" max="9474" width="40.6640625" customWidth="1"/>
    <col min="9475" max="9475" width="10.88671875" customWidth="1"/>
    <col min="9476" max="9476" width="10.6640625" customWidth="1"/>
    <col min="9477" max="9477" width="9.88671875" customWidth="1"/>
    <col min="9478" max="9481" width="10.6640625" customWidth="1"/>
    <col min="9729" max="9729" width="3.6640625" customWidth="1"/>
    <col min="9730" max="9730" width="40.6640625" customWidth="1"/>
    <col min="9731" max="9731" width="10.88671875" customWidth="1"/>
    <col min="9732" max="9732" width="10.6640625" customWidth="1"/>
    <col min="9733" max="9733" width="9.88671875" customWidth="1"/>
    <col min="9734" max="9737" width="10.6640625" customWidth="1"/>
    <col min="9985" max="9985" width="3.6640625" customWidth="1"/>
    <col min="9986" max="9986" width="40.6640625" customWidth="1"/>
    <col min="9987" max="9987" width="10.88671875" customWidth="1"/>
    <col min="9988" max="9988" width="10.6640625" customWidth="1"/>
    <col min="9989" max="9989" width="9.88671875" customWidth="1"/>
    <col min="9990" max="9993" width="10.6640625" customWidth="1"/>
    <col min="10241" max="10241" width="3.6640625" customWidth="1"/>
    <col min="10242" max="10242" width="40.6640625" customWidth="1"/>
    <col min="10243" max="10243" width="10.88671875" customWidth="1"/>
    <col min="10244" max="10244" width="10.6640625" customWidth="1"/>
    <col min="10245" max="10245" width="9.88671875" customWidth="1"/>
    <col min="10246" max="10249" width="10.6640625" customWidth="1"/>
    <col min="10497" max="10497" width="3.6640625" customWidth="1"/>
    <col min="10498" max="10498" width="40.6640625" customWidth="1"/>
    <col min="10499" max="10499" width="10.88671875" customWidth="1"/>
    <col min="10500" max="10500" width="10.6640625" customWidth="1"/>
    <col min="10501" max="10501" width="9.88671875" customWidth="1"/>
    <col min="10502" max="10505" width="10.6640625" customWidth="1"/>
    <col min="10753" max="10753" width="3.6640625" customWidth="1"/>
    <col min="10754" max="10754" width="40.6640625" customWidth="1"/>
    <col min="10755" max="10755" width="10.88671875" customWidth="1"/>
    <col min="10756" max="10756" width="10.6640625" customWidth="1"/>
    <col min="10757" max="10757" width="9.88671875" customWidth="1"/>
    <col min="10758" max="10761" width="10.6640625" customWidth="1"/>
    <col min="11009" max="11009" width="3.6640625" customWidth="1"/>
    <col min="11010" max="11010" width="40.6640625" customWidth="1"/>
    <col min="11011" max="11011" width="10.88671875" customWidth="1"/>
    <col min="11012" max="11012" width="10.6640625" customWidth="1"/>
    <col min="11013" max="11013" width="9.88671875" customWidth="1"/>
    <col min="11014" max="11017" width="10.6640625" customWidth="1"/>
    <col min="11265" max="11265" width="3.6640625" customWidth="1"/>
    <col min="11266" max="11266" width="40.6640625" customWidth="1"/>
    <col min="11267" max="11267" width="10.88671875" customWidth="1"/>
    <col min="11268" max="11268" width="10.6640625" customWidth="1"/>
    <col min="11269" max="11269" width="9.88671875" customWidth="1"/>
    <col min="11270" max="11273" width="10.6640625" customWidth="1"/>
    <col min="11521" max="11521" width="3.6640625" customWidth="1"/>
    <col min="11522" max="11522" width="40.6640625" customWidth="1"/>
    <col min="11523" max="11523" width="10.88671875" customWidth="1"/>
    <col min="11524" max="11524" width="10.6640625" customWidth="1"/>
    <col min="11525" max="11525" width="9.88671875" customWidth="1"/>
    <col min="11526" max="11529" width="10.6640625" customWidth="1"/>
    <col min="11777" max="11777" width="3.6640625" customWidth="1"/>
    <col min="11778" max="11778" width="40.6640625" customWidth="1"/>
    <col min="11779" max="11779" width="10.88671875" customWidth="1"/>
    <col min="11780" max="11780" width="10.6640625" customWidth="1"/>
    <col min="11781" max="11781" width="9.88671875" customWidth="1"/>
    <col min="11782" max="11785" width="10.6640625" customWidth="1"/>
    <col min="12033" max="12033" width="3.6640625" customWidth="1"/>
    <col min="12034" max="12034" width="40.6640625" customWidth="1"/>
    <col min="12035" max="12035" width="10.88671875" customWidth="1"/>
    <col min="12036" max="12036" width="10.6640625" customWidth="1"/>
    <col min="12037" max="12037" width="9.88671875" customWidth="1"/>
    <col min="12038" max="12041" width="10.6640625" customWidth="1"/>
    <col min="12289" max="12289" width="3.6640625" customWidth="1"/>
    <col min="12290" max="12290" width="40.6640625" customWidth="1"/>
    <col min="12291" max="12291" width="10.88671875" customWidth="1"/>
    <col min="12292" max="12292" width="10.6640625" customWidth="1"/>
    <col min="12293" max="12293" width="9.88671875" customWidth="1"/>
    <col min="12294" max="12297" width="10.6640625" customWidth="1"/>
    <col min="12545" max="12545" width="3.6640625" customWidth="1"/>
    <col min="12546" max="12546" width="40.6640625" customWidth="1"/>
    <col min="12547" max="12547" width="10.88671875" customWidth="1"/>
    <col min="12548" max="12548" width="10.6640625" customWidth="1"/>
    <col min="12549" max="12549" width="9.88671875" customWidth="1"/>
    <col min="12550" max="12553" width="10.6640625" customWidth="1"/>
    <col min="12801" max="12801" width="3.6640625" customWidth="1"/>
    <col min="12802" max="12802" width="40.6640625" customWidth="1"/>
    <col min="12803" max="12803" width="10.88671875" customWidth="1"/>
    <col min="12804" max="12804" width="10.6640625" customWidth="1"/>
    <col min="12805" max="12805" width="9.88671875" customWidth="1"/>
    <col min="12806" max="12809" width="10.6640625" customWidth="1"/>
    <col min="13057" max="13057" width="3.6640625" customWidth="1"/>
    <col min="13058" max="13058" width="40.6640625" customWidth="1"/>
    <col min="13059" max="13059" width="10.88671875" customWidth="1"/>
    <col min="13060" max="13060" width="10.6640625" customWidth="1"/>
    <col min="13061" max="13061" width="9.88671875" customWidth="1"/>
    <col min="13062" max="13065" width="10.6640625" customWidth="1"/>
    <col min="13313" max="13313" width="3.6640625" customWidth="1"/>
    <col min="13314" max="13314" width="40.6640625" customWidth="1"/>
    <col min="13315" max="13315" width="10.88671875" customWidth="1"/>
    <col min="13316" max="13316" width="10.6640625" customWidth="1"/>
    <col min="13317" max="13317" width="9.88671875" customWidth="1"/>
    <col min="13318" max="13321" width="10.6640625" customWidth="1"/>
    <col min="13569" max="13569" width="3.6640625" customWidth="1"/>
    <col min="13570" max="13570" width="40.6640625" customWidth="1"/>
    <col min="13571" max="13571" width="10.88671875" customWidth="1"/>
    <col min="13572" max="13572" width="10.6640625" customWidth="1"/>
    <col min="13573" max="13573" width="9.88671875" customWidth="1"/>
    <col min="13574" max="13577" width="10.6640625" customWidth="1"/>
    <col min="13825" max="13825" width="3.6640625" customWidth="1"/>
    <col min="13826" max="13826" width="40.6640625" customWidth="1"/>
    <col min="13827" max="13827" width="10.88671875" customWidth="1"/>
    <col min="13828" max="13828" width="10.6640625" customWidth="1"/>
    <col min="13829" max="13829" width="9.88671875" customWidth="1"/>
    <col min="13830" max="13833" width="10.6640625" customWidth="1"/>
    <col min="14081" max="14081" width="3.6640625" customWidth="1"/>
    <col min="14082" max="14082" width="40.6640625" customWidth="1"/>
    <col min="14083" max="14083" width="10.88671875" customWidth="1"/>
    <col min="14084" max="14084" width="10.6640625" customWidth="1"/>
    <col min="14085" max="14085" width="9.88671875" customWidth="1"/>
    <col min="14086" max="14089" width="10.6640625" customWidth="1"/>
    <col min="14337" max="14337" width="3.6640625" customWidth="1"/>
    <col min="14338" max="14338" width="40.6640625" customWidth="1"/>
    <col min="14339" max="14339" width="10.88671875" customWidth="1"/>
    <col min="14340" max="14340" width="10.6640625" customWidth="1"/>
    <col min="14341" max="14341" width="9.88671875" customWidth="1"/>
    <col min="14342" max="14345" width="10.6640625" customWidth="1"/>
    <col min="14593" max="14593" width="3.6640625" customWidth="1"/>
    <col min="14594" max="14594" width="40.6640625" customWidth="1"/>
    <col min="14595" max="14595" width="10.88671875" customWidth="1"/>
    <col min="14596" max="14596" width="10.6640625" customWidth="1"/>
    <col min="14597" max="14597" width="9.88671875" customWidth="1"/>
    <col min="14598" max="14601" width="10.6640625" customWidth="1"/>
    <col min="14849" max="14849" width="3.6640625" customWidth="1"/>
    <col min="14850" max="14850" width="40.6640625" customWidth="1"/>
    <col min="14851" max="14851" width="10.88671875" customWidth="1"/>
    <col min="14852" max="14852" width="10.6640625" customWidth="1"/>
    <col min="14853" max="14853" width="9.88671875" customWidth="1"/>
    <col min="14854" max="14857" width="10.6640625" customWidth="1"/>
    <col min="15105" max="15105" width="3.6640625" customWidth="1"/>
    <col min="15106" max="15106" width="40.6640625" customWidth="1"/>
    <col min="15107" max="15107" width="10.88671875" customWidth="1"/>
    <col min="15108" max="15108" width="10.6640625" customWidth="1"/>
    <col min="15109" max="15109" width="9.88671875" customWidth="1"/>
    <col min="15110" max="15113" width="10.6640625" customWidth="1"/>
    <col min="15361" max="15361" width="3.6640625" customWidth="1"/>
    <col min="15362" max="15362" width="40.6640625" customWidth="1"/>
    <col min="15363" max="15363" width="10.88671875" customWidth="1"/>
    <col min="15364" max="15364" width="10.6640625" customWidth="1"/>
    <col min="15365" max="15365" width="9.88671875" customWidth="1"/>
    <col min="15366" max="15369" width="10.6640625" customWidth="1"/>
    <col min="15617" max="15617" width="3.6640625" customWidth="1"/>
    <col min="15618" max="15618" width="40.6640625" customWidth="1"/>
    <col min="15619" max="15619" width="10.88671875" customWidth="1"/>
    <col min="15620" max="15620" width="10.6640625" customWidth="1"/>
    <col min="15621" max="15621" width="9.88671875" customWidth="1"/>
    <col min="15622" max="15625" width="10.6640625" customWidth="1"/>
    <col min="15873" max="15873" width="3.6640625" customWidth="1"/>
    <col min="15874" max="15874" width="40.6640625" customWidth="1"/>
    <col min="15875" max="15875" width="10.88671875" customWidth="1"/>
    <col min="15876" max="15876" width="10.6640625" customWidth="1"/>
    <col min="15877" max="15877" width="9.88671875" customWidth="1"/>
    <col min="15878" max="15881" width="10.6640625" customWidth="1"/>
    <col min="16129" max="16129" width="3.6640625" customWidth="1"/>
    <col min="16130" max="16130" width="40.6640625" customWidth="1"/>
    <col min="16131" max="16131" width="10.88671875" customWidth="1"/>
    <col min="16132" max="16132" width="10.6640625" customWidth="1"/>
    <col min="16133" max="16133" width="9.88671875" customWidth="1"/>
    <col min="16134" max="16137" width="10.6640625" customWidth="1"/>
  </cols>
  <sheetData>
    <row r="1" spans="1:13">
      <c r="B1" s="444" t="s">
        <v>520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</row>
    <row r="2" spans="1:13">
      <c r="A2" s="445" t="s">
        <v>267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15"/>
    </row>
    <row r="3" spans="1:13" ht="28.95" customHeight="1">
      <c r="A3" s="446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17"/>
    </row>
    <row r="4" spans="1:13" ht="66">
      <c r="A4" s="4"/>
      <c r="B4" s="265"/>
      <c r="C4" s="340" t="s">
        <v>365</v>
      </c>
      <c r="D4" s="340" t="s">
        <v>418</v>
      </c>
      <c r="E4" s="187" t="s">
        <v>363</v>
      </c>
      <c r="F4" s="378" t="s">
        <v>427</v>
      </c>
      <c r="G4" s="379" t="s">
        <v>509</v>
      </c>
      <c r="H4" s="378" t="s">
        <v>428</v>
      </c>
      <c r="I4" s="378" t="s">
        <v>503</v>
      </c>
      <c r="J4" s="338" t="s">
        <v>514</v>
      </c>
      <c r="K4" s="338" t="s">
        <v>516</v>
      </c>
      <c r="L4" s="338" t="s">
        <v>521</v>
      </c>
      <c r="M4" s="418"/>
    </row>
    <row r="5" spans="1:13">
      <c r="A5" s="4">
        <v>1</v>
      </c>
      <c r="B5" s="211" t="s">
        <v>0</v>
      </c>
      <c r="C5" s="165"/>
      <c r="D5" s="165"/>
      <c r="E5" s="165"/>
      <c r="F5" s="350"/>
      <c r="G5" s="165"/>
      <c r="H5" s="350"/>
      <c r="I5" s="350"/>
      <c r="J5" s="350"/>
      <c r="K5" s="350"/>
      <c r="L5" s="165"/>
      <c r="M5" s="419"/>
    </row>
    <row r="6" spans="1:13" ht="31.2">
      <c r="A6" s="4">
        <v>2</v>
      </c>
      <c r="B6" s="266" t="s">
        <v>191</v>
      </c>
      <c r="C6" s="267">
        <v>7655130</v>
      </c>
      <c r="D6" s="267">
        <v>7666448</v>
      </c>
      <c r="E6" s="267">
        <v>7758814</v>
      </c>
      <c r="F6" s="351">
        <v>7790142</v>
      </c>
      <c r="G6" s="267">
        <v>7790142</v>
      </c>
      <c r="H6" s="351">
        <v>8999176</v>
      </c>
      <c r="I6" s="351">
        <v>8999176</v>
      </c>
      <c r="J6" s="351">
        <v>8999176</v>
      </c>
      <c r="K6" s="351">
        <v>9019716</v>
      </c>
      <c r="L6" s="351">
        <v>9019716</v>
      </c>
      <c r="M6" s="420"/>
    </row>
    <row r="7" spans="1:13" ht="46.8">
      <c r="A7" s="4">
        <v>3</v>
      </c>
      <c r="B7" s="266" t="s">
        <v>45</v>
      </c>
      <c r="C7" s="267">
        <v>0</v>
      </c>
      <c r="D7" s="267">
        <v>0</v>
      </c>
      <c r="E7" s="267">
        <v>0</v>
      </c>
      <c r="F7" s="351">
        <v>0</v>
      </c>
      <c r="G7" s="267">
        <v>0</v>
      </c>
      <c r="H7" s="351">
        <v>0</v>
      </c>
      <c r="I7" s="351">
        <v>0</v>
      </c>
      <c r="J7" s="351">
        <v>0</v>
      </c>
      <c r="K7" s="351">
        <v>0</v>
      </c>
      <c r="L7" s="351">
        <v>0</v>
      </c>
      <c r="M7" s="420"/>
    </row>
    <row r="8" spans="1:13" ht="62.4">
      <c r="A8" s="4">
        <v>4</v>
      </c>
      <c r="B8" s="266" t="s">
        <v>46</v>
      </c>
      <c r="C8" s="267">
        <v>1539000</v>
      </c>
      <c r="D8" s="267">
        <v>1472000</v>
      </c>
      <c r="E8" s="267">
        <v>1744500</v>
      </c>
      <c r="F8" s="351">
        <v>1744500</v>
      </c>
      <c r="G8" s="267">
        <v>1744500</v>
      </c>
      <c r="H8" s="351">
        <v>1286000</v>
      </c>
      <c r="I8" s="351">
        <v>1286000</v>
      </c>
      <c r="J8" s="351">
        <v>1286000</v>
      </c>
      <c r="K8" s="351">
        <v>1286000</v>
      </c>
      <c r="L8" s="351">
        <v>1286000</v>
      </c>
      <c r="M8" s="420"/>
    </row>
    <row r="9" spans="1:13" ht="31.2">
      <c r="A9" s="4">
        <v>5</v>
      </c>
      <c r="B9" s="266" t="s">
        <v>243</v>
      </c>
      <c r="C9" s="267">
        <v>1200000</v>
      </c>
      <c r="D9" s="267">
        <v>1800000</v>
      </c>
      <c r="E9" s="267">
        <v>1800000</v>
      </c>
      <c r="F9" s="351">
        <v>1800000</v>
      </c>
      <c r="G9" s="267">
        <v>1800000</v>
      </c>
      <c r="H9" s="351">
        <v>1800000</v>
      </c>
      <c r="I9" s="351">
        <v>1800000</v>
      </c>
      <c r="J9" s="351">
        <v>1800000</v>
      </c>
      <c r="K9" s="351">
        <v>2000000</v>
      </c>
      <c r="L9" s="351">
        <v>2000000</v>
      </c>
      <c r="M9" s="420"/>
    </row>
    <row r="10" spans="1:13" ht="46.8">
      <c r="A10" s="4">
        <v>6</v>
      </c>
      <c r="B10" s="266" t="s">
        <v>1</v>
      </c>
      <c r="C10" s="268">
        <v>928128</v>
      </c>
      <c r="D10" s="267">
        <v>245158</v>
      </c>
      <c r="E10" s="267">
        <v>0</v>
      </c>
      <c r="F10" s="351">
        <v>0</v>
      </c>
      <c r="G10" s="267">
        <v>0</v>
      </c>
      <c r="H10" s="351">
        <v>0</v>
      </c>
      <c r="I10" s="351">
        <v>0</v>
      </c>
      <c r="J10" s="351">
        <v>0</v>
      </c>
      <c r="K10" s="351">
        <v>0</v>
      </c>
      <c r="L10" s="351">
        <v>0</v>
      </c>
      <c r="M10" s="420"/>
    </row>
    <row r="11" spans="1:13" ht="27" customHeight="1">
      <c r="A11" s="4">
        <v>7</v>
      </c>
      <c r="B11" s="269" t="s">
        <v>246</v>
      </c>
      <c r="C11" s="271">
        <f t="shared" ref="C11:L11" si="0">SUM(C5:C10)</f>
        <v>11322258</v>
      </c>
      <c r="D11" s="270">
        <f t="shared" si="0"/>
        <v>11183606</v>
      </c>
      <c r="E11" s="270">
        <f t="shared" si="0"/>
        <v>11303314</v>
      </c>
      <c r="F11" s="352">
        <f t="shared" si="0"/>
        <v>11334642</v>
      </c>
      <c r="G11" s="352">
        <f t="shared" si="0"/>
        <v>11334642</v>
      </c>
      <c r="H11" s="352">
        <f t="shared" si="0"/>
        <v>12085176</v>
      </c>
      <c r="I11" s="352">
        <f t="shared" si="0"/>
        <v>12085176</v>
      </c>
      <c r="J11" s="352">
        <f t="shared" si="0"/>
        <v>12085176</v>
      </c>
      <c r="K11" s="352">
        <f t="shared" si="0"/>
        <v>12305716</v>
      </c>
      <c r="L11" s="352">
        <f t="shared" si="0"/>
        <v>12305716</v>
      </c>
      <c r="M11" s="421"/>
    </row>
    <row r="12" spans="1:13" ht="15.6">
      <c r="A12" s="4">
        <v>8</v>
      </c>
      <c r="B12" s="227" t="s">
        <v>47</v>
      </c>
      <c r="C12" s="267"/>
      <c r="D12" s="267"/>
      <c r="E12" s="267"/>
      <c r="F12" s="351"/>
      <c r="G12" s="267"/>
      <c r="H12" s="351"/>
      <c r="I12" s="351"/>
      <c r="J12" s="351"/>
      <c r="K12" s="351"/>
      <c r="L12" s="267"/>
      <c r="M12" s="420"/>
    </row>
    <row r="13" spans="1:13" ht="15.6">
      <c r="A13" s="4">
        <v>9</v>
      </c>
      <c r="B13" s="249" t="s">
        <v>34</v>
      </c>
      <c r="C13" s="267">
        <v>1023083</v>
      </c>
      <c r="D13" s="267">
        <v>988281</v>
      </c>
      <c r="E13" s="267">
        <v>1000000</v>
      </c>
      <c r="F13" s="351">
        <v>1000000</v>
      </c>
      <c r="G13" s="267">
        <v>1045333</v>
      </c>
      <c r="H13" s="351">
        <v>1060000</v>
      </c>
      <c r="I13" s="351">
        <v>1060000</v>
      </c>
      <c r="J13" s="351">
        <v>1060000</v>
      </c>
      <c r="K13" s="351">
        <v>1223563</v>
      </c>
      <c r="L13" s="267">
        <v>1258123</v>
      </c>
      <c r="M13" s="420"/>
    </row>
    <row r="14" spans="1:13" ht="31.2">
      <c r="A14" s="4">
        <v>10</v>
      </c>
      <c r="B14" s="249" t="s">
        <v>2</v>
      </c>
      <c r="C14" s="267">
        <v>823000</v>
      </c>
      <c r="D14" s="267">
        <v>831150</v>
      </c>
      <c r="E14" s="267">
        <v>800000</v>
      </c>
      <c r="F14" s="351">
        <v>800000</v>
      </c>
      <c r="G14" s="267">
        <v>858000</v>
      </c>
      <c r="H14" s="351">
        <v>850000</v>
      </c>
      <c r="I14" s="351">
        <v>850000</v>
      </c>
      <c r="J14" s="351">
        <v>850000</v>
      </c>
      <c r="K14" s="351">
        <v>850000</v>
      </c>
      <c r="L14" s="267">
        <v>840000</v>
      </c>
      <c r="M14" s="420"/>
    </row>
    <row r="15" spans="1:13" ht="15.6">
      <c r="A15" s="4">
        <v>11</v>
      </c>
      <c r="B15" s="249" t="s">
        <v>3</v>
      </c>
      <c r="C15" s="267">
        <v>4326155</v>
      </c>
      <c r="D15" s="267">
        <v>2257309</v>
      </c>
      <c r="E15" s="267">
        <v>3500000</v>
      </c>
      <c r="F15" s="351">
        <v>3500000</v>
      </c>
      <c r="G15" s="267">
        <v>5019173</v>
      </c>
      <c r="H15" s="351">
        <v>3900000</v>
      </c>
      <c r="I15" s="351">
        <v>3900000</v>
      </c>
      <c r="J15" s="351">
        <v>3900000</v>
      </c>
      <c r="K15" s="351">
        <v>5198361</v>
      </c>
      <c r="L15" s="267">
        <v>5127004</v>
      </c>
      <c r="M15" s="420"/>
    </row>
    <row r="16" spans="1:13" ht="45.75" customHeight="1">
      <c r="A16" s="4">
        <v>12</v>
      </c>
      <c r="B16" s="249" t="s">
        <v>4</v>
      </c>
      <c r="C16" s="267">
        <v>1067869</v>
      </c>
      <c r="D16" s="267">
        <v>1174848</v>
      </c>
      <c r="E16" s="267">
        <v>1200000</v>
      </c>
      <c r="F16" s="351">
        <v>1200000</v>
      </c>
      <c r="G16" s="267">
        <v>1264774</v>
      </c>
      <c r="H16" s="351">
        <v>1300000</v>
      </c>
      <c r="I16" s="351">
        <v>0</v>
      </c>
      <c r="J16" s="351">
        <v>0</v>
      </c>
      <c r="K16" s="351">
        <v>42280</v>
      </c>
      <c r="L16" s="267">
        <v>42280</v>
      </c>
      <c r="M16" s="420"/>
    </row>
    <row r="17" spans="1:13" ht="27" customHeight="1">
      <c r="A17" s="4">
        <v>13</v>
      </c>
      <c r="B17" s="249" t="s">
        <v>364</v>
      </c>
      <c r="C17" s="267">
        <v>1658</v>
      </c>
      <c r="D17" s="267">
        <v>7089</v>
      </c>
      <c r="E17" s="267">
        <v>0</v>
      </c>
      <c r="F17" s="351">
        <v>0</v>
      </c>
      <c r="G17" s="267">
        <v>22852</v>
      </c>
      <c r="H17" s="351">
        <v>0</v>
      </c>
      <c r="I17" s="351">
        <v>0</v>
      </c>
      <c r="J17" s="351">
        <v>0</v>
      </c>
      <c r="K17" s="351">
        <v>63013</v>
      </c>
      <c r="L17" s="267">
        <v>82482</v>
      </c>
      <c r="M17" s="420"/>
    </row>
    <row r="18" spans="1:13" ht="20.399999999999999" customHeight="1">
      <c r="A18" s="4">
        <v>14</v>
      </c>
      <c r="B18" s="239" t="s">
        <v>5</v>
      </c>
      <c r="C18" s="271">
        <f>SUM(C12:C16)</f>
        <v>7240107</v>
      </c>
      <c r="D18" s="270">
        <f>SUM(D12:D17)</f>
        <v>5258677</v>
      </c>
      <c r="E18" s="270">
        <f>SUM(E12:E16)</f>
        <v>6500000</v>
      </c>
      <c r="F18" s="352">
        <f>SUM(F12:F16)</f>
        <v>6500000</v>
      </c>
      <c r="G18" s="352">
        <f t="shared" ref="G18:L18" si="1">SUM(G13:G17)</f>
        <v>8210132</v>
      </c>
      <c r="H18" s="352">
        <f t="shared" si="1"/>
        <v>7110000</v>
      </c>
      <c r="I18" s="352">
        <f t="shared" si="1"/>
        <v>5810000</v>
      </c>
      <c r="J18" s="352">
        <f t="shared" si="1"/>
        <v>5810000</v>
      </c>
      <c r="K18" s="352">
        <f t="shared" si="1"/>
        <v>7377217</v>
      </c>
      <c r="L18" s="352">
        <f t="shared" si="1"/>
        <v>7349889</v>
      </c>
      <c r="M18" s="421"/>
    </row>
    <row r="19" spans="1:13" ht="28.95" customHeight="1">
      <c r="A19" s="4">
        <v>15</v>
      </c>
      <c r="B19" s="249" t="s">
        <v>244</v>
      </c>
      <c r="C19" s="267">
        <v>182500</v>
      </c>
      <c r="D19" s="267">
        <v>303155</v>
      </c>
      <c r="E19" s="267">
        <v>100000</v>
      </c>
      <c r="F19" s="351">
        <v>100000</v>
      </c>
      <c r="G19" s="267">
        <v>190200</v>
      </c>
      <c r="H19" s="351">
        <v>200000</v>
      </c>
      <c r="I19" s="351">
        <v>200000</v>
      </c>
      <c r="J19" s="351">
        <v>200000</v>
      </c>
      <c r="K19" s="351">
        <v>200000</v>
      </c>
      <c r="L19" s="267">
        <v>188000</v>
      </c>
      <c r="M19" s="420"/>
    </row>
    <row r="20" spans="1:13" ht="23.4" customHeight="1">
      <c r="A20" s="4">
        <v>16</v>
      </c>
      <c r="B20" s="249" t="s">
        <v>245</v>
      </c>
      <c r="C20" s="267">
        <v>210000</v>
      </c>
      <c r="D20" s="267">
        <v>210000</v>
      </c>
      <c r="E20" s="267">
        <v>210000</v>
      </c>
      <c r="F20" s="351">
        <v>210000</v>
      </c>
      <c r="G20" s="267">
        <v>310000</v>
      </c>
      <c r="H20" s="351">
        <v>100000</v>
      </c>
      <c r="I20" s="351">
        <v>100000</v>
      </c>
      <c r="J20" s="351">
        <v>100000</v>
      </c>
      <c r="K20" s="351">
        <v>100000</v>
      </c>
      <c r="L20" s="267">
        <v>594939</v>
      </c>
      <c r="M20" s="420"/>
    </row>
    <row r="21" spans="1:13" ht="15.6">
      <c r="A21" s="4">
        <v>17</v>
      </c>
      <c r="B21" s="261" t="s">
        <v>6</v>
      </c>
      <c r="C21" s="267">
        <v>0</v>
      </c>
      <c r="D21" s="267">
        <v>76275</v>
      </c>
      <c r="E21" s="267">
        <v>0</v>
      </c>
      <c r="F21" s="351">
        <v>0</v>
      </c>
      <c r="G21" s="267">
        <v>0</v>
      </c>
      <c r="H21" s="351">
        <v>0</v>
      </c>
      <c r="I21" s="351">
        <v>0</v>
      </c>
      <c r="J21" s="351">
        <v>0</v>
      </c>
      <c r="K21" s="351">
        <v>0</v>
      </c>
      <c r="L21" s="267">
        <v>0</v>
      </c>
      <c r="M21" s="420"/>
    </row>
    <row r="22" spans="1:13" ht="31.2">
      <c r="A22" s="4">
        <v>18</v>
      </c>
      <c r="B22" s="261" t="s">
        <v>7</v>
      </c>
      <c r="C22" s="267">
        <v>0</v>
      </c>
      <c r="D22" s="267">
        <v>0</v>
      </c>
      <c r="E22" s="267">
        <v>0</v>
      </c>
      <c r="F22" s="351">
        <v>0</v>
      </c>
      <c r="G22" s="267">
        <v>0</v>
      </c>
      <c r="H22" s="351">
        <v>0</v>
      </c>
      <c r="I22" s="351">
        <v>0</v>
      </c>
      <c r="J22" s="351">
        <v>0</v>
      </c>
      <c r="K22" s="351">
        <v>0</v>
      </c>
      <c r="L22" s="267">
        <v>0</v>
      </c>
      <c r="M22" s="420"/>
    </row>
    <row r="23" spans="1:13" ht="31.2">
      <c r="A23" s="4">
        <v>19</v>
      </c>
      <c r="B23" s="261" t="s">
        <v>8</v>
      </c>
      <c r="C23" s="267">
        <v>0</v>
      </c>
      <c r="D23" s="267">
        <v>16163</v>
      </c>
      <c r="E23" s="267">
        <v>0</v>
      </c>
      <c r="F23" s="351">
        <v>83200</v>
      </c>
      <c r="G23" s="267">
        <v>83200</v>
      </c>
      <c r="H23" s="351">
        <v>0</v>
      </c>
      <c r="I23" s="351">
        <v>0</v>
      </c>
      <c r="J23" s="351">
        <v>0</v>
      </c>
      <c r="K23" s="351">
        <v>0</v>
      </c>
      <c r="L23" s="267">
        <v>0</v>
      </c>
      <c r="M23" s="420"/>
    </row>
    <row r="24" spans="1:13" ht="15.6">
      <c r="A24" s="4">
        <v>20</v>
      </c>
      <c r="B24" s="261" t="s">
        <v>268</v>
      </c>
      <c r="C24" s="267">
        <v>29615</v>
      </c>
      <c r="D24" s="267">
        <v>1548</v>
      </c>
      <c r="E24" s="267">
        <v>0</v>
      </c>
      <c r="F24" s="351">
        <v>0</v>
      </c>
      <c r="G24" s="267">
        <v>1744</v>
      </c>
      <c r="H24" s="351">
        <v>0</v>
      </c>
      <c r="I24" s="351">
        <v>0</v>
      </c>
      <c r="J24" s="351">
        <v>0</v>
      </c>
      <c r="K24" s="351">
        <v>0</v>
      </c>
      <c r="L24" s="267">
        <v>0</v>
      </c>
      <c r="M24" s="420"/>
    </row>
    <row r="25" spans="1:13" ht="45" customHeight="1">
      <c r="A25" s="4">
        <v>21</v>
      </c>
      <c r="B25" s="261" t="s">
        <v>240</v>
      </c>
      <c r="C25" s="267">
        <v>284497</v>
      </c>
      <c r="D25" s="267">
        <v>428574</v>
      </c>
      <c r="E25" s="267">
        <v>250000</v>
      </c>
      <c r="F25" s="351">
        <v>250000</v>
      </c>
      <c r="G25" s="267">
        <v>243887</v>
      </c>
      <c r="H25" s="351">
        <v>250000</v>
      </c>
      <c r="I25" s="351">
        <v>250000</v>
      </c>
      <c r="J25" s="351">
        <v>250000</v>
      </c>
      <c r="K25" s="351">
        <v>250000</v>
      </c>
      <c r="L25" s="267">
        <v>207219</v>
      </c>
      <c r="M25" s="420"/>
    </row>
    <row r="26" spans="1:13" ht="27.75" customHeight="1">
      <c r="A26" s="4">
        <v>22</v>
      </c>
      <c r="B26" s="240" t="s">
        <v>9</v>
      </c>
      <c r="C26" s="271">
        <f t="shared" ref="C26" si="2">SUM(C19:C25)</f>
        <v>706612</v>
      </c>
      <c r="D26" s="270">
        <f t="shared" ref="D26:E26" si="3">SUM(D19:D25)</f>
        <v>1035715</v>
      </c>
      <c r="E26" s="270">
        <f t="shared" si="3"/>
        <v>560000</v>
      </c>
      <c r="F26" s="352">
        <f>SUM(F19:F25)</f>
        <v>643200</v>
      </c>
      <c r="G26" s="352">
        <f>SUM(G19:G25)</f>
        <v>829031</v>
      </c>
      <c r="H26" s="352">
        <f t="shared" ref="H26:L26" si="4">SUM(H19:H25)</f>
        <v>550000</v>
      </c>
      <c r="I26" s="352">
        <f t="shared" si="4"/>
        <v>550000</v>
      </c>
      <c r="J26" s="352">
        <f t="shared" si="4"/>
        <v>550000</v>
      </c>
      <c r="K26" s="352">
        <f t="shared" si="4"/>
        <v>550000</v>
      </c>
      <c r="L26" s="352">
        <f t="shared" si="4"/>
        <v>990158</v>
      </c>
      <c r="M26" s="421"/>
    </row>
    <row r="27" spans="1:13" ht="28.2" customHeight="1">
      <c r="A27" s="4">
        <v>23</v>
      </c>
      <c r="B27" s="240" t="s">
        <v>48</v>
      </c>
      <c r="C27" s="268">
        <v>0</v>
      </c>
      <c r="D27" s="267">
        <v>0</v>
      </c>
      <c r="E27" s="267">
        <v>0</v>
      </c>
      <c r="F27" s="351">
        <f>SUM(F28,F29,F30,F31)</f>
        <v>526177</v>
      </c>
      <c r="G27" s="351">
        <f>SUM(G28,G29,G30,G31)</f>
        <v>526177</v>
      </c>
      <c r="H27" s="351">
        <f>SUM(H28,H29,H30,H31)</f>
        <v>0</v>
      </c>
      <c r="I27" s="351">
        <f>SUM(I28,I29,I30,I31)</f>
        <v>0</v>
      </c>
      <c r="J27" s="351">
        <v>0</v>
      </c>
      <c r="K27" s="351">
        <v>0</v>
      </c>
      <c r="L27" s="267">
        <v>0</v>
      </c>
      <c r="M27" s="420"/>
    </row>
    <row r="28" spans="1:13" ht="51" customHeight="1">
      <c r="A28" s="4">
        <v>24</v>
      </c>
      <c r="B28" s="249" t="s">
        <v>423</v>
      </c>
      <c r="C28" s="268">
        <v>0</v>
      </c>
      <c r="D28" s="267">
        <v>0</v>
      </c>
      <c r="E28" s="267">
        <v>0</v>
      </c>
      <c r="F28" s="351">
        <v>526177</v>
      </c>
      <c r="G28" s="267">
        <v>526177</v>
      </c>
      <c r="H28" s="351">
        <v>0</v>
      </c>
      <c r="I28" s="351">
        <v>0</v>
      </c>
      <c r="J28" s="351">
        <v>0</v>
      </c>
      <c r="K28" s="351">
        <v>0</v>
      </c>
      <c r="L28" s="267">
        <v>0</v>
      </c>
      <c r="M28" s="420"/>
    </row>
    <row r="29" spans="1:13" ht="46.8">
      <c r="A29" s="4">
        <v>25</v>
      </c>
      <c r="B29" s="249" t="s">
        <v>57</v>
      </c>
      <c r="C29" s="268">
        <v>180996</v>
      </c>
      <c r="D29" s="267">
        <v>0</v>
      </c>
      <c r="E29" s="267">
        <v>0</v>
      </c>
      <c r="F29" s="351">
        <v>0</v>
      </c>
      <c r="G29" s="267">
        <v>0</v>
      </c>
      <c r="H29" s="351">
        <v>0</v>
      </c>
      <c r="I29" s="351">
        <v>0</v>
      </c>
      <c r="J29" s="351">
        <v>0</v>
      </c>
      <c r="K29" s="351">
        <v>0</v>
      </c>
      <c r="L29" s="267">
        <v>0</v>
      </c>
      <c r="M29" s="420"/>
    </row>
    <row r="30" spans="1:13" ht="46.8">
      <c r="A30" s="4">
        <v>26</v>
      </c>
      <c r="B30" s="249" t="s">
        <v>35</v>
      </c>
      <c r="C30" s="268">
        <v>0</v>
      </c>
      <c r="D30" s="267">
        <v>0</v>
      </c>
      <c r="E30" s="267">
        <v>0</v>
      </c>
      <c r="F30" s="351">
        <v>0</v>
      </c>
      <c r="G30" s="267">
        <v>0</v>
      </c>
      <c r="H30" s="351">
        <v>0</v>
      </c>
      <c r="I30" s="351">
        <v>0</v>
      </c>
      <c r="J30" s="351">
        <v>0</v>
      </c>
      <c r="K30" s="351">
        <v>0</v>
      </c>
      <c r="L30" s="267">
        <v>0</v>
      </c>
      <c r="M30" s="420"/>
    </row>
    <row r="31" spans="1:13" ht="31.2">
      <c r="A31" s="4">
        <v>27</v>
      </c>
      <c r="B31" s="249" t="s">
        <v>109</v>
      </c>
      <c r="C31" s="268">
        <v>131233</v>
      </c>
      <c r="D31" s="267">
        <v>29040</v>
      </c>
      <c r="E31" s="267">
        <v>0</v>
      </c>
      <c r="F31" s="351">
        <v>0</v>
      </c>
      <c r="G31" s="267">
        <v>0</v>
      </c>
      <c r="H31" s="351">
        <v>0</v>
      </c>
      <c r="I31" s="351">
        <v>0</v>
      </c>
      <c r="J31" s="351">
        <v>0</v>
      </c>
      <c r="K31" s="351">
        <v>0</v>
      </c>
      <c r="L31" s="267">
        <v>0</v>
      </c>
      <c r="M31" s="420"/>
    </row>
    <row r="32" spans="1:13" ht="31.2">
      <c r="A32" s="4">
        <v>28</v>
      </c>
      <c r="B32" s="249" t="s">
        <v>10</v>
      </c>
      <c r="C32" s="271">
        <f t="shared" ref="C32:E32" si="5">SUM(C28:C31)</f>
        <v>312229</v>
      </c>
      <c r="D32" s="270">
        <f t="shared" si="5"/>
        <v>29040</v>
      </c>
      <c r="E32" s="270">
        <f t="shared" si="5"/>
        <v>0</v>
      </c>
      <c r="F32" s="352">
        <v>0</v>
      </c>
      <c r="G32" s="270">
        <v>0</v>
      </c>
      <c r="H32" s="352">
        <v>0</v>
      </c>
      <c r="I32" s="352">
        <v>0</v>
      </c>
      <c r="J32" s="352">
        <v>0</v>
      </c>
      <c r="K32" s="352">
        <v>0</v>
      </c>
      <c r="L32" s="270">
        <v>0</v>
      </c>
      <c r="M32" s="421"/>
    </row>
    <row r="33" spans="1:13" ht="31.2">
      <c r="A33" s="4">
        <v>29</v>
      </c>
      <c r="B33" s="239" t="s">
        <v>63</v>
      </c>
      <c r="C33" s="271">
        <f>SUM(C11,C18,C26,C32)</f>
        <v>19581206</v>
      </c>
      <c r="D33" s="271">
        <f>SUM(D11,D18,D26,D32)</f>
        <v>17507038</v>
      </c>
      <c r="E33" s="271">
        <f>SUM(E11,E18,E26,E32)</f>
        <v>18363314</v>
      </c>
      <c r="F33" s="353">
        <f t="shared" ref="F33:L33" si="6">SUM(F11,F18,F26,F27,F32)</f>
        <v>19004019</v>
      </c>
      <c r="G33" s="353">
        <f t="shared" si="6"/>
        <v>20899982</v>
      </c>
      <c r="H33" s="353">
        <f t="shared" si="6"/>
        <v>19745176</v>
      </c>
      <c r="I33" s="353">
        <f t="shared" si="6"/>
        <v>18445176</v>
      </c>
      <c r="J33" s="353">
        <f t="shared" si="6"/>
        <v>18445176</v>
      </c>
      <c r="K33" s="353">
        <f t="shared" si="6"/>
        <v>20232933</v>
      </c>
      <c r="L33" s="353">
        <f t="shared" si="6"/>
        <v>20645763</v>
      </c>
      <c r="M33" s="422"/>
    </row>
    <row r="34" spans="1:13" ht="31.2">
      <c r="A34" s="4">
        <v>30</v>
      </c>
      <c r="B34" s="239" t="s">
        <v>49</v>
      </c>
      <c r="C34" s="268"/>
      <c r="D34" s="267"/>
      <c r="E34" s="267"/>
      <c r="F34" s="351"/>
      <c r="G34" s="267"/>
      <c r="H34" s="351"/>
      <c r="I34" s="351"/>
      <c r="J34" s="351"/>
      <c r="K34" s="351"/>
      <c r="L34" s="267"/>
      <c r="M34" s="420"/>
    </row>
    <row r="35" spans="1:13" ht="46.8">
      <c r="A35" s="4">
        <v>31</v>
      </c>
      <c r="B35" s="249" t="s">
        <v>11</v>
      </c>
      <c r="C35" s="268">
        <v>0</v>
      </c>
      <c r="D35" s="267">
        <v>0</v>
      </c>
      <c r="E35" s="267">
        <v>0</v>
      </c>
      <c r="F35" s="351">
        <v>0</v>
      </c>
      <c r="G35" s="267">
        <v>0</v>
      </c>
      <c r="H35" s="351">
        <v>0</v>
      </c>
      <c r="I35" s="351">
        <v>0</v>
      </c>
      <c r="J35" s="351">
        <v>0</v>
      </c>
      <c r="K35" s="351">
        <v>0</v>
      </c>
      <c r="L35" s="267">
        <v>0</v>
      </c>
      <c r="M35" s="420"/>
    </row>
    <row r="36" spans="1:13" ht="62.4">
      <c r="A36" s="4">
        <v>32</v>
      </c>
      <c r="B36" s="249" t="s">
        <v>424</v>
      </c>
      <c r="C36" s="268">
        <v>641565</v>
      </c>
      <c r="D36" s="267">
        <v>0</v>
      </c>
      <c r="E36" s="267">
        <v>7587776</v>
      </c>
      <c r="F36" s="351">
        <v>10154562</v>
      </c>
      <c r="G36" s="267">
        <v>6445203</v>
      </c>
      <c r="H36" s="351">
        <v>0</v>
      </c>
      <c r="I36" s="351">
        <v>859360</v>
      </c>
      <c r="J36" s="351">
        <v>859360</v>
      </c>
      <c r="K36" s="351">
        <v>859360</v>
      </c>
      <c r="L36" s="267">
        <v>859360</v>
      </c>
      <c r="M36" s="420"/>
    </row>
    <row r="37" spans="1:13" ht="45" customHeight="1">
      <c r="A37" s="4">
        <v>33</v>
      </c>
      <c r="B37" s="249" t="s">
        <v>425</v>
      </c>
      <c r="C37" s="268"/>
      <c r="D37" s="267"/>
      <c r="E37" s="267"/>
      <c r="F37" s="351">
        <v>15093823</v>
      </c>
      <c r="G37" s="267">
        <v>15093823</v>
      </c>
      <c r="H37" s="351">
        <v>2849999</v>
      </c>
      <c r="I37" s="351">
        <v>2849999</v>
      </c>
      <c r="J37" s="351">
        <v>2849999</v>
      </c>
      <c r="K37" s="351">
        <v>2849999</v>
      </c>
      <c r="L37" s="267">
        <v>0</v>
      </c>
      <c r="M37" s="420"/>
    </row>
    <row r="38" spans="1:13" ht="31.2">
      <c r="A38" s="4">
        <v>34</v>
      </c>
      <c r="B38" s="249" t="s">
        <v>12</v>
      </c>
      <c r="C38" s="268">
        <v>0</v>
      </c>
      <c r="D38" s="267">
        <v>0</v>
      </c>
      <c r="E38" s="267">
        <v>0</v>
      </c>
      <c r="F38" s="351"/>
      <c r="G38" s="267">
        <v>0</v>
      </c>
      <c r="H38" s="351">
        <v>0</v>
      </c>
      <c r="I38" s="351">
        <v>0</v>
      </c>
      <c r="J38" s="351">
        <v>270000</v>
      </c>
      <c r="K38" s="351">
        <v>270000</v>
      </c>
      <c r="L38" s="267">
        <v>270000</v>
      </c>
      <c r="M38" s="420"/>
    </row>
    <row r="39" spans="1:13" ht="46.8">
      <c r="A39" s="4">
        <v>35</v>
      </c>
      <c r="B39" s="249" t="s">
        <v>239</v>
      </c>
      <c r="C39" s="268">
        <v>250000</v>
      </c>
      <c r="D39" s="267">
        <v>0</v>
      </c>
      <c r="E39" s="267">
        <v>0</v>
      </c>
      <c r="F39" s="351">
        <v>0</v>
      </c>
      <c r="G39" s="267">
        <v>0</v>
      </c>
      <c r="H39" s="351">
        <v>0</v>
      </c>
      <c r="I39" s="351">
        <v>0</v>
      </c>
      <c r="J39" s="351">
        <v>0</v>
      </c>
      <c r="K39" s="351">
        <v>0</v>
      </c>
      <c r="L39" s="267">
        <v>0</v>
      </c>
      <c r="M39" s="420"/>
    </row>
    <row r="40" spans="1:13" ht="31.2">
      <c r="A40" s="4">
        <v>36</v>
      </c>
      <c r="B40" s="249" t="s">
        <v>446</v>
      </c>
      <c r="C40" s="268">
        <v>0</v>
      </c>
      <c r="D40" s="267">
        <v>0</v>
      </c>
      <c r="E40" s="267">
        <v>0</v>
      </c>
      <c r="F40" s="351">
        <v>0</v>
      </c>
      <c r="G40" s="351">
        <v>19412</v>
      </c>
      <c r="H40" s="351">
        <v>0</v>
      </c>
      <c r="I40" s="351">
        <v>0</v>
      </c>
      <c r="J40" s="351">
        <v>0</v>
      </c>
      <c r="K40" s="351">
        <v>0</v>
      </c>
      <c r="L40" s="267">
        <v>22479</v>
      </c>
      <c r="M40" s="420"/>
    </row>
    <row r="41" spans="1:13" ht="31.2">
      <c r="A41" s="4">
        <v>37</v>
      </c>
      <c r="B41" s="239" t="s">
        <v>64</v>
      </c>
      <c r="C41" s="270">
        <f t="shared" ref="C41:L41" si="7">SUM(C34:C40)</f>
        <v>891565</v>
      </c>
      <c r="D41" s="270">
        <f t="shared" si="7"/>
        <v>0</v>
      </c>
      <c r="E41" s="270">
        <f t="shared" si="7"/>
        <v>7587776</v>
      </c>
      <c r="F41" s="352">
        <f t="shared" si="7"/>
        <v>25248385</v>
      </c>
      <c r="G41" s="352">
        <f t="shared" si="7"/>
        <v>21558438</v>
      </c>
      <c r="H41" s="352">
        <f t="shared" si="7"/>
        <v>2849999</v>
      </c>
      <c r="I41" s="352">
        <f t="shared" si="7"/>
        <v>3709359</v>
      </c>
      <c r="J41" s="352">
        <f t="shared" si="7"/>
        <v>3979359</v>
      </c>
      <c r="K41" s="352">
        <f t="shared" si="7"/>
        <v>3979359</v>
      </c>
      <c r="L41" s="352">
        <f t="shared" si="7"/>
        <v>1151839</v>
      </c>
      <c r="M41" s="421"/>
    </row>
    <row r="42" spans="1:13" s="431" customFormat="1" ht="33" customHeight="1">
      <c r="A42" s="515">
        <v>38</v>
      </c>
      <c r="B42" s="509" t="s">
        <v>65</v>
      </c>
      <c r="C42" s="517">
        <f t="shared" ref="C42:L42" si="8">SUM(C33,C41)</f>
        <v>20472771</v>
      </c>
      <c r="D42" s="517">
        <f t="shared" si="8"/>
        <v>17507038</v>
      </c>
      <c r="E42" s="517">
        <f t="shared" si="8"/>
        <v>25951090</v>
      </c>
      <c r="F42" s="526">
        <f t="shared" si="8"/>
        <v>44252404</v>
      </c>
      <c r="G42" s="526">
        <f t="shared" si="8"/>
        <v>42458420</v>
      </c>
      <c r="H42" s="526">
        <f t="shared" si="8"/>
        <v>22595175</v>
      </c>
      <c r="I42" s="526">
        <f t="shared" si="8"/>
        <v>22154535</v>
      </c>
      <c r="J42" s="526">
        <f t="shared" si="8"/>
        <v>22424535</v>
      </c>
      <c r="K42" s="526">
        <f t="shared" si="8"/>
        <v>24212292</v>
      </c>
      <c r="L42" s="526">
        <f t="shared" si="8"/>
        <v>21797602</v>
      </c>
      <c r="M42" s="527"/>
    </row>
    <row r="43" spans="1:13" ht="45.75" customHeight="1">
      <c r="A43" s="4">
        <v>39</v>
      </c>
      <c r="B43" s="249" t="s">
        <v>13</v>
      </c>
      <c r="C43" s="268">
        <v>547138</v>
      </c>
      <c r="D43" s="267">
        <v>452133</v>
      </c>
      <c r="E43" s="267">
        <v>0</v>
      </c>
      <c r="F43" s="351">
        <v>0</v>
      </c>
      <c r="G43" s="267">
        <v>483407</v>
      </c>
      <c r="H43" s="351">
        <v>0</v>
      </c>
      <c r="I43" s="351">
        <v>0</v>
      </c>
      <c r="J43" s="351">
        <v>0</v>
      </c>
      <c r="K43" s="351">
        <v>0</v>
      </c>
      <c r="L43" s="267">
        <v>471012</v>
      </c>
      <c r="M43" s="420"/>
    </row>
    <row r="44" spans="1:13" ht="31.2">
      <c r="A44" s="4">
        <v>40</v>
      </c>
      <c r="B44" s="249" t="s">
        <v>14</v>
      </c>
      <c r="C44" s="268">
        <v>44442816</v>
      </c>
      <c r="D44" s="267">
        <v>18370981</v>
      </c>
      <c r="E44" s="267">
        <v>10195694</v>
      </c>
      <c r="F44" s="351">
        <v>10195694</v>
      </c>
      <c r="G44" s="267">
        <v>10195694</v>
      </c>
      <c r="H44" s="351">
        <v>30343461</v>
      </c>
      <c r="I44" s="351">
        <v>30343461</v>
      </c>
      <c r="J44" s="351">
        <v>30343461</v>
      </c>
      <c r="K44" s="351">
        <v>30343461</v>
      </c>
      <c r="L44" s="267">
        <v>29805609</v>
      </c>
      <c r="M44" s="420"/>
    </row>
    <row r="45" spans="1:13" s="431" customFormat="1" ht="31.2">
      <c r="A45" s="515">
        <v>41</v>
      </c>
      <c r="B45" s="509" t="s">
        <v>15</v>
      </c>
      <c r="C45" s="525">
        <f>SUM(C43:C44)</f>
        <v>44989954</v>
      </c>
      <c r="D45" s="518">
        <f t="shared" ref="D45" si="9">SUM(D43:D44)</f>
        <v>18823114</v>
      </c>
      <c r="E45" s="518">
        <f t="shared" ref="E45:L45" si="10">SUM(E43:E44)</f>
        <v>10195694</v>
      </c>
      <c r="F45" s="519">
        <f t="shared" si="10"/>
        <v>10195694</v>
      </c>
      <c r="G45" s="519">
        <f t="shared" si="10"/>
        <v>10679101</v>
      </c>
      <c r="H45" s="519">
        <f t="shared" si="10"/>
        <v>30343461</v>
      </c>
      <c r="I45" s="519">
        <f t="shared" si="10"/>
        <v>30343461</v>
      </c>
      <c r="J45" s="519">
        <f t="shared" si="10"/>
        <v>30343461</v>
      </c>
      <c r="K45" s="519">
        <f t="shared" si="10"/>
        <v>30343461</v>
      </c>
      <c r="L45" s="519">
        <f t="shared" si="10"/>
        <v>30276621</v>
      </c>
      <c r="M45" s="520"/>
    </row>
    <row r="46" spans="1:13" s="431" customFormat="1" ht="20.100000000000001" customHeight="1">
      <c r="A46" s="515">
        <v>42</v>
      </c>
      <c r="B46" s="514" t="s">
        <v>16</v>
      </c>
      <c r="C46" s="517">
        <f t="shared" ref="C46:L46" si="11">SUM(C42,C45)</f>
        <v>65462725</v>
      </c>
      <c r="D46" s="517">
        <f t="shared" si="11"/>
        <v>36330152</v>
      </c>
      <c r="E46" s="517">
        <f t="shared" si="11"/>
        <v>36146784</v>
      </c>
      <c r="F46" s="526">
        <f t="shared" si="11"/>
        <v>54448098</v>
      </c>
      <c r="G46" s="526">
        <f t="shared" si="11"/>
        <v>53137521</v>
      </c>
      <c r="H46" s="526">
        <f t="shared" si="11"/>
        <v>52938636</v>
      </c>
      <c r="I46" s="526">
        <f t="shared" si="11"/>
        <v>52497996</v>
      </c>
      <c r="J46" s="526">
        <f t="shared" si="11"/>
        <v>52767996</v>
      </c>
      <c r="K46" s="526">
        <f t="shared" si="11"/>
        <v>54555753</v>
      </c>
      <c r="L46" s="526">
        <f t="shared" si="11"/>
        <v>52074223</v>
      </c>
      <c r="M46" s="527"/>
    </row>
    <row r="47" spans="1:13" ht="76.5" customHeight="1">
      <c r="A47" s="4">
        <v>43</v>
      </c>
      <c r="B47" s="164" t="s">
        <v>33</v>
      </c>
      <c r="C47" s="340" t="s">
        <v>365</v>
      </c>
      <c r="D47" s="340" t="s">
        <v>418</v>
      </c>
      <c r="E47" s="187" t="s">
        <v>363</v>
      </c>
      <c r="F47" s="378" t="s">
        <v>427</v>
      </c>
      <c r="G47" s="379" t="s">
        <v>506</v>
      </c>
      <c r="H47" s="378" t="s">
        <v>428</v>
      </c>
      <c r="I47" s="378" t="s">
        <v>503</v>
      </c>
      <c r="J47" s="379" t="s">
        <v>508</v>
      </c>
      <c r="K47" s="379" t="s">
        <v>516</v>
      </c>
      <c r="L47" s="379" t="s">
        <v>521</v>
      </c>
      <c r="M47" s="418"/>
    </row>
    <row r="48" spans="1:13" ht="20.100000000000001" customHeight="1">
      <c r="A48" s="4">
        <v>44</v>
      </c>
      <c r="B48" s="249" t="s">
        <v>50</v>
      </c>
      <c r="C48" s="268">
        <v>4517266</v>
      </c>
      <c r="D48" s="267">
        <v>4772514</v>
      </c>
      <c r="E48" s="267">
        <v>4588648</v>
      </c>
      <c r="F48" s="351">
        <v>4612848</v>
      </c>
      <c r="G48" s="267">
        <v>4605725</v>
      </c>
      <c r="H48" s="351">
        <v>4737024</v>
      </c>
      <c r="I48" s="351">
        <v>4987024</v>
      </c>
      <c r="J48" s="351">
        <v>4987024</v>
      </c>
      <c r="K48" s="351">
        <v>4991024</v>
      </c>
      <c r="L48" s="267">
        <v>5148079</v>
      </c>
      <c r="M48" s="420"/>
    </row>
    <row r="49" spans="1:14" ht="20.100000000000001" customHeight="1">
      <c r="A49" s="4">
        <v>45</v>
      </c>
      <c r="B49" s="249" t="s">
        <v>51</v>
      </c>
      <c r="C49" s="268">
        <v>974326</v>
      </c>
      <c r="D49" s="267">
        <v>937020</v>
      </c>
      <c r="E49" s="267">
        <v>890000</v>
      </c>
      <c r="F49" s="351">
        <v>890000</v>
      </c>
      <c r="G49" s="267">
        <v>853113</v>
      </c>
      <c r="H49" s="351">
        <v>822688</v>
      </c>
      <c r="I49" s="351">
        <v>822688</v>
      </c>
      <c r="J49" s="351">
        <v>822688</v>
      </c>
      <c r="K49" s="351">
        <v>822688</v>
      </c>
      <c r="L49" s="267">
        <v>822688</v>
      </c>
      <c r="M49" s="420"/>
    </row>
    <row r="50" spans="1:14" ht="20.100000000000001" customHeight="1">
      <c r="A50" s="4">
        <v>46</v>
      </c>
      <c r="B50" s="249" t="s">
        <v>52</v>
      </c>
      <c r="C50" s="268">
        <v>6357942</v>
      </c>
      <c r="D50" s="267">
        <v>4403765</v>
      </c>
      <c r="E50" s="267">
        <v>5710000</v>
      </c>
      <c r="F50" s="351">
        <v>7457835</v>
      </c>
      <c r="G50" s="267">
        <v>5824024</v>
      </c>
      <c r="H50" s="351">
        <v>6921098</v>
      </c>
      <c r="I50" s="351">
        <v>6921098</v>
      </c>
      <c r="J50" s="351">
        <v>7941964</v>
      </c>
      <c r="K50" s="351">
        <v>7941964</v>
      </c>
      <c r="L50" s="267">
        <v>8436903</v>
      </c>
      <c r="M50" s="420"/>
    </row>
    <row r="51" spans="1:14" ht="20.100000000000001" customHeight="1">
      <c r="A51" s="4">
        <v>47</v>
      </c>
      <c r="B51" s="249" t="s">
        <v>20</v>
      </c>
      <c r="C51" s="268">
        <v>397170</v>
      </c>
      <c r="D51" s="267">
        <v>0</v>
      </c>
      <c r="E51" s="267">
        <v>0</v>
      </c>
      <c r="F51" s="351">
        <v>159758</v>
      </c>
      <c r="G51" s="267">
        <v>159758</v>
      </c>
      <c r="H51" s="351">
        <v>0</v>
      </c>
      <c r="I51" s="351">
        <v>0</v>
      </c>
      <c r="J51" s="351">
        <v>0</v>
      </c>
      <c r="K51" s="351">
        <v>0</v>
      </c>
      <c r="L51" s="267">
        <v>0</v>
      </c>
      <c r="M51" s="420"/>
    </row>
    <row r="52" spans="1:14" ht="34.5" customHeight="1">
      <c r="A52" s="4">
        <v>48</v>
      </c>
      <c r="B52" s="249" t="s">
        <v>53</v>
      </c>
      <c r="C52" s="268">
        <v>1191000</v>
      </c>
      <c r="D52" s="267">
        <v>855000</v>
      </c>
      <c r="E52" s="267">
        <v>1274500</v>
      </c>
      <c r="F52" s="351">
        <v>1253500</v>
      </c>
      <c r="G52" s="267">
        <v>1220000</v>
      </c>
      <c r="H52" s="351">
        <v>891000</v>
      </c>
      <c r="I52" s="351">
        <v>891000</v>
      </c>
      <c r="J52" s="351">
        <v>891000</v>
      </c>
      <c r="K52" s="351">
        <v>919000</v>
      </c>
      <c r="L52" s="267">
        <v>761945</v>
      </c>
      <c r="M52" s="420"/>
    </row>
    <row r="53" spans="1:14" ht="30.75" customHeight="1">
      <c r="A53" s="4">
        <v>49</v>
      </c>
      <c r="B53" s="249" t="s">
        <v>21</v>
      </c>
      <c r="C53" s="268">
        <f>SUM(C54:C58)</f>
        <v>4733628</v>
      </c>
      <c r="D53" s="267">
        <v>4861139</v>
      </c>
      <c r="E53" s="268">
        <f>SUM(E54,E55,E56,E57,E58,E59)</f>
        <v>5075553</v>
      </c>
      <c r="F53" s="354">
        <v>5175412</v>
      </c>
      <c r="G53" s="268">
        <f t="shared" ref="G53:L53" si="12">SUM(G54:G61)</f>
        <v>5175412</v>
      </c>
      <c r="H53" s="354">
        <f t="shared" si="12"/>
        <v>5322756</v>
      </c>
      <c r="I53" s="354">
        <f t="shared" si="12"/>
        <v>5348434</v>
      </c>
      <c r="J53" s="354">
        <f t="shared" si="12"/>
        <v>5444121</v>
      </c>
      <c r="K53" s="354">
        <f t="shared" si="12"/>
        <v>5444121</v>
      </c>
      <c r="L53" s="354">
        <f t="shared" si="12"/>
        <v>5444121</v>
      </c>
      <c r="M53" s="423"/>
    </row>
    <row r="54" spans="1:14" ht="41.25" customHeight="1">
      <c r="A54" s="4">
        <v>50</v>
      </c>
      <c r="B54" s="249" t="s">
        <v>36</v>
      </c>
      <c r="C54" s="268">
        <v>3223558</v>
      </c>
      <c r="D54" s="267">
        <v>3244185</v>
      </c>
      <c r="E54" s="267">
        <v>3667153</v>
      </c>
      <c r="F54" s="351">
        <v>3667153</v>
      </c>
      <c r="G54" s="267">
        <v>3667153</v>
      </c>
      <c r="H54" s="351">
        <v>4124590</v>
      </c>
      <c r="I54" s="351">
        <v>4124590</v>
      </c>
      <c r="J54" s="351">
        <v>4124590</v>
      </c>
      <c r="K54" s="351">
        <v>4124590</v>
      </c>
      <c r="L54" s="267">
        <v>4124590</v>
      </c>
      <c r="M54" s="420"/>
    </row>
    <row r="55" spans="1:14" ht="37.5" customHeight="1">
      <c r="A55" s="4">
        <v>51</v>
      </c>
      <c r="B55" s="249" t="s">
        <v>451</v>
      </c>
      <c r="C55" s="268">
        <v>880000</v>
      </c>
      <c r="D55" s="267">
        <v>880000</v>
      </c>
      <c r="E55" s="267">
        <v>660000</v>
      </c>
      <c r="F55" s="351">
        <v>660000</v>
      </c>
      <c r="G55" s="267">
        <v>660000</v>
      </c>
      <c r="H55" s="351">
        <v>460000</v>
      </c>
      <c r="I55" s="351">
        <v>460000</v>
      </c>
      <c r="J55" s="351">
        <v>460000</v>
      </c>
      <c r="K55" s="351">
        <v>460000</v>
      </c>
      <c r="L55" s="267">
        <v>460000</v>
      </c>
      <c r="M55" s="420"/>
    </row>
    <row r="56" spans="1:14" ht="48" customHeight="1">
      <c r="A56" s="4">
        <v>52</v>
      </c>
      <c r="B56" s="249" t="s">
        <v>38</v>
      </c>
      <c r="C56" s="268">
        <v>68400</v>
      </c>
      <c r="D56" s="267">
        <v>68400</v>
      </c>
      <c r="E56" s="267">
        <v>68400</v>
      </c>
      <c r="F56" s="351">
        <v>68400</v>
      </c>
      <c r="G56" s="267">
        <v>68400</v>
      </c>
      <c r="H56" s="351">
        <v>68400</v>
      </c>
      <c r="I56" s="351">
        <v>68400</v>
      </c>
      <c r="J56" s="351">
        <v>68400</v>
      </c>
      <c r="K56" s="351">
        <v>68400</v>
      </c>
      <c r="L56" s="267">
        <v>68400</v>
      </c>
      <c r="M56" s="420"/>
    </row>
    <row r="57" spans="1:14" ht="48" customHeight="1">
      <c r="A57" s="4">
        <v>53</v>
      </c>
      <c r="B57" s="249" t="s">
        <v>37</v>
      </c>
      <c r="C57" s="268">
        <v>348000</v>
      </c>
      <c r="D57" s="267">
        <v>359000</v>
      </c>
      <c r="E57" s="267">
        <v>370000</v>
      </c>
      <c r="F57" s="351">
        <v>374000</v>
      </c>
      <c r="G57" s="267">
        <v>374000</v>
      </c>
      <c r="H57" s="351">
        <v>395000</v>
      </c>
      <c r="I57" s="351">
        <v>367000</v>
      </c>
      <c r="J57" s="351">
        <v>367000</v>
      </c>
      <c r="K57" s="351">
        <v>367000</v>
      </c>
      <c r="L57" s="267">
        <v>367000</v>
      </c>
      <c r="M57" s="420"/>
    </row>
    <row r="58" spans="1:14" ht="47.25" customHeight="1">
      <c r="A58" s="4">
        <v>54</v>
      </c>
      <c r="B58" s="249" t="s">
        <v>504</v>
      </c>
      <c r="C58" s="268">
        <v>213670</v>
      </c>
      <c r="D58" s="267">
        <v>209554</v>
      </c>
      <c r="E58" s="267">
        <v>210000</v>
      </c>
      <c r="F58" s="351">
        <v>274766</v>
      </c>
      <c r="G58" s="267">
        <v>274766</v>
      </c>
      <c r="H58" s="351">
        <v>274766</v>
      </c>
      <c r="I58" s="351">
        <v>274766</v>
      </c>
      <c r="J58" s="351">
        <v>370453</v>
      </c>
      <c r="K58" s="351">
        <v>370453</v>
      </c>
      <c r="L58" s="267">
        <v>370453</v>
      </c>
      <c r="M58" s="420"/>
      <c r="N58" s="420"/>
    </row>
    <row r="59" spans="1:14" ht="36.75" customHeight="1">
      <c r="A59" s="4">
        <v>55</v>
      </c>
      <c r="B59" s="249" t="s">
        <v>242</v>
      </c>
      <c r="C59" s="268">
        <v>0</v>
      </c>
      <c r="D59" s="267">
        <v>100000</v>
      </c>
      <c r="E59" s="267">
        <v>100000</v>
      </c>
      <c r="F59" s="351">
        <v>100000</v>
      </c>
      <c r="G59" s="267">
        <v>100000</v>
      </c>
      <c r="H59" s="351">
        <v>0</v>
      </c>
      <c r="I59" s="351">
        <v>0</v>
      </c>
      <c r="J59" s="351">
        <v>0</v>
      </c>
      <c r="K59" s="351">
        <v>0</v>
      </c>
      <c r="L59" s="267">
        <v>0</v>
      </c>
      <c r="M59" s="420"/>
    </row>
    <row r="60" spans="1:14" ht="50.25" customHeight="1">
      <c r="A60" s="4">
        <v>56</v>
      </c>
      <c r="B60" s="249" t="s">
        <v>413</v>
      </c>
      <c r="C60" s="268"/>
      <c r="D60" s="267"/>
      <c r="E60" s="267"/>
      <c r="F60" s="351">
        <v>30000</v>
      </c>
      <c r="G60" s="267">
        <v>30000</v>
      </c>
      <c r="H60" s="351">
        <v>0</v>
      </c>
      <c r="I60" s="351">
        <v>0</v>
      </c>
      <c r="J60" s="351">
        <v>0</v>
      </c>
      <c r="K60" s="351">
        <v>0</v>
      </c>
      <c r="L60" s="267">
        <v>0</v>
      </c>
      <c r="M60" s="420"/>
    </row>
    <row r="61" spans="1:14" ht="57.75" customHeight="1">
      <c r="A61" s="4">
        <v>57</v>
      </c>
      <c r="B61" s="249" t="s">
        <v>452</v>
      </c>
      <c r="C61" s="268">
        <v>0</v>
      </c>
      <c r="D61" s="267">
        <v>0</v>
      </c>
      <c r="E61" s="267">
        <v>0</v>
      </c>
      <c r="F61" s="351">
        <v>1093</v>
      </c>
      <c r="G61" s="267">
        <v>1093</v>
      </c>
      <c r="H61" s="351">
        <v>0</v>
      </c>
      <c r="I61" s="351">
        <v>53678</v>
      </c>
      <c r="J61" s="351">
        <v>53678</v>
      </c>
      <c r="K61" s="351">
        <v>53678</v>
      </c>
      <c r="L61" s="267">
        <v>53678</v>
      </c>
      <c r="M61" s="420"/>
    </row>
    <row r="62" spans="1:14" ht="35.4" customHeight="1">
      <c r="A62" s="4">
        <v>58</v>
      </c>
      <c r="B62" s="249" t="s">
        <v>269</v>
      </c>
      <c r="C62" s="268">
        <v>72000</v>
      </c>
      <c r="D62" s="267">
        <v>98000</v>
      </c>
      <c r="E62" s="267">
        <v>130000</v>
      </c>
      <c r="F62" s="351">
        <v>130000</v>
      </c>
      <c r="G62" s="267">
        <v>92000</v>
      </c>
      <c r="H62" s="351">
        <v>130000</v>
      </c>
      <c r="I62" s="351">
        <v>130000</v>
      </c>
      <c r="J62" s="351">
        <v>130000</v>
      </c>
      <c r="K62" s="351">
        <v>130000</v>
      </c>
      <c r="L62" s="267">
        <v>130000</v>
      </c>
      <c r="M62" s="420"/>
    </row>
    <row r="63" spans="1:14" ht="25.2" customHeight="1">
      <c r="A63" s="4">
        <v>59</v>
      </c>
      <c r="B63" s="249" t="s">
        <v>23</v>
      </c>
      <c r="C63" s="268"/>
      <c r="D63" s="267">
        <v>0</v>
      </c>
      <c r="E63" s="267">
        <v>1369947</v>
      </c>
      <c r="F63" s="351">
        <v>0</v>
      </c>
      <c r="G63" s="267">
        <v>0</v>
      </c>
      <c r="H63" s="351">
        <v>3890560</v>
      </c>
      <c r="I63" s="351">
        <v>2314882</v>
      </c>
      <c r="J63" s="351">
        <v>1198329</v>
      </c>
      <c r="K63" s="351">
        <v>2954086</v>
      </c>
      <c r="L63" s="267">
        <v>2805137</v>
      </c>
      <c r="M63" s="420"/>
    </row>
    <row r="64" spans="1:14" ht="20.100000000000001" customHeight="1">
      <c r="A64" s="4">
        <v>60</v>
      </c>
      <c r="B64" s="272" t="s">
        <v>24</v>
      </c>
      <c r="C64" s="271">
        <f t="shared" ref="C64:E64" si="13">SUM(C48,C49,C50,C51,C52,C53,C62,C63)</f>
        <v>18243332</v>
      </c>
      <c r="D64" s="271">
        <f t="shared" si="13"/>
        <v>15927438</v>
      </c>
      <c r="E64" s="271">
        <f t="shared" si="13"/>
        <v>19038648</v>
      </c>
      <c r="F64" s="353">
        <f t="shared" ref="F64:L64" si="14">SUM(F48,F49,F50,F51,F52,F53,F62,F63)</f>
        <v>19679353</v>
      </c>
      <c r="G64" s="353">
        <f t="shared" si="14"/>
        <v>17930032</v>
      </c>
      <c r="H64" s="353">
        <f t="shared" si="14"/>
        <v>22715126</v>
      </c>
      <c r="I64" s="353">
        <f t="shared" si="14"/>
        <v>21415126</v>
      </c>
      <c r="J64" s="353">
        <f t="shared" si="14"/>
        <v>21415126</v>
      </c>
      <c r="K64" s="353">
        <f t="shared" si="14"/>
        <v>23202883</v>
      </c>
      <c r="L64" s="353">
        <f t="shared" si="14"/>
        <v>23548873</v>
      </c>
      <c r="M64" s="422"/>
    </row>
    <row r="65" spans="1:13" ht="20.100000000000001" customHeight="1">
      <c r="A65" s="4">
        <v>61</v>
      </c>
      <c r="B65" s="259" t="s">
        <v>54</v>
      </c>
      <c r="C65" s="268">
        <v>1546223</v>
      </c>
      <c r="D65" s="267">
        <v>9769648</v>
      </c>
      <c r="E65" s="267">
        <v>1651000</v>
      </c>
      <c r="F65" s="351">
        <v>1867000</v>
      </c>
      <c r="G65" s="267">
        <v>1820733</v>
      </c>
      <c r="H65" s="351">
        <v>1754000</v>
      </c>
      <c r="I65" s="351">
        <v>1754000</v>
      </c>
      <c r="J65" s="351">
        <v>1884000</v>
      </c>
      <c r="K65" s="351">
        <v>1884000</v>
      </c>
      <c r="L65" s="267">
        <v>1884000</v>
      </c>
      <c r="M65" s="420"/>
    </row>
    <row r="66" spans="1:13" ht="20.100000000000001" customHeight="1">
      <c r="A66" s="4">
        <v>62</v>
      </c>
      <c r="B66" s="259" t="s">
        <v>55</v>
      </c>
      <c r="C66" s="268">
        <v>26818539</v>
      </c>
      <c r="D66" s="267">
        <v>0</v>
      </c>
      <c r="E66" s="267">
        <v>3413000</v>
      </c>
      <c r="F66" s="351">
        <v>21606823</v>
      </c>
      <c r="G66" s="267">
        <v>2571750</v>
      </c>
      <c r="H66" s="351">
        <v>18735073</v>
      </c>
      <c r="I66" s="351">
        <v>19771393</v>
      </c>
      <c r="J66" s="351">
        <v>19771393</v>
      </c>
      <c r="K66" s="351">
        <v>20977893</v>
      </c>
      <c r="L66" s="267">
        <v>20977893</v>
      </c>
      <c r="M66" s="420"/>
    </row>
    <row r="67" spans="1:13" ht="35.1" customHeight="1">
      <c r="A67" s="4">
        <v>63</v>
      </c>
      <c r="B67" s="249" t="s">
        <v>25</v>
      </c>
      <c r="C67" s="268">
        <v>0</v>
      </c>
      <c r="D67" s="267">
        <v>0</v>
      </c>
      <c r="E67" s="267">
        <v>1758</v>
      </c>
      <c r="F67" s="351">
        <v>0</v>
      </c>
      <c r="G67" s="267">
        <v>0</v>
      </c>
      <c r="H67" s="351">
        <v>0</v>
      </c>
      <c r="I67" s="351">
        <v>0</v>
      </c>
      <c r="J67" s="351">
        <v>0</v>
      </c>
      <c r="K67" s="351">
        <v>0</v>
      </c>
      <c r="L67" s="267">
        <v>0</v>
      </c>
      <c r="M67" s="420"/>
    </row>
    <row r="68" spans="1:13" ht="35.1" customHeight="1">
      <c r="A68" s="4">
        <v>64</v>
      </c>
      <c r="B68" s="249" t="s">
        <v>26</v>
      </c>
      <c r="C68" s="268">
        <v>0</v>
      </c>
      <c r="D68" s="267">
        <v>0</v>
      </c>
      <c r="E68" s="267">
        <v>0</v>
      </c>
      <c r="F68" s="351">
        <v>0</v>
      </c>
      <c r="G68" s="267">
        <v>19412</v>
      </c>
      <c r="H68" s="351">
        <v>0</v>
      </c>
      <c r="I68" s="351">
        <v>0</v>
      </c>
      <c r="J68" s="351">
        <v>0</v>
      </c>
      <c r="K68" s="351">
        <v>0</v>
      </c>
      <c r="L68" s="267">
        <v>22479</v>
      </c>
      <c r="M68" s="420"/>
    </row>
    <row r="69" spans="1:13" ht="20.100000000000001" customHeight="1">
      <c r="A69" s="4">
        <v>65</v>
      </c>
      <c r="B69" s="249" t="s">
        <v>27</v>
      </c>
      <c r="C69" s="268">
        <v>0</v>
      </c>
      <c r="D69" s="267">
        <v>0</v>
      </c>
      <c r="E69" s="267">
        <v>11590245</v>
      </c>
      <c r="F69" s="351">
        <v>10842789</v>
      </c>
      <c r="G69" s="267">
        <v>0</v>
      </c>
      <c r="H69" s="351">
        <v>9251030</v>
      </c>
      <c r="I69" s="351">
        <v>9074070</v>
      </c>
      <c r="J69" s="351">
        <v>9214070</v>
      </c>
      <c r="K69" s="351">
        <v>8007540</v>
      </c>
      <c r="L69" s="267">
        <v>5157571</v>
      </c>
      <c r="M69" s="420"/>
    </row>
    <row r="70" spans="1:13" ht="33" customHeight="1">
      <c r="A70" s="4">
        <v>66</v>
      </c>
      <c r="B70" s="239" t="s">
        <v>28</v>
      </c>
      <c r="C70" s="271">
        <f t="shared" ref="C70:L70" si="15">SUM(C65:C69)</f>
        <v>28364762</v>
      </c>
      <c r="D70" s="270">
        <f t="shared" si="15"/>
        <v>9769648</v>
      </c>
      <c r="E70" s="270">
        <f t="shared" si="15"/>
        <v>16656003</v>
      </c>
      <c r="F70" s="352">
        <f t="shared" si="15"/>
        <v>34316612</v>
      </c>
      <c r="G70" s="352">
        <f t="shared" si="15"/>
        <v>4411895</v>
      </c>
      <c r="H70" s="352">
        <f t="shared" si="15"/>
        <v>29740103</v>
      </c>
      <c r="I70" s="352">
        <f t="shared" si="15"/>
        <v>30599463</v>
      </c>
      <c r="J70" s="352">
        <f t="shared" si="15"/>
        <v>30869463</v>
      </c>
      <c r="K70" s="352">
        <f t="shared" si="15"/>
        <v>30869433</v>
      </c>
      <c r="L70" s="352">
        <f t="shared" si="15"/>
        <v>28041943</v>
      </c>
      <c r="M70" s="421"/>
    </row>
    <row r="71" spans="1:13" s="431" customFormat="1" ht="18.75" customHeight="1">
      <c r="A71" s="515">
        <v>67</v>
      </c>
      <c r="B71" s="524" t="s">
        <v>270</v>
      </c>
      <c r="C71" s="517">
        <f>SUM(C64,C70)</f>
        <v>46608094</v>
      </c>
      <c r="D71" s="518">
        <f t="shared" ref="D71:L71" si="16">D64+D70</f>
        <v>25697086</v>
      </c>
      <c r="E71" s="518">
        <f t="shared" si="16"/>
        <v>35694651</v>
      </c>
      <c r="F71" s="519">
        <f t="shared" si="16"/>
        <v>53995965</v>
      </c>
      <c r="G71" s="519">
        <f t="shared" si="16"/>
        <v>22341927</v>
      </c>
      <c r="H71" s="519">
        <f t="shared" si="16"/>
        <v>52455229</v>
      </c>
      <c r="I71" s="519">
        <f t="shared" si="16"/>
        <v>52014589</v>
      </c>
      <c r="J71" s="519">
        <f t="shared" si="16"/>
        <v>52284589</v>
      </c>
      <c r="K71" s="519">
        <f t="shared" si="16"/>
        <v>54072316</v>
      </c>
      <c r="L71" s="519">
        <f t="shared" si="16"/>
        <v>51590816</v>
      </c>
      <c r="M71" s="520"/>
    </row>
    <row r="72" spans="1:13" ht="19.5" hidden="1" customHeight="1">
      <c r="A72" s="4">
        <v>66</v>
      </c>
      <c r="B72" s="272" t="s">
        <v>66</v>
      </c>
      <c r="C72" s="268"/>
      <c r="D72" s="267"/>
      <c r="E72" s="267"/>
      <c r="F72" s="351"/>
      <c r="G72" s="267"/>
      <c r="H72" s="351"/>
      <c r="I72" s="351"/>
      <c r="J72" s="351"/>
      <c r="K72" s="351"/>
      <c r="L72" s="267"/>
      <c r="M72" s="420"/>
    </row>
    <row r="73" spans="1:13" ht="19.5" hidden="1" customHeight="1">
      <c r="A73" s="4">
        <v>67</v>
      </c>
      <c r="B73" s="261" t="s">
        <v>29</v>
      </c>
      <c r="C73" s="268"/>
      <c r="D73" s="267"/>
      <c r="E73" s="267"/>
      <c r="F73" s="351"/>
      <c r="G73" s="267"/>
      <c r="H73" s="351"/>
      <c r="I73" s="351"/>
      <c r="J73" s="351"/>
      <c r="K73" s="351"/>
      <c r="L73" s="267"/>
      <c r="M73" s="420"/>
    </row>
    <row r="74" spans="1:13" ht="31.5" customHeight="1">
      <c r="A74" s="4">
        <v>68</v>
      </c>
      <c r="B74" s="261" t="s">
        <v>111</v>
      </c>
      <c r="C74" s="268">
        <v>485308</v>
      </c>
      <c r="D74" s="267">
        <v>437372</v>
      </c>
      <c r="E74" s="267">
        <v>452133</v>
      </c>
      <c r="F74" s="351">
        <v>452133</v>
      </c>
      <c r="G74" s="267">
        <v>452133</v>
      </c>
      <c r="H74" s="351">
        <v>483407</v>
      </c>
      <c r="I74" s="351">
        <v>483407</v>
      </c>
      <c r="J74" s="351">
        <v>483407</v>
      </c>
      <c r="K74" s="351">
        <v>483407</v>
      </c>
      <c r="L74" s="267">
        <v>483407</v>
      </c>
      <c r="M74" s="420"/>
    </row>
    <row r="75" spans="1:13" s="431" customFormat="1" ht="20.25" customHeight="1">
      <c r="A75" s="515">
        <v>69</v>
      </c>
      <c r="B75" s="516" t="s">
        <v>31</v>
      </c>
      <c r="C75" s="517">
        <f t="shared" ref="C75:E75" si="17">SUM(C74)</f>
        <v>485308</v>
      </c>
      <c r="D75" s="518">
        <f t="shared" si="17"/>
        <v>437372</v>
      </c>
      <c r="E75" s="518">
        <f t="shared" si="17"/>
        <v>452133</v>
      </c>
      <c r="F75" s="519">
        <f t="shared" ref="F75:L75" si="18">SUM(F74)</f>
        <v>452133</v>
      </c>
      <c r="G75" s="519">
        <f t="shared" si="18"/>
        <v>452133</v>
      </c>
      <c r="H75" s="519">
        <f t="shared" si="18"/>
        <v>483407</v>
      </c>
      <c r="I75" s="519">
        <f t="shared" si="18"/>
        <v>483407</v>
      </c>
      <c r="J75" s="519">
        <f t="shared" si="18"/>
        <v>483407</v>
      </c>
      <c r="K75" s="519">
        <f t="shared" si="18"/>
        <v>483407</v>
      </c>
      <c r="L75" s="519">
        <f t="shared" si="18"/>
        <v>483407</v>
      </c>
      <c r="M75" s="520"/>
    </row>
    <row r="76" spans="1:13" s="431" customFormat="1" ht="26.25" customHeight="1">
      <c r="A76" s="515">
        <v>70</v>
      </c>
      <c r="B76" s="521" t="s">
        <v>32</v>
      </c>
      <c r="C76" s="522">
        <f>SUM(C71,C75)</f>
        <v>47093402</v>
      </c>
      <c r="D76" s="523">
        <f t="shared" ref="D76:L76" si="19">D71+D75</f>
        <v>26134458</v>
      </c>
      <c r="E76" s="518">
        <f t="shared" si="19"/>
        <v>36146784</v>
      </c>
      <c r="F76" s="519">
        <f t="shared" si="19"/>
        <v>54448098</v>
      </c>
      <c r="G76" s="519">
        <f t="shared" si="19"/>
        <v>22794060</v>
      </c>
      <c r="H76" s="519">
        <f t="shared" si="19"/>
        <v>52938636</v>
      </c>
      <c r="I76" s="519">
        <f t="shared" si="19"/>
        <v>52497996</v>
      </c>
      <c r="J76" s="519">
        <f t="shared" si="19"/>
        <v>52767996</v>
      </c>
      <c r="K76" s="519">
        <f t="shared" si="19"/>
        <v>54555723</v>
      </c>
      <c r="L76" s="519">
        <f t="shared" si="19"/>
        <v>52074223</v>
      </c>
      <c r="M76" s="520"/>
    </row>
    <row r="77" spans="1:13" ht="20.100000000000001" customHeight="1">
      <c r="A77" s="127"/>
      <c r="B77" s="7"/>
      <c r="C77" s="171"/>
      <c r="D77" s="7"/>
    </row>
    <row r="78" spans="1:13">
      <c r="A78" s="6"/>
      <c r="B78" s="172"/>
      <c r="C78" s="7"/>
      <c r="D78" s="7"/>
    </row>
    <row r="79" spans="1:13">
      <c r="A79" s="6"/>
      <c r="B79" s="7"/>
    </row>
    <row r="80" spans="1:13">
      <c r="A80" s="6"/>
      <c r="B80" s="7"/>
    </row>
    <row r="81" spans="2:2">
      <c r="B81" s="7"/>
    </row>
  </sheetData>
  <mergeCells count="2">
    <mergeCell ref="B1:L1"/>
    <mergeCell ref="A2:L3"/>
  </mergeCells>
  <pageMargins left="0.7" right="0.7" top="0.75" bottom="0.75" header="0.3" footer="0.3"/>
  <pageSetup paperSize="9" scale="47" orientation="portrait" r:id="rId1"/>
  <rowBreaks count="1" manualBreakCount="1">
    <brk id="46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A26"/>
  <sheetViews>
    <sheetView topLeftCell="I1" zoomScaleNormal="100" workbookViewId="0">
      <selection activeCell="B2" sqref="B2:U2"/>
    </sheetView>
  </sheetViews>
  <sheetFormatPr defaultRowHeight="14.4"/>
  <cols>
    <col min="1" max="1" width="5.109375" style="88" customWidth="1"/>
    <col min="2" max="2" width="29.109375" style="89" customWidth="1"/>
    <col min="3" max="3" width="14.5546875" style="88" customWidth="1"/>
    <col min="4" max="4" width="14.5546875" style="88" hidden="1" customWidth="1"/>
    <col min="5" max="5" width="16.6640625" style="88" hidden="1" customWidth="1"/>
    <col min="6" max="11" width="16.6640625" style="88" customWidth="1"/>
    <col min="12" max="12" width="29.6640625" style="88" customWidth="1"/>
    <col min="13" max="13" width="15.33203125" style="88" customWidth="1"/>
    <col min="14" max="14" width="12.88671875" style="88" hidden="1" customWidth="1"/>
    <col min="15" max="15" width="17" style="88" hidden="1" customWidth="1"/>
    <col min="16" max="21" width="17" style="88" customWidth="1"/>
    <col min="22" max="261" width="9.109375" style="88" customWidth="1"/>
    <col min="263" max="263" width="4.109375" customWidth="1"/>
    <col min="264" max="264" width="30.33203125" customWidth="1"/>
    <col min="265" max="265" width="12.5546875" customWidth="1"/>
    <col min="266" max="266" width="12.6640625" customWidth="1"/>
    <col min="267" max="267" width="12.88671875" customWidth="1"/>
    <col min="268" max="268" width="30.33203125" customWidth="1"/>
    <col min="269" max="269" width="12.6640625" customWidth="1"/>
    <col min="270" max="270" width="11.33203125" customWidth="1"/>
    <col min="271" max="271" width="0" hidden="1" customWidth="1"/>
    <col min="272" max="272" width="13.5546875" customWidth="1"/>
    <col min="273" max="517" width="9.109375" customWidth="1"/>
    <col min="519" max="519" width="4.109375" customWidth="1"/>
    <col min="520" max="520" width="30.33203125" customWidth="1"/>
    <col min="521" max="521" width="12.5546875" customWidth="1"/>
    <col min="522" max="522" width="12.6640625" customWidth="1"/>
    <col min="523" max="523" width="12.88671875" customWidth="1"/>
    <col min="524" max="524" width="30.33203125" customWidth="1"/>
    <col min="525" max="525" width="12.6640625" customWidth="1"/>
    <col min="526" max="526" width="11.33203125" customWidth="1"/>
    <col min="527" max="527" width="0" hidden="1" customWidth="1"/>
    <col min="528" max="528" width="13.5546875" customWidth="1"/>
    <col min="529" max="773" width="9.109375" customWidth="1"/>
    <col min="775" max="775" width="4.109375" customWidth="1"/>
    <col min="776" max="776" width="30.33203125" customWidth="1"/>
    <col min="777" max="777" width="12.5546875" customWidth="1"/>
    <col min="778" max="778" width="12.6640625" customWidth="1"/>
    <col min="779" max="779" width="12.88671875" customWidth="1"/>
    <col min="780" max="780" width="30.33203125" customWidth="1"/>
    <col min="781" max="781" width="12.6640625" customWidth="1"/>
    <col min="782" max="782" width="11.33203125" customWidth="1"/>
    <col min="783" max="783" width="0" hidden="1" customWidth="1"/>
    <col min="784" max="784" width="13.5546875" customWidth="1"/>
    <col min="785" max="1029" width="9.109375" customWidth="1"/>
    <col min="1031" max="1031" width="4.109375" customWidth="1"/>
    <col min="1032" max="1032" width="30.33203125" customWidth="1"/>
    <col min="1033" max="1033" width="12.5546875" customWidth="1"/>
    <col min="1034" max="1034" width="12.6640625" customWidth="1"/>
    <col min="1035" max="1035" width="12.88671875" customWidth="1"/>
    <col min="1036" max="1036" width="30.33203125" customWidth="1"/>
    <col min="1037" max="1037" width="12.6640625" customWidth="1"/>
    <col min="1038" max="1038" width="11.33203125" customWidth="1"/>
    <col min="1039" max="1039" width="0" hidden="1" customWidth="1"/>
    <col min="1040" max="1040" width="13.5546875" customWidth="1"/>
    <col min="1041" max="1285" width="9.109375" customWidth="1"/>
    <col min="1287" max="1287" width="4.109375" customWidth="1"/>
    <col min="1288" max="1288" width="30.33203125" customWidth="1"/>
    <col min="1289" max="1289" width="12.5546875" customWidth="1"/>
    <col min="1290" max="1290" width="12.6640625" customWidth="1"/>
    <col min="1291" max="1291" width="12.88671875" customWidth="1"/>
    <col min="1292" max="1292" width="30.33203125" customWidth="1"/>
    <col min="1293" max="1293" width="12.6640625" customWidth="1"/>
    <col min="1294" max="1294" width="11.33203125" customWidth="1"/>
    <col min="1295" max="1295" width="0" hidden="1" customWidth="1"/>
    <col min="1296" max="1296" width="13.5546875" customWidth="1"/>
    <col min="1297" max="1541" width="9.109375" customWidth="1"/>
    <col min="1543" max="1543" width="4.109375" customWidth="1"/>
    <col min="1544" max="1544" width="30.33203125" customWidth="1"/>
    <col min="1545" max="1545" width="12.5546875" customWidth="1"/>
    <col min="1546" max="1546" width="12.6640625" customWidth="1"/>
    <col min="1547" max="1547" width="12.88671875" customWidth="1"/>
    <col min="1548" max="1548" width="30.33203125" customWidth="1"/>
    <col min="1549" max="1549" width="12.6640625" customWidth="1"/>
    <col min="1550" max="1550" width="11.33203125" customWidth="1"/>
    <col min="1551" max="1551" width="0" hidden="1" customWidth="1"/>
    <col min="1552" max="1552" width="13.5546875" customWidth="1"/>
    <col min="1553" max="1797" width="9.109375" customWidth="1"/>
    <col min="1799" max="1799" width="4.109375" customWidth="1"/>
    <col min="1800" max="1800" width="30.33203125" customWidth="1"/>
    <col min="1801" max="1801" width="12.5546875" customWidth="1"/>
    <col min="1802" max="1802" width="12.6640625" customWidth="1"/>
    <col min="1803" max="1803" width="12.88671875" customWidth="1"/>
    <col min="1804" max="1804" width="30.33203125" customWidth="1"/>
    <col min="1805" max="1805" width="12.6640625" customWidth="1"/>
    <col min="1806" max="1806" width="11.33203125" customWidth="1"/>
    <col min="1807" max="1807" width="0" hidden="1" customWidth="1"/>
    <col min="1808" max="1808" width="13.5546875" customWidth="1"/>
    <col min="1809" max="2053" width="9.109375" customWidth="1"/>
    <col min="2055" max="2055" width="4.109375" customWidth="1"/>
    <col min="2056" max="2056" width="30.33203125" customWidth="1"/>
    <col min="2057" max="2057" width="12.5546875" customWidth="1"/>
    <col min="2058" max="2058" width="12.6640625" customWidth="1"/>
    <col min="2059" max="2059" width="12.88671875" customWidth="1"/>
    <col min="2060" max="2060" width="30.33203125" customWidth="1"/>
    <col min="2061" max="2061" width="12.6640625" customWidth="1"/>
    <col min="2062" max="2062" width="11.33203125" customWidth="1"/>
    <col min="2063" max="2063" width="0" hidden="1" customWidth="1"/>
    <col min="2064" max="2064" width="13.5546875" customWidth="1"/>
    <col min="2065" max="2309" width="9.109375" customWidth="1"/>
    <col min="2311" max="2311" width="4.109375" customWidth="1"/>
    <col min="2312" max="2312" width="30.33203125" customWidth="1"/>
    <col min="2313" max="2313" width="12.5546875" customWidth="1"/>
    <col min="2314" max="2314" width="12.6640625" customWidth="1"/>
    <col min="2315" max="2315" width="12.88671875" customWidth="1"/>
    <col min="2316" max="2316" width="30.33203125" customWidth="1"/>
    <col min="2317" max="2317" width="12.6640625" customWidth="1"/>
    <col min="2318" max="2318" width="11.33203125" customWidth="1"/>
    <col min="2319" max="2319" width="0" hidden="1" customWidth="1"/>
    <col min="2320" max="2320" width="13.5546875" customWidth="1"/>
    <col min="2321" max="2565" width="9.109375" customWidth="1"/>
    <col min="2567" max="2567" width="4.109375" customWidth="1"/>
    <col min="2568" max="2568" width="30.33203125" customWidth="1"/>
    <col min="2569" max="2569" width="12.5546875" customWidth="1"/>
    <col min="2570" max="2570" width="12.6640625" customWidth="1"/>
    <col min="2571" max="2571" width="12.88671875" customWidth="1"/>
    <col min="2572" max="2572" width="30.33203125" customWidth="1"/>
    <col min="2573" max="2573" width="12.6640625" customWidth="1"/>
    <col min="2574" max="2574" width="11.33203125" customWidth="1"/>
    <col min="2575" max="2575" width="0" hidden="1" customWidth="1"/>
    <col min="2576" max="2576" width="13.5546875" customWidth="1"/>
    <col min="2577" max="2821" width="9.109375" customWidth="1"/>
    <col min="2823" max="2823" width="4.109375" customWidth="1"/>
    <col min="2824" max="2824" width="30.33203125" customWidth="1"/>
    <col min="2825" max="2825" width="12.5546875" customWidth="1"/>
    <col min="2826" max="2826" width="12.6640625" customWidth="1"/>
    <col min="2827" max="2827" width="12.88671875" customWidth="1"/>
    <col min="2828" max="2828" width="30.33203125" customWidth="1"/>
    <col min="2829" max="2829" width="12.6640625" customWidth="1"/>
    <col min="2830" max="2830" width="11.33203125" customWidth="1"/>
    <col min="2831" max="2831" width="0" hidden="1" customWidth="1"/>
    <col min="2832" max="2832" width="13.5546875" customWidth="1"/>
    <col min="2833" max="3077" width="9.109375" customWidth="1"/>
    <col min="3079" max="3079" width="4.109375" customWidth="1"/>
    <col min="3080" max="3080" width="30.33203125" customWidth="1"/>
    <col min="3081" max="3081" width="12.5546875" customWidth="1"/>
    <col min="3082" max="3082" width="12.6640625" customWidth="1"/>
    <col min="3083" max="3083" width="12.88671875" customWidth="1"/>
    <col min="3084" max="3084" width="30.33203125" customWidth="1"/>
    <col min="3085" max="3085" width="12.6640625" customWidth="1"/>
    <col min="3086" max="3086" width="11.33203125" customWidth="1"/>
    <col min="3087" max="3087" width="0" hidden="1" customWidth="1"/>
    <col min="3088" max="3088" width="13.5546875" customWidth="1"/>
    <col min="3089" max="3333" width="9.109375" customWidth="1"/>
    <col min="3335" max="3335" width="4.109375" customWidth="1"/>
    <col min="3336" max="3336" width="30.33203125" customWidth="1"/>
    <col min="3337" max="3337" width="12.5546875" customWidth="1"/>
    <col min="3338" max="3338" width="12.6640625" customWidth="1"/>
    <col min="3339" max="3339" width="12.88671875" customWidth="1"/>
    <col min="3340" max="3340" width="30.33203125" customWidth="1"/>
    <col min="3341" max="3341" width="12.6640625" customWidth="1"/>
    <col min="3342" max="3342" width="11.33203125" customWidth="1"/>
    <col min="3343" max="3343" width="0" hidden="1" customWidth="1"/>
    <col min="3344" max="3344" width="13.5546875" customWidth="1"/>
    <col min="3345" max="3589" width="9.109375" customWidth="1"/>
    <col min="3591" max="3591" width="4.109375" customWidth="1"/>
    <col min="3592" max="3592" width="30.33203125" customWidth="1"/>
    <col min="3593" max="3593" width="12.5546875" customWidth="1"/>
    <col min="3594" max="3594" width="12.6640625" customWidth="1"/>
    <col min="3595" max="3595" width="12.88671875" customWidth="1"/>
    <col min="3596" max="3596" width="30.33203125" customWidth="1"/>
    <col min="3597" max="3597" width="12.6640625" customWidth="1"/>
    <col min="3598" max="3598" width="11.33203125" customWidth="1"/>
    <col min="3599" max="3599" width="0" hidden="1" customWidth="1"/>
    <col min="3600" max="3600" width="13.5546875" customWidth="1"/>
    <col min="3601" max="3845" width="9.109375" customWidth="1"/>
    <col min="3847" max="3847" width="4.109375" customWidth="1"/>
    <col min="3848" max="3848" width="30.33203125" customWidth="1"/>
    <col min="3849" max="3849" width="12.5546875" customWidth="1"/>
    <col min="3850" max="3850" width="12.6640625" customWidth="1"/>
    <col min="3851" max="3851" width="12.88671875" customWidth="1"/>
    <col min="3852" max="3852" width="30.33203125" customWidth="1"/>
    <col min="3853" max="3853" width="12.6640625" customWidth="1"/>
    <col min="3854" max="3854" width="11.33203125" customWidth="1"/>
    <col min="3855" max="3855" width="0" hidden="1" customWidth="1"/>
    <col min="3856" max="3856" width="13.5546875" customWidth="1"/>
    <col min="3857" max="4101" width="9.109375" customWidth="1"/>
    <col min="4103" max="4103" width="4.109375" customWidth="1"/>
    <col min="4104" max="4104" width="30.33203125" customWidth="1"/>
    <col min="4105" max="4105" width="12.5546875" customWidth="1"/>
    <col min="4106" max="4106" width="12.6640625" customWidth="1"/>
    <col min="4107" max="4107" width="12.88671875" customWidth="1"/>
    <col min="4108" max="4108" width="30.33203125" customWidth="1"/>
    <col min="4109" max="4109" width="12.6640625" customWidth="1"/>
    <col min="4110" max="4110" width="11.33203125" customWidth="1"/>
    <col min="4111" max="4111" width="0" hidden="1" customWidth="1"/>
    <col min="4112" max="4112" width="13.5546875" customWidth="1"/>
    <col min="4113" max="4357" width="9.109375" customWidth="1"/>
    <col min="4359" max="4359" width="4.109375" customWidth="1"/>
    <col min="4360" max="4360" width="30.33203125" customWidth="1"/>
    <col min="4361" max="4361" width="12.5546875" customWidth="1"/>
    <col min="4362" max="4362" width="12.6640625" customWidth="1"/>
    <col min="4363" max="4363" width="12.88671875" customWidth="1"/>
    <col min="4364" max="4364" width="30.33203125" customWidth="1"/>
    <col min="4365" max="4365" width="12.6640625" customWidth="1"/>
    <col min="4366" max="4366" width="11.33203125" customWidth="1"/>
    <col min="4367" max="4367" width="0" hidden="1" customWidth="1"/>
    <col min="4368" max="4368" width="13.5546875" customWidth="1"/>
    <col min="4369" max="4613" width="9.109375" customWidth="1"/>
    <col min="4615" max="4615" width="4.109375" customWidth="1"/>
    <col min="4616" max="4616" width="30.33203125" customWidth="1"/>
    <col min="4617" max="4617" width="12.5546875" customWidth="1"/>
    <col min="4618" max="4618" width="12.6640625" customWidth="1"/>
    <col min="4619" max="4619" width="12.88671875" customWidth="1"/>
    <col min="4620" max="4620" width="30.33203125" customWidth="1"/>
    <col min="4621" max="4621" width="12.6640625" customWidth="1"/>
    <col min="4622" max="4622" width="11.33203125" customWidth="1"/>
    <col min="4623" max="4623" width="0" hidden="1" customWidth="1"/>
    <col min="4624" max="4624" width="13.5546875" customWidth="1"/>
    <col min="4625" max="4869" width="9.109375" customWidth="1"/>
    <col min="4871" max="4871" width="4.109375" customWidth="1"/>
    <col min="4872" max="4872" width="30.33203125" customWidth="1"/>
    <col min="4873" max="4873" width="12.5546875" customWidth="1"/>
    <col min="4874" max="4874" width="12.6640625" customWidth="1"/>
    <col min="4875" max="4875" width="12.88671875" customWidth="1"/>
    <col min="4876" max="4876" width="30.33203125" customWidth="1"/>
    <col min="4877" max="4877" width="12.6640625" customWidth="1"/>
    <col min="4878" max="4878" width="11.33203125" customWidth="1"/>
    <col min="4879" max="4879" width="0" hidden="1" customWidth="1"/>
    <col min="4880" max="4880" width="13.5546875" customWidth="1"/>
    <col min="4881" max="5125" width="9.109375" customWidth="1"/>
    <col min="5127" max="5127" width="4.109375" customWidth="1"/>
    <col min="5128" max="5128" width="30.33203125" customWidth="1"/>
    <col min="5129" max="5129" width="12.5546875" customWidth="1"/>
    <col min="5130" max="5130" width="12.6640625" customWidth="1"/>
    <col min="5131" max="5131" width="12.88671875" customWidth="1"/>
    <col min="5132" max="5132" width="30.33203125" customWidth="1"/>
    <col min="5133" max="5133" width="12.6640625" customWidth="1"/>
    <col min="5134" max="5134" width="11.33203125" customWidth="1"/>
    <col min="5135" max="5135" width="0" hidden="1" customWidth="1"/>
    <col min="5136" max="5136" width="13.5546875" customWidth="1"/>
    <col min="5137" max="5381" width="9.109375" customWidth="1"/>
    <col min="5383" max="5383" width="4.109375" customWidth="1"/>
    <col min="5384" max="5384" width="30.33203125" customWidth="1"/>
    <col min="5385" max="5385" width="12.5546875" customWidth="1"/>
    <col min="5386" max="5386" width="12.6640625" customWidth="1"/>
    <col min="5387" max="5387" width="12.88671875" customWidth="1"/>
    <col min="5388" max="5388" width="30.33203125" customWidth="1"/>
    <col min="5389" max="5389" width="12.6640625" customWidth="1"/>
    <col min="5390" max="5390" width="11.33203125" customWidth="1"/>
    <col min="5391" max="5391" width="0" hidden="1" customWidth="1"/>
    <col min="5392" max="5392" width="13.5546875" customWidth="1"/>
    <col min="5393" max="5637" width="9.109375" customWidth="1"/>
    <col min="5639" max="5639" width="4.109375" customWidth="1"/>
    <col min="5640" max="5640" width="30.33203125" customWidth="1"/>
    <col min="5641" max="5641" width="12.5546875" customWidth="1"/>
    <col min="5642" max="5642" width="12.6640625" customWidth="1"/>
    <col min="5643" max="5643" width="12.88671875" customWidth="1"/>
    <col min="5644" max="5644" width="30.33203125" customWidth="1"/>
    <col min="5645" max="5645" width="12.6640625" customWidth="1"/>
    <col min="5646" max="5646" width="11.33203125" customWidth="1"/>
    <col min="5647" max="5647" width="0" hidden="1" customWidth="1"/>
    <col min="5648" max="5648" width="13.5546875" customWidth="1"/>
    <col min="5649" max="5893" width="9.109375" customWidth="1"/>
    <col min="5895" max="5895" width="4.109375" customWidth="1"/>
    <col min="5896" max="5896" width="30.33203125" customWidth="1"/>
    <col min="5897" max="5897" width="12.5546875" customWidth="1"/>
    <col min="5898" max="5898" width="12.6640625" customWidth="1"/>
    <col min="5899" max="5899" width="12.88671875" customWidth="1"/>
    <col min="5900" max="5900" width="30.33203125" customWidth="1"/>
    <col min="5901" max="5901" width="12.6640625" customWidth="1"/>
    <col min="5902" max="5902" width="11.33203125" customWidth="1"/>
    <col min="5903" max="5903" width="0" hidden="1" customWidth="1"/>
    <col min="5904" max="5904" width="13.5546875" customWidth="1"/>
    <col min="5905" max="6149" width="9.109375" customWidth="1"/>
    <col min="6151" max="6151" width="4.109375" customWidth="1"/>
    <col min="6152" max="6152" width="30.33203125" customWidth="1"/>
    <col min="6153" max="6153" width="12.5546875" customWidth="1"/>
    <col min="6154" max="6154" width="12.6640625" customWidth="1"/>
    <col min="6155" max="6155" width="12.88671875" customWidth="1"/>
    <col min="6156" max="6156" width="30.33203125" customWidth="1"/>
    <col min="6157" max="6157" width="12.6640625" customWidth="1"/>
    <col min="6158" max="6158" width="11.33203125" customWidth="1"/>
    <col min="6159" max="6159" width="0" hidden="1" customWidth="1"/>
    <col min="6160" max="6160" width="13.5546875" customWidth="1"/>
    <col min="6161" max="6405" width="9.109375" customWidth="1"/>
    <col min="6407" max="6407" width="4.109375" customWidth="1"/>
    <col min="6408" max="6408" width="30.33203125" customWidth="1"/>
    <col min="6409" max="6409" width="12.5546875" customWidth="1"/>
    <col min="6410" max="6410" width="12.6640625" customWidth="1"/>
    <col min="6411" max="6411" width="12.88671875" customWidth="1"/>
    <col min="6412" max="6412" width="30.33203125" customWidth="1"/>
    <col min="6413" max="6413" width="12.6640625" customWidth="1"/>
    <col min="6414" max="6414" width="11.33203125" customWidth="1"/>
    <col min="6415" max="6415" width="0" hidden="1" customWidth="1"/>
    <col min="6416" max="6416" width="13.5546875" customWidth="1"/>
    <col min="6417" max="6661" width="9.109375" customWidth="1"/>
    <col min="6663" max="6663" width="4.109375" customWidth="1"/>
    <col min="6664" max="6664" width="30.33203125" customWidth="1"/>
    <col min="6665" max="6665" width="12.5546875" customWidth="1"/>
    <col min="6666" max="6666" width="12.6640625" customWidth="1"/>
    <col min="6667" max="6667" width="12.88671875" customWidth="1"/>
    <col min="6668" max="6668" width="30.33203125" customWidth="1"/>
    <col min="6669" max="6669" width="12.6640625" customWidth="1"/>
    <col min="6670" max="6670" width="11.33203125" customWidth="1"/>
    <col min="6671" max="6671" width="0" hidden="1" customWidth="1"/>
    <col min="6672" max="6672" width="13.5546875" customWidth="1"/>
    <col min="6673" max="6917" width="9.109375" customWidth="1"/>
    <col min="6919" max="6919" width="4.109375" customWidth="1"/>
    <col min="6920" max="6920" width="30.33203125" customWidth="1"/>
    <col min="6921" max="6921" width="12.5546875" customWidth="1"/>
    <col min="6922" max="6922" width="12.6640625" customWidth="1"/>
    <col min="6923" max="6923" width="12.88671875" customWidth="1"/>
    <col min="6924" max="6924" width="30.33203125" customWidth="1"/>
    <col min="6925" max="6925" width="12.6640625" customWidth="1"/>
    <col min="6926" max="6926" width="11.33203125" customWidth="1"/>
    <col min="6927" max="6927" width="0" hidden="1" customWidth="1"/>
    <col min="6928" max="6928" width="13.5546875" customWidth="1"/>
    <col min="6929" max="7173" width="9.109375" customWidth="1"/>
    <col min="7175" max="7175" width="4.109375" customWidth="1"/>
    <col min="7176" max="7176" width="30.33203125" customWidth="1"/>
    <col min="7177" max="7177" width="12.5546875" customWidth="1"/>
    <col min="7178" max="7178" width="12.6640625" customWidth="1"/>
    <col min="7179" max="7179" width="12.88671875" customWidth="1"/>
    <col min="7180" max="7180" width="30.33203125" customWidth="1"/>
    <col min="7181" max="7181" width="12.6640625" customWidth="1"/>
    <col min="7182" max="7182" width="11.33203125" customWidth="1"/>
    <col min="7183" max="7183" width="0" hidden="1" customWidth="1"/>
    <col min="7184" max="7184" width="13.5546875" customWidth="1"/>
    <col min="7185" max="7429" width="9.109375" customWidth="1"/>
    <col min="7431" max="7431" width="4.109375" customWidth="1"/>
    <col min="7432" max="7432" width="30.33203125" customWidth="1"/>
    <col min="7433" max="7433" width="12.5546875" customWidth="1"/>
    <col min="7434" max="7434" width="12.6640625" customWidth="1"/>
    <col min="7435" max="7435" width="12.88671875" customWidth="1"/>
    <col min="7436" max="7436" width="30.33203125" customWidth="1"/>
    <col min="7437" max="7437" width="12.6640625" customWidth="1"/>
    <col min="7438" max="7438" width="11.33203125" customWidth="1"/>
    <col min="7439" max="7439" width="0" hidden="1" customWidth="1"/>
    <col min="7440" max="7440" width="13.5546875" customWidth="1"/>
    <col min="7441" max="7685" width="9.109375" customWidth="1"/>
    <col min="7687" max="7687" width="4.109375" customWidth="1"/>
    <col min="7688" max="7688" width="30.33203125" customWidth="1"/>
    <col min="7689" max="7689" width="12.5546875" customWidth="1"/>
    <col min="7690" max="7690" width="12.6640625" customWidth="1"/>
    <col min="7691" max="7691" width="12.88671875" customWidth="1"/>
    <col min="7692" max="7692" width="30.33203125" customWidth="1"/>
    <col min="7693" max="7693" width="12.6640625" customWidth="1"/>
    <col min="7694" max="7694" width="11.33203125" customWidth="1"/>
    <col min="7695" max="7695" width="0" hidden="1" customWidth="1"/>
    <col min="7696" max="7696" width="13.5546875" customWidth="1"/>
    <col min="7697" max="7941" width="9.109375" customWidth="1"/>
    <col min="7943" max="7943" width="4.109375" customWidth="1"/>
    <col min="7944" max="7944" width="30.33203125" customWidth="1"/>
    <col min="7945" max="7945" width="12.5546875" customWidth="1"/>
    <col min="7946" max="7946" width="12.6640625" customWidth="1"/>
    <col min="7947" max="7947" width="12.88671875" customWidth="1"/>
    <col min="7948" max="7948" width="30.33203125" customWidth="1"/>
    <col min="7949" max="7949" width="12.6640625" customWidth="1"/>
    <col min="7950" max="7950" width="11.33203125" customWidth="1"/>
    <col min="7951" max="7951" width="0" hidden="1" customWidth="1"/>
    <col min="7952" max="7952" width="13.5546875" customWidth="1"/>
    <col min="7953" max="8197" width="9.109375" customWidth="1"/>
    <col min="8199" max="8199" width="4.109375" customWidth="1"/>
    <col min="8200" max="8200" width="30.33203125" customWidth="1"/>
    <col min="8201" max="8201" width="12.5546875" customWidth="1"/>
    <col min="8202" max="8202" width="12.6640625" customWidth="1"/>
    <col min="8203" max="8203" width="12.88671875" customWidth="1"/>
    <col min="8204" max="8204" width="30.33203125" customWidth="1"/>
    <col min="8205" max="8205" width="12.6640625" customWidth="1"/>
    <col min="8206" max="8206" width="11.33203125" customWidth="1"/>
    <col min="8207" max="8207" width="0" hidden="1" customWidth="1"/>
    <col min="8208" max="8208" width="13.5546875" customWidth="1"/>
    <col min="8209" max="8453" width="9.109375" customWidth="1"/>
    <col min="8455" max="8455" width="4.109375" customWidth="1"/>
    <col min="8456" max="8456" width="30.33203125" customWidth="1"/>
    <col min="8457" max="8457" width="12.5546875" customWidth="1"/>
    <col min="8458" max="8458" width="12.6640625" customWidth="1"/>
    <col min="8459" max="8459" width="12.88671875" customWidth="1"/>
    <col min="8460" max="8460" width="30.33203125" customWidth="1"/>
    <col min="8461" max="8461" width="12.6640625" customWidth="1"/>
    <col min="8462" max="8462" width="11.33203125" customWidth="1"/>
    <col min="8463" max="8463" width="0" hidden="1" customWidth="1"/>
    <col min="8464" max="8464" width="13.5546875" customWidth="1"/>
    <col min="8465" max="8709" width="9.109375" customWidth="1"/>
    <col min="8711" max="8711" width="4.109375" customWidth="1"/>
    <col min="8712" max="8712" width="30.33203125" customWidth="1"/>
    <col min="8713" max="8713" width="12.5546875" customWidth="1"/>
    <col min="8714" max="8714" width="12.6640625" customWidth="1"/>
    <col min="8715" max="8715" width="12.88671875" customWidth="1"/>
    <col min="8716" max="8716" width="30.33203125" customWidth="1"/>
    <col min="8717" max="8717" width="12.6640625" customWidth="1"/>
    <col min="8718" max="8718" width="11.33203125" customWidth="1"/>
    <col min="8719" max="8719" width="0" hidden="1" customWidth="1"/>
    <col min="8720" max="8720" width="13.5546875" customWidth="1"/>
    <col min="8721" max="8965" width="9.109375" customWidth="1"/>
    <col min="8967" max="8967" width="4.109375" customWidth="1"/>
    <col min="8968" max="8968" width="30.33203125" customWidth="1"/>
    <col min="8969" max="8969" width="12.5546875" customWidth="1"/>
    <col min="8970" max="8970" width="12.6640625" customWidth="1"/>
    <col min="8971" max="8971" width="12.88671875" customWidth="1"/>
    <col min="8972" max="8972" width="30.33203125" customWidth="1"/>
    <col min="8973" max="8973" width="12.6640625" customWidth="1"/>
    <col min="8974" max="8974" width="11.33203125" customWidth="1"/>
    <col min="8975" max="8975" width="0" hidden="1" customWidth="1"/>
    <col min="8976" max="8976" width="13.5546875" customWidth="1"/>
    <col min="8977" max="9221" width="9.109375" customWidth="1"/>
    <col min="9223" max="9223" width="4.109375" customWidth="1"/>
    <col min="9224" max="9224" width="30.33203125" customWidth="1"/>
    <col min="9225" max="9225" width="12.5546875" customWidth="1"/>
    <col min="9226" max="9226" width="12.6640625" customWidth="1"/>
    <col min="9227" max="9227" width="12.88671875" customWidth="1"/>
    <col min="9228" max="9228" width="30.33203125" customWidth="1"/>
    <col min="9229" max="9229" width="12.6640625" customWidth="1"/>
    <col min="9230" max="9230" width="11.33203125" customWidth="1"/>
    <col min="9231" max="9231" width="0" hidden="1" customWidth="1"/>
    <col min="9232" max="9232" width="13.5546875" customWidth="1"/>
    <col min="9233" max="9477" width="9.109375" customWidth="1"/>
    <col min="9479" max="9479" width="4.109375" customWidth="1"/>
    <col min="9480" max="9480" width="30.33203125" customWidth="1"/>
    <col min="9481" max="9481" width="12.5546875" customWidth="1"/>
    <col min="9482" max="9482" width="12.6640625" customWidth="1"/>
    <col min="9483" max="9483" width="12.88671875" customWidth="1"/>
    <col min="9484" max="9484" width="30.33203125" customWidth="1"/>
    <col min="9485" max="9485" width="12.6640625" customWidth="1"/>
    <col min="9486" max="9486" width="11.33203125" customWidth="1"/>
    <col min="9487" max="9487" width="0" hidden="1" customWidth="1"/>
    <col min="9488" max="9488" width="13.5546875" customWidth="1"/>
    <col min="9489" max="9733" width="9.109375" customWidth="1"/>
    <col min="9735" max="9735" width="4.109375" customWidth="1"/>
    <col min="9736" max="9736" width="30.33203125" customWidth="1"/>
    <col min="9737" max="9737" width="12.5546875" customWidth="1"/>
    <col min="9738" max="9738" width="12.6640625" customWidth="1"/>
    <col min="9739" max="9739" width="12.88671875" customWidth="1"/>
    <col min="9740" max="9740" width="30.33203125" customWidth="1"/>
    <col min="9741" max="9741" width="12.6640625" customWidth="1"/>
    <col min="9742" max="9742" width="11.33203125" customWidth="1"/>
    <col min="9743" max="9743" width="0" hidden="1" customWidth="1"/>
    <col min="9744" max="9744" width="13.5546875" customWidth="1"/>
    <col min="9745" max="9989" width="9.109375" customWidth="1"/>
    <col min="9991" max="9991" width="4.109375" customWidth="1"/>
    <col min="9992" max="9992" width="30.33203125" customWidth="1"/>
    <col min="9993" max="9993" width="12.5546875" customWidth="1"/>
    <col min="9994" max="9994" width="12.6640625" customWidth="1"/>
    <col min="9995" max="9995" width="12.88671875" customWidth="1"/>
    <col min="9996" max="9996" width="30.33203125" customWidth="1"/>
    <col min="9997" max="9997" width="12.6640625" customWidth="1"/>
    <col min="9998" max="9998" width="11.33203125" customWidth="1"/>
    <col min="9999" max="9999" width="0" hidden="1" customWidth="1"/>
    <col min="10000" max="10000" width="13.5546875" customWidth="1"/>
    <col min="10001" max="10245" width="9.109375" customWidth="1"/>
    <col min="10247" max="10247" width="4.109375" customWidth="1"/>
    <col min="10248" max="10248" width="30.33203125" customWidth="1"/>
    <col min="10249" max="10249" width="12.5546875" customWidth="1"/>
    <col min="10250" max="10250" width="12.6640625" customWidth="1"/>
    <col min="10251" max="10251" width="12.88671875" customWidth="1"/>
    <col min="10252" max="10252" width="30.33203125" customWidth="1"/>
    <col min="10253" max="10253" width="12.6640625" customWidth="1"/>
    <col min="10254" max="10254" width="11.33203125" customWidth="1"/>
    <col min="10255" max="10255" width="0" hidden="1" customWidth="1"/>
    <col min="10256" max="10256" width="13.5546875" customWidth="1"/>
    <col min="10257" max="10501" width="9.109375" customWidth="1"/>
    <col min="10503" max="10503" width="4.109375" customWidth="1"/>
    <col min="10504" max="10504" width="30.33203125" customWidth="1"/>
    <col min="10505" max="10505" width="12.5546875" customWidth="1"/>
    <col min="10506" max="10506" width="12.6640625" customWidth="1"/>
    <col min="10507" max="10507" width="12.88671875" customWidth="1"/>
    <col min="10508" max="10508" width="30.33203125" customWidth="1"/>
    <col min="10509" max="10509" width="12.6640625" customWidth="1"/>
    <col min="10510" max="10510" width="11.33203125" customWidth="1"/>
    <col min="10511" max="10511" width="0" hidden="1" customWidth="1"/>
    <col min="10512" max="10512" width="13.5546875" customWidth="1"/>
    <col min="10513" max="10757" width="9.109375" customWidth="1"/>
    <col min="10759" max="10759" width="4.109375" customWidth="1"/>
    <col min="10760" max="10760" width="30.33203125" customWidth="1"/>
    <col min="10761" max="10761" width="12.5546875" customWidth="1"/>
    <col min="10762" max="10762" width="12.6640625" customWidth="1"/>
    <col min="10763" max="10763" width="12.88671875" customWidth="1"/>
    <col min="10764" max="10764" width="30.33203125" customWidth="1"/>
    <col min="10765" max="10765" width="12.6640625" customWidth="1"/>
    <col min="10766" max="10766" width="11.33203125" customWidth="1"/>
    <col min="10767" max="10767" width="0" hidden="1" customWidth="1"/>
    <col min="10768" max="10768" width="13.5546875" customWidth="1"/>
    <col min="10769" max="11013" width="9.109375" customWidth="1"/>
    <col min="11015" max="11015" width="4.109375" customWidth="1"/>
    <col min="11016" max="11016" width="30.33203125" customWidth="1"/>
    <col min="11017" max="11017" width="12.5546875" customWidth="1"/>
    <col min="11018" max="11018" width="12.6640625" customWidth="1"/>
    <col min="11019" max="11019" width="12.88671875" customWidth="1"/>
    <col min="11020" max="11020" width="30.33203125" customWidth="1"/>
    <col min="11021" max="11021" width="12.6640625" customWidth="1"/>
    <col min="11022" max="11022" width="11.33203125" customWidth="1"/>
    <col min="11023" max="11023" width="0" hidden="1" customWidth="1"/>
    <col min="11024" max="11024" width="13.5546875" customWidth="1"/>
    <col min="11025" max="11269" width="9.109375" customWidth="1"/>
    <col min="11271" max="11271" width="4.109375" customWidth="1"/>
    <col min="11272" max="11272" width="30.33203125" customWidth="1"/>
    <col min="11273" max="11273" width="12.5546875" customWidth="1"/>
    <col min="11274" max="11274" width="12.6640625" customWidth="1"/>
    <col min="11275" max="11275" width="12.88671875" customWidth="1"/>
    <col min="11276" max="11276" width="30.33203125" customWidth="1"/>
    <col min="11277" max="11277" width="12.6640625" customWidth="1"/>
    <col min="11278" max="11278" width="11.33203125" customWidth="1"/>
    <col min="11279" max="11279" width="0" hidden="1" customWidth="1"/>
    <col min="11280" max="11280" width="13.5546875" customWidth="1"/>
    <col min="11281" max="11525" width="9.109375" customWidth="1"/>
    <col min="11527" max="11527" width="4.109375" customWidth="1"/>
    <col min="11528" max="11528" width="30.33203125" customWidth="1"/>
    <col min="11529" max="11529" width="12.5546875" customWidth="1"/>
    <col min="11530" max="11530" width="12.6640625" customWidth="1"/>
    <col min="11531" max="11531" width="12.88671875" customWidth="1"/>
    <col min="11532" max="11532" width="30.33203125" customWidth="1"/>
    <col min="11533" max="11533" width="12.6640625" customWidth="1"/>
    <col min="11534" max="11534" width="11.33203125" customWidth="1"/>
    <col min="11535" max="11535" width="0" hidden="1" customWidth="1"/>
    <col min="11536" max="11536" width="13.5546875" customWidth="1"/>
    <col min="11537" max="11781" width="9.109375" customWidth="1"/>
    <col min="11783" max="11783" width="4.109375" customWidth="1"/>
    <col min="11784" max="11784" width="30.33203125" customWidth="1"/>
    <col min="11785" max="11785" width="12.5546875" customWidth="1"/>
    <col min="11786" max="11786" width="12.6640625" customWidth="1"/>
    <col min="11787" max="11787" width="12.88671875" customWidth="1"/>
    <col min="11788" max="11788" width="30.33203125" customWidth="1"/>
    <col min="11789" max="11789" width="12.6640625" customWidth="1"/>
    <col min="11790" max="11790" width="11.33203125" customWidth="1"/>
    <col min="11791" max="11791" width="0" hidden="1" customWidth="1"/>
    <col min="11792" max="11792" width="13.5546875" customWidth="1"/>
    <col min="11793" max="12037" width="9.109375" customWidth="1"/>
    <col min="12039" max="12039" width="4.109375" customWidth="1"/>
    <col min="12040" max="12040" width="30.33203125" customWidth="1"/>
    <col min="12041" max="12041" width="12.5546875" customWidth="1"/>
    <col min="12042" max="12042" width="12.6640625" customWidth="1"/>
    <col min="12043" max="12043" width="12.88671875" customWidth="1"/>
    <col min="12044" max="12044" width="30.33203125" customWidth="1"/>
    <col min="12045" max="12045" width="12.6640625" customWidth="1"/>
    <col min="12046" max="12046" width="11.33203125" customWidth="1"/>
    <col min="12047" max="12047" width="0" hidden="1" customWidth="1"/>
    <col min="12048" max="12048" width="13.5546875" customWidth="1"/>
    <col min="12049" max="12293" width="9.109375" customWidth="1"/>
    <col min="12295" max="12295" width="4.109375" customWidth="1"/>
    <col min="12296" max="12296" width="30.33203125" customWidth="1"/>
    <col min="12297" max="12297" width="12.5546875" customWidth="1"/>
    <col min="12298" max="12298" width="12.6640625" customWidth="1"/>
    <col min="12299" max="12299" width="12.88671875" customWidth="1"/>
    <col min="12300" max="12300" width="30.33203125" customWidth="1"/>
    <col min="12301" max="12301" width="12.6640625" customWidth="1"/>
    <col min="12302" max="12302" width="11.33203125" customWidth="1"/>
    <col min="12303" max="12303" width="0" hidden="1" customWidth="1"/>
    <col min="12304" max="12304" width="13.5546875" customWidth="1"/>
    <col min="12305" max="12549" width="9.109375" customWidth="1"/>
    <col min="12551" max="12551" width="4.109375" customWidth="1"/>
    <col min="12552" max="12552" width="30.33203125" customWidth="1"/>
    <col min="12553" max="12553" width="12.5546875" customWidth="1"/>
    <col min="12554" max="12554" width="12.6640625" customWidth="1"/>
    <col min="12555" max="12555" width="12.88671875" customWidth="1"/>
    <col min="12556" max="12556" width="30.33203125" customWidth="1"/>
    <col min="12557" max="12557" width="12.6640625" customWidth="1"/>
    <col min="12558" max="12558" width="11.33203125" customWidth="1"/>
    <col min="12559" max="12559" width="0" hidden="1" customWidth="1"/>
    <col min="12560" max="12560" width="13.5546875" customWidth="1"/>
    <col min="12561" max="12805" width="9.109375" customWidth="1"/>
    <col min="12807" max="12807" width="4.109375" customWidth="1"/>
    <col min="12808" max="12808" width="30.33203125" customWidth="1"/>
    <col min="12809" max="12809" width="12.5546875" customWidth="1"/>
    <col min="12810" max="12810" width="12.6640625" customWidth="1"/>
    <col min="12811" max="12811" width="12.88671875" customWidth="1"/>
    <col min="12812" max="12812" width="30.33203125" customWidth="1"/>
    <col min="12813" max="12813" width="12.6640625" customWidth="1"/>
    <col min="12814" max="12814" width="11.33203125" customWidth="1"/>
    <col min="12815" max="12815" width="0" hidden="1" customWidth="1"/>
    <col min="12816" max="12816" width="13.5546875" customWidth="1"/>
    <col min="12817" max="13061" width="9.109375" customWidth="1"/>
    <col min="13063" max="13063" width="4.109375" customWidth="1"/>
    <col min="13064" max="13064" width="30.33203125" customWidth="1"/>
    <col min="13065" max="13065" width="12.5546875" customWidth="1"/>
    <col min="13066" max="13066" width="12.6640625" customWidth="1"/>
    <col min="13067" max="13067" width="12.88671875" customWidth="1"/>
    <col min="13068" max="13068" width="30.33203125" customWidth="1"/>
    <col min="13069" max="13069" width="12.6640625" customWidth="1"/>
    <col min="13070" max="13070" width="11.33203125" customWidth="1"/>
    <col min="13071" max="13071" width="0" hidden="1" customWidth="1"/>
    <col min="13072" max="13072" width="13.5546875" customWidth="1"/>
    <col min="13073" max="13317" width="9.109375" customWidth="1"/>
    <col min="13319" max="13319" width="4.109375" customWidth="1"/>
    <col min="13320" max="13320" width="30.33203125" customWidth="1"/>
    <col min="13321" max="13321" width="12.5546875" customWidth="1"/>
    <col min="13322" max="13322" width="12.6640625" customWidth="1"/>
    <col min="13323" max="13323" width="12.88671875" customWidth="1"/>
    <col min="13324" max="13324" width="30.33203125" customWidth="1"/>
    <col min="13325" max="13325" width="12.6640625" customWidth="1"/>
    <col min="13326" max="13326" width="11.33203125" customWidth="1"/>
    <col min="13327" max="13327" width="0" hidden="1" customWidth="1"/>
    <col min="13328" max="13328" width="13.5546875" customWidth="1"/>
    <col min="13329" max="13573" width="9.109375" customWidth="1"/>
    <col min="13575" max="13575" width="4.109375" customWidth="1"/>
    <col min="13576" max="13576" width="30.33203125" customWidth="1"/>
    <col min="13577" max="13577" width="12.5546875" customWidth="1"/>
    <col min="13578" max="13578" width="12.6640625" customWidth="1"/>
    <col min="13579" max="13579" width="12.88671875" customWidth="1"/>
    <col min="13580" max="13580" width="30.33203125" customWidth="1"/>
    <col min="13581" max="13581" width="12.6640625" customWidth="1"/>
    <col min="13582" max="13582" width="11.33203125" customWidth="1"/>
    <col min="13583" max="13583" width="0" hidden="1" customWidth="1"/>
    <col min="13584" max="13584" width="13.5546875" customWidth="1"/>
    <col min="13585" max="13829" width="9.109375" customWidth="1"/>
    <col min="13831" max="13831" width="4.109375" customWidth="1"/>
    <col min="13832" max="13832" width="30.33203125" customWidth="1"/>
    <col min="13833" max="13833" width="12.5546875" customWidth="1"/>
    <col min="13834" max="13834" width="12.6640625" customWidth="1"/>
    <col min="13835" max="13835" width="12.88671875" customWidth="1"/>
    <col min="13836" max="13836" width="30.33203125" customWidth="1"/>
    <col min="13837" max="13837" width="12.6640625" customWidth="1"/>
    <col min="13838" max="13838" width="11.33203125" customWidth="1"/>
    <col min="13839" max="13839" width="0" hidden="1" customWidth="1"/>
    <col min="13840" max="13840" width="13.5546875" customWidth="1"/>
    <col min="13841" max="14085" width="9.109375" customWidth="1"/>
    <col min="14087" max="14087" width="4.109375" customWidth="1"/>
    <col min="14088" max="14088" width="30.33203125" customWidth="1"/>
    <col min="14089" max="14089" width="12.5546875" customWidth="1"/>
    <col min="14090" max="14090" width="12.6640625" customWidth="1"/>
    <col min="14091" max="14091" width="12.88671875" customWidth="1"/>
    <col min="14092" max="14092" width="30.33203125" customWidth="1"/>
    <col min="14093" max="14093" width="12.6640625" customWidth="1"/>
    <col min="14094" max="14094" width="11.33203125" customWidth="1"/>
    <col min="14095" max="14095" width="0" hidden="1" customWidth="1"/>
    <col min="14096" max="14096" width="13.5546875" customWidth="1"/>
    <col min="14097" max="14341" width="9.109375" customWidth="1"/>
    <col min="14343" max="14343" width="4.109375" customWidth="1"/>
    <col min="14344" max="14344" width="30.33203125" customWidth="1"/>
    <col min="14345" max="14345" width="12.5546875" customWidth="1"/>
    <col min="14346" max="14346" width="12.6640625" customWidth="1"/>
    <col min="14347" max="14347" width="12.88671875" customWidth="1"/>
    <col min="14348" max="14348" width="30.33203125" customWidth="1"/>
    <col min="14349" max="14349" width="12.6640625" customWidth="1"/>
    <col min="14350" max="14350" width="11.33203125" customWidth="1"/>
    <col min="14351" max="14351" width="0" hidden="1" customWidth="1"/>
    <col min="14352" max="14352" width="13.5546875" customWidth="1"/>
    <col min="14353" max="14597" width="9.109375" customWidth="1"/>
    <col min="14599" max="14599" width="4.109375" customWidth="1"/>
    <col min="14600" max="14600" width="30.33203125" customWidth="1"/>
    <col min="14601" max="14601" width="12.5546875" customWidth="1"/>
    <col min="14602" max="14602" width="12.6640625" customWidth="1"/>
    <col min="14603" max="14603" width="12.88671875" customWidth="1"/>
    <col min="14604" max="14604" width="30.33203125" customWidth="1"/>
    <col min="14605" max="14605" width="12.6640625" customWidth="1"/>
    <col min="14606" max="14606" width="11.33203125" customWidth="1"/>
    <col min="14607" max="14607" width="0" hidden="1" customWidth="1"/>
    <col min="14608" max="14608" width="13.5546875" customWidth="1"/>
    <col min="14609" max="14853" width="9.109375" customWidth="1"/>
    <col min="14855" max="14855" width="4.109375" customWidth="1"/>
    <col min="14856" max="14856" width="30.33203125" customWidth="1"/>
    <col min="14857" max="14857" width="12.5546875" customWidth="1"/>
    <col min="14858" max="14858" width="12.6640625" customWidth="1"/>
    <col min="14859" max="14859" width="12.88671875" customWidth="1"/>
    <col min="14860" max="14860" width="30.33203125" customWidth="1"/>
    <col min="14861" max="14861" width="12.6640625" customWidth="1"/>
    <col min="14862" max="14862" width="11.33203125" customWidth="1"/>
    <col min="14863" max="14863" width="0" hidden="1" customWidth="1"/>
    <col min="14864" max="14864" width="13.5546875" customWidth="1"/>
    <col min="14865" max="15109" width="9.109375" customWidth="1"/>
    <col min="15111" max="15111" width="4.109375" customWidth="1"/>
    <col min="15112" max="15112" width="30.33203125" customWidth="1"/>
    <col min="15113" max="15113" width="12.5546875" customWidth="1"/>
    <col min="15114" max="15114" width="12.6640625" customWidth="1"/>
    <col min="15115" max="15115" width="12.88671875" customWidth="1"/>
    <col min="15116" max="15116" width="30.33203125" customWidth="1"/>
    <col min="15117" max="15117" width="12.6640625" customWidth="1"/>
    <col min="15118" max="15118" width="11.33203125" customWidth="1"/>
    <col min="15119" max="15119" width="0" hidden="1" customWidth="1"/>
    <col min="15120" max="15120" width="13.5546875" customWidth="1"/>
    <col min="15121" max="15365" width="9.109375" customWidth="1"/>
    <col min="15367" max="15367" width="4.109375" customWidth="1"/>
    <col min="15368" max="15368" width="30.33203125" customWidth="1"/>
    <col min="15369" max="15369" width="12.5546875" customWidth="1"/>
    <col min="15370" max="15370" width="12.6640625" customWidth="1"/>
    <col min="15371" max="15371" width="12.88671875" customWidth="1"/>
    <col min="15372" max="15372" width="30.33203125" customWidth="1"/>
    <col min="15373" max="15373" width="12.6640625" customWidth="1"/>
    <col min="15374" max="15374" width="11.33203125" customWidth="1"/>
    <col min="15375" max="15375" width="0" hidden="1" customWidth="1"/>
    <col min="15376" max="15376" width="13.5546875" customWidth="1"/>
    <col min="15377" max="15621" width="9.109375" customWidth="1"/>
    <col min="15623" max="15623" width="4.109375" customWidth="1"/>
    <col min="15624" max="15624" width="30.33203125" customWidth="1"/>
    <col min="15625" max="15625" width="12.5546875" customWidth="1"/>
    <col min="15626" max="15626" width="12.6640625" customWidth="1"/>
    <col min="15627" max="15627" width="12.88671875" customWidth="1"/>
    <col min="15628" max="15628" width="30.33203125" customWidth="1"/>
    <col min="15629" max="15629" width="12.6640625" customWidth="1"/>
    <col min="15630" max="15630" width="11.33203125" customWidth="1"/>
    <col min="15631" max="15631" width="0" hidden="1" customWidth="1"/>
    <col min="15632" max="15632" width="13.5546875" customWidth="1"/>
    <col min="15633" max="15877" width="9.109375" customWidth="1"/>
    <col min="15879" max="15879" width="4.109375" customWidth="1"/>
    <col min="15880" max="15880" width="30.33203125" customWidth="1"/>
    <col min="15881" max="15881" width="12.5546875" customWidth="1"/>
    <col min="15882" max="15882" width="12.6640625" customWidth="1"/>
    <col min="15883" max="15883" width="12.88671875" customWidth="1"/>
    <col min="15884" max="15884" width="30.33203125" customWidth="1"/>
    <col min="15885" max="15885" width="12.6640625" customWidth="1"/>
    <col min="15886" max="15886" width="11.33203125" customWidth="1"/>
    <col min="15887" max="15887" width="0" hidden="1" customWidth="1"/>
    <col min="15888" max="15888" width="13.5546875" customWidth="1"/>
    <col min="15889" max="16133" width="9.109375" customWidth="1"/>
    <col min="16135" max="16135" width="4.109375" customWidth="1"/>
    <col min="16136" max="16136" width="30.33203125" customWidth="1"/>
    <col min="16137" max="16137" width="12.5546875" customWidth="1"/>
    <col min="16138" max="16138" width="12.6640625" customWidth="1"/>
    <col min="16139" max="16139" width="12.88671875" customWidth="1"/>
    <col min="16140" max="16140" width="30.33203125" customWidth="1"/>
    <col min="16141" max="16141" width="12.6640625" customWidth="1"/>
    <col min="16142" max="16142" width="11.33203125" customWidth="1"/>
    <col min="16143" max="16143" width="0" hidden="1" customWidth="1"/>
    <col min="16144" max="16144" width="13.5546875" customWidth="1"/>
    <col min="16145" max="16384" width="9.109375" customWidth="1"/>
  </cols>
  <sheetData>
    <row r="1" spans="1:261">
      <c r="B1" s="452" t="s">
        <v>522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4"/>
      <c r="P1" s="454"/>
      <c r="Q1" s="454"/>
      <c r="R1" s="454"/>
      <c r="S1" s="454"/>
      <c r="T1" s="454"/>
      <c r="U1" s="454"/>
    </row>
    <row r="2" spans="1:261" ht="31.95" customHeight="1">
      <c r="A2" s="205"/>
      <c r="B2" s="455" t="s">
        <v>417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</row>
    <row r="3" spans="1:261">
      <c r="A3" s="205"/>
      <c r="B3" s="206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</row>
    <row r="4" spans="1:261" ht="15.6">
      <c r="A4" s="447" t="s">
        <v>141</v>
      </c>
      <c r="B4" s="273" t="s">
        <v>82</v>
      </c>
      <c r="C4" s="273"/>
      <c r="D4" s="273"/>
      <c r="E4" s="274"/>
      <c r="F4" s="274"/>
      <c r="G4" s="274"/>
      <c r="H4" s="274"/>
      <c r="I4" s="274"/>
      <c r="J4" s="274"/>
      <c r="K4" s="274"/>
      <c r="L4" s="449" t="s">
        <v>142</v>
      </c>
      <c r="M4" s="450"/>
      <c r="N4" s="450"/>
      <c r="O4" s="451"/>
      <c r="P4" s="451"/>
      <c r="Q4" s="451"/>
      <c r="R4" s="451"/>
      <c r="S4" s="451"/>
      <c r="T4" s="416"/>
      <c r="U4" s="424"/>
    </row>
    <row r="5" spans="1:261" ht="66">
      <c r="A5" s="447"/>
      <c r="B5" s="275" t="s">
        <v>41</v>
      </c>
      <c r="C5" s="340" t="s">
        <v>418</v>
      </c>
      <c r="D5" s="187" t="s">
        <v>363</v>
      </c>
      <c r="E5" s="378" t="s">
        <v>427</v>
      </c>
      <c r="F5" s="379" t="s">
        <v>506</v>
      </c>
      <c r="G5" s="379" t="s">
        <v>428</v>
      </c>
      <c r="H5" s="378" t="s">
        <v>503</v>
      </c>
      <c r="I5" s="338" t="s">
        <v>514</v>
      </c>
      <c r="J5" s="338" t="s">
        <v>516</v>
      </c>
      <c r="K5" s="338" t="s">
        <v>521</v>
      </c>
      <c r="L5" s="275" t="s">
        <v>41</v>
      </c>
      <c r="M5" s="340" t="s">
        <v>418</v>
      </c>
      <c r="N5" s="187" t="s">
        <v>363</v>
      </c>
      <c r="O5" s="378" t="s">
        <v>427</v>
      </c>
      <c r="P5" s="379" t="s">
        <v>506</v>
      </c>
      <c r="Q5" s="379" t="s">
        <v>428</v>
      </c>
      <c r="R5" s="378" t="s">
        <v>503</v>
      </c>
      <c r="S5" s="338" t="s">
        <v>514</v>
      </c>
      <c r="T5" s="338" t="s">
        <v>516</v>
      </c>
      <c r="U5" s="338" t="s">
        <v>521</v>
      </c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  <c r="IU5" s="90"/>
      <c r="IV5" s="90"/>
      <c r="IW5" s="90"/>
      <c r="IX5" s="90"/>
      <c r="IY5" s="90"/>
      <c r="IZ5" s="90"/>
      <c r="JA5" s="90"/>
    </row>
    <row r="6" spans="1:261">
      <c r="A6" s="341">
        <v>1</v>
      </c>
      <c r="B6" s="342">
        <v>2</v>
      </c>
      <c r="C6" s="344">
        <v>3</v>
      </c>
      <c r="D6" s="344">
        <v>4</v>
      </c>
      <c r="E6" s="344">
        <v>5</v>
      </c>
      <c r="F6" s="344">
        <v>4</v>
      </c>
      <c r="G6" s="344">
        <v>5</v>
      </c>
      <c r="H6" s="344">
        <v>6</v>
      </c>
      <c r="I6" s="344">
        <v>7</v>
      </c>
      <c r="J6" s="344">
        <v>8</v>
      </c>
      <c r="K6" s="344">
        <v>9</v>
      </c>
      <c r="L6" s="343">
        <v>10</v>
      </c>
      <c r="M6" s="344">
        <v>11</v>
      </c>
      <c r="N6" s="344">
        <v>13</v>
      </c>
      <c r="O6" s="344">
        <v>14</v>
      </c>
      <c r="P6" s="344">
        <v>12</v>
      </c>
      <c r="Q6" s="344">
        <v>13</v>
      </c>
      <c r="R6" s="344">
        <v>14</v>
      </c>
      <c r="S6" s="344">
        <v>15</v>
      </c>
      <c r="T6" s="344">
        <v>16</v>
      </c>
      <c r="U6" s="344">
        <v>17</v>
      </c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1"/>
      <c r="IN6" s="91"/>
      <c r="IO6" s="91"/>
      <c r="IP6" s="91"/>
      <c r="IQ6" s="91"/>
      <c r="IR6" s="91"/>
      <c r="IS6" s="91"/>
      <c r="IT6" s="91"/>
      <c r="IU6" s="91"/>
      <c r="IV6" s="91"/>
      <c r="IW6" s="91"/>
      <c r="IX6" s="91"/>
      <c r="IY6" s="91"/>
      <c r="IZ6" s="91"/>
      <c r="JA6" s="91"/>
    </row>
    <row r="7" spans="1:261" ht="31.2">
      <c r="A7" s="158">
        <v>1</v>
      </c>
      <c r="B7" s="276" t="s">
        <v>58</v>
      </c>
      <c r="C7" s="277">
        <v>11212646</v>
      </c>
      <c r="D7" s="277">
        <v>11303314</v>
      </c>
      <c r="E7" s="277">
        <v>11334642</v>
      </c>
      <c r="F7" s="277">
        <v>11334642</v>
      </c>
      <c r="G7" s="277">
        <v>12085176</v>
      </c>
      <c r="H7" s="277">
        <v>12085176</v>
      </c>
      <c r="I7" s="277">
        <v>12085176</v>
      </c>
      <c r="J7" s="277">
        <v>12305716</v>
      </c>
      <c r="K7" s="277">
        <v>12305716</v>
      </c>
      <c r="L7" s="276" t="s">
        <v>18</v>
      </c>
      <c r="M7" s="277">
        <v>4772514</v>
      </c>
      <c r="N7" s="277">
        <v>4588648</v>
      </c>
      <c r="O7" s="277">
        <v>4612848</v>
      </c>
      <c r="P7" s="277">
        <v>4605725</v>
      </c>
      <c r="Q7" s="277">
        <v>4737024</v>
      </c>
      <c r="R7" s="277">
        <v>4987024</v>
      </c>
      <c r="S7" s="277">
        <v>4987024</v>
      </c>
      <c r="T7" s="277">
        <v>4991024</v>
      </c>
      <c r="U7" s="277">
        <v>5148079</v>
      </c>
    </row>
    <row r="8" spans="1:261" ht="46.8">
      <c r="A8" s="158">
        <v>2</v>
      </c>
      <c r="B8" s="276" t="s">
        <v>87</v>
      </c>
      <c r="C8" s="277">
        <v>5258677</v>
      </c>
      <c r="D8" s="277">
        <v>6500000</v>
      </c>
      <c r="E8" s="277">
        <v>6500000</v>
      </c>
      <c r="F8" s="277">
        <v>8210132</v>
      </c>
      <c r="G8" s="277">
        <v>7110000</v>
      </c>
      <c r="H8" s="277">
        <v>5810000</v>
      </c>
      <c r="I8" s="277">
        <v>5810000</v>
      </c>
      <c r="J8" s="277">
        <v>7377217</v>
      </c>
      <c r="K8" s="277">
        <v>7349889</v>
      </c>
      <c r="L8" s="276" t="s">
        <v>56</v>
      </c>
      <c r="M8" s="277">
        <v>937020</v>
      </c>
      <c r="N8" s="277">
        <v>890000</v>
      </c>
      <c r="O8" s="277">
        <v>890000</v>
      </c>
      <c r="P8" s="277">
        <v>853113</v>
      </c>
      <c r="Q8" s="277">
        <v>822688</v>
      </c>
      <c r="R8" s="277">
        <v>822688</v>
      </c>
      <c r="S8" s="277">
        <v>822688</v>
      </c>
      <c r="T8" s="277">
        <v>822688</v>
      </c>
      <c r="U8" s="277">
        <v>822688</v>
      </c>
    </row>
    <row r="9" spans="1:261" ht="31.2">
      <c r="A9" s="158">
        <v>3</v>
      </c>
      <c r="B9" s="276" t="s">
        <v>102</v>
      </c>
      <c r="C9" s="277">
        <v>1035715</v>
      </c>
      <c r="D9" s="277">
        <v>560000</v>
      </c>
      <c r="E9" s="277">
        <v>643200</v>
      </c>
      <c r="F9" s="277">
        <v>829031</v>
      </c>
      <c r="G9" s="277">
        <v>550000</v>
      </c>
      <c r="H9" s="277">
        <v>550000</v>
      </c>
      <c r="I9" s="277">
        <v>550000</v>
      </c>
      <c r="J9" s="277">
        <v>550000</v>
      </c>
      <c r="K9" s="277">
        <v>990158</v>
      </c>
      <c r="L9" s="276" t="s">
        <v>143</v>
      </c>
      <c r="M9" s="277">
        <v>4403765</v>
      </c>
      <c r="N9" s="277">
        <v>5710000</v>
      </c>
      <c r="O9" s="277">
        <v>7457835</v>
      </c>
      <c r="P9" s="277">
        <v>5824024</v>
      </c>
      <c r="Q9" s="277">
        <v>6921098</v>
      </c>
      <c r="R9" s="277">
        <v>6921098</v>
      </c>
      <c r="S9" s="277">
        <v>7941964</v>
      </c>
      <c r="T9" s="277">
        <v>7941964</v>
      </c>
      <c r="U9" s="277">
        <v>8436903</v>
      </c>
    </row>
    <row r="10" spans="1:261" ht="31.2">
      <c r="A10" s="158">
        <v>4</v>
      </c>
      <c r="B10" s="276" t="s">
        <v>89</v>
      </c>
      <c r="C10" s="277">
        <v>0</v>
      </c>
      <c r="D10" s="277">
        <v>0</v>
      </c>
      <c r="E10" s="277">
        <v>526177</v>
      </c>
      <c r="F10" s="277">
        <v>526177</v>
      </c>
      <c r="G10" s="277">
        <v>0</v>
      </c>
      <c r="H10" s="277">
        <v>0</v>
      </c>
      <c r="I10" s="277">
        <v>0</v>
      </c>
      <c r="J10" s="277">
        <v>0</v>
      </c>
      <c r="K10" s="277">
        <v>0</v>
      </c>
      <c r="L10" s="276" t="s">
        <v>93</v>
      </c>
      <c r="M10" s="277">
        <v>855000</v>
      </c>
      <c r="N10" s="277">
        <v>1274500</v>
      </c>
      <c r="O10" s="277">
        <v>1253500</v>
      </c>
      <c r="P10" s="277">
        <v>1220000</v>
      </c>
      <c r="Q10" s="277">
        <v>891000</v>
      </c>
      <c r="R10" s="277">
        <v>891000</v>
      </c>
      <c r="S10" s="277">
        <v>891000</v>
      </c>
      <c r="T10" s="277">
        <v>919000</v>
      </c>
      <c r="U10" s="277">
        <v>761945</v>
      </c>
    </row>
    <row r="11" spans="1:261" ht="31.2">
      <c r="A11" s="158">
        <v>5</v>
      </c>
      <c r="B11" s="276" t="s">
        <v>144</v>
      </c>
      <c r="C11" s="277">
        <v>0</v>
      </c>
      <c r="D11" s="277">
        <v>0</v>
      </c>
      <c r="E11" s="277">
        <v>0</v>
      </c>
      <c r="F11" s="277">
        <v>0</v>
      </c>
      <c r="G11" s="277">
        <v>0</v>
      </c>
      <c r="H11" s="277">
        <v>0</v>
      </c>
      <c r="I11" s="277">
        <v>0</v>
      </c>
      <c r="J11" s="277">
        <v>0</v>
      </c>
      <c r="K11" s="277">
        <v>0</v>
      </c>
      <c r="L11" s="276" t="s">
        <v>145</v>
      </c>
      <c r="M11" s="277">
        <v>4959139</v>
      </c>
      <c r="N11" s="277">
        <v>5205553</v>
      </c>
      <c r="O11" s="277">
        <v>5305412</v>
      </c>
      <c r="P11" s="277">
        <v>5267412</v>
      </c>
      <c r="Q11" s="277">
        <v>5452756</v>
      </c>
      <c r="R11" s="277">
        <v>5478434</v>
      </c>
      <c r="S11" s="277">
        <v>5574121</v>
      </c>
      <c r="T11" s="277">
        <v>5574121</v>
      </c>
      <c r="U11" s="277">
        <v>5574121</v>
      </c>
    </row>
    <row r="12" spans="1:261" ht="15.6">
      <c r="A12" s="158">
        <v>6</v>
      </c>
      <c r="B12" s="276"/>
      <c r="C12" s="277"/>
      <c r="D12" s="277"/>
      <c r="E12" s="277"/>
      <c r="F12" s="277"/>
      <c r="G12" s="277"/>
      <c r="H12" s="277"/>
      <c r="I12" s="277"/>
      <c r="J12" s="277"/>
      <c r="K12" s="277"/>
      <c r="L12" s="276" t="s">
        <v>146</v>
      </c>
      <c r="M12" s="277">
        <v>0</v>
      </c>
      <c r="N12" s="277">
        <v>0</v>
      </c>
      <c r="O12" s="277">
        <v>159758</v>
      </c>
      <c r="P12" s="277">
        <v>159758</v>
      </c>
      <c r="Q12" s="277">
        <v>0</v>
      </c>
      <c r="R12" s="277">
        <v>0</v>
      </c>
      <c r="S12" s="277">
        <v>0</v>
      </c>
      <c r="T12" s="277">
        <v>0</v>
      </c>
      <c r="U12" s="277">
        <v>0</v>
      </c>
    </row>
    <row r="13" spans="1:261" ht="15.6">
      <c r="A13" s="158">
        <v>7</v>
      </c>
      <c r="B13" s="278"/>
      <c r="C13" s="277"/>
      <c r="D13" s="277"/>
      <c r="E13" s="277"/>
      <c r="F13" s="277"/>
      <c r="G13" s="277"/>
      <c r="H13" s="277"/>
      <c r="I13" s="277"/>
      <c r="J13" s="277"/>
      <c r="K13" s="277"/>
      <c r="L13" s="279" t="s">
        <v>147</v>
      </c>
      <c r="M13" s="277">
        <v>0</v>
      </c>
      <c r="N13" s="277">
        <v>0</v>
      </c>
      <c r="O13" s="277">
        <v>0</v>
      </c>
      <c r="P13" s="277">
        <v>0</v>
      </c>
      <c r="Q13" s="277">
        <v>0</v>
      </c>
      <c r="R13" s="277">
        <v>0</v>
      </c>
      <c r="S13" s="277">
        <v>0</v>
      </c>
      <c r="T13" s="277">
        <v>0</v>
      </c>
      <c r="U13" s="277">
        <v>0</v>
      </c>
    </row>
    <row r="14" spans="1:261" ht="15.6">
      <c r="A14" s="158">
        <v>8</v>
      </c>
      <c r="B14" s="279"/>
      <c r="C14" s="277"/>
      <c r="D14" s="277"/>
      <c r="E14" s="277"/>
      <c r="F14" s="277"/>
      <c r="G14" s="277"/>
      <c r="H14" s="277"/>
      <c r="I14" s="277"/>
      <c r="J14" s="277"/>
      <c r="K14" s="277"/>
      <c r="L14" s="279" t="s">
        <v>148</v>
      </c>
      <c r="M14" s="277">
        <v>0</v>
      </c>
      <c r="N14" s="277">
        <v>1369947</v>
      </c>
      <c r="O14" s="277">
        <v>0</v>
      </c>
      <c r="P14" s="277">
        <v>0</v>
      </c>
      <c r="Q14" s="277">
        <v>3890560</v>
      </c>
      <c r="R14" s="277">
        <v>2314882</v>
      </c>
      <c r="S14" s="277">
        <v>1198329</v>
      </c>
      <c r="T14" s="277">
        <v>2954086</v>
      </c>
      <c r="U14" s="277">
        <v>2805137</v>
      </c>
    </row>
    <row r="15" spans="1:261" ht="31.2">
      <c r="A15" s="158">
        <v>9</v>
      </c>
      <c r="B15" s="280" t="s">
        <v>110</v>
      </c>
      <c r="C15" s="281">
        <f t="shared" ref="C15:K15" si="0">SUM(C7:C14)</f>
        <v>17507038</v>
      </c>
      <c r="D15" s="281">
        <f t="shared" si="0"/>
        <v>18363314</v>
      </c>
      <c r="E15" s="281">
        <f t="shared" si="0"/>
        <v>19004019</v>
      </c>
      <c r="F15" s="281">
        <f>SUM(F7:F14)</f>
        <v>20899982</v>
      </c>
      <c r="G15" s="281">
        <f t="shared" si="0"/>
        <v>19745176</v>
      </c>
      <c r="H15" s="281">
        <f t="shared" si="0"/>
        <v>18445176</v>
      </c>
      <c r="I15" s="281">
        <f t="shared" si="0"/>
        <v>18445176</v>
      </c>
      <c r="J15" s="281">
        <f t="shared" si="0"/>
        <v>20232933</v>
      </c>
      <c r="K15" s="281">
        <f t="shared" si="0"/>
        <v>20645763</v>
      </c>
      <c r="L15" s="280" t="s">
        <v>149</v>
      </c>
      <c r="M15" s="282">
        <f t="shared" ref="M15:U15" si="1">SUM(M7:M14)</f>
        <v>15927438</v>
      </c>
      <c r="N15" s="282">
        <f t="shared" si="1"/>
        <v>19038648</v>
      </c>
      <c r="O15" s="282">
        <f t="shared" si="1"/>
        <v>19679353</v>
      </c>
      <c r="P15" s="282">
        <f>SUM(P7:P14)</f>
        <v>17930032</v>
      </c>
      <c r="Q15" s="282">
        <f t="shared" si="1"/>
        <v>22715126</v>
      </c>
      <c r="R15" s="282">
        <f t="shared" si="1"/>
        <v>21415126</v>
      </c>
      <c r="S15" s="282">
        <f t="shared" si="1"/>
        <v>21415126</v>
      </c>
      <c r="T15" s="282">
        <f t="shared" si="1"/>
        <v>23202883</v>
      </c>
      <c r="U15" s="282">
        <f t="shared" si="1"/>
        <v>23548873</v>
      </c>
    </row>
    <row r="16" spans="1:261" ht="33.75" customHeight="1">
      <c r="A16" s="158">
        <v>10</v>
      </c>
      <c r="B16" s="276" t="s">
        <v>150</v>
      </c>
      <c r="C16" s="277">
        <v>0</v>
      </c>
      <c r="D16" s="277">
        <v>0</v>
      </c>
      <c r="E16" s="277">
        <v>0</v>
      </c>
      <c r="F16" s="277">
        <v>0</v>
      </c>
      <c r="G16" s="277">
        <v>0</v>
      </c>
      <c r="H16" s="277">
        <v>0</v>
      </c>
      <c r="I16" s="277">
        <v>0</v>
      </c>
      <c r="J16" s="277">
        <v>0</v>
      </c>
      <c r="K16" s="277">
        <v>0</v>
      </c>
      <c r="L16" s="276" t="s">
        <v>151</v>
      </c>
      <c r="M16" s="277">
        <v>0</v>
      </c>
      <c r="N16" s="277">
        <v>0</v>
      </c>
      <c r="O16" s="277">
        <v>0</v>
      </c>
      <c r="P16" s="277">
        <v>0</v>
      </c>
      <c r="Q16" s="277">
        <v>0</v>
      </c>
      <c r="R16" s="277">
        <v>0</v>
      </c>
      <c r="S16" s="277">
        <v>0</v>
      </c>
      <c r="T16" s="277">
        <v>0</v>
      </c>
      <c r="U16" s="277">
        <v>0</v>
      </c>
    </row>
    <row r="17" spans="1:21" ht="37.5" customHeight="1">
      <c r="A17" s="158">
        <v>11</v>
      </c>
      <c r="B17" s="276" t="s">
        <v>152</v>
      </c>
      <c r="C17" s="277">
        <v>0</v>
      </c>
      <c r="D17" s="277">
        <v>1127467</v>
      </c>
      <c r="E17" s="277">
        <v>1127467</v>
      </c>
      <c r="F17" s="277">
        <v>1127467</v>
      </c>
      <c r="G17" s="277">
        <v>3453357</v>
      </c>
      <c r="H17" s="277">
        <v>3453357</v>
      </c>
      <c r="I17" s="277">
        <v>3453357</v>
      </c>
      <c r="J17" s="277">
        <v>3453357</v>
      </c>
      <c r="K17" s="277">
        <v>2915505</v>
      </c>
      <c r="L17" s="276" t="s">
        <v>153</v>
      </c>
      <c r="M17" s="277">
        <v>0</v>
      </c>
      <c r="N17" s="277">
        <v>0</v>
      </c>
      <c r="O17" s="277">
        <v>0</v>
      </c>
      <c r="P17" s="277">
        <v>0</v>
      </c>
      <c r="Q17" s="277">
        <v>0</v>
      </c>
      <c r="R17" s="277">
        <v>0</v>
      </c>
      <c r="S17" s="277">
        <v>0</v>
      </c>
      <c r="T17" s="277">
        <v>0</v>
      </c>
      <c r="U17" s="277">
        <v>0</v>
      </c>
    </row>
    <row r="18" spans="1:21" ht="33" customHeight="1">
      <c r="A18" s="158">
        <v>12</v>
      </c>
      <c r="B18" s="276" t="s">
        <v>154</v>
      </c>
      <c r="C18" s="277">
        <v>0</v>
      </c>
      <c r="D18" s="277">
        <v>0</v>
      </c>
      <c r="E18" s="277">
        <v>0</v>
      </c>
      <c r="F18" s="277">
        <v>0</v>
      </c>
      <c r="G18" s="277">
        <v>0</v>
      </c>
      <c r="H18" s="277">
        <v>0</v>
      </c>
      <c r="I18" s="277">
        <v>0</v>
      </c>
      <c r="J18" s="277">
        <v>0</v>
      </c>
      <c r="K18" s="277">
        <v>0</v>
      </c>
      <c r="L18" s="276" t="s">
        <v>155</v>
      </c>
      <c r="M18" s="277">
        <v>0</v>
      </c>
      <c r="N18" s="277">
        <v>0</v>
      </c>
      <c r="O18" s="277">
        <v>0</v>
      </c>
      <c r="P18" s="277">
        <v>0</v>
      </c>
      <c r="Q18" s="277">
        <v>0</v>
      </c>
      <c r="R18" s="277">
        <v>0</v>
      </c>
      <c r="S18" s="277">
        <v>0</v>
      </c>
      <c r="T18" s="277">
        <v>0</v>
      </c>
      <c r="U18" s="277">
        <v>0</v>
      </c>
    </row>
    <row r="19" spans="1:21" ht="28.5" customHeight="1">
      <c r="A19" s="158">
        <v>13</v>
      </c>
      <c r="B19" s="276" t="s">
        <v>156</v>
      </c>
      <c r="C19" s="277">
        <v>0</v>
      </c>
      <c r="D19" s="277">
        <v>0</v>
      </c>
      <c r="E19" s="277">
        <v>0</v>
      </c>
      <c r="F19" s="277">
        <v>0</v>
      </c>
      <c r="G19" s="277">
        <v>0</v>
      </c>
      <c r="H19" s="277">
        <v>0</v>
      </c>
      <c r="I19" s="277">
        <v>0</v>
      </c>
      <c r="J19" s="277">
        <v>0</v>
      </c>
      <c r="K19" s="277">
        <v>0</v>
      </c>
      <c r="L19" s="276" t="s">
        <v>157</v>
      </c>
      <c r="M19" s="277">
        <v>0</v>
      </c>
      <c r="N19" s="277">
        <v>0</v>
      </c>
      <c r="O19" s="277">
        <v>0</v>
      </c>
      <c r="P19" s="277">
        <v>0</v>
      </c>
      <c r="Q19" s="277">
        <v>0</v>
      </c>
      <c r="R19" s="277">
        <v>0</v>
      </c>
      <c r="S19" s="277">
        <v>0</v>
      </c>
      <c r="T19" s="277">
        <v>0</v>
      </c>
      <c r="U19" s="277">
        <v>0</v>
      </c>
    </row>
    <row r="20" spans="1:21" ht="46.8">
      <c r="A20" s="158">
        <v>14</v>
      </c>
      <c r="B20" s="276" t="s">
        <v>158</v>
      </c>
      <c r="C20" s="277">
        <v>452133</v>
      </c>
      <c r="D20" s="277">
        <v>0</v>
      </c>
      <c r="E20" s="277">
        <v>0</v>
      </c>
      <c r="F20" s="277">
        <v>483407</v>
      </c>
      <c r="G20" s="277">
        <v>0</v>
      </c>
      <c r="H20" s="277">
        <v>0</v>
      </c>
      <c r="I20" s="277">
        <v>0</v>
      </c>
      <c r="J20" s="277">
        <v>0</v>
      </c>
      <c r="K20" s="277">
        <v>471012</v>
      </c>
      <c r="L20" s="276" t="s">
        <v>159</v>
      </c>
      <c r="M20" s="277">
        <v>437372</v>
      </c>
      <c r="N20" s="277">
        <v>452133</v>
      </c>
      <c r="O20" s="277">
        <v>452133</v>
      </c>
      <c r="P20" s="277">
        <v>452133</v>
      </c>
      <c r="Q20" s="277">
        <v>483407</v>
      </c>
      <c r="R20" s="277">
        <v>483407</v>
      </c>
      <c r="S20" s="277">
        <v>483407</v>
      </c>
      <c r="T20" s="277">
        <v>483407</v>
      </c>
      <c r="U20" s="277">
        <v>483407</v>
      </c>
    </row>
    <row r="21" spans="1:21" ht="29.25" customHeight="1">
      <c r="A21" s="158">
        <v>15</v>
      </c>
      <c r="B21" s="276" t="s">
        <v>160</v>
      </c>
      <c r="C21" s="277">
        <v>0</v>
      </c>
      <c r="D21" s="277">
        <v>0</v>
      </c>
      <c r="E21" s="277">
        <v>0</v>
      </c>
      <c r="F21" s="277">
        <v>0</v>
      </c>
      <c r="G21" s="277">
        <v>0</v>
      </c>
      <c r="H21" s="277">
        <v>0</v>
      </c>
      <c r="I21" s="277">
        <v>0</v>
      </c>
      <c r="J21" s="277">
        <v>0</v>
      </c>
      <c r="K21" s="277">
        <v>0</v>
      </c>
      <c r="L21" s="279"/>
      <c r="M21" s="277"/>
      <c r="N21" s="277"/>
      <c r="O21" s="277"/>
      <c r="P21" s="277"/>
      <c r="Q21" s="277"/>
      <c r="R21" s="277"/>
      <c r="S21" s="277"/>
      <c r="T21" s="277"/>
      <c r="U21" s="277"/>
    </row>
    <row r="22" spans="1:21" ht="46.8">
      <c r="A22" s="158">
        <v>16</v>
      </c>
      <c r="B22" s="280" t="s">
        <v>161</v>
      </c>
      <c r="C22" s="281">
        <f t="shared" ref="C22:D22" si="2">SUM(C17:C21)</f>
        <v>452133</v>
      </c>
      <c r="D22" s="281">
        <f t="shared" si="2"/>
        <v>1127467</v>
      </c>
      <c r="E22" s="281">
        <f>SUM(E17:E21)</f>
        <v>1127467</v>
      </c>
      <c r="F22" s="281">
        <f>SUM(F17:F21)</f>
        <v>1610874</v>
      </c>
      <c r="G22" s="281">
        <f t="shared" ref="G22:K22" si="3">SUM(G17:G21)</f>
        <v>3453357</v>
      </c>
      <c r="H22" s="281">
        <f t="shared" si="3"/>
        <v>3453357</v>
      </c>
      <c r="I22" s="281">
        <f t="shared" si="3"/>
        <v>3453357</v>
      </c>
      <c r="J22" s="281">
        <f t="shared" si="3"/>
        <v>3453357</v>
      </c>
      <c r="K22" s="281">
        <f t="shared" si="3"/>
        <v>3386517</v>
      </c>
      <c r="L22" s="280" t="s">
        <v>162</v>
      </c>
      <c r="M22" s="282">
        <f t="shared" ref="M22:N22" si="4">SUM(M16:M21)</f>
        <v>437372</v>
      </c>
      <c r="N22" s="282">
        <f t="shared" si="4"/>
        <v>452133</v>
      </c>
      <c r="O22" s="282">
        <f>SUM(O16:O21)</f>
        <v>452133</v>
      </c>
      <c r="P22" s="282">
        <f t="shared" ref="P22:U22" si="5">SUM(P16:P21)</f>
        <v>452133</v>
      </c>
      <c r="Q22" s="282">
        <f t="shared" si="5"/>
        <v>483407</v>
      </c>
      <c r="R22" s="282">
        <f t="shared" si="5"/>
        <v>483407</v>
      </c>
      <c r="S22" s="282">
        <f t="shared" si="5"/>
        <v>483407</v>
      </c>
      <c r="T22" s="282">
        <f t="shared" si="5"/>
        <v>483407</v>
      </c>
      <c r="U22" s="282">
        <f t="shared" si="5"/>
        <v>483407</v>
      </c>
    </row>
    <row r="23" spans="1:21" ht="22.5" customHeight="1">
      <c r="A23" s="158">
        <v>17</v>
      </c>
      <c r="B23" s="283" t="s">
        <v>163</v>
      </c>
      <c r="C23" s="281">
        <f t="shared" ref="C23:K23" si="6">SUM(C15,C22)</f>
        <v>17959171</v>
      </c>
      <c r="D23" s="281">
        <f t="shared" si="6"/>
        <v>19490781</v>
      </c>
      <c r="E23" s="281">
        <f t="shared" si="6"/>
        <v>20131486</v>
      </c>
      <c r="F23" s="281">
        <f t="shared" si="6"/>
        <v>22510856</v>
      </c>
      <c r="G23" s="281">
        <f t="shared" si="6"/>
        <v>23198533</v>
      </c>
      <c r="H23" s="281">
        <f t="shared" si="6"/>
        <v>21898533</v>
      </c>
      <c r="I23" s="281">
        <f t="shared" si="6"/>
        <v>21898533</v>
      </c>
      <c r="J23" s="281">
        <f t="shared" si="6"/>
        <v>23686290</v>
      </c>
      <c r="K23" s="281">
        <f t="shared" si="6"/>
        <v>24032280</v>
      </c>
      <c r="L23" s="283" t="s">
        <v>164</v>
      </c>
      <c r="M23" s="282">
        <f t="shared" ref="M23:U23" si="7">SUM(M15,M22)</f>
        <v>16364810</v>
      </c>
      <c r="N23" s="282">
        <f t="shared" si="7"/>
        <v>19490781</v>
      </c>
      <c r="O23" s="282">
        <f t="shared" si="7"/>
        <v>20131486</v>
      </c>
      <c r="P23" s="282">
        <f t="shared" si="7"/>
        <v>18382165</v>
      </c>
      <c r="Q23" s="282">
        <f t="shared" si="7"/>
        <v>23198533</v>
      </c>
      <c r="R23" s="282">
        <f t="shared" si="7"/>
        <v>21898533</v>
      </c>
      <c r="S23" s="282">
        <f t="shared" si="7"/>
        <v>21898533</v>
      </c>
      <c r="T23" s="282">
        <f t="shared" si="7"/>
        <v>23686290</v>
      </c>
      <c r="U23" s="282">
        <f t="shared" si="7"/>
        <v>24032280</v>
      </c>
    </row>
    <row r="24" spans="1:21" ht="21" customHeight="1">
      <c r="A24" s="158">
        <v>18</v>
      </c>
      <c r="B24" s="283" t="s">
        <v>190</v>
      </c>
      <c r="C24" s="284">
        <v>0</v>
      </c>
      <c r="D24" s="284">
        <v>675334</v>
      </c>
      <c r="E24" s="284">
        <v>675334</v>
      </c>
      <c r="F24" s="284">
        <v>0</v>
      </c>
      <c r="G24" s="284">
        <v>2969950</v>
      </c>
      <c r="H24" s="284">
        <v>2969950</v>
      </c>
      <c r="I24" s="284">
        <v>2969950</v>
      </c>
      <c r="J24" s="284">
        <v>2969950</v>
      </c>
      <c r="K24" s="284">
        <v>2903110</v>
      </c>
      <c r="L24" s="283" t="s">
        <v>165</v>
      </c>
      <c r="M24" s="284">
        <v>1579600</v>
      </c>
      <c r="N24" s="284">
        <v>0</v>
      </c>
      <c r="O24" s="284">
        <v>0</v>
      </c>
      <c r="P24" s="284">
        <v>2969950</v>
      </c>
      <c r="Q24" s="284">
        <v>0</v>
      </c>
      <c r="R24" s="284">
        <v>0</v>
      </c>
      <c r="S24" s="284">
        <v>0</v>
      </c>
      <c r="T24" s="284">
        <v>0</v>
      </c>
      <c r="U24" s="284">
        <v>0</v>
      </c>
    </row>
    <row r="25" spans="1:21" ht="24.75" customHeight="1">
      <c r="A25" s="158">
        <v>19</v>
      </c>
      <c r="B25" s="283" t="s">
        <v>166</v>
      </c>
      <c r="C25" s="284">
        <v>0</v>
      </c>
      <c r="D25" s="284">
        <v>0</v>
      </c>
      <c r="E25" s="284">
        <v>0</v>
      </c>
      <c r="F25" s="284">
        <v>0</v>
      </c>
      <c r="G25" s="284">
        <v>0</v>
      </c>
      <c r="H25" s="284">
        <v>0</v>
      </c>
      <c r="I25" s="284">
        <v>0</v>
      </c>
      <c r="J25" s="284">
        <v>0</v>
      </c>
      <c r="K25" s="284">
        <v>0</v>
      </c>
      <c r="L25" s="380" t="s">
        <v>167</v>
      </c>
      <c r="M25" s="284">
        <v>1594361</v>
      </c>
      <c r="N25" s="381" t="s">
        <v>237</v>
      </c>
      <c r="O25" s="381" t="s">
        <v>237</v>
      </c>
      <c r="P25" s="284">
        <v>4128691</v>
      </c>
      <c r="Q25" s="381" t="s">
        <v>237</v>
      </c>
      <c r="R25" s="284">
        <v>0</v>
      </c>
      <c r="S25" s="284">
        <v>0</v>
      </c>
      <c r="T25" s="284">
        <v>0</v>
      </c>
      <c r="U25" s="284">
        <v>0</v>
      </c>
    </row>
    <row r="26" spans="1:21" ht="17.399999999999999">
      <c r="B26" s="448"/>
      <c r="C26" s="448"/>
      <c r="D26" s="448"/>
      <c r="E26" s="448"/>
      <c r="F26" s="448"/>
      <c r="G26" s="448"/>
      <c r="H26" s="448"/>
      <c r="I26" s="448"/>
      <c r="J26" s="448"/>
      <c r="K26" s="448"/>
      <c r="L26" s="448"/>
    </row>
  </sheetData>
  <mergeCells count="5">
    <mergeCell ref="A4:A5"/>
    <mergeCell ref="B26:L26"/>
    <mergeCell ref="L4:S4"/>
    <mergeCell ref="B1:U1"/>
    <mergeCell ref="B2:U2"/>
  </mergeCells>
  <pageMargins left="0.39370078740157483" right="0.39370078740157483" top="0.39370078740157483" bottom="0.39370078740157483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Z26"/>
  <sheetViews>
    <sheetView topLeftCell="I1" zoomScaleNormal="100" workbookViewId="0">
      <selection activeCell="L5" sqref="L5"/>
    </sheetView>
  </sheetViews>
  <sheetFormatPr defaultRowHeight="14.4"/>
  <cols>
    <col min="1" max="1" width="5" style="88" customWidth="1"/>
    <col min="2" max="2" width="27.88671875" style="89" customWidth="1"/>
    <col min="3" max="3" width="13.109375" style="88" customWidth="1"/>
    <col min="4" max="4" width="13.109375" style="88" hidden="1" customWidth="1"/>
    <col min="5" max="5" width="17.6640625" style="88" hidden="1" customWidth="1"/>
    <col min="6" max="11" width="17.6640625" style="88" customWidth="1"/>
    <col min="12" max="12" width="30.44140625" style="88" customWidth="1"/>
    <col min="13" max="13" width="16" style="88" customWidth="1"/>
    <col min="14" max="14" width="12.6640625" style="88" hidden="1" customWidth="1"/>
    <col min="15" max="15" width="16" style="88" hidden="1" customWidth="1"/>
    <col min="16" max="21" width="16" style="88" customWidth="1"/>
    <col min="22" max="260" width="9.109375" style="88" customWidth="1"/>
    <col min="262" max="262" width="5" customWidth="1"/>
    <col min="263" max="263" width="29.109375" customWidth="1"/>
    <col min="264" max="264" width="13.33203125" customWidth="1"/>
    <col min="265" max="265" width="13" customWidth="1"/>
    <col min="266" max="266" width="13.109375" customWidth="1"/>
    <col min="267" max="267" width="32.33203125" customWidth="1"/>
    <col min="268" max="268" width="15.33203125" customWidth="1"/>
    <col min="269" max="269" width="11.6640625" customWidth="1"/>
    <col min="270" max="270" width="13.5546875" customWidth="1"/>
    <col min="271" max="271" width="14" customWidth="1"/>
    <col min="272" max="272" width="4.109375" customWidth="1"/>
    <col min="273" max="516" width="9.109375" customWidth="1"/>
    <col min="518" max="518" width="5" customWidth="1"/>
    <col min="519" max="519" width="29.109375" customWidth="1"/>
    <col min="520" max="520" width="13.33203125" customWidth="1"/>
    <col min="521" max="521" width="13" customWidth="1"/>
    <col min="522" max="522" width="13.109375" customWidth="1"/>
    <col min="523" max="523" width="32.33203125" customWidth="1"/>
    <col min="524" max="524" width="15.33203125" customWidth="1"/>
    <col min="525" max="525" width="11.6640625" customWidth="1"/>
    <col min="526" max="526" width="13.5546875" customWidth="1"/>
    <col min="527" max="527" width="14" customWidth="1"/>
    <col min="528" max="528" width="4.109375" customWidth="1"/>
    <col min="529" max="772" width="9.109375" customWidth="1"/>
    <col min="774" max="774" width="5" customWidth="1"/>
    <col min="775" max="775" width="29.109375" customWidth="1"/>
    <col min="776" max="776" width="13.33203125" customWidth="1"/>
    <col min="777" max="777" width="13" customWidth="1"/>
    <col min="778" max="778" width="13.109375" customWidth="1"/>
    <col min="779" max="779" width="32.33203125" customWidth="1"/>
    <col min="780" max="780" width="15.33203125" customWidth="1"/>
    <col min="781" max="781" width="11.6640625" customWidth="1"/>
    <col min="782" max="782" width="13.5546875" customWidth="1"/>
    <col min="783" max="783" width="14" customWidth="1"/>
    <col min="784" max="784" width="4.109375" customWidth="1"/>
    <col min="785" max="1028" width="9.109375" customWidth="1"/>
    <col min="1030" max="1030" width="5" customWidth="1"/>
    <col min="1031" max="1031" width="29.109375" customWidth="1"/>
    <col min="1032" max="1032" width="13.33203125" customWidth="1"/>
    <col min="1033" max="1033" width="13" customWidth="1"/>
    <col min="1034" max="1034" width="13.109375" customWidth="1"/>
    <col min="1035" max="1035" width="32.33203125" customWidth="1"/>
    <col min="1036" max="1036" width="15.33203125" customWidth="1"/>
    <col min="1037" max="1037" width="11.6640625" customWidth="1"/>
    <col min="1038" max="1038" width="13.5546875" customWidth="1"/>
    <col min="1039" max="1039" width="14" customWidth="1"/>
    <col min="1040" max="1040" width="4.109375" customWidth="1"/>
    <col min="1041" max="1284" width="9.109375" customWidth="1"/>
    <col min="1286" max="1286" width="5" customWidth="1"/>
    <col min="1287" max="1287" width="29.109375" customWidth="1"/>
    <col min="1288" max="1288" width="13.33203125" customWidth="1"/>
    <col min="1289" max="1289" width="13" customWidth="1"/>
    <col min="1290" max="1290" width="13.109375" customWidth="1"/>
    <col min="1291" max="1291" width="32.33203125" customWidth="1"/>
    <col min="1292" max="1292" width="15.33203125" customWidth="1"/>
    <col min="1293" max="1293" width="11.6640625" customWidth="1"/>
    <col min="1294" max="1294" width="13.5546875" customWidth="1"/>
    <col min="1295" max="1295" width="14" customWidth="1"/>
    <col min="1296" max="1296" width="4.109375" customWidth="1"/>
    <col min="1297" max="1540" width="9.109375" customWidth="1"/>
    <col min="1542" max="1542" width="5" customWidth="1"/>
    <col min="1543" max="1543" width="29.109375" customWidth="1"/>
    <col min="1544" max="1544" width="13.33203125" customWidth="1"/>
    <col min="1545" max="1545" width="13" customWidth="1"/>
    <col min="1546" max="1546" width="13.109375" customWidth="1"/>
    <col min="1547" max="1547" width="32.33203125" customWidth="1"/>
    <col min="1548" max="1548" width="15.33203125" customWidth="1"/>
    <col min="1549" max="1549" width="11.6640625" customWidth="1"/>
    <col min="1550" max="1550" width="13.5546875" customWidth="1"/>
    <col min="1551" max="1551" width="14" customWidth="1"/>
    <col min="1552" max="1552" width="4.109375" customWidth="1"/>
    <col min="1553" max="1796" width="9.109375" customWidth="1"/>
    <col min="1798" max="1798" width="5" customWidth="1"/>
    <col min="1799" max="1799" width="29.109375" customWidth="1"/>
    <col min="1800" max="1800" width="13.33203125" customWidth="1"/>
    <col min="1801" max="1801" width="13" customWidth="1"/>
    <col min="1802" max="1802" width="13.109375" customWidth="1"/>
    <col min="1803" max="1803" width="32.33203125" customWidth="1"/>
    <col min="1804" max="1804" width="15.33203125" customWidth="1"/>
    <col min="1805" max="1805" width="11.6640625" customWidth="1"/>
    <col min="1806" max="1806" width="13.5546875" customWidth="1"/>
    <col min="1807" max="1807" width="14" customWidth="1"/>
    <col min="1808" max="1808" width="4.109375" customWidth="1"/>
    <col min="1809" max="2052" width="9.109375" customWidth="1"/>
    <col min="2054" max="2054" width="5" customWidth="1"/>
    <col min="2055" max="2055" width="29.109375" customWidth="1"/>
    <col min="2056" max="2056" width="13.33203125" customWidth="1"/>
    <col min="2057" max="2057" width="13" customWidth="1"/>
    <col min="2058" max="2058" width="13.109375" customWidth="1"/>
    <col min="2059" max="2059" width="32.33203125" customWidth="1"/>
    <col min="2060" max="2060" width="15.33203125" customWidth="1"/>
    <col min="2061" max="2061" width="11.6640625" customWidth="1"/>
    <col min="2062" max="2062" width="13.5546875" customWidth="1"/>
    <col min="2063" max="2063" width="14" customWidth="1"/>
    <col min="2064" max="2064" width="4.109375" customWidth="1"/>
    <col min="2065" max="2308" width="9.109375" customWidth="1"/>
    <col min="2310" max="2310" width="5" customWidth="1"/>
    <col min="2311" max="2311" width="29.109375" customWidth="1"/>
    <col min="2312" max="2312" width="13.33203125" customWidth="1"/>
    <col min="2313" max="2313" width="13" customWidth="1"/>
    <col min="2314" max="2314" width="13.109375" customWidth="1"/>
    <col min="2315" max="2315" width="32.33203125" customWidth="1"/>
    <col min="2316" max="2316" width="15.33203125" customWidth="1"/>
    <col min="2317" max="2317" width="11.6640625" customWidth="1"/>
    <col min="2318" max="2318" width="13.5546875" customWidth="1"/>
    <col min="2319" max="2319" width="14" customWidth="1"/>
    <col min="2320" max="2320" width="4.109375" customWidth="1"/>
    <col min="2321" max="2564" width="9.109375" customWidth="1"/>
    <col min="2566" max="2566" width="5" customWidth="1"/>
    <col min="2567" max="2567" width="29.109375" customWidth="1"/>
    <col min="2568" max="2568" width="13.33203125" customWidth="1"/>
    <col min="2569" max="2569" width="13" customWidth="1"/>
    <col min="2570" max="2570" width="13.109375" customWidth="1"/>
    <col min="2571" max="2571" width="32.33203125" customWidth="1"/>
    <col min="2572" max="2572" width="15.33203125" customWidth="1"/>
    <col min="2573" max="2573" width="11.6640625" customWidth="1"/>
    <col min="2574" max="2574" width="13.5546875" customWidth="1"/>
    <col min="2575" max="2575" width="14" customWidth="1"/>
    <col min="2576" max="2576" width="4.109375" customWidth="1"/>
    <col min="2577" max="2820" width="9.109375" customWidth="1"/>
    <col min="2822" max="2822" width="5" customWidth="1"/>
    <col min="2823" max="2823" width="29.109375" customWidth="1"/>
    <col min="2824" max="2824" width="13.33203125" customWidth="1"/>
    <col min="2825" max="2825" width="13" customWidth="1"/>
    <col min="2826" max="2826" width="13.109375" customWidth="1"/>
    <col min="2827" max="2827" width="32.33203125" customWidth="1"/>
    <col min="2828" max="2828" width="15.33203125" customWidth="1"/>
    <col min="2829" max="2829" width="11.6640625" customWidth="1"/>
    <col min="2830" max="2830" width="13.5546875" customWidth="1"/>
    <col min="2831" max="2831" width="14" customWidth="1"/>
    <col min="2832" max="2832" width="4.109375" customWidth="1"/>
    <col min="2833" max="3076" width="9.109375" customWidth="1"/>
    <col min="3078" max="3078" width="5" customWidth="1"/>
    <col min="3079" max="3079" width="29.109375" customWidth="1"/>
    <col min="3080" max="3080" width="13.33203125" customWidth="1"/>
    <col min="3081" max="3081" width="13" customWidth="1"/>
    <col min="3082" max="3082" width="13.109375" customWidth="1"/>
    <col min="3083" max="3083" width="32.33203125" customWidth="1"/>
    <col min="3084" max="3084" width="15.33203125" customWidth="1"/>
    <col min="3085" max="3085" width="11.6640625" customWidth="1"/>
    <col min="3086" max="3086" width="13.5546875" customWidth="1"/>
    <col min="3087" max="3087" width="14" customWidth="1"/>
    <col min="3088" max="3088" width="4.109375" customWidth="1"/>
    <col min="3089" max="3332" width="9.109375" customWidth="1"/>
    <col min="3334" max="3334" width="5" customWidth="1"/>
    <col min="3335" max="3335" width="29.109375" customWidth="1"/>
    <col min="3336" max="3336" width="13.33203125" customWidth="1"/>
    <col min="3337" max="3337" width="13" customWidth="1"/>
    <col min="3338" max="3338" width="13.109375" customWidth="1"/>
    <col min="3339" max="3339" width="32.33203125" customWidth="1"/>
    <col min="3340" max="3340" width="15.33203125" customWidth="1"/>
    <col min="3341" max="3341" width="11.6640625" customWidth="1"/>
    <col min="3342" max="3342" width="13.5546875" customWidth="1"/>
    <col min="3343" max="3343" width="14" customWidth="1"/>
    <col min="3344" max="3344" width="4.109375" customWidth="1"/>
    <col min="3345" max="3588" width="9.109375" customWidth="1"/>
    <col min="3590" max="3590" width="5" customWidth="1"/>
    <col min="3591" max="3591" width="29.109375" customWidth="1"/>
    <col min="3592" max="3592" width="13.33203125" customWidth="1"/>
    <col min="3593" max="3593" width="13" customWidth="1"/>
    <col min="3594" max="3594" width="13.109375" customWidth="1"/>
    <col min="3595" max="3595" width="32.33203125" customWidth="1"/>
    <col min="3596" max="3596" width="15.33203125" customWidth="1"/>
    <col min="3597" max="3597" width="11.6640625" customWidth="1"/>
    <col min="3598" max="3598" width="13.5546875" customWidth="1"/>
    <col min="3599" max="3599" width="14" customWidth="1"/>
    <col min="3600" max="3600" width="4.109375" customWidth="1"/>
    <col min="3601" max="3844" width="9.109375" customWidth="1"/>
    <col min="3846" max="3846" width="5" customWidth="1"/>
    <col min="3847" max="3847" width="29.109375" customWidth="1"/>
    <col min="3848" max="3848" width="13.33203125" customWidth="1"/>
    <col min="3849" max="3849" width="13" customWidth="1"/>
    <col min="3850" max="3850" width="13.109375" customWidth="1"/>
    <col min="3851" max="3851" width="32.33203125" customWidth="1"/>
    <col min="3852" max="3852" width="15.33203125" customWidth="1"/>
    <col min="3853" max="3853" width="11.6640625" customWidth="1"/>
    <col min="3854" max="3854" width="13.5546875" customWidth="1"/>
    <col min="3855" max="3855" width="14" customWidth="1"/>
    <col min="3856" max="3856" width="4.109375" customWidth="1"/>
    <col min="3857" max="4100" width="9.109375" customWidth="1"/>
    <col min="4102" max="4102" width="5" customWidth="1"/>
    <col min="4103" max="4103" width="29.109375" customWidth="1"/>
    <col min="4104" max="4104" width="13.33203125" customWidth="1"/>
    <col min="4105" max="4105" width="13" customWidth="1"/>
    <col min="4106" max="4106" width="13.109375" customWidth="1"/>
    <col min="4107" max="4107" width="32.33203125" customWidth="1"/>
    <col min="4108" max="4108" width="15.33203125" customWidth="1"/>
    <col min="4109" max="4109" width="11.6640625" customWidth="1"/>
    <col min="4110" max="4110" width="13.5546875" customWidth="1"/>
    <col min="4111" max="4111" width="14" customWidth="1"/>
    <col min="4112" max="4112" width="4.109375" customWidth="1"/>
    <col min="4113" max="4356" width="9.109375" customWidth="1"/>
    <col min="4358" max="4358" width="5" customWidth="1"/>
    <col min="4359" max="4359" width="29.109375" customWidth="1"/>
    <col min="4360" max="4360" width="13.33203125" customWidth="1"/>
    <col min="4361" max="4361" width="13" customWidth="1"/>
    <col min="4362" max="4362" width="13.109375" customWidth="1"/>
    <col min="4363" max="4363" width="32.33203125" customWidth="1"/>
    <col min="4364" max="4364" width="15.33203125" customWidth="1"/>
    <col min="4365" max="4365" width="11.6640625" customWidth="1"/>
    <col min="4366" max="4366" width="13.5546875" customWidth="1"/>
    <col min="4367" max="4367" width="14" customWidth="1"/>
    <col min="4368" max="4368" width="4.109375" customWidth="1"/>
    <col min="4369" max="4612" width="9.109375" customWidth="1"/>
    <col min="4614" max="4614" width="5" customWidth="1"/>
    <col min="4615" max="4615" width="29.109375" customWidth="1"/>
    <col min="4616" max="4616" width="13.33203125" customWidth="1"/>
    <col min="4617" max="4617" width="13" customWidth="1"/>
    <col min="4618" max="4618" width="13.109375" customWidth="1"/>
    <col min="4619" max="4619" width="32.33203125" customWidth="1"/>
    <col min="4620" max="4620" width="15.33203125" customWidth="1"/>
    <col min="4621" max="4621" width="11.6640625" customWidth="1"/>
    <col min="4622" max="4622" width="13.5546875" customWidth="1"/>
    <col min="4623" max="4623" width="14" customWidth="1"/>
    <col min="4624" max="4624" width="4.109375" customWidth="1"/>
    <col min="4625" max="4868" width="9.109375" customWidth="1"/>
    <col min="4870" max="4870" width="5" customWidth="1"/>
    <col min="4871" max="4871" width="29.109375" customWidth="1"/>
    <col min="4872" max="4872" width="13.33203125" customWidth="1"/>
    <col min="4873" max="4873" width="13" customWidth="1"/>
    <col min="4874" max="4874" width="13.109375" customWidth="1"/>
    <col min="4875" max="4875" width="32.33203125" customWidth="1"/>
    <col min="4876" max="4876" width="15.33203125" customWidth="1"/>
    <col min="4877" max="4877" width="11.6640625" customWidth="1"/>
    <col min="4878" max="4878" width="13.5546875" customWidth="1"/>
    <col min="4879" max="4879" width="14" customWidth="1"/>
    <col min="4880" max="4880" width="4.109375" customWidth="1"/>
    <col min="4881" max="5124" width="9.109375" customWidth="1"/>
    <col min="5126" max="5126" width="5" customWidth="1"/>
    <col min="5127" max="5127" width="29.109375" customWidth="1"/>
    <col min="5128" max="5128" width="13.33203125" customWidth="1"/>
    <col min="5129" max="5129" width="13" customWidth="1"/>
    <col min="5130" max="5130" width="13.109375" customWidth="1"/>
    <col min="5131" max="5131" width="32.33203125" customWidth="1"/>
    <col min="5132" max="5132" width="15.33203125" customWidth="1"/>
    <col min="5133" max="5133" width="11.6640625" customWidth="1"/>
    <col min="5134" max="5134" width="13.5546875" customWidth="1"/>
    <col min="5135" max="5135" width="14" customWidth="1"/>
    <col min="5136" max="5136" width="4.109375" customWidth="1"/>
    <col min="5137" max="5380" width="9.109375" customWidth="1"/>
    <col min="5382" max="5382" width="5" customWidth="1"/>
    <col min="5383" max="5383" width="29.109375" customWidth="1"/>
    <col min="5384" max="5384" width="13.33203125" customWidth="1"/>
    <col min="5385" max="5385" width="13" customWidth="1"/>
    <col min="5386" max="5386" width="13.109375" customWidth="1"/>
    <col min="5387" max="5387" width="32.33203125" customWidth="1"/>
    <col min="5388" max="5388" width="15.33203125" customWidth="1"/>
    <col min="5389" max="5389" width="11.6640625" customWidth="1"/>
    <col min="5390" max="5390" width="13.5546875" customWidth="1"/>
    <col min="5391" max="5391" width="14" customWidth="1"/>
    <col min="5392" max="5392" width="4.109375" customWidth="1"/>
    <col min="5393" max="5636" width="9.109375" customWidth="1"/>
    <col min="5638" max="5638" width="5" customWidth="1"/>
    <col min="5639" max="5639" width="29.109375" customWidth="1"/>
    <col min="5640" max="5640" width="13.33203125" customWidth="1"/>
    <col min="5641" max="5641" width="13" customWidth="1"/>
    <col min="5642" max="5642" width="13.109375" customWidth="1"/>
    <col min="5643" max="5643" width="32.33203125" customWidth="1"/>
    <col min="5644" max="5644" width="15.33203125" customWidth="1"/>
    <col min="5645" max="5645" width="11.6640625" customWidth="1"/>
    <col min="5646" max="5646" width="13.5546875" customWidth="1"/>
    <col min="5647" max="5647" width="14" customWidth="1"/>
    <col min="5648" max="5648" width="4.109375" customWidth="1"/>
    <col min="5649" max="5892" width="9.109375" customWidth="1"/>
    <col min="5894" max="5894" width="5" customWidth="1"/>
    <col min="5895" max="5895" width="29.109375" customWidth="1"/>
    <col min="5896" max="5896" width="13.33203125" customWidth="1"/>
    <col min="5897" max="5897" width="13" customWidth="1"/>
    <col min="5898" max="5898" width="13.109375" customWidth="1"/>
    <col min="5899" max="5899" width="32.33203125" customWidth="1"/>
    <col min="5900" max="5900" width="15.33203125" customWidth="1"/>
    <col min="5901" max="5901" width="11.6640625" customWidth="1"/>
    <col min="5902" max="5902" width="13.5546875" customWidth="1"/>
    <col min="5903" max="5903" width="14" customWidth="1"/>
    <col min="5904" max="5904" width="4.109375" customWidth="1"/>
    <col min="5905" max="6148" width="9.109375" customWidth="1"/>
    <col min="6150" max="6150" width="5" customWidth="1"/>
    <col min="6151" max="6151" width="29.109375" customWidth="1"/>
    <col min="6152" max="6152" width="13.33203125" customWidth="1"/>
    <col min="6153" max="6153" width="13" customWidth="1"/>
    <col min="6154" max="6154" width="13.109375" customWidth="1"/>
    <col min="6155" max="6155" width="32.33203125" customWidth="1"/>
    <col min="6156" max="6156" width="15.33203125" customWidth="1"/>
    <col min="6157" max="6157" width="11.6640625" customWidth="1"/>
    <col min="6158" max="6158" width="13.5546875" customWidth="1"/>
    <col min="6159" max="6159" width="14" customWidth="1"/>
    <col min="6160" max="6160" width="4.109375" customWidth="1"/>
    <col min="6161" max="6404" width="9.109375" customWidth="1"/>
    <col min="6406" max="6406" width="5" customWidth="1"/>
    <col min="6407" max="6407" width="29.109375" customWidth="1"/>
    <col min="6408" max="6408" width="13.33203125" customWidth="1"/>
    <col min="6409" max="6409" width="13" customWidth="1"/>
    <col min="6410" max="6410" width="13.109375" customWidth="1"/>
    <col min="6411" max="6411" width="32.33203125" customWidth="1"/>
    <col min="6412" max="6412" width="15.33203125" customWidth="1"/>
    <col min="6413" max="6413" width="11.6640625" customWidth="1"/>
    <col min="6414" max="6414" width="13.5546875" customWidth="1"/>
    <col min="6415" max="6415" width="14" customWidth="1"/>
    <col min="6416" max="6416" width="4.109375" customWidth="1"/>
    <col min="6417" max="6660" width="9.109375" customWidth="1"/>
    <col min="6662" max="6662" width="5" customWidth="1"/>
    <col min="6663" max="6663" width="29.109375" customWidth="1"/>
    <col min="6664" max="6664" width="13.33203125" customWidth="1"/>
    <col min="6665" max="6665" width="13" customWidth="1"/>
    <col min="6666" max="6666" width="13.109375" customWidth="1"/>
    <col min="6667" max="6667" width="32.33203125" customWidth="1"/>
    <col min="6668" max="6668" width="15.33203125" customWidth="1"/>
    <col min="6669" max="6669" width="11.6640625" customWidth="1"/>
    <col min="6670" max="6670" width="13.5546875" customWidth="1"/>
    <col min="6671" max="6671" width="14" customWidth="1"/>
    <col min="6672" max="6672" width="4.109375" customWidth="1"/>
    <col min="6673" max="6916" width="9.109375" customWidth="1"/>
    <col min="6918" max="6918" width="5" customWidth="1"/>
    <col min="6919" max="6919" width="29.109375" customWidth="1"/>
    <col min="6920" max="6920" width="13.33203125" customWidth="1"/>
    <col min="6921" max="6921" width="13" customWidth="1"/>
    <col min="6922" max="6922" width="13.109375" customWidth="1"/>
    <col min="6923" max="6923" width="32.33203125" customWidth="1"/>
    <col min="6924" max="6924" width="15.33203125" customWidth="1"/>
    <col min="6925" max="6925" width="11.6640625" customWidth="1"/>
    <col min="6926" max="6926" width="13.5546875" customWidth="1"/>
    <col min="6927" max="6927" width="14" customWidth="1"/>
    <col min="6928" max="6928" width="4.109375" customWidth="1"/>
    <col min="6929" max="7172" width="9.109375" customWidth="1"/>
    <col min="7174" max="7174" width="5" customWidth="1"/>
    <col min="7175" max="7175" width="29.109375" customWidth="1"/>
    <col min="7176" max="7176" width="13.33203125" customWidth="1"/>
    <col min="7177" max="7177" width="13" customWidth="1"/>
    <col min="7178" max="7178" width="13.109375" customWidth="1"/>
    <col min="7179" max="7179" width="32.33203125" customWidth="1"/>
    <col min="7180" max="7180" width="15.33203125" customWidth="1"/>
    <col min="7181" max="7181" width="11.6640625" customWidth="1"/>
    <col min="7182" max="7182" width="13.5546875" customWidth="1"/>
    <col min="7183" max="7183" width="14" customWidth="1"/>
    <col min="7184" max="7184" width="4.109375" customWidth="1"/>
    <col min="7185" max="7428" width="9.109375" customWidth="1"/>
    <col min="7430" max="7430" width="5" customWidth="1"/>
    <col min="7431" max="7431" width="29.109375" customWidth="1"/>
    <col min="7432" max="7432" width="13.33203125" customWidth="1"/>
    <col min="7433" max="7433" width="13" customWidth="1"/>
    <col min="7434" max="7434" width="13.109375" customWidth="1"/>
    <col min="7435" max="7435" width="32.33203125" customWidth="1"/>
    <col min="7436" max="7436" width="15.33203125" customWidth="1"/>
    <col min="7437" max="7437" width="11.6640625" customWidth="1"/>
    <col min="7438" max="7438" width="13.5546875" customWidth="1"/>
    <col min="7439" max="7439" width="14" customWidth="1"/>
    <col min="7440" max="7440" width="4.109375" customWidth="1"/>
    <col min="7441" max="7684" width="9.109375" customWidth="1"/>
    <col min="7686" max="7686" width="5" customWidth="1"/>
    <col min="7687" max="7687" width="29.109375" customWidth="1"/>
    <col min="7688" max="7688" width="13.33203125" customWidth="1"/>
    <col min="7689" max="7689" width="13" customWidth="1"/>
    <col min="7690" max="7690" width="13.109375" customWidth="1"/>
    <col min="7691" max="7691" width="32.33203125" customWidth="1"/>
    <col min="7692" max="7692" width="15.33203125" customWidth="1"/>
    <col min="7693" max="7693" width="11.6640625" customWidth="1"/>
    <col min="7694" max="7694" width="13.5546875" customWidth="1"/>
    <col min="7695" max="7695" width="14" customWidth="1"/>
    <col min="7696" max="7696" width="4.109375" customWidth="1"/>
    <col min="7697" max="7940" width="9.109375" customWidth="1"/>
    <col min="7942" max="7942" width="5" customWidth="1"/>
    <col min="7943" max="7943" width="29.109375" customWidth="1"/>
    <col min="7944" max="7944" width="13.33203125" customWidth="1"/>
    <col min="7945" max="7945" width="13" customWidth="1"/>
    <col min="7946" max="7946" width="13.109375" customWidth="1"/>
    <col min="7947" max="7947" width="32.33203125" customWidth="1"/>
    <col min="7948" max="7948" width="15.33203125" customWidth="1"/>
    <col min="7949" max="7949" width="11.6640625" customWidth="1"/>
    <col min="7950" max="7950" width="13.5546875" customWidth="1"/>
    <col min="7951" max="7951" width="14" customWidth="1"/>
    <col min="7952" max="7952" width="4.109375" customWidth="1"/>
    <col min="7953" max="8196" width="9.109375" customWidth="1"/>
    <col min="8198" max="8198" width="5" customWidth="1"/>
    <col min="8199" max="8199" width="29.109375" customWidth="1"/>
    <col min="8200" max="8200" width="13.33203125" customWidth="1"/>
    <col min="8201" max="8201" width="13" customWidth="1"/>
    <col min="8202" max="8202" width="13.109375" customWidth="1"/>
    <col min="8203" max="8203" width="32.33203125" customWidth="1"/>
    <col min="8204" max="8204" width="15.33203125" customWidth="1"/>
    <col min="8205" max="8205" width="11.6640625" customWidth="1"/>
    <col min="8206" max="8206" width="13.5546875" customWidth="1"/>
    <col min="8207" max="8207" width="14" customWidth="1"/>
    <col min="8208" max="8208" width="4.109375" customWidth="1"/>
    <col min="8209" max="8452" width="9.109375" customWidth="1"/>
    <col min="8454" max="8454" width="5" customWidth="1"/>
    <col min="8455" max="8455" width="29.109375" customWidth="1"/>
    <col min="8456" max="8456" width="13.33203125" customWidth="1"/>
    <col min="8457" max="8457" width="13" customWidth="1"/>
    <col min="8458" max="8458" width="13.109375" customWidth="1"/>
    <col min="8459" max="8459" width="32.33203125" customWidth="1"/>
    <col min="8460" max="8460" width="15.33203125" customWidth="1"/>
    <col min="8461" max="8461" width="11.6640625" customWidth="1"/>
    <col min="8462" max="8462" width="13.5546875" customWidth="1"/>
    <col min="8463" max="8463" width="14" customWidth="1"/>
    <col min="8464" max="8464" width="4.109375" customWidth="1"/>
    <col min="8465" max="8708" width="9.109375" customWidth="1"/>
    <col min="8710" max="8710" width="5" customWidth="1"/>
    <col min="8711" max="8711" width="29.109375" customWidth="1"/>
    <col min="8712" max="8712" width="13.33203125" customWidth="1"/>
    <col min="8713" max="8713" width="13" customWidth="1"/>
    <col min="8714" max="8714" width="13.109375" customWidth="1"/>
    <col min="8715" max="8715" width="32.33203125" customWidth="1"/>
    <col min="8716" max="8716" width="15.33203125" customWidth="1"/>
    <col min="8717" max="8717" width="11.6640625" customWidth="1"/>
    <col min="8718" max="8718" width="13.5546875" customWidth="1"/>
    <col min="8719" max="8719" width="14" customWidth="1"/>
    <col min="8720" max="8720" width="4.109375" customWidth="1"/>
    <col min="8721" max="8964" width="9.109375" customWidth="1"/>
    <col min="8966" max="8966" width="5" customWidth="1"/>
    <col min="8967" max="8967" width="29.109375" customWidth="1"/>
    <col min="8968" max="8968" width="13.33203125" customWidth="1"/>
    <col min="8969" max="8969" width="13" customWidth="1"/>
    <col min="8970" max="8970" width="13.109375" customWidth="1"/>
    <col min="8971" max="8971" width="32.33203125" customWidth="1"/>
    <col min="8972" max="8972" width="15.33203125" customWidth="1"/>
    <col min="8973" max="8973" width="11.6640625" customWidth="1"/>
    <col min="8974" max="8974" width="13.5546875" customWidth="1"/>
    <col min="8975" max="8975" width="14" customWidth="1"/>
    <col min="8976" max="8976" width="4.109375" customWidth="1"/>
    <col min="8977" max="9220" width="9.109375" customWidth="1"/>
    <col min="9222" max="9222" width="5" customWidth="1"/>
    <col min="9223" max="9223" width="29.109375" customWidth="1"/>
    <col min="9224" max="9224" width="13.33203125" customWidth="1"/>
    <col min="9225" max="9225" width="13" customWidth="1"/>
    <col min="9226" max="9226" width="13.109375" customWidth="1"/>
    <col min="9227" max="9227" width="32.33203125" customWidth="1"/>
    <col min="9228" max="9228" width="15.33203125" customWidth="1"/>
    <col min="9229" max="9229" width="11.6640625" customWidth="1"/>
    <col min="9230" max="9230" width="13.5546875" customWidth="1"/>
    <col min="9231" max="9231" width="14" customWidth="1"/>
    <col min="9232" max="9232" width="4.109375" customWidth="1"/>
    <col min="9233" max="9476" width="9.109375" customWidth="1"/>
    <col min="9478" max="9478" width="5" customWidth="1"/>
    <col min="9479" max="9479" width="29.109375" customWidth="1"/>
    <col min="9480" max="9480" width="13.33203125" customWidth="1"/>
    <col min="9481" max="9481" width="13" customWidth="1"/>
    <col min="9482" max="9482" width="13.109375" customWidth="1"/>
    <col min="9483" max="9483" width="32.33203125" customWidth="1"/>
    <col min="9484" max="9484" width="15.33203125" customWidth="1"/>
    <col min="9485" max="9485" width="11.6640625" customWidth="1"/>
    <col min="9486" max="9486" width="13.5546875" customWidth="1"/>
    <col min="9487" max="9487" width="14" customWidth="1"/>
    <col min="9488" max="9488" width="4.109375" customWidth="1"/>
    <col min="9489" max="9732" width="9.109375" customWidth="1"/>
    <col min="9734" max="9734" width="5" customWidth="1"/>
    <col min="9735" max="9735" width="29.109375" customWidth="1"/>
    <col min="9736" max="9736" width="13.33203125" customWidth="1"/>
    <col min="9737" max="9737" width="13" customWidth="1"/>
    <col min="9738" max="9738" width="13.109375" customWidth="1"/>
    <col min="9739" max="9739" width="32.33203125" customWidth="1"/>
    <col min="9740" max="9740" width="15.33203125" customWidth="1"/>
    <col min="9741" max="9741" width="11.6640625" customWidth="1"/>
    <col min="9742" max="9742" width="13.5546875" customWidth="1"/>
    <col min="9743" max="9743" width="14" customWidth="1"/>
    <col min="9744" max="9744" width="4.109375" customWidth="1"/>
    <col min="9745" max="9988" width="9.109375" customWidth="1"/>
    <col min="9990" max="9990" width="5" customWidth="1"/>
    <col min="9991" max="9991" width="29.109375" customWidth="1"/>
    <col min="9992" max="9992" width="13.33203125" customWidth="1"/>
    <col min="9993" max="9993" width="13" customWidth="1"/>
    <col min="9994" max="9994" width="13.109375" customWidth="1"/>
    <col min="9995" max="9995" width="32.33203125" customWidth="1"/>
    <col min="9996" max="9996" width="15.33203125" customWidth="1"/>
    <col min="9997" max="9997" width="11.6640625" customWidth="1"/>
    <col min="9998" max="9998" width="13.5546875" customWidth="1"/>
    <col min="9999" max="9999" width="14" customWidth="1"/>
    <col min="10000" max="10000" width="4.109375" customWidth="1"/>
    <col min="10001" max="10244" width="9.109375" customWidth="1"/>
    <col min="10246" max="10246" width="5" customWidth="1"/>
    <col min="10247" max="10247" width="29.109375" customWidth="1"/>
    <col min="10248" max="10248" width="13.33203125" customWidth="1"/>
    <col min="10249" max="10249" width="13" customWidth="1"/>
    <col min="10250" max="10250" width="13.109375" customWidth="1"/>
    <col min="10251" max="10251" width="32.33203125" customWidth="1"/>
    <col min="10252" max="10252" width="15.33203125" customWidth="1"/>
    <col min="10253" max="10253" width="11.6640625" customWidth="1"/>
    <col min="10254" max="10254" width="13.5546875" customWidth="1"/>
    <col min="10255" max="10255" width="14" customWidth="1"/>
    <col min="10256" max="10256" width="4.109375" customWidth="1"/>
    <col min="10257" max="10500" width="9.109375" customWidth="1"/>
    <col min="10502" max="10502" width="5" customWidth="1"/>
    <col min="10503" max="10503" width="29.109375" customWidth="1"/>
    <col min="10504" max="10504" width="13.33203125" customWidth="1"/>
    <col min="10505" max="10505" width="13" customWidth="1"/>
    <col min="10506" max="10506" width="13.109375" customWidth="1"/>
    <col min="10507" max="10507" width="32.33203125" customWidth="1"/>
    <col min="10508" max="10508" width="15.33203125" customWidth="1"/>
    <col min="10509" max="10509" width="11.6640625" customWidth="1"/>
    <col min="10510" max="10510" width="13.5546875" customWidth="1"/>
    <col min="10511" max="10511" width="14" customWidth="1"/>
    <col min="10512" max="10512" width="4.109375" customWidth="1"/>
    <col min="10513" max="10756" width="9.109375" customWidth="1"/>
    <col min="10758" max="10758" width="5" customWidth="1"/>
    <col min="10759" max="10759" width="29.109375" customWidth="1"/>
    <col min="10760" max="10760" width="13.33203125" customWidth="1"/>
    <col min="10761" max="10761" width="13" customWidth="1"/>
    <col min="10762" max="10762" width="13.109375" customWidth="1"/>
    <col min="10763" max="10763" width="32.33203125" customWidth="1"/>
    <col min="10764" max="10764" width="15.33203125" customWidth="1"/>
    <col min="10765" max="10765" width="11.6640625" customWidth="1"/>
    <col min="10766" max="10766" width="13.5546875" customWidth="1"/>
    <col min="10767" max="10767" width="14" customWidth="1"/>
    <col min="10768" max="10768" width="4.109375" customWidth="1"/>
    <col min="10769" max="11012" width="9.109375" customWidth="1"/>
    <col min="11014" max="11014" width="5" customWidth="1"/>
    <col min="11015" max="11015" width="29.109375" customWidth="1"/>
    <col min="11016" max="11016" width="13.33203125" customWidth="1"/>
    <col min="11017" max="11017" width="13" customWidth="1"/>
    <col min="11018" max="11018" width="13.109375" customWidth="1"/>
    <col min="11019" max="11019" width="32.33203125" customWidth="1"/>
    <col min="11020" max="11020" width="15.33203125" customWidth="1"/>
    <col min="11021" max="11021" width="11.6640625" customWidth="1"/>
    <col min="11022" max="11022" width="13.5546875" customWidth="1"/>
    <col min="11023" max="11023" width="14" customWidth="1"/>
    <col min="11024" max="11024" width="4.109375" customWidth="1"/>
    <col min="11025" max="11268" width="9.109375" customWidth="1"/>
    <col min="11270" max="11270" width="5" customWidth="1"/>
    <col min="11271" max="11271" width="29.109375" customWidth="1"/>
    <col min="11272" max="11272" width="13.33203125" customWidth="1"/>
    <col min="11273" max="11273" width="13" customWidth="1"/>
    <col min="11274" max="11274" width="13.109375" customWidth="1"/>
    <col min="11275" max="11275" width="32.33203125" customWidth="1"/>
    <col min="11276" max="11276" width="15.33203125" customWidth="1"/>
    <col min="11277" max="11277" width="11.6640625" customWidth="1"/>
    <col min="11278" max="11278" width="13.5546875" customWidth="1"/>
    <col min="11279" max="11279" width="14" customWidth="1"/>
    <col min="11280" max="11280" width="4.109375" customWidth="1"/>
    <col min="11281" max="11524" width="9.109375" customWidth="1"/>
    <col min="11526" max="11526" width="5" customWidth="1"/>
    <col min="11527" max="11527" width="29.109375" customWidth="1"/>
    <col min="11528" max="11528" width="13.33203125" customWidth="1"/>
    <col min="11529" max="11529" width="13" customWidth="1"/>
    <col min="11530" max="11530" width="13.109375" customWidth="1"/>
    <col min="11531" max="11531" width="32.33203125" customWidth="1"/>
    <col min="11532" max="11532" width="15.33203125" customWidth="1"/>
    <col min="11533" max="11533" width="11.6640625" customWidth="1"/>
    <col min="11534" max="11534" width="13.5546875" customWidth="1"/>
    <col min="11535" max="11535" width="14" customWidth="1"/>
    <col min="11536" max="11536" width="4.109375" customWidth="1"/>
    <col min="11537" max="11780" width="9.109375" customWidth="1"/>
    <col min="11782" max="11782" width="5" customWidth="1"/>
    <col min="11783" max="11783" width="29.109375" customWidth="1"/>
    <col min="11784" max="11784" width="13.33203125" customWidth="1"/>
    <col min="11785" max="11785" width="13" customWidth="1"/>
    <col min="11786" max="11786" width="13.109375" customWidth="1"/>
    <col min="11787" max="11787" width="32.33203125" customWidth="1"/>
    <col min="11788" max="11788" width="15.33203125" customWidth="1"/>
    <col min="11789" max="11789" width="11.6640625" customWidth="1"/>
    <col min="11790" max="11790" width="13.5546875" customWidth="1"/>
    <col min="11791" max="11791" width="14" customWidth="1"/>
    <col min="11792" max="11792" width="4.109375" customWidth="1"/>
    <col min="11793" max="12036" width="9.109375" customWidth="1"/>
    <col min="12038" max="12038" width="5" customWidth="1"/>
    <col min="12039" max="12039" width="29.109375" customWidth="1"/>
    <col min="12040" max="12040" width="13.33203125" customWidth="1"/>
    <col min="12041" max="12041" width="13" customWidth="1"/>
    <col min="12042" max="12042" width="13.109375" customWidth="1"/>
    <col min="12043" max="12043" width="32.33203125" customWidth="1"/>
    <col min="12044" max="12044" width="15.33203125" customWidth="1"/>
    <col min="12045" max="12045" width="11.6640625" customWidth="1"/>
    <col min="12046" max="12046" width="13.5546875" customWidth="1"/>
    <col min="12047" max="12047" width="14" customWidth="1"/>
    <col min="12048" max="12048" width="4.109375" customWidth="1"/>
    <col min="12049" max="12292" width="9.109375" customWidth="1"/>
    <col min="12294" max="12294" width="5" customWidth="1"/>
    <col min="12295" max="12295" width="29.109375" customWidth="1"/>
    <col min="12296" max="12296" width="13.33203125" customWidth="1"/>
    <col min="12297" max="12297" width="13" customWidth="1"/>
    <col min="12298" max="12298" width="13.109375" customWidth="1"/>
    <col min="12299" max="12299" width="32.33203125" customWidth="1"/>
    <col min="12300" max="12300" width="15.33203125" customWidth="1"/>
    <col min="12301" max="12301" width="11.6640625" customWidth="1"/>
    <col min="12302" max="12302" width="13.5546875" customWidth="1"/>
    <col min="12303" max="12303" width="14" customWidth="1"/>
    <col min="12304" max="12304" width="4.109375" customWidth="1"/>
    <col min="12305" max="12548" width="9.109375" customWidth="1"/>
    <col min="12550" max="12550" width="5" customWidth="1"/>
    <col min="12551" max="12551" width="29.109375" customWidth="1"/>
    <col min="12552" max="12552" width="13.33203125" customWidth="1"/>
    <col min="12553" max="12553" width="13" customWidth="1"/>
    <col min="12554" max="12554" width="13.109375" customWidth="1"/>
    <col min="12555" max="12555" width="32.33203125" customWidth="1"/>
    <col min="12556" max="12556" width="15.33203125" customWidth="1"/>
    <col min="12557" max="12557" width="11.6640625" customWidth="1"/>
    <col min="12558" max="12558" width="13.5546875" customWidth="1"/>
    <col min="12559" max="12559" width="14" customWidth="1"/>
    <col min="12560" max="12560" width="4.109375" customWidth="1"/>
    <col min="12561" max="12804" width="9.109375" customWidth="1"/>
    <col min="12806" max="12806" width="5" customWidth="1"/>
    <col min="12807" max="12807" width="29.109375" customWidth="1"/>
    <col min="12808" max="12808" width="13.33203125" customWidth="1"/>
    <col min="12809" max="12809" width="13" customWidth="1"/>
    <col min="12810" max="12810" width="13.109375" customWidth="1"/>
    <col min="12811" max="12811" width="32.33203125" customWidth="1"/>
    <col min="12812" max="12812" width="15.33203125" customWidth="1"/>
    <col min="12813" max="12813" width="11.6640625" customWidth="1"/>
    <col min="12814" max="12814" width="13.5546875" customWidth="1"/>
    <col min="12815" max="12815" width="14" customWidth="1"/>
    <col min="12816" max="12816" width="4.109375" customWidth="1"/>
    <col min="12817" max="13060" width="9.109375" customWidth="1"/>
    <col min="13062" max="13062" width="5" customWidth="1"/>
    <col min="13063" max="13063" width="29.109375" customWidth="1"/>
    <col min="13064" max="13064" width="13.33203125" customWidth="1"/>
    <col min="13065" max="13065" width="13" customWidth="1"/>
    <col min="13066" max="13066" width="13.109375" customWidth="1"/>
    <col min="13067" max="13067" width="32.33203125" customWidth="1"/>
    <col min="13068" max="13068" width="15.33203125" customWidth="1"/>
    <col min="13069" max="13069" width="11.6640625" customWidth="1"/>
    <col min="13070" max="13070" width="13.5546875" customWidth="1"/>
    <col min="13071" max="13071" width="14" customWidth="1"/>
    <col min="13072" max="13072" width="4.109375" customWidth="1"/>
    <col min="13073" max="13316" width="9.109375" customWidth="1"/>
    <col min="13318" max="13318" width="5" customWidth="1"/>
    <col min="13319" max="13319" width="29.109375" customWidth="1"/>
    <col min="13320" max="13320" width="13.33203125" customWidth="1"/>
    <col min="13321" max="13321" width="13" customWidth="1"/>
    <col min="13322" max="13322" width="13.109375" customWidth="1"/>
    <col min="13323" max="13323" width="32.33203125" customWidth="1"/>
    <col min="13324" max="13324" width="15.33203125" customWidth="1"/>
    <col min="13325" max="13325" width="11.6640625" customWidth="1"/>
    <col min="13326" max="13326" width="13.5546875" customWidth="1"/>
    <col min="13327" max="13327" width="14" customWidth="1"/>
    <col min="13328" max="13328" width="4.109375" customWidth="1"/>
    <col min="13329" max="13572" width="9.109375" customWidth="1"/>
    <col min="13574" max="13574" width="5" customWidth="1"/>
    <col min="13575" max="13575" width="29.109375" customWidth="1"/>
    <col min="13576" max="13576" width="13.33203125" customWidth="1"/>
    <col min="13577" max="13577" width="13" customWidth="1"/>
    <col min="13578" max="13578" width="13.109375" customWidth="1"/>
    <col min="13579" max="13579" width="32.33203125" customWidth="1"/>
    <col min="13580" max="13580" width="15.33203125" customWidth="1"/>
    <col min="13581" max="13581" width="11.6640625" customWidth="1"/>
    <col min="13582" max="13582" width="13.5546875" customWidth="1"/>
    <col min="13583" max="13583" width="14" customWidth="1"/>
    <col min="13584" max="13584" width="4.109375" customWidth="1"/>
    <col min="13585" max="13828" width="9.109375" customWidth="1"/>
    <col min="13830" max="13830" width="5" customWidth="1"/>
    <col min="13831" max="13831" width="29.109375" customWidth="1"/>
    <col min="13832" max="13832" width="13.33203125" customWidth="1"/>
    <col min="13833" max="13833" width="13" customWidth="1"/>
    <col min="13834" max="13834" width="13.109375" customWidth="1"/>
    <col min="13835" max="13835" width="32.33203125" customWidth="1"/>
    <col min="13836" max="13836" width="15.33203125" customWidth="1"/>
    <col min="13837" max="13837" width="11.6640625" customWidth="1"/>
    <col min="13838" max="13838" width="13.5546875" customWidth="1"/>
    <col min="13839" max="13839" width="14" customWidth="1"/>
    <col min="13840" max="13840" width="4.109375" customWidth="1"/>
    <col min="13841" max="14084" width="9.109375" customWidth="1"/>
    <col min="14086" max="14086" width="5" customWidth="1"/>
    <col min="14087" max="14087" width="29.109375" customWidth="1"/>
    <col min="14088" max="14088" width="13.33203125" customWidth="1"/>
    <col min="14089" max="14089" width="13" customWidth="1"/>
    <col min="14090" max="14090" width="13.109375" customWidth="1"/>
    <col min="14091" max="14091" width="32.33203125" customWidth="1"/>
    <col min="14092" max="14092" width="15.33203125" customWidth="1"/>
    <col min="14093" max="14093" width="11.6640625" customWidth="1"/>
    <col min="14094" max="14094" width="13.5546875" customWidth="1"/>
    <col min="14095" max="14095" width="14" customWidth="1"/>
    <col min="14096" max="14096" width="4.109375" customWidth="1"/>
    <col min="14097" max="14340" width="9.109375" customWidth="1"/>
    <col min="14342" max="14342" width="5" customWidth="1"/>
    <col min="14343" max="14343" width="29.109375" customWidth="1"/>
    <col min="14344" max="14344" width="13.33203125" customWidth="1"/>
    <col min="14345" max="14345" width="13" customWidth="1"/>
    <col min="14346" max="14346" width="13.109375" customWidth="1"/>
    <col min="14347" max="14347" width="32.33203125" customWidth="1"/>
    <col min="14348" max="14348" width="15.33203125" customWidth="1"/>
    <col min="14349" max="14349" width="11.6640625" customWidth="1"/>
    <col min="14350" max="14350" width="13.5546875" customWidth="1"/>
    <col min="14351" max="14351" width="14" customWidth="1"/>
    <col min="14352" max="14352" width="4.109375" customWidth="1"/>
    <col min="14353" max="14596" width="9.109375" customWidth="1"/>
    <col min="14598" max="14598" width="5" customWidth="1"/>
    <col min="14599" max="14599" width="29.109375" customWidth="1"/>
    <col min="14600" max="14600" width="13.33203125" customWidth="1"/>
    <col min="14601" max="14601" width="13" customWidth="1"/>
    <col min="14602" max="14602" width="13.109375" customWidth="1"/>
    <col min="14603" max="14603" width="32.33203125" customWidth="1"/>
    <col min="14604" max="14604" width="15.33203125" customWidth="1"/>
    <col min="14605" max="14605" width="11.6640625" customWidth="1"/>
    <col min="14606" max="14606" width="13.5546875" customWidth="1"/>
    <col min="14607" max="14607" width="14" customWidth="1"/>
    <col min="14608" max="14608" width="4.109375" customWidth="1"/>
    <col min="14609" max="14852" width="9.109375" customWidth="1"/>
    <col min="14854" max="14854" width="5" customWidth="1"/>
    <col min="14855" max="14855" width="29.109375" customWidth="1"/>
    <col min="14856" max="14856" width="13.33203125" customWidth="1"/>
    <col min="14857" max="14857" width="13" customWidth="1"/>
    <col min="14858" max="14858" width="13.109375" customWidth="1"/>
    <col min="14859" max="14859" width="32.33203125" customWidth="1"/>
    <col min="14860" max="14860" width="15.33203125" customWidth="1"/>
    <col min="14861" max="14861" width="11.6640625" customWidth="1"/>
    <col min="14862" max="14862" width="13.5546875" customWidth="1"/>
    <col min="14863" max="14863" width="14" customWidth="1"/>
    <col min="14864" max="14864" width="4.109375" customWidth="1"/>
    <col min="14865" max="15108" width="9.109375" customWidth="1"/>
    <col min="15110" max="15110" width="5" customWidth="1"/>
    <col min="15111" max="15111" width="29.109375" customWidth="1"/>
    <col min="15112" max="15112" width="13.33203125" customWidth="1"/>
    <col min="15113" max="15113" width="13" customWidth="1"/>
    <col min="15114" max="15114" width="13.109375" customWidth="1"/>
    <col min="15115" max="15115" width="32.33203125" customWidth="1"/>
    <col min="15116" max="15116" width="15.33203125" customWidth="1"/>
    <col min="15117" max="15117" width="11.6640625" customWidth="1"/>
    <col min="15118" max="15118" width="13.5546875" customWidth="1"/>
    <col min="15119" max="15119" width="14" customWidth="1"/>
    <col min="15120" max="15120" width="4.109375" customWidth="1"/>
    <col min="15121" max="15364" width="9.109375" customWidth="1"/>
    <col min="15366" max="15366" width="5" customWidth="1"/>
    <col min="15367" max="15367" width="29.109375" customWidth="1"/>
    <col min="15368" max="15368" width="13.33203125" customWidth="1"/>
    <col min="15369" max="15369" width="13" customWidth="1"/>
    <col min="15370" max="15370" width="13.109375" customWidth="1"/>
    <col min="15371" max="15371" width="32.33203125" customWidth="1"/>
    <col min="15372" max="15372" width="15.33203125" customWidth="1"/>
    <col min="15373" max="15373" width="11.6640625" customWidth="1"/>
    <col min="15374" max="15374" width="13.5546875" customWidth="1"/>
    <col min="15375" max="15375" width="14" customWidth="1"/>
    <col min="15376" max="15376" width="4.109375" customWidth="1"/>
    <col min="15377" max="15620" width="9.109375" customWidth="1"/>
    <col min="15622" max="15622" width="5" customWidth="1"/>
    <col min="15623" max="15623" width="29.109375" customWidth="1"/>
    <col min="15624" max="15624" width="13.33203125" customWidth="1"/>
    <col min="15625" max="15625" width="13" customWidth="1"/>
    <col min="15626" max="15626" width="13.109375" customWidth="1"/>
    <col min="15627" max="15627" width="32.33203125" customWidth="1"/>
    <col min="15628" max="15628" width="15.33203125" customWidth="1"/>
    <col min="15629" max="15629" width="11.6640625" customWidth="1"/>
    <col min="15630" max="15630" width="13.5546875" customWidth="1"/>
    <col min="15631" max="15631" width="14" customWidth="1"/>
    <col min="15632" max="15632" width="4.109375" customWidth="1"/>
    <col min="15633" max="15876" width="9.109375" customWidth="1"/>
    <col min="15878" max="15878" width="5" customWidth="1"/>
    <col min="15879" max="15879" width="29.109375" customWidth="1"/>
    <col min="15880" max="15880" width="13.33203125" customWidth="1"/>
    <col min="15881" max="15881" width="13" customWidth="1"/>
    <col min="15882" max="15882" width="13.109375" customWidth="1"/>
    <col min="15883" max="15883" width="32.33203125" customWidth="1"/>
    <col min="15884" max="15884" width="15.33203125" customWidth="1"/>
    <col min="15885" max="15885" width="11.6640625" customWidth="1"/>
    <col min="15886" max="15886" width="13.5546875" customWidth="1"/>
    <col min="15887" max="15887" width="14" customWidth="1"/>
    <col min="15888" max="15888" width="4.109375" customWidth="1"/>
    <col min="15889" max="16132" width="9.109375" customWidth="1"/>
    <col min="16134" max="16134" width="5" customWidth="1"/>
    <col min="16135" max="16135" width="29.109375" customWidth="1"/>
    <col min="16136" max="16136" width="13.33203125" customWidth="1"/>
    <col min="16137" max="16137" width="13" customWidth="1"/>
    <col min="16138" max="16138" width="13.109375" customWidth="1"/>
    <col min="16139" max="16139" width="32.33203125" customWidth="1"/>
    <col min="16140" max="16140" width="15.33203125" customWidth="1"/>
    <col min="16141" max="16141" width="11.6640625" customWidth="1"/>
    <col min="16142" max="16142" width="13.5546875" customWidth="1"/>
    <col min="16143" max="16143" width="14" customWidth="1"/>
    <col min="16144" max="16144" width="4.109375" customWidth="1"/>
    <col min="16145" max="16383" width="9.109375" customWidth="1"/>
  </cols>
  <sheetData>
    <row r="1" spans="1:260" ht="26.25" customHeight="1">
      <c r="B1" s="452" t="s">
        <v>523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4"/>
      <c r="P1" s="454"/>
      <c r="Q1" s="454"/>
      <c r="R1" s="454"/>
      <c r="S1" s="454"/>
      <c r="T1" s="454"/>
      <c r="U1" s="454"/>
    </row>
    <row r="2" spans="1:260" ht="30.75" customHeight="1">
      <c r="B2" s="461" t="s">
        <v>419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</row>
    <row r="4" spans="1:260" ht="15.6">
      <c r="A4" s="457" t="s">
        <v>141</v>
      </c>
      <c r="B4" s="273" t="s">
        <v>82</v>
      </c>
      <c r="C4" s="273"/>
      <c r="D4" s="273"/>
      <c r="E4" s="274"/>
      <c r="F4" s="274"/>
      <c r="G4" s="274"/>
      <c r="H4" s="274"/>
      <c r="I4" s="274"/>
      <c r="J4" s="274"/>
      <c r="K4" s="274"/>
      <c r="L4" s="458" t="s">
        <v>142</v>
      </c>
      <c r="M4" s="459"/>
      <c r="N4" s="459"/>
      <c r="O4" s="459"/>
      <c r="P4" s="459"/>
      <c r="Q4" s="459"/>
      <c r="R4" s="459"/>
      <c r="S4" s="460"/>
      <c r="T4" s="416"/>
      <c r="U4" s="424"/>
    </row>
    <row r="5" spans="1:260" ht="66">
      <c r="A5" s="457"/>
      <c r="B5" s="275" t="s">
        <v>41</v>
      </c>
      <c r="C5" s="340" t="s">
        <v>418</v>
      </c>
      <c r="D5" s="187" t="s">
        <v>363</v>
      </c>
      <c r="E5" s="378" t="s">
        <v>427</v>
      </c>
      <c r="F5" s="379" t="s">
        <v>506</v>
      </c>
      <c r="G5" s="379" t="s">
        <v>428</v>
      </c>
      <c r="H5" s="378" t="s">
        <v>503</v>
      </c>
      <c r="I5" s="338" t="s">
        <v>514</v>
      </c>
      <c r="J5" s="338" t="s">
        <v>516</v>
      </c>
      <c r="K5" s="338" t="s">
        <v>519</v>
      </c>
      <c r="L5" s="275" t="s">
        <v>41</v>
      </c>
      <c r="M5" s="340" t="s">
        <v>418</v>
      </c>
      <c r="N5" s="187" t="s">
        <v>363</v>
      </c>
      <c r="O5" s="378" t="s">
        <v>427</v>
      </c>
      <c r="P5" s="379" t="s">
        <v>506</v>
      </c>
      <c r="Q5" s="379" t="s">
        <v>428</v>
      </c>
      <c r="R5" s="378" t="s">
        <v>503</v>
      </c>
      <c r="S5" s="338" t="s">
        <v>514</v>
      </c>
      <c r="T5" s="338" t="s">
        <v>516</v>
      </c>
      <c r="U5" s="338" t="s">
        <v>519</v>
      </c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  <c r="IU5" s="90"/>
      <c r="IV5" s="90"/>
      <c r="IW5" s="90"/>
      <c r="IX5" s="90"/>
      <c r="IY5" s="90"/>
      <c r="IZ5" s="90"/>
    </row>
    <row r="6" spans="1:260">
      <c r="A6" s="341">
        <v>1</v>
      </c>
      <c r="B6" s="341">
        <v>2</v>
      </c>
      <c r="C6" s="345">
        <v>3</v>
      </c>
      <c r="D6" s="345">
        <v>4</v>
      </c>
      <c r="E6" s="345">
        <v>5</v>
      </c>
      <c r="F6" s="345">
        <v>4</v>
      </c>
      <c r="G6" s="345">
        <v>5</v>
      </c>
      <c r="H6" s="345">
        <v>6</v>
      </c>
      <c r="I6" s="345">
        <v>7</v>
      </c>
      <c r="J6" s="345">
        <v>8</v>
      </c>
      <c r="K6" s="345">
        <v>9</v>
      </c>
      <c r="L6" s="346">
        <v>10</v>
      </c>
      <c r="M6" s="345">
        <v>11</v>
      </c>
      <c r="N6" s="345">
        <v>13</v>
      </c>
      <c r="O6" s="345">
        <v>14</v>
      </c>
      <c r="P6" s="345">
        <v>12</v>
      </c>
      <c r="Q6" s="345">
        <v>13</v>
      </c>
      <c r="R6" s="345">
        <v>14</v>
      </c>
      <c r="S6" s="345">
        <v>15</v>
      </c>
      <c r="T6" s="345">
        <v>16</v>
      </c>
      <c r="U6" s="345">
        <v>17</v>
      </c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  <c r="IR6" s="90"/>
      <c r="IS6" s="90"/>
      <c r="IT6" s="90"/>
      <c r="IU6" s="90"/>
      <c r="IV6" s="90"/>
      <c r="IW6" s="90"/>
      <c r="IX6" s="90"/>
      <c r="IY6" s="90"/>
      <c r="IZ6" s="90"/>
    </row>
    <row r="7" spans="1:260" ht="46.8">
      <c r="A7" s="160">
        <v>1</v>
      </c>
      <c r="B7" s="276" t="s">
        <v>168</v>
      </c>
      <c r="C7" s="277">
        <v>0</v>
      </c>
      <c r="D7" s="277">
        <v>7587776</v>
      </c>
      <c r="E7" s="277">
        <v>25248385</v>
      </c>
      <c r="F7" s="277">
        <v>21539026</v>
      </c>
      <c r="G7" s="277">
        <v>2849999</v>
      </c>
      <c r="H7" s="277">
        <v>3709359</v>
      </c>
      <c r="I7" s="277">
        <v>3709359</v>
      </c>
      <c r="J7" s="277">
        <v>3709359</v>
      </c>
      <c r="K7" s="277">
        <v>859360</v>
      </c>
      <c r="L7" s="276" t="s">
        <v>169</v>
      </c>
      <c r="M7" s="277">
        <v>9769648</v>
      </c>
      <c r="N7" s="277">
        <v>1651000</v>
      </c>
      <c r="O7" s="277">
        <v>1867000</v>
      </c>
      <c r="P7" s="277">
        <v>1820733</v>
      </c>
      <c r="Q7" s="277">
        <v>1754000</v>
      </c>
      <c r="R7" s="277">
        <v>1754000</v>
      </c>
      <c r="S7" s="277">
        <v>1884000</v>
      </c>
      <c r="T7" s="277">
        <v>1884000</v>
      </c>
      <c r="U7" s="277">
        <v>1884000</v>
      </c>
    </row>
    <row r="8" spans="1:260" ht="31.2">
      <c r="A8" s="160">
        <v>2</v>
      </c>
      <c r="B8" s="276" t="s">
        <v>368</v>
      </c>
      <c r="C8" s="277">
        <v>0</v>
      </c>
      <c r="D8" s="277">
        <v>7587776</v>
      </c>
      <c r="E8" s="277">
        <v>10154562</v>
      </c>
      <c r="F8" s="277">
        <v>6445203</v>
      </c>
      <c r="G8" s="277">
        <v>0</v>
      </c>
      <c r="H8" s="277">
        <v>859360</v>
      </c>
      <c r="I8" s="277">
        <v>859360</v>
      </c>
      <c r="J8" s="277">
        <v>859360</v>
      </c>
      <c r="K8" s="277">
        <v>859360</v>
      </c>
      <c r="L8" s="276" t="s">
        <v>170</v>
      </c>
      <c r="M8" s="277">
        <v>0</v>
      </c>
      <c r="N8" s="277">
        <v>0</v>
      </c>
      <c r="O8" s="277">
        <v>0</v>
      </c>
      <c r="P8" s="277">
        <v>0</v>
      </c>
      <c r="Q8" s="277">
        <v>0</v>
      </c>
      <c r="R8" s="277">
        <v>0</v>
      </c>
      <c r="S8" s="277">
        <v>0</v>
      </c>
      <c r="T8" s="277"/>
      <c r="U8" s="277"/>
    </row>
    <row r="9" spans="1:260" ht="26.25" customHeight="1">
      <c r="A9" s="160">
        <v>3</v>
      </c>
      <c r="B9" s="276" t="s">
        <v>426</v>
      </c>
      <c r="C9" s="277">
        <v>0</v>
      </c>
      <c r="D9" s="277"/>
      <c r="E9" s="277">
        <v>15093823</v>
      </c>
      <c r="F9" s="277">
        <v>15093823</v>
      </c>
      <c r="G9" s="277">
        <v>2849999</v>
      </c>
      <c r="H9" s="277">
        <v>2849999</v>
      </c>
      <c r="I9" s="277">
        <v>2849999</v>
      </c>
      <c r="J9" s="277">
        <v>2849999</v>
      </c>
      <c r="K9" s="277">
        <v>0</v>
      </c>
      <c r="L9" s="276" t="s">
        <v>171</v>
      </c>
      <c r="M9" s="277">
        <v>0</v>
      </c>
      <c r="N9" s="277">
        <v>3413000</v>
      </c>
      <c r="O9" s="277">
        <v>21606823</v>
      </c>
      <c r="P9" s="277">
        <v>2571750</v>
      </c>
      <c r="Q9" s="277">
        <v>18735073</v>
      </c>
      <c r="R9" s="277">
        <v>19771393</v>
      </c>
      <c r="S9" s="277">
        <v>19771393</v>
      </c>
      <c r="T9" s="277">
        <v>20977893</v>
      </c>
      <c r="U9" s="277">
        <v>20977893</v>
      </c>
    </row>
    <row r="10" spans="1:260" ht="31.2">
      <c r="A10" s="160">
        <v>4</v>
      </c>
      <c r="B10" s="276" t="s">
        <v>172</v>
      </c>
      <c r="C10" s="277">
        <v>0</v>
      </c>
      <c r="D10" s="277">
        <v>0</v>
      </c>
      <c r="E10" s="277">
        <v>0</v>
      </c>
      <c r="F10" s="277">
        <v>19412</v>
      </c>
      <c r="G10" s="277">
        <v>0</v>
      </c>
      <c r="H10" s="277">
        <v>0</v>
      </c>
      <c r="I10" s="277">
        <v>0</v>
      </c>
      <c r="J10" s="277">
        <v>0</v>
      </c>
      <c r="K10" s="277">
        <v>22479</v>
      </c>
      <c r="L10" s="276" t="s">
        <v>173</v>
      </c>
      <c r="M10" s="277">
        <v>0</v>
      </c>
      <c r="N10" s="277">
        <v>0</v>
      </c>
      <c r="O10" s="277">
        <v>2849999</v>
      </c>
      <c r="P10" s="277">
        <v>0</v>
      </c>
      <c r="Q10" s="277">
        <v>0</v>
      </c>
      <c r="R10" s="277">
        <v>0</v>
      </c>
      <c r="S10" s="277">
        <v>0</v>
      </c>
      <c r="T10" s="277">
        <v>0</v>
      </c>
      <c r="U10" s="277"/>
    </row>
    <row r="11" spans="1:260" ht="31.2">
      <c r="A11" s="160">
        <v>5</v>
      </c>
      <c r="B11" s="276" t="s">
        <v>174</v>
      </c>
      <c r="C11" s="277">
        <v>0</v>
      </c>
      <c r="D11" s="277">
        <v>0</v>
      </c>
      <c r="E11" s="277">
        <v>0</v>
      </c>
      <c r="F11" s="277">
        <v>0</v>
      </c>
      <c r="G11" s="277">
        <v>0</v>
      </c>
      <c r="H11" s="277">
        <v>0</v>
      </c>
      <c r="I11" s="277">
        <v>0</v>
      </c>
      <c r="J11" s="277">
        <v>0</v>
      </c>
      <c r="K11" s="277">
        <v>0</v>
      </c>
      <c r="L11" s="276" t="s">
        <v>175</v>
      </c>
      <c r="M11" s="277">
        <v>0</v>
      </c>
      <c r="N11" s="277">
        <v>0</v>
      </c>
      <c r="O11" s="277">
        <v>0</v>
      </c>
      <c r="P11" s="277">
        <v>0</v>
      </c>
      <c r="Q11" s="277">
        <v>0</v>
      </c>
      <c r="R11" s="277">
        <v>0</v>
      </c>
      <c r="S11" s="277">
        <v>0</v>
      </c>
      <c r="T11" s="277">
        <v>0</v>
      </c>
      <c r="U11" s="277">
        <v>0</v>
      </c>
    </row>
    <row r="12" spans="1:260" ht="31.2">
      <c r="A12" s="160">
        <v>6</v>
      </c>
      <c r="B12" s="276" t="s">
        <v>252</v>
      </c>
      <c r="C12" s="277">
        <v>0</v>
      </c>
      <c r="D12" s="277">
        <v>0</v>
      </c>
      <c r="E12" s="277">
        <v>0</v>
      </c>
      <c r="F12" s="277">
        <v>0</v>
      </c>
      <c r="G12" s="277">
        <v>0</v>
      </c>
      <c r="H12" s="277">
        <v>0</v>
      </c>
      <c r="I12" s="277">
        <v>270000</v>
      </c>
      <c r="J12" s="277">
        <v>270000</v>
      </c>
      <c r="K12" s="277">
        <v>270000</v>
      </c>
      <c r="L12" s="279" t="s">
        <v>176</v>
      </c>
      <c r="M12" s="277">
        <v>0</v>
      </c>
      <c r="N12" s="277">
        <v>1758</v>
      </c>
      <c r="O12" s="277">
        <v>0</v>
      </c>
      <c r="P12" s="277">
        <v>19412</v>
      </c>
      <c r="Q12" s="277">
        <v>0</v>
      </c>
      <c r="R12" s="277">
        <v>0</v>
      </c>
      <c r="S12" s="277">
        <v>0</v>
      </c>
      <c r="T12" s="277">
        <v>0</v>
      </c>
      <c r="U12" s="277">
        <v>22479</v>
      </c>
    </row>
    <row r="13" spans="1:260" ht="31.2">
      <c r="A13" s="160">
        <v>7</v>
      </c>
      <c r="B13" s="279" t="s">
        <v>177</v>
      </c>
      <c r="C13" s="277">
        <v>0</v>
      </c>
      <c r="D13" s="277">
        <v>0</v>
      </c>
      <c r="E13" s="277">
        <v>0</v>
      </c>
      <c r="F13" s="277">
        <v>0</v>
      </c>
      <c r="G13" s="277">
        <v>0</v>
      </c>
      <c r="H13" s="277">
        <v>0</v>
      </c>
      <c r="I13" s="277">
        <v>0</v>
      </c>
      <c r="J13" s="277">
        <v>0</v>
      </c>
      <c r="K13" s="277">
        <v>0</v>
      </c>
      <c r="L13" s="279" t="s">
        <v>178</v>
      </c>
      <c r="M13" s="277">
        <v>0</v>
      </c>
      <c r="N13" s="277">
        <v>0</v>
      </c>
      <c r="O13" s="277">
        <v>0</v>
      </c>
      <c r="P13" s="277">
        <v>0</v>
      </c>
      <c r="Q13" s="277">
        <v>0</v>
      </c>
      <c r="R13" s="277">
        <v>0</v>
      </c>
      <c r="S13" s="277">
        <v>0</v>
      </c>
      <c r="T13" s="277">
        <v>0</v>
      </c>
      <c r="U13" s="277">
        <v>0</v>
      </c>
    </row>
    <row r="14" spans="1:260" ht="15.6">
      <c r="A14" s="160">
        <v>8</v>
      </c>
      <c r="B14" s="279"/>
      <c r="C14" s="277"/>
      <c r="D14" s="277"/>
      <c r="E14" s="277"/>
      <c r="F14" s="277"/>
      <c r="G14" s="277"/>
      <c r="H14" s="277"/>
      <c r="I14" s="277"/>
      <c r="J14" s="277"/>
      <c r="K14" s="277"/>
      <c r="L14" s="279" t="s">
        <v>179</v>
      </c>
      <c r="M14" s="277">
        <v>0</v>
      </c>
      <c r="N14" s="277">
        <v>0</v>
      </c>
      <c r="O14" s="277">
        <v>0</v>
      </c>
      <c r="P14" s="277">
        <v>0</v>
      </c>
      <c r="Q14" s="277">
        <v>0</v>
      </c>
      <c r="R14" s="277">
        <v>0</v>
      </c>
      <c r="S14" s="277">
        <v>0</v>
      </c>
      <c r="T14" s="277">
        <v>0</v>
      </c>
      <c r="U14" s="277"/>
    </row>
    <row r="15" spans="1:260" ht="15.6">
      <c r="A15" s="160">
        <v>9</v>
      </c>
      <c r="B15" s="279"/>
      <c r="C15" s="277"/>
      <c r="D15" s="277"/>
      <c r="E15" s="277"/>
      <c r="F15" s="277"/>
      <c r="G15" s="277"/>
      <c r="H15" s="277"/>
      <c r="I15" s="277"/>
      <c r="J15" s="277"/>
      <c r="K15" s="277"/>
      <c r="L15" s="276" t="s">
        <v>180</v>
      </c>
      <c r="M15" s="277">
        <v>0</v>
      </c>
      <c r="N15" s="277">
        <v>11590245</v>
      </c>
      <c r="O15" s="277">
        <v>10842789</v>
      </c>
      <c r="P15" s="277">
        <v>0</v>
      </c>
      <c r="Q15" s="277">
        <v>9251030</v>
      </c>
      <c r="R15" s="277">
        <v>9074070</v>
      </c>
      <c r="S15" s="277">
        <v>9214070</v>
      </c>
      <c r="T15" s="277">
        <v>8007540</v>
      </c>
      <c r="U15" s="277">
        <v>5157571</v>
      </c>
    </row>
    <row r="16" spans="1:260" ht="31.2">
      <c r="A16" s="160">
        <v>10</v>
      </c>
      <c r="B16" s="283" t="s">
        <v>192</v>
      </c>
      <c r="C16" s="281">
        <f>SUM(C7,C9,C12,C13)</f>
        <v>0</v>
      </c>
      <c r="D16" s="281">
        <v>7587776</v>
      </c>
      <c r="E16" s="281">
        <f>SUM(E7,E10,E12,E13)</f>
        <v>25248385</v>
      </c>
      <c r="F16" s="281">
        <f t="shared" ref="F16:J16" si="0">SUM(F7,F10,F12,F13)</f>
        <v>21558438</v>
      </c>
      <c r="G16" s="281">
        <f t="shared" si="0"/>
        <v>2849999</v>
      </c>
      <c r="H16" s="281">
        <f t="shared" si="0"/>
        <v>3709359</v>
      </c>
      <c r="I16" s="281">
        <f t="shared" si="0"/>
        <v>3979359</v>
      </c>
      <c r="J16" s="281">
        <f t="shared" si="0"/>
        <v>3979359</v>
      </c>
      <c r="K16" s="281">
        <f>SUM(K7,K10,K12,K13)</f>
        <v>1151839</v>
      </c>
      <c r="L16" s="283" t="s">
        <v>195</v>
      </c>
      <c r="M16" s="281">
        <f>SUM(M7,M9,M11,M12,M13,M14,M15)</f>
        <v>9769648</v>
      </c>
      <c r="N16" s="281">
        <f>SUM(N7,N9,N11,N12,N13,N14,N15)</f>
        <v>16656003</v>
      </c>
      <c r="O16" s="281">
        <f>SUM(O7,O9,O11,O12,O13,O14,O15)</f>
        <v>34316612</v>
      </c>
      <c r="P16" s="281">
        <f t="shared" ref="P16:U16" si="1">SUM(P7,P9,P11,P12,P13,P14,P15)</f>
        <v>4411895</v>
      </c>
      <c r="Q16" s="281">
        <f t="shared" si="1"/>
        <v>29740103</v>
      </c>
      <c r="R16" s="281">
        <f t="shared" si="1"/>
        <v>30599463</v>
      </c>
      <c r="S16" s="281">
        <f t="shared" si="1"/>
        <v>30869463</v>
      </c>
      <c r="T16" s="281">
        <f t="shared" si="1"/>
        <v>30869433</v>
      </c>
      <c r="U16" s="281">
        <f t="shared" si="1"/>
        <v>28041943</v>
      </c>
    </row>
    <row r="17" spans="1:21" ht="31.5" customHeight="1">
      <c r="A17" s="160">
        <v>11</v>
      </c>
      <c r="B17" s="286" t="s">
        <v>193</v>
      </c>
      <c r="C17" s="277"/>
      <c r="D17" s="277"/>
      <c r="E17" s="277"/>
      <c r="F17" s="277"/>
      <c r="G17" s="277"/>
      <c r="H17" s="277"/>
      <c r="I17" s="277"/>
      <c r="J17" s="277"/>
      <c r="K17" s="277"/>
      <c r="L17" s="287" t="s">
        <v>151</v>
      </c>
      <c r="M17" s="277"/>
      <c r="N17" s="277">
        <v>0</v>
      </c>
      <c r="O17" s="277">
        <v>0</v>
      </c>
      <c r="P17" s="277">
        <v>0</v>
      </c>
      <c r="Q17" s="277">
        <v>0</v>
      </c>
      <c r="R17" s="277">
        <v>0</v>
      </c>
      <c r="S17" s="277">
        <v>0</v>
      </c>
      <c r="T17" s="277">
        <v>0</v>
      </c>
      <c r="U17" s="277">
        <v>0</v>
      </c>
    </row>
    <row r="18" spans="1:21" ht="29.25" customHeight="1">
      <c r="A18" s="160">
        <v>12</v>
      </c>
      <c r="B18" s="288" t="s">
        <v>181</v>
      </c>
      <c r="C18" s="277">
        <v>18370981</v>
      </c>
      <c r="D18" s="277">
        <v>9068227</v>
      </c>
      <c r="E18" s="277">
        <v>9068227</v>
      </c>
      <c r="F18" s="277">
        <v>9068227</v>
      </c>
      <c r="G18" s="277">
        <v>26890104</v>
      </c>
      <c r="H18" s="277">
        <v>26890104</v>
      </c>
      <c r="I18" s="277">
        <v>26890104</v>
      </c>
      <c r="J18" s="277">
        <v>26890104</v>
      </c>
      <c r="K18" s="277">
        <v>26890104</v>
      </c>
      <c r="L18" s="287" t="s">
        <v>182</v>
      </c>
      <c r="M18" s="277"/>
      <c r="N18" s="277">
        <v>0</v>
      </c>
      <c r="O18" s="277">
        <v>0</v>
      </c>
      <c r="P18" s="277">
        <v>0</v>
      </c>
      <c r="Q18" s="277">
        <v>0</v>
      </c>
      <c r="R18" s="277">
        <v>0</v>
      </c>
      <c r="S18" s="277">
        <v>0</v>
      </c>
      <c r="T18" s="277">
        <v>0</v>
      </c>
      <c r="U18" s="277">
        <v>0</v>
      </c>
    </row>
    <row r="19" spans="1:21" ht="32.25" customHeight="1">
      <c r="A19" s="160">
        <v>13</v>
      </c>
      <c r="B19" s="288" t="s">
        <v>183</v>
      </c>
      <c r="C19" s="277">
        <v>0</v>
      </c>
      <c r="D19" s="277">
        <v>0</v>
      </c>
      <c r="E19" s="277">
        <v>0</v>
      </c>
      <c r="F19" s="277">
        <v>0</v>
      </c>
      <c r="G19" s="277">
        <v>0</v>
      </c>
      <c r="H19" s="277">
        <v>0</v>
      </c>
      <c r="I19" s="277">
        <v>0</v>
      </c>
      <c r="J19" s="277">
        <v>0</v>
      </c>
      <c r="K19" s="277">
        <v>0</v>
      </c>
      <c r="L19" s="287" t="s">
        <v>155</v>
      </c>
      <c r="M19" s="277"/>
      <c r="N19" s="277">
        <v>0</v>
      </c>
      <c r="O19" s="277">
        <v>0</v>
      </c>
      <c r="P19" s="277">
        <v>0</v>
      </c>
      <c r="Q19" s="277">
        <v>0</v>
      </c>
      <c r="R19" s="277">
        <v>0</v>
      </c>
      <c r="S19" s="277">
        <v>0</v>
      </c>
      <c r="T19" s="277">
        <v>0</v>
      </c>
      <c r="U19" s="277">
        <v>0</v>
      </c>
    </row>
    <row r="20" spans="1:21" ht="56.25" customHeight="1">
      <c r="A20" s="160">
        <v>14</v>
      </c>
      <c r="B20" s="288" t="s">
        <v>184</v>
      </c>
      <c r="C20" s="277">
        <v>0</v>
      </c>
      <c r="D20" s="277">
        <v>0</v>
      </c>
      <c r="E20" s="277">
        <v>0</v>
      </c>
      <c r="F20" s="277">
        <v>0</v>
      </c>
      <c r="G20" s="277">
        <v>0</v>
      </c>
      <c r="H20" s="277">
        <v>0</v>
      </c>
      <c r="I20" s="277">
        <v>0</v>
      </c>
      <c r="J20" s="277">
        <v>0</v>
      </c>
      <c r="K20" s="277">
        <v>0</v>
      </c>
      <c r="L20" s="287" t="s">
        <v>185</v>
      </c>
      <c r="M20" s="277"/>
      <c r="N20" s="277">
        <v>0</v>
      </c>
      <c r="O20" s="277">
        <v>0</v>
      </c>
      <c r="P20" s="277">
        <v>0</v>
      </c>
      <c r="Q20" s="277">
        <v>0</v>
      </c>
      <c r="R20" s="277">
        <v>0</v>
      </c>
      <c r="S20" s="277">
        <v>0</v>
      </c>
      <c r="T20" s="277">
        <v>0</v>
      </c>
      <c r="U20" s="277">
        <v>0</v>
      </c>
    </row>
    <row r="21" spans="1:21" ht="30" customHeight="1">
      <c r="A21" s="160">
        <v>15</v>
      </c>
      <c r="B21" s="286" t="s">
        <v>156</v>
      </c>
      <c r="C21" s="277">
        <v>0</v>
      </c>
      <c r="D21" s="277">
        <v>0</v>
      </c>
      <c r="E21" s="277">
        <v>0</v>
      </c>
      <c r="F21" s="277">
        <v>0</v>
      </c>
      <c r="G21" s="277">
        <v>0</v>
      </c>
      <c r="H21" s="277">
        <v>0</v>
      </c>
      <c r="I21" s="277">
        <v>0</v>
      </c>
      <c r="J21" s="277">
        <v>0</v>
      </c>
      <c r="K21" s="277">
        <v>0</v>
      </c>
      <c r="L21" s="287" t="s">
        <v>186</v>
      </c>
      <c r="M21" s="277"/>
      <c r="N21" s="277">
        <v>0</v>
      </c>
      <c r="O21" s="277">
        <v>0</v>
      </c>
      <c r="P21" s="277">
        <v>0</v>
      </c>
      <c r="Q21" s="277">
        <v>0</v>
      </c>
      <c r="R21" s="277">
        <v>0</v>
      </c>
      <c r="S21" s="277">
        <v>0</v>
      </c>
      <c r="T21" s="277">
        <v>0</v>
      </c>
      <c r="U21" s="277">
        <v>0</v>
      </c>
    </row>
    <row r="22" spans="1:21" ht="31.2">
      <c r="A22" s="160">
        <v>16</v>
      </c>
      <c r="B22" s="289" t="s">
        <v>187</v>
      </c>
      <c r="C22" s="277">
        <v>0</v>
      </c>
      <c r="D22" s="277">
        <v>0</v>
      </c>
      <c r="E22" s="277">
        <v>0</v>
      </c>
      <c r="F22" s="277">
        <v>0</v>
      </c>
      <c r="G22" s="277">
        <v>0</v>
      </c>
      <c r="H22" s="277">
        <v>0</v>
      </c>
      <c r="I22" s="277">
        <v>0</v>
      </c>
      <c r="J22" s="277">
        <v>0</v>
      </c>
      <c r="K22" s="277">
        <v>0</v>
      </c>
      <c r="L22" s="279"/>
      <c r="M22" s="277"/>
      <c r="N22" s="277"/>
      <c r="O22" s="277"/>
      <c r="P22" s="277"/>
      <c r="Q22" s="277"/>
      <c r="R22" s="277"/>
      <c r="S22" s="277"/>
      <c r="T22" s="277"/>
      <c r="U22" s="277"/>
    </row>
    <row r="23" spans="1:21" ht="47.25" customHeight="1">
      <c r="A23" s="160">
        <v>17</v>
      </c>
      <c r="B23" s="283" t="s">
        <v>194</v>
      </c>
      <c r="C23" s="281">
        <f>SUM(C18:C22)</f>
        <v>18370981</v>
      </c>
      <c r="D23" s="281">
        <f>SUM(D18,D19,D20,D21)</f>
        <v>9068227</v>
      </c>
      <c r="E23" s="281">
        <f>SUM(E18,E19,E20,E21)</f>
        <v>9068227</v>
      </c>
      <c r="F23" s="281">
        <f t="shared" ref="F23:K23" si="2">SUM(F18,F19,F20,F21)</f>
        <v>9068227</v>
      </c>
      <c r="G23" s="281">
        <f t="shared" si="2"/>
        <v>26890104</v>
      </c>
      <c r="H23" s="281">
        <f t="shared" si="2"/>
        <v>26890104</v>
      </c>
      <c r="I23" s="281">
        <f t="shared" si="2"/>
        <v>26890104</v>
      </c>
      <c r="J23" s="281">
        <f t="shared" si="2"/>
        <v>26890104</v>
      </c>
      <c r="K23" s="281">
        <f t="shared" si="2"/>
        <v>26890104</v>
      </c>
      <c r="L23" s="283" t="s">
        <v>188</v>
      </c>
      <c r="M23" s="281"/>
      <c r="N23" s="281">
        <f>SUM(N17:N22)</f>
        <v>0</v>
      </c>
      <c r="O23" s="281">
        <f>SUM(O17:O22)</f>
        <v>0</v>
      </c>
      <c r="P23" s="281">
        <f>SUM(P17:P22)</f>
        <v>0</v>
      </c>
      <c r="Q23" s="281">
        <f t="shared" ref="Q23:U23" si="3">SUM(Q17:Q22)</f>
        <v>0</v>
      </c>
      <c r="R23" s="281">
        <f t="shared" si="3"/>
        <v>0</v>
      </c>
      <c r="S23" s="281">
        <f t="shared" si="3"/>
        <v>0</v>
      </c>
      <c r="T23" s="281">
        <f t="shared" si="3"/>
        <v>0</v>
      </c>
      <c r="U23" s="281">
        <f t="shared" si="3"/>
        <v>0</v>
      </c>
    </row>
    <row r="24" spans="1:21" ht="21.75" customHeight="1">
      <c r="A24" s="160">
        <v>18</v>
      </c>
      <c r="B24" s="283" t="s">
        <v>163</v>
      </c>
      <c r="C24" s="281">
        <f>SUM(C16,C23)</f>
        <v>18370981</v>
      </c>
      <c r="D24" s="281">
        <f>SUM(D16,D23)</f>
        <v>16656003</v>
      </c>
      <c r="E24" s="281">
        <f>SUM(E16,E23)</f>
        <v>34316612</v>
      </c>
      <c r="F24" s="281">
        <f>SUM(F16,F23)</f>
        <v>30626665</v>
      </c>
      <c r="G24" s="281">
        <f t="shared" ref="G24:K24" si="4">SUM(G16,G23)</f>
        <v>29740103</v>
      </c>
      <c r="H24" s="281">
        <f t="shared" si="4"/>
        <v>30599463</v>
      </c>
      <c r="I24" s="281">
        <f t="shared" si="4"/>
        <v>30869463</v>
      </c>
      <c r="J24" s="281">
        <f t="shared" si="4"/>
        <v>30869463</v>
      </c>
      <c r="K24" s="281">
        <f t="shared" si="4"/>
        <v>28041943</v>
      </c>
      <c r="L24" s="283" t="s">
        <v>164</v>
      </c>
      <c r="M24" s="281">
        <f>SUM(M16,M23)</f>
        <v>9769648</v>
      </c>
      <c r="N24" s="281">
        <f>SUM(N16,N23)</f>
        <v>16656003</v>
      </c>
      <c r="O24" s="281">
        <f>SUM(O16,O23)</f>
        <v>34316612</v>
      </c>
      <c r="P24" s="281">
        <f t="shared" ref="P24:U24" si="5">SUM(P16,P23)</f>
        <v>4411895</v>
      </c>
      <c r="Q24" s="281">
        <f t="shared" si="5"/>
        <v>29740103</v>
      </c>
      <c r="R24" s="281">
        <f t="shared" si="5"/>
        <v>30599463</v>
      </c>
      <c r="S24" s="281">
        <f t="shared" si="5"/>
        <v>30869463</v>
      </c>
      <c r="T24" s="281">
        <f t="shared" si="5"/>
        <v>30869433</v>
      </c>
      <c r="U24" s="281">
        <f t="shared" si="5"/>
        <v>28041943</v>
      </c>
    </row>
    <row r="25" spans="1:21" ht="25.5" customHeight="1">
      <c r="A25" s="160">
        <v>19</v>
      </c>
      <c r="B25" s="283" t="s">
        <v>189</v>
      </c>
      <c r="C25" s="281">
        <v>9769648</v>
      </c>
      <c r="D25" s="281">
        <v>9068227</v>
      </c>
      <c r="E25" s="281">
        <v>9068227</v>
      </c>
      <c r="F25" s="281">
        <v>0</v>
      </c>
      <c r="G25" s="281">
        <v>26890104</v>
      </c>
      <c r="H25" s="281">
        <v>26890104</v>
      </c>
      <c r="I25" s="281">
        <v>26890104</v>
      </c>
      <c r="J25" s="281">
        <v>26890104</v>
      </c>
      <c r="K25" s="281">
        <v>26890104</v>
      </c>
      <c r="L25" s="283" t="s">
        <v>165</v>
      </c>
      <c r="M25" s="281">
        <v>0</v>
      </c>
      <c r="N25" s="281">
        <v>0</v>
      </c>
      <c r="O25" s="281">
        <v>0</v>
      </c>
      <c r="P25" s="281">
        <v>17146543</v>
      </c>
      <c r="Q25" s="281">
        <v>0</v>
      </c>
      <c r="R25" s="281">
        <v>0</v>
      </c>
      <c r="S25" s="281">
        <v>0</v>
      </c>
      <c r="T25" s="281">
        <v>0</v>
      </c>
      <c r="U25" s="281">
        <v>0</v>
      </c>
    </row>
    <row r="26" spans="1:21" ht="29.25" customHeight="1">
      <c r="A26" s="160">
        <v>20</v>
      </c>
      <c r="B26" s="283" t="s">
        <v>166</v>
      </c>
      <c r="C26" s="290">
        <v>0</v>
      </c>
      <c r="D26" s="290">
        <v>0</v>
      </c>
      <c r="E26" s="290">
        <v>0</v>
      </c>
      <c r="F26" s="290">
        <v>0</v>
      </c>
      <c r="G26" s="290">
        <v>0</v>
      </c>
      <c r="H26" s="290">
        <v>0</v>
      </c>
      <c r="I26" s="290">
        <v>0</v>
      </c>
      <c r="J26" s="290">
        <v>0</v>
      </c>
      <c r="K26" s="290">
        <v>0</v>
      </c>
      <c r="L26" s="283" t="s">
        <v>167</v>
      </c>
      <c r="M26" s="290">
        <v>8601333</v>
      </c>
      <c r="N26" s="290">
        <v>0</v>
      </c>
      <c r="O26" s="290">
        <v>0</v>
      </c>
      <c r="P26" s="290">
        <v>26214770</v>
      </c>
      <c r="Q26" s="290">
        <v>0</v>
      </c>
      <c r="R26" s="290">
        <v>0</v>
      </c>
      <c r="S26" s="290">
        <v>0</v>
      </c>
      <c r="T26" s="290">
        <v>0</v>
      </c>
      <c r="U26" s="290">
        <v>0</v>
      </c>
    </row>
  </sheetData>
  <mergeCells count="4">
    <mergeCell ref="A4:A5"/>
    <mergeCell ref="L4:S4"/>
    <mergeCell ref="B1:U1"/>
    <mergeCell ref="B2:U2"/>
  </mergeCells>
  <pageMargins left="0.39370078740157483" right="0.39370078740157483" top="0.39370078740157483" bottom="0.39370078740157483" header="0.31496062992125984" footer="0.31496062992125984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66" t="s">
        <v>198</v>
      </c>
    </row>
    <row r="3" spans="1:7" ht="15.6">
      <c r="B3" s="462" t="s">
        <v>199</v>
      </c>
      <c r="C3" s="463"/>
      <c r="D3" s="463"/>
      <c r="E3" s="463"/>
      <c r="F3" s="463"/>
    </row>
    <row r="4" spans="1:7" ht="15.6">
      <c r="B4" s="75"/>
      <c r="C4" s="28"/>
      <c r="D4" s="28"/>
      <c r="E4" s="28"/>
      <c r="F4" s="28"/>
    </row>
    <row r="6" spans="1:7" ht="65.25" customHeight="1">
      <c r="A6" s="76"/>
      <c r="B6" s="8" t="s">
        <v>129</v>
      </c>
      <c r="C6" s="77" t="s">
        <v>113</v>
      </c>
      <c r="D6" s="8" t="s">
        <v>130</v>
      </c>
      <c r="E6" s="96" t="s">
        <v>203</v>
      </c>
      <c r="G6" s="78"/>
    </row>
    <row r="7" spans="1:7" ht="29.4" customHeight="1">
      <c r="A7" s="76">
        <v>1</v>
      </c>
      <c r="B7" s="79" t="s">
        <v>21</v>
      </c>
      <c r="C7" s="8"/>
      <c r="D7" s="3"/>
      <c r="E7" s="3"/>
      <c r="G7" s="7"/>
    </row>
    <row r="8" spans="1:7" ht="41.4" customHeight="1">
      <c r="A8" s="76">
        <v>2</v>
      </c>
      <c r="B8" s="80" t="s">
        <v>196</v>
      </c>
      <c r="C8" s="92">
        <v>44032</v>
      </c>
      <c r="D8" s="92">
        <v>55000</v>
      </c>
      <c r="E8" s="92">
        <v>55000</v>
      </c>
      <c r="G8" s="81"/>
    </row>
    <row r="9" spans="1:7" ht="31.95" customHeight="1">
      <c r="A9" s="76">
        <v>3</v>
      </c>
      <c r="B9" s="82" t="s">
        <v>131</v>
      </c>
      <c r="C9" s="92">
        <v>147000</v>
      </c>
      <c r="D9" s="92">
        <v>147000</v>
      </c>
      <c r="E9" s="92">
        <v>147000</v>
      </c>
      <c r="G9" s="81"/>
    </row>
    <row r="10" spans="1:7" ht="33" customHeight="1">
      <c r="A10" s="76">
        <v>4</v>
      </c>
      <c r="B10" s="82" t="s">
        <v>132</v>
      </c>
      <c r="C10" s="92">
        <v>275000</v>
      </c>
      <c r="D10" s="92">
        <v>285000</v>
      </c>
      <c r="E10" s="92">
        <v>285000</v>
      </c>
      <c r="G10" s="81"/>
    </row>
    <row r="11" spans="1:7" ht="35.25" customHeight="1">
      <c r="A11" s="76">
        <v>5</v>
      </c>
      <c r="B11" s="82" t="s">
        <v>138</v>
      </c>
      <c r="C11" s="92">
        <v>2737000</v>
      </c>
      <c r="D11" s="92">
        <v>3090000</v>
      </c>
      <c r="E11" s="92">
        <v>3090000</v>
      </c>
      <c r="G11" s="81"/>
    </row>
    <row r="12" spans="1:7" ht="24" customHeight="1">
      <c r="A12" s="76">
        <v>6</v>
      </c>
      <c r="B12" s="82" t="s">
        <v>197</v>
      </c>
      <c r="C12" s="92">
        <v>1210000</v>
      </c>
      <c r="D12" s="92">
        <v>880000</v>
      </c>
      <c r="E12" s="92">
        <v>880000</v>
      </c>
      <c r="G12" s="81"/>
    </row>
    <row r="13" spans="1:7" ht="24" customHeight="1">
      <c r="A13" s="76">
        <v>7</v>
      </c>
      <c r="B13" s="82" t="s">
        <v>139</v>
      </c>
      <c r="C13" s="92">
        <v>68400</v>
      </c>
      <c r="D13" s="92">
        <v>68400</v>
      </c>
      <c r="E13" s="92">
        <v>68400</v>
      </c>
      <c r="G13" s="81"/>
    </row>
    <row r="14" spans="1:7" ht="27.6" customHeight="1">
      <c r="A14" s="76">
        <v>8</v>
      </c>
      <c r="B14" s="79" t="s">
        <v>133</v>
      </c>
      <c r="C14" s="93">
        <f>SUM(C8:C13)</f>
        <v>4481432</v>
      </c>
      <c r="D14" s="93">
        <f>SUM(D8:D13)</f>
        <v>4525400</v>
      </c>
      <c r="E14" s="93">
        <f>SUM(E8:E13)</f>
        <v>4525400</v>
      </c>
      <c r="G14" s="83"/>
    </row>
    <row r="15" spans="1:7" ht="26.4" customHeight="1">
      <c r="A15" s="76">
        <v>9</v>
      </c>
      <c r="B15" s="79" t="s">
        <v>22</v>
      </c>
      <c r="C15" s="92">
        <v>0</v>
      </c>
      <c r="D15" s="92">
        <v>0</v>
      </c>
      <c r="E15" s="92">
        <v>0</v>
      </c>
      <c r="G15" s="81"/>
    </row>
    <row r="16" spans="1:7" ht="31.5" customHeight="1">
      <c r="A16" s="76">
        <v>10</v>
      </c>
      <c r="B16" s="82" t="s">
        <v>140</v>
      </c>
      <c r="C16" s="94">
        <v>72000</v>
      </c>
      <c r="D16" s="94">
        <v>80000</v>
      </c>
      <c r="E16" s="94">
        <v>80000</v>
      </c>
      <c r="G16" s="81"/>
    </row>
    <row r="17" spans="1:7" ht="30" customHeight="1">
      <c r="A17" s="76">
        <v>11</v>
      </c>
      <c r="B17" s="79" t="s">
        <v>134</v>
      </c>
      <c r="C17" s="93">
        <f>SUM(C16:C16)</f>
        <v>72000</v>
      </c>
      <c r="D17" s="93">
        <f>SUM(D16:D16)</f>
        <v>80000</v>
      </c>
      <c r="E17" s="93">
        <f>SUM(E16:E16)</f>
        <v>80000</v>
      </c>
      <c r="G17" s="83"/>
    </row>
    <row r="18" spans="1:7" ht="33" customHeight="1">
      <c r="A18" s="76">
        <v>12</v>
      </c>
      <c r="B18" s="84" t="s">
        <v>26</v>
      </c>
      <c r="C18" s="92">
        <v>0</v>
      </c>
      <c r="D18" s="92">
        <v>0</v>
      </c>
      <c r="E18" s="92">
        <v>0</v>
      </c>
      <c r="G18" s="81"/>
    </row>
    <row r="19" spans="1:7" ht="17.399999999999999" customHeight="1">
      <c r="A19" s="1">
        <v>13</v>
      </c>
      <c r="B19" s="85" t="s">
        <v>135</v>
      </c>
      <c r="C19" s="93"/>
      <c r="D19" s="93"/>
      <c r="E19" s="93"/>
      <c r="G19" s="83"/>
    </row>
    <row r="20" spans="1:7" ht="25.2" customHeight="1">
      <c r="A20" s="87">
        <v>14</v>
      </c>
      <c r="B20" s="86" t="s">
        <v>136</v>
      </c>
      <c r="C20" s="92">
        <v>575000</v>
      </c>
      <c r="D20" s="92">
        <v>1254000</v>
      </c>
      <c r="E20" s="92">
        <v>1254000</v>
      </c>
      <c r="G20" s="81"/>
    </row>
    <row r="21" spans="1:7" ht="20.399999999999999" customHeight="1">
      <c r="A21" s="87">
        <v>15</v>
      </c>
      <c r="B21" s="85" t="s">
        <v>137</v>
      </c>
      <c r="C21" s="93">
        <f>SUM(C20)</f>
        <v>575000</v>
      </c>
      <c r="D21" s="93">
        <f>SUM(D20)</f>
        <v>1254000</v>
      </c>
      <c r="E21" s="93">
        <f>SUM(E20)</f>
        <v>1254000</v>
      </c>
      <c r="G21" s="83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6"/>
  <sheetViews>
    <sheetView view="pageBreakPreview" zoomScaleNormal="100" zoomScaleSheetLayoutView="100" workbookViewId="0">
      <selection activeCell="J6" sqref="J6"/>
    </sheetView>
  </sheetViews>
  <sheetFormatPr defaultRowHeight="14.4"/>
  <cols>
    <col min="1" max="1" width="4.6640625" customWidth="1"/>
    <col min="2" max="2" width="37.44140625" customWidth="1"/>
    <col min="3" max="3" width="8.5546875" customWidth="1"/>
    <col min="4" max="4" width="15.88671875" customWidth="1"/>
    <col min="5" max="5" width="17.109375" customWidth="1"/>
    <col min="6" max="6" width="20.109375" customWidth="1"/>
    <col min="7" max="10" width="20.44140625" customWidth="1"/>
    <col min="11" max="11" width="16.109375" customWidth="1"/>
    <col min="261" max="261" width="4.6640625" customWidth="1"/>
    <col min="262" max="262" width="38.6640625" customWidth="1"/>
    <col min="263" max="267" width="15.6640625" customWidth="1"/>
    <col min="517" max="517" width="4.6640625" customWidth="1"/>
    <col min="518" max="518" width="38.6640625" customWidth="1"/>
    <col min="519" max="523" width="15.6640625" customWidth="1"/>
    <col min="773" max="773" width="4.6640625" customWidth="1"/>
    <col min="774" max="774" width="38.6640625" customWidth="1"/>
    <col min="775" max="779" width="15.6640625" customWidth="1"/>
    <col min="1029" max="1029" width="4.6640625" customWidth="1"/>
    <col min="1030" max="1030" width="38.6640625" customWidth="1"/>
    <col min="1031" max="1035" width="15.6640625" customWidth="1"/>
    <col min="1285" max="1285" width="4.6640625" customWidth="1"/>
    <col min="1286" max="1286" width="38.6640625" customWidth="1"/>
    <col min="1287" max="1291" width="15.6640625" customWidth="1"/>
    <col min="1541" max="1541" width="4.6640625" customWidth="1"/>
    <col min="1542" max="1542" width="38.6640625" customWidth="1"/>
    <col min="1543" max="1547" width="15.6640625" customWidth="1"/>
    <col min="1797" max="1797" width="4.6640625" customWidth="1"/>
    <col min="1798" max="1798" width="38.6640625" customWidth="1"/>
    <col min="1799" max="1803" width="15.6640625" customWidth="1"/>
    <col min="2053" max="2053" width="4.6640625" customWidth="1"/>
    <col min="2054" max="2054" width="38.6640625" customWidth="1"/>
    <col min="2055" max="2059" width="15.6640625" customWidth="1"/>
    <col min="2309" max="2309" width="4.6640625" customWidth="1"/>
    <col min="2310" max="2310" width="38.6640625" customWidth="1"/>
    <col min="2311" max="2315" width="15.6640625" customWidth="1"/>
    <col min="2565" max="2565" width="4.6640625" customWidth="1"/>
    <col min="2566" max="2566" width="38.6640625" customWidth="1"/>
    <col min="2567" max="2571" width="15.6640625" customWidth="1"/>
    <col min="2821" max="2821" width="4.6640625" customWidth="1"/>
    <col min="2822" max="2822" width="38.6640625" customWidth="1"/>
    <col min="2823" max="2827" width="15.6640625" customWidth="1"/>
    <col min="3077" max="3077" width="4.6640625" customWidth="1"/>
    <col min="3078" max="3078" width="38.6640625" customWidth="1"/>
    <col min="3079" max="3083" width="15.6640625" customWidth="1"/>
    <col min="3333" max="3333" width="4.6640625" customWidth="1"/>
    <col min="3334" max="3334" width="38.6640625" customWidth="1"/>
    <col min="3335" max="3339" width="15.6640625" customWidth="1"/>
    <col min="3589" max="3589" width="4.6640625" customWidth="1"/>
    <col min="3590" max="3590" width="38.6640625" customWidth="1"/>
    <col min="3591" max="3595" width="15.6640625" customWidth="1"/>
    <col min="3845" max="3845" width="4.6640625" customWidth="1"/>
    <col min="3846" max="3846" width="38.6640625" customWidth="1"/>
    <col min="3847" max="3851" width="15.6640625" customWidth="1"/>
    <col min="4101" max="4101" width="4.6640625" customWidth="1"/>
    <col min="4102" max="4102" width="38.6640625" customWidth="1"/>
    <col min="4103" max="4107" width="15.6640625" customWidth="1"/>
    <col min="4357" max="4357" width="4.6640625" customWidth="1"/>
    <col min="4358" max="4358" width="38.6640625" customWidth="1"/>
    <col min="4359" max="4363" width="15.6640625" customWidth="1"/>
    <col min="4613" max="4613" width="4.6640625" customWidth="1"/>
    <col min="4614" max="4614" width="38.6640625" customWidth="1"/>
    <col min="4615" max="4619" width="15.6640625" customWidth="1"/>
    <col min="4869" max="4869" width="4.6640625" customWidth="1"/>
    <col min="4870" max="4870" width="38.6640625" customWidth="1"/>
    <col min="4871" max="4875" width="15.6640625" customWidth="1"/>
    <col min="5125" max="5125" width="4.6640625" customWidth="1"/>
    <col min="5126" max="5126" width="38.6640625" customWidth="1"/>
    <col min="5127" max="5131" width="15.6640625" customWidth="1"/>
    <col min="5381" max="5381" width="4.6640625" customWidth="1"/>
    <col min="5382" max="5382" width="38.6640625" customWidth="1"/>
    <col min="5383" max="5387" width="15.6640625" customWidth="1"/>
    <col min="5637" max="5637" width="4.6640625" customWidth="1"/>
    <col min="5638" max="5638" width="38.6640625" customWidth="1"/>
    <col min="5639" max="5643" width="15.6640625" customWidth="1"/>
    <col min="5893" max="5893" width="4.6640625" customWidth="1"/>
    <col min="5894" max="5894" width="38.6640625" customWidth="1"/>
    <col min="5895" max="5899" width="15.6640625" customWidth="1"/>
    <col min="6149" max="6149" width="4.6640625" customWidth="1"/>
    <col min="6150" max="6150" width="38.6640625" customWidth="1"/>
    <col min="6151" max="6155" width="15.6640625" customWidth="1"/>
    <col min="6405" max="6405" width="4.6640625" customWidth="1"/>
    <col min="6406" max="6406" width="38.6640625" customWidth="1"/>
    <col min="6407" max="6411" width="15.6640625" customWidth="1"/>
    <col min="6661" max="6661" width="4.6640625" customWidth="1"/>
    <col min="6662" max="6662" width="38.6640625" customWidth="1"/>
    <col min="6663" max="6667" width="15.6640625" customWidth="1"/>
    <col min="6917" max="6917" width="4.6640625" customWidth="1"/>
    <col min="6918" max="6918" width="38.6640625" customWidth="1"/>
    <col min="6919" max="6923" width="15.6640625" customWidth="1"/>
    <col min="7173" max="7173" width="4.6640625" customWidth="1"/>
    <col min="7174" max="7174" width="38.6640625" customWidth="1"/>
    <col min="7175" max="7179" width="15.6640625" customWidth="1"/>
    <col min="7429" max="7429" width="4.6640625" customWidth="1"/>
    <col min="7430" max="7430" width="38.6640625" customWidth="1"/>
    <col min="7431" max="7435" width="15.6640625" customWidth="1"/>
    <col min="7685" max="7685" width="4.6640625" customWidth="1"/>
    <col min="7686" max="7686" width="38.6640625" customWidth="1"/>
    <col min="7687" max="7691" width="15.6640625" customWidth="1"/>
    <col min="7941" max="7941" width="4.6640625" customWidth="1"/>
    <col min="7942" max="7942" width="38.6640625" customWidth="1"/>
    <col min="7943" max="7947" width="15.6640625" customWidth="1"/>
    <col min="8197" max="8197" width="4.6640625" customWidth="1"/>
    <col min="8198" max="8198" width="38.6640625" customWidth="1"/>
    <col min="8199" max="8203" width="15.6640625" customWidth="1"/>
    <col min="8453" max="8453" width="4.6640625" customWidth="1"/>
    <col min="8454" max="8454" width="38.6640625" customWidth="1"/>
    <col min="8455" max="8459" width="15.6640625" customWidth="1"/>
    <col min="8709" max="8709" width="4.6640625" customWidth="1"/>
    <col min="8710" max="8710" width="38.6640625" customWidth="1"/>
    <col min="8711" max="8715" width="15.6640625" customWidth="1"/>
    <col min="8965" max="8965" width="4.6640625" customWidth="1"/>
    <col min="8966" max="8966" width="38.6640625" customWidth="1"/>
    <col min="8967" max="8971" width="15.6640625" customWidth="1"/>
    <col min="9221" max="9221" width="4.6640625" customWidth="1"/>
    <col min="9222" max="9222" width="38.6640625" customWidth="1"/>
    <col min="9223" max="9227" width="15.6640625" customWidth="1"/>
    <col min="9477" max="9477" width="4.6640625" customWidth="1"/>
    <col min="9478" max="9478" width="38.6640625" customWidth="1"/>
    <col min="9479" max="9483" width="15.6640625" customWidth="1"/>
    <col min="9733" max="9733" width="4.6640625" customWidth="1"/>
    <col min="9734" max="9734" width="38.6640625" customWidth="1"/>
    <col min="9735" max="9739" width="15.6640625" customWidth="1"/>
    <col min="9989" max="9989" width="4.6640625" customWidth="1"/>
    <col min="9990" max="9990" width="38.6640625" customWidth="1"/>
    <col min="9991" max="9995" width="15.6640625" customWidth="1"/>
    <col min="10245" max="10245" width="4.6640625" customWidth="1"/>
    <col min="10246" max="10246" width="38.6640625" customWidth="1"/>
    <col min="10247" max="10251" width="15.6640625" customWidth="1"/>
    <col min="10501" max="10501" width="4.6640625" customWidth="1"/>
    <col min="10502" max="10502" width="38.6640625" customWidth="1"/>
    <col min="10503" max="10507" width="15.6640625" customWidth="1"/>
    <col min="10757" max="10757" width="4.6640625" customWidth="1"/>
    <col min="10758" max="10758" width="38.6640625" customWidth="1"/>
    <col min="10759" max="10763" width="15.6640625" customWidth="1"/>
    <col min="11013" max="11013" width="4.6640625" customWidth="1"/>
    <col min="11014" max="11014" width="38.6640625" customWidth="1"/>
    <col min="11015" max="11019" width="15.6640625" customWidth="1"/>
    <col min="11269" max="11269" width="4.6640625" customWidth="1"/>
    <col min="11270" max="11270" width="38.6640625" customWidth="1"/>
    <col min="11271" max="11275" width="15.6640625" customWidth="1"/>
    <col min="11525" max="11525" width="4.6640625" customWidth="1"/>
    <col min="11526" max="11526" width="38.6640625" customWidth="1"/>
    <col min="11527" max="11531" width="15.6640625" customWidth="1"/>
    <col min="11781" max="11781" width="4.6640625" customWidth="1"/>
    <col min="11782" max="11782" width="38.6640625" customWidth="1"/>
    <col min="11783" max="11787" width="15.6640625" customWidth="1"/>
    <col min="12037" max="12037" width="4.6640625" customWidth="1"/>
    <col min="12038" max="12038" width="38.6640625" customWidth="1"/>
    <col min="12039" max="12043" width="15.6640625" customWidth="1"/>
    <col min="12293" max="12293" width="4.6640625" customWidth="1"/>
    <col min="12294" max="12294" width="38.6640625" customWidth="1"/>
    <col min="12295" max="12299" width="15.6640625" customWidth="1"/>
    <col min="12549" max="12549" width="4.6640625" customWidth="1"/>
    <col min="12550" max="12550" width="38.6640625" customWidth="1"/>
    <col min="12551" max="12555" width="15.6640625" customWidth="1"/>
    <col min="12805" max="12805" width="4.6640625" customWidth="1"/>
    <col min="12806" max="12806" width="38.6640625" customWidth="1"/>
    <col min="12807" max="12811" width="15.6640625" customWidth="1"/>
    <col min="13061" max="13061" width="4.6640625" customWidth="1"/>
    <col min="13062" max="13062" width="38.6640625" customWidth="1"/>
    <col min="13063" max="13067" width="15.6640625" customWidth="1"/>
    <col min="13317" max="13317" width="4.6640625" customWidth="1"/>
    <col min="13318" max="13318" width="38.6640625" customWidth="1"/>
    <col min="13319" max="13323" width="15.6640625" customWidth="1"/>
    <col min="13573" max="13573" width="4.6640625" customWidth="1"/>
    <col min="13574" max="13574" width="38.6640625" customWidth="1"/>
    <col min="13575" max="13579" width="15.6640625" customWidth="1"/>
    <col min="13829" max="13829" width="4.6640625" customWidth="1"/>
    <col min="13830" max="13830" width="38.6640625" customWidth="1"/>
    <col min="13831" max="13835" width="15.6640625" customWidth="1"/>
    <col min="14085" max="14085" width="4.6640625" customWidth="1"/>
    <col min="14086" max="14086" width="38.6640625" customWidth="1"/>
    <col min="14087" max="14091" width="15.6640625" customWidth="1"/>
    <col min="14341" max="14341" width="4.6640625" customWidth="1"/>
    <col min="14342" max="14342" width="38.6640625" customWidth="1"/>
    <col min="14343" max="14347" width="15.6640625" customWidth="1"/>
    <col min="14597" max="14597" width="4.6640625" customWidth="1"/>
    <col min="14598" max="14598" width="38.6640625" customWidth="1"/>
    <col min="14599" max="14603" width="15.6640625" customWidth="1"/>
    <col min="14853" max="14853" width="4.6640625" customWidth="1"/>
    <col min="14854" max="14854" width="38.6640625" customWidth="1"/>
    <col min="14855" max="14859" width="15.6640625" customWidth="1"/>
    <col min="15109" max="15109" width="4.6640625" customWidth="1"/>
    <col min="15110" max="15110" width="38.6640625" customWidth="1"/>
    <col min="15111" max="15115" width="15.6640625" customWidth="1"/>
    <col min="15365" max="15365" width="4.6640625" customWidth="1"/>
    <col min="15366" max="15366" width="38.6640625" customWidth="1"/>
    <col min="15367" max="15371" width="15.6640625" customWidth="1"/>
    <col min="15621" max="15621" width="4.6640625" customWidth="1"/>
    <col min="15622" max="15622" width="38.6640625" customWidth="1"/>
    <col min="15623" max="15627" width="15.6640625" customWidth="1"/>
    <col min="15877" max="15877" width="4.6640625" customWidth="1"/>
    <col min="15878" max="15878" width="38.6640625" customWidth="1"/>
    <col min="15879" max="15883" width="15.6640625" customWidth="1"/>
    <col min="16133" max="16133" width="4.6640625" customWidth="1"/>
    <col min="16134" max="16134" width="38.6640625" customWidth="1"/>
    <col min="16135" max="16139" width="15.6640625" customWidth="1"/>
  </cols>
  <sheetData>
    <row r="1" spans="1:13">
      <c r="B1" s="466" t="s">
        <v>510</v>
      </c>
      <c r="C1" s="467"/>
      <c r="D1" s="467"/>
      <c r="E1" s="467"/>
      <c r="F1" s="467"/>
      <c r="G1" s="467"/>
      <c r="H1" s="467"/>
      <c r="I1" s="467"/>
      <c r="J1" s="467"/>
      <c r="K1" s="467"/>
      <c r="L1" s="406"/>
      <c r="M1" s="406"/>
    </row>
    <row r="2" spans="1:13" ht="59.25" customHeight="1">
      <c r="B2" s="66"/>
      <c r="C2" s="66"/>
    </row>
    <row r="3" spans="1:13" ht="18">
      <c r="A3" s="464" t="s">
        <v>200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</row>
    <row r="4" spans="1:13" ht="56.25" customHeight="1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</row>
    <row r="5" spans="1:13" hidden="1"/>
    <row r="6" spans="1:13" ht="100.5" customHeight="1">
      <c r="A6" s="9">
        <v>1</v>
      </c>
      <c r="B6" s="217" t="s">
        <v>41</v>
      </c>
      <c r="C6" s="217"/>
      <c r="D6" s="339" t="s">
        <v>112</v>
      </c>
      <c r="E6" s="339" t="s">
        <v>42</v>
      </c>
      <c r="F6" s="285" t="s">
        <v>438</v>
      </c>
      <c r="G6" s="275" t="s">
        <v>430</v>
      </c>
      <c r="H6" s="378" t="s">
        <v>503</v>
      </c>
      <c r="I6" s="379" t="s">
        <v>514</v>
      </c>
      <c r="J6" s="379" t="s">
        <v>515</v>
      </c>
      <c r="K6" s="2" t="s">
        <v>43</v>
      </c>
    </row>
    <row r="7" spans="1:13" ht="88.5" customHeight="1">
      <c r="A7" s="9">
        <v>2</v>
      </c>
      <c r="B7" s="214" t="s">
        <v>507</v>
      </c>
      <c r="C7" s="214" t="s">
        <v>453</v>
      </c>
      <c r="D7" s="219">
        <v>254000</v>
      </c>
      <c r="E7" s="219" t="s">
        <v>265</v>
      </c>
      <c r="F7" s="221">
        <v>0</v>
      </c>
      <c r="G7" s="220">
        <v>254000</v>
      </c>
      <c r="H7" s="220">
        <v>254000</v>
      </c>
      <c r="I7" s="220">
        <v>384000</v>
      </c>
      <c r="J7" s="220">
        <v>384000</v>
      </c>
      <c r="K7" s="382" t="s">
        <v>44</v>
      </c>
    </row>
    <row r="8" spans="1:13" ht="88.5" customHeight="1">
      <c r="A8" s="9">
        <v>3</v>
      </c>
      <c r="B8" s="214" t="s">
        <v>447</v>
      </c>
      <c r="C8" s="214" t="s">
        <v>453</v>
      </c>
      <c r="D8" s="219">
        <v>1200000</v>
      </c>
      <c r="E8" s="219" t="s">
        <v>265</v>
      </c>
      <c r="F8" s="366">
        <v>0</v>
      </c>
      <c r="G8" s="220">
        <v>1200000</v>
      </c>
      <c r="H8" s="220">
        <v>1200000</v>
      </c>
      <c r="I8" s="220">
        <v>1200000</v>
      </c>
      <c r="J8" s="220">
        <v>1200000</v>
      </c>
      <c r="K8" s="382" t="s">
        <v>44</v>
      </c>
    </row>
    <row r="9" spans="1:13" ht="88.5" customHeight="1">
      <c r="A9" s="9">
        <v>4</v>
      </c>
      <c r="B9" s="214" t="s">
        <v>415</v>
      </c>
      <c r="C9" s="214" t="s">
        <v>453</v>
      </c>
      <c r="D9" s="219">
        <v>300000</v>
      </c>
      <c r="E9" s="219" t="s">
        <v>265</v>
      </c>
      <c r="F9" s="221">
        <v>0</v>
      </c>
      <c r="G9" s="220">
        <v>300000</v>
      </c>
      <c r="H9" s="220">
        <v>300000</v>
      </c>
      <c r="I9" s="220">
        <v>300000</v>
      </c>
      <c r="J9" s="220">
        <v>300000</v>
      </c>
      <c r="K9" s="382" t="s">
        <v>44</v>
      </c>
    </row>
    <row r="10" spans="1:13" ht="88.5" customHeight="1">
      <c r="A10" s="9">
        <v>5</v>
      </c>
      <c r="B10" s="373" t="s">
        <v>449</v>
      </c>
      <c r="C10" s="373"/>
      <c r="D10" s="374">
        <f>SUM(D7:D9)</f>
        <v>1754000</v>
      </c>
      <c r="E10" s="374"/>
      <c r="F10" s="375"/>
      <c r="G10" s="376">
        <f>SUM(G7:G9)</f>
        <v>1754000</v>
      </c>
      <c r="H10" s="376">
        <f>SUM(H7:H9)</f>
        <v>1754000</v>
      </c>
      <c r="I10" s="376">
        <f>SUM(I7:I9)</f>
        <v>1884000</v>
      </c>
      <c r="J10" s="376">
        <f>SUM(J7:J9)</f>
        <v>1884000</v>
      </c>
      <c r="K10" s="383"/>
    </row>
    <row r="11" spans="1:13" ht="56.25" customHeight="1">
      <c r="A11" s="9">
        <v>6</v>
      </c>
      <c r="B11" s="218" t="s">
        <v>420</v>
      </c>
      <c r="C11" s="218" t="s">
        <v>454</v>
      </c>
      <c r="D11" s="219">
        <v>3800000</v>
      </c>
      <c r="E11" s="219" t="s">
        <v>265</v>
      </c>
      <c r="F11" s="221">
        <v>0</v>
      </c>
      <c r="G11" s="220">
        <v>3800000</v>
      </c>
      <c r="H11" s="220">
        <v>3800000</v>
      </c>
      <c r="I11" s="220">
        <v>3800000</v>
      </c>
      <c r="J11" s="220">
        <v>3800000</v>
      </c>
      <c r="K11" s="382" t="s">
        <v>44</v>
      </c>
    </row>
    <row r="12" spans="1:13" ht="69" customHeight="1">
      <c r="A12" s="9">
        <v>7</v>
      </c>
      <c r="B12" s="213" t="s">
        <v>369</v>
      </c>
      <c r="C12" s="213" t="s">
        <v>453</v>
      </c>
      <c r="D12" s="219">
        <v>2413000</v>
      </c>
      <c r="E12" s="219" t="s">
        <v>265</v>
      </c>
      <c r="F12" s="221">
        <v>2413000</v>
      </c>
      <c r="G12" s="220">
        <v>0</v>
      </c>
      <c r="H12" s="220">
        <v>0</v>
      </c>
      <c r="I12" s="220">
        <v>0</v>
      </c>
      <c r="J12" s="220">
        <v>0</v>
      </c>
      <c r="K12" s="382" t="s">
        <v>44</v>
      </c>
    </row>
    <row r="13" spans="1:13" ht="69" customHeight="1">
      <c r="A13" s="9">
        <v>8</v>
      </c>
      <c r="B13" s="214" t="s">
        <v>421</v>
      </c>
      <c r="C13" s="214" t="s">
        <v>453</v>
      </c>
      <c r="D13" s="219">
        <v>15093823</v>
      </c>
      <c r="E13" s="219" t="s">
        <v>265</v>
      </c>
      <c r="F13" s="366">
        <v>158750</v>
      </c>
      <c r="G13" s="220">
        <v>14935073</v>
      </c>
      <c r="H13" s="220">
        <v>14935073</v>
      </c>
      <c r="I13" s="220">
        <v>14935073</v>
      </c>
      <c r="J13" s="220">
        <v>14935073</v>
      </c>
      <c r="K13" s="382" t="s">
        <v>44</v>
      </c>
    </row>
    <row r="14" spans="1:13" ht="69" customHeight="1">
      <c r="A14" s="9">
        <v>9</v>
      </c>
      <c r="B14" s="213" t="s">
        <v>499</v>
      </c>
      <c r="C14" s="214" t="s">
        <v>454</v>
      </c>
      <c r="D14" s="219">
        <v>1036320</v>
      </c>
      <c r="E14" s="219" t="s">
        <v>265</v>
      </c>
      <c r="F14" s="366">
        <v>0</v>
      </c>
      <c r="G14" s="220">
        <v>0</v>
      </c>
      <c r="H14" s="220">
        <v>1036320</v>
      </c>
      <c r="I14" s="220">
        <v>1036320</v>
      </c>
      <c r="J14" s="220">
        <v>1036320</v>
      </c>
      <c r="K14" s="382" t="s">
        <v>44</v>
      </c>
    </row>
    <row r="15" spans="1:13" ht="69" customHeight="1">
      <c r="A15" s="9">
        <v>10</v>
      </c>
      <c r="B15" s="213" t="s">
        <v>511</v>
      </c>
      <c r="C15" s="214" t="s">
        <v>454</v>
      </c>
      <c r="D15" s="219">
        <v>1206500</v>
      </c>
      <c r="E15" s="219" t="s">
        <v>265</v>
      </c>
      <c r="F15" s="366">
        <v>0</v>
      </c>
      <c r="G15" s="220">
        <v>0</v>
      </c>
      <c r="H15" s="220">
        <v>0</v>
      </c>
      <c r="I15" s="220">
        <v>0</v>
      </c>
      <c r="J15" s="220">
        <v>1206500</v>
      </c>
      <c r="K15" s="382" t="s">
        <v>44</v>
      </c>
    </row>
    <row r="16" spans="1:13" ht="61.5" customHeight="1">
      <c r="A16" s="9">
        <v>11</v>
      </c>
      <c r="B16" s="217" t="s">
        <v>450</v>
      </c>
      <c r="C16" s="217"/>
      <c r="D16" s="374">
        <f>SUM(D11:D15)</f>
        <v>23549643</v>
      </c>
      <c r="E16" s="374"/>
      <c r="F16" s="377">
        <f>SUM(F11:F14)</f>
        <v>2571750</v>
      </c>
      <c r="G16" s="377">
        <f>SUM(G11:G15)</f>
        <v>18735073</v>
      </c>
      <c r="H16" s="377">
        <f>SUM(H11:H15)</f>
        <v>19771393</v>
      </c>
      <c r="I16" s="377">
        <f>SUM(I11:I15)</f>
        <v>19771393</v>
      </c>
      <c r="J16" s="377">
        <f>SUM(J11:J15)</f>
        <v>20977893</v>
      </c>
      <c r="K16" s="384"/>
    </row>
  </sheetData>
  <mergeCells count="2">
    <mergeCell ref="A3:K3"/>
    <mergeCell ref="B1:K1"/>
  </mergeCells>
  <pageMargins left="0.31496062992125984" right="0.70866141732283472" top="0.15748031496062992" bottom="0.15748031496062992" header="0.31496062992125984" footer="0.31496062992125984"/>
  <pageSetup paperSize="9" scale="45" orientation="portrait" r:id="rId1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M410"/>
  <sheetViews>
    <sheetView topLeftCell="A213" zoomScaleNormal="100" workbookViewId="0">
      <selection activeCell="E190" sqref="E190"/>
    </sheetView>
  </sheetViews>
  <sheetFormatPr defaultRowHeight="14.4"/>
  <cols>
    <col min="1" max="1" width="2.6640625" customWidth="1"/>
    <col min="2" max="2" width="53.6640625" customWidth="1"/>
    <col min="3" max="4" width="25.44140625" hidden="1" customWidth="1"/>
    <col min="5" max="9" width="25.44140625" customWidth="1"/>
    <col min="10" max="10" width="4.33203125" customWidth="1"/>
    <col min="11" max="11" width="6.5546875" customWidth="1"/>
    <col min="12" max="12" width="7.6640625" customWidth="1"/>
    <col min="257" max="257" width="5.5546875" customWidth="1"/>
    <col min="258" max="258" width="34.88671875" customWidth="1"/>
    <col min="259" max="259" width="11.88671875" customWidth="1"/>
    <col min="260" max="260" width="14.33203125" customWidth="1"/>
    <col min="261" max="261" width="12.33203125" customWidth="1"/>
    <col min="262" max="262" width="13.88671875" customWidth="1"/>
    <col min="264" max="264" width="9.5546875" bestFit="1" customWidth="1"/>
    <col min="513" max="513" width="5.5546875" customWidth="1"/>
    <col min="514" max="514" width="34.88671875" customWidth="1"/>
    <col min="515" max="515" width="11.88671875" customWidth="1"/>
    <col min="516" max="516" width="14.33203125" customWidth="1"/>
    <col min="517" max="517" width="12.33203125" customWidth="1"/>
    <col min="518" max="518" width="13.88671875" customWidth="1"/>
    <col min="520" max="520" width="9.5546875" bestFit="1" customWidth="1"/>
    <col min="769" max="769" width="5.5546875" customWidth="1"/>
    <col min="770" max="770" width="34.88671875" customWidth="1"/>
    <col min="771" max="771" width="11.88671875" customWidth="1"/>
    <col min="772" max="772" width="14.33203125" customWidth="1"/>
    <col min="773" max="773" width="12.33203125" customWidth="1"/>
    <col min="774" max="774" width="13.88671875" customWidth="1"/>
    <col min="776" max="776" width="9.5546875" bestFit="1" customWidth="1"/>
    <col min="1025" max="1025" width="5.5546875" customWidth="1"/>
    <col min="1026" max="1026" width="34.88671875" customWidth="1"/>
    <col min="1027" max="1027" width="11.88671875" customWidth="1"/>
    <col min="1028" max="1028" width="14.33203125" customWidth="1"/>
    <col min="1029" max="1029" width="12.33203125" customWidth="1"/>
    <col min="1030" max="1030" width="13.88671875" customWidth="1"/>
    <col min="1032" max="1032" width="9.5546875" bestFit="1" customWidth="1"/>
    <col min="1281" max="1281" width="5.5546875" customWidth="1"/>
    <col min="1282" max="1282" width="34.88671875" customWidth="1"/>
    <col min="1283" max="1283" width="11.88671875" customWidth="1"/>
    <col min="1284" max="1284" width="14.33203125" customWidth="1"/>
    <col min="1285" max="1285" width="12.33203125" customWidth="1"/>
    <col min="1286" max="1286" width="13.88671875" customWidth="1"/>
    <col min="1288" max="1288" width="9.5546875" bestFit="1" customWidth="1"/>
    <col min="1537" max="1537" width="5.5546875" customWidth="1"/>
    <col min="1538" max="1538" width="34.88671875" customWidth="1"/>
    <col min="1539" max="1539" width="11.88671875" customWidth="1"/>
    <col min="1540" max="1540" width="14.33203125" customWidth="1"/>
    <col min="1541" max="1541" width="12.33203125" customWidth="1"/>
    <col min="1542" max="1542" width="13.88671875" customWidth="1"/>
    <col min="1544" max="1544" width="9.5546875" bestFit="1" customWidth="1"/>
    <col min="1793" max="1793" width="5.5546875" customWidth="1"/>
    <col min="1794" max="1794" width="34.88671875" customWidth="1"/>
    <col min="1795" max="1795" width="11.88671875" customWidth="1"/>
    <col min="1796" max="1796" width="14.33203125" customWidth="1"/>
    <col min="1797" max="1797" width="12.33203125" customWidth="1"/>
    <col min="1798" max="1798" width="13.88671875" customWidth="1"/>
    <col min="1800" max="1800" width="9.5546875" bestFit="1" customWidth="1"/>
    <col min="2049" max="2049" width="5.5546875" customWidth="1"/>
    <col min="2050" max="2050" width="34.88671875" customWidth="1"/>
    <col min="2051" max="2051" width="11.88671875" customWidth="1"/>
    <col min="2052" max="2052" width="14.33203125" customWidth="1"/>
    <col min="2053" max="2053" width="12.33203125" customWidth="1"/>
    <col min="2054" max="2054" width="13.88671875" customWidth="1"/>
    <col min="2056" max="2056" width="9.5546875" bestFit="1" customWidth="1"/>
    <col min="2305" max="2305" width="5.5546875" customWidth="1"/>
    <col min="2306" max="2306" width="34.88671875" customWidth="1"/>
    <col min="2307" max="2307" width="11.88671875" customWidth="1"/>
    <col min="2308" max="2308" width="14.33203125" customWidth="1"/>
    <col min="2309" max="2309" width="12.33203125" customWidth="1"/>
    <col min="2310" max="2310" width="13.88671875" customWidth="1"/>
    <col min="2312" max="2312" width="9.5546875" bestFit="1" customWidth="1"/>
    <col min="2561" max="2561" width="5.5546875" customWidth="1"/>
    <col min="2562" max="2562" width="34.88671875" customWidth="1"/>
    <col min="2563" max="2563" width="11.88671875" customWidth="1"/>
    <col min="2564" max="2564" width="14.33203125" customWidth="1"/>
    <col min="2565" max="2565" width="12.33203125" customWidth="1"/>
    <col min="2566" max="2566" width="13.88671875" customWidth="1"/>
    <col min="2568" max="2568" width="9.5546875" bestFit="1" customWidth="1"/>
    <col min="2817" max="2817" width="5.5546875" customWidth="1"/>
    <col min="2818" max="2818" width="34.88671875" customWidth="1"/>
    <col min="2819" max="2819" width="11.88671875" customWidth="1"/>
    <col min="2820" max="2820" width="14.33203125" customWidth="1"/>
    <col min="2821" max="2821" width="12.33203125" customWidth="1"/>
    <col min="2822" max="2822" width="13.88671875" customWidth="1"/>
    <col min="2824" max="2824" width="9.5546875" bestFit="1" customWidth="1"/>
    <col min="3073" max="3073" width="5.5546875" customWidth="1"/>
    <col min="3074" max="3074" width="34.88671875" customWidth="1"/>
    <col min="3075" max="3075" width="11.88671875" customWidth="1"/>
    <col min="3076" max="3076" width="14.33203125" customWidth="1"/>
    <col min="3077" max="3077" width="12.33203125" customWidth="1"/>
    <col min="3078" max="3078" width="13.88671875" customWidth="1"/>
    <col min="3080" max="3080" width="9.5546875" bestFit="1" customWidth="1"/>
    <col min="3329" max="3329" width="5.5546875" customWidth="1"/>
    <col min="3330" max="3330" width="34.88671875" customWidth="1"/>
    <col min="3331" max="3331" width="11.88671875" customWidth="1"/>
    <col min="3332" max="3332" width="14.33203125" customWidth="1"/>
    <col min="3333" max="3333" width="12.33203125" customWidth="1"/>
    <col min="3334" max="3334" width="13.88671875" customWidth="1"/>
    <col min="3336" max="3336" width="9.5546875" bestFit="1" customWidth="1"/>
    <col min="3585" max="3585" width="5.5546875" customWidth="1"/>
    <col min="3586" max="3586" width="34.88671875" customWidth="1"/>
    <col min="3587" max="3587" width="11.88671875" customWidth="1"/>
    <col min="3588" max="3588" width="14.33203125" customWidth="1"/>
    <col min="3589" max="3589" width="12.33203125" customWidth="1"/>
    <col min="3590" max="3590" width="13.88671875" customWidth="1"/>
    <col min="3592" max="3592" width="9.5546875" bestFit="1" customWidth="1"/>
    <col min="3841" max="3841" width="5.5546875" customWidth="1"/>
    <col min="3842" max="3842" width="34.88671875" customWidth="1"/>
    <col min="3843" max="3843" width="11.88671875" customWidth="1"/>
    <col min="3844" max="3844" width="14.33203125" customWidth="1"/>
    <col min="3845" max="3845" width="12.33203125" customWidth="1"/>
    <col min="3846" max="3846" width="13.88671875" customWidth="1"/>
    <col min="3848" max="3848" width="9.5546875" bestFit="1" customWidth="1"/>
    <col min="4097" max="4097" width="5.5546875" customWidth="1"/>
    <col min="4098" max="4098" width="34.88671875" customWidth="1"/>
    <col min="4099" max="4099" width="11.88671875" customWidth="1"/>
    <col min="4100" max="4100" width="14.33203125" customWidth="1"/>
    <col min="4101" max="4101" width="12.33203125" customWidth="1"/>
    <col min="4102" max="4102" width="13.88671875" customWidth="1"/>
    <col min="4104" max="4104" width="9.5546875" bestFit="1" customWidth="1"/>
    <col min="4353" max="4353" width="5.5546875" customWidth="1"/>
    <col min="4354" max="4354" width="34.88671875" customWidth="1"/>
    <col min="4355" max="4355" width="11.88671875" customWidth="1"/>
    <col min="4356" max="4356" width="14.33203125" customWidth="1"/>
    <col min="4357" max="4357" width="12.33203125" customWidth="1"/>
    <col min="4358" max="4358" width="13.88671875" customWidth="1"/>
    <col min="4360" max="4360" width="9.5546875" bestFit="1" customWidth="1"/>
    <col min="4609" max="4609" width="5.5546875" customWidth="1"/>
    <col min="4610" max="4610" width="34.88671875" customWidth="1"/>
    <col min="4611" max="4611" width="11.88671875" customWidth="1"/>
    <col min="4612" max="4612" width="14.33203125" customWidth="1"/>
    <col min="4613" max="4613" width="12.33203125" customWidth="1"/>
    <col min="4614" max="4614" width="13.88671875" customWidth="1"/>
    <col min="4616" max="4616" width="9.5546875" bestFit="1" customWidth="1"/>
    <col min="4865" max="4865" width="5.5546875" customWidth="1"/>
    <col min="4866" max="4866" width="34.88671875" customWidth="1"/>
    <col min="4867" max="4867" width="11.88671875" customWidth="1"/>
    <col min="4868" max="4868" width="14.33203125" customWidth="1"/>
    <col min="4869" max="4869" width="12.33203125" customWidth="1"/>
    <col min="4870" max="4870" width="13.88671875" customWidth="1"/>
    <col min="4872" max="4872" width="9.5546875" bestFit="1" customWidth="1"/>
    <col min="5121" max="5121" width="5.5546875" customWidth="1"/>
    <col min="5122" max="5122" width="34.88671875" customWidth="1"/>
    <col min="5123" max="5123" width="11.88671875" customWidth="1"/>
    <col min="5124" max="5124" width="14.33203125" customWidth="1"/>
    <col min="5125" max="5125" width="12.33203125" customWidth="1"/>
    <col min="5126" max="5126" width="13.88671875" customWidth="1"/>
    <col min="5128" max="5128" width="9.5546875" bestFit="1" customWidth="1"/>
    <col min="5377" max="5377" width="5.5546875" customWidth="1"/>
    <col min="5378" max="5378" width="34.88671875" customWidth="1"/>
    <col min="5379" max="5379" width="11.88671875" customWidth="1"/>
    <col min="5380" max="5380" width="14.33203125" customWidth="1"/>
    <col min="5381" max="5381" width="12.33203125" customWidth="1"/>
    <col min="5382" max="5382" width="13.88671875" customWidth="1"/>
    <col min="5384" max="5384" width="9.5546875" bestFit="1" customWidth="1"/>
    <col min="5633" max="5633" width="5.5546875" customWidth="1"/>
    <col min="5634" max="5634" width="34.88671875" customWidth="1"/>
    <col min="5635" max="5635" width="11.88671875" customWidth="1"/>
    <col min="5636" max="5636" width="14.33203125" customWidth="1"/>
    <col min="5637" max="5637" width="12.33203125" customWidth="1"/>
    <col min="5638" max="5638" width="13.88671875" customWidth="1"/>
    <col min="5640" max="5640" width="9.5546875" bestFit="1" customWidth="1"/>
    <col min="5889" max="5889" width="5.5546875" customWidth="1"/>
    <col min="5890" max="5890" width="34.88671875" customWidth="1"/>
    <col min="5891" max="5891" width="11.88671875" customWidth="1"/>
    <col min="5892" max="5892" width="14.33203125" customWidth="1"/>
    <col min="5893" max="5893" width="12.33203125" customWidth="1"/>
    <col min="5894" max="5894" width="13.88671875" customWidth="1"/>
    <col min="5896" max="5896" width="9.5546875" bestFit="1" customWidth="1"/>
    <col min="6145" max="6145" width="5.5546875" customWidth="1"/>
    <col min="6146" max="6146" width="34.88671875" customWidth="1"/>
    <col min="6147" max="6147" width="11.88671875" customWidth="1"/>
    <col min="6148" max="6148" width="14.33203125" customWidth="1"/>
    <col min="6149" max="6149" width="12.33203125" customWidth="1"/>
    <col min="6150" max="6150" width="13.88671875" customWidth="1"/>
    <col min="6152" max="6152" width="9.5546875" bestFit="1" customWidth="1"/>
    <col min="6401" max="6401" width="5.5546875" customWidth="1"/>
    <col min="6402" max="6402" width="34.88671875" customWidth="1"/>
    <col min="6403" max="6403" width="11.88671875" customWidth="1"/>
    <col min="6404" max="6404" width="14.33203125" customWidth="1"/>
    <col min="6405" max="6405" width="12.33203125" customWidth="1"/>
    <col min="6406" max="6406" width="13.88671875" customWidth="1"/>
    <col min="6408" max="6408" width="9.5546875" bestFit="1" customWidth="1"/>
    <col min="6657" max="6657" width="5.5546875" customWidth="1"/>
    <col min="6658" max="6658" width="34.88671875" customWidth="1"/>
    <col min="6659" max="6659" width="11.88671875" customWidth="1"/>
    <col min="6660" max="6660" width="14.33203125" customWidth="1"/>
    <col min="6661" max="6661" width="12.33203125" customWidth="1"/>
    <col min="6662" max="6662" width="13.88671875" customWidth="1"/>
    <col min="6664" max="6664" width="9.5546875" bestFit="1" customWidth="1"/>
    <col min="6913" max="6913" width="5.5546875" customWidth="1"/>
    <col min="6914" max="6914" width="34.88671875" customWidth="1"/>
    <col min="6915" max="6915" width="11.88671875" customWidth="1"/>
    <col min="6916" max="6916" width="14.33203125" customWidth="1"/>
    <col min="6917" max="6917" width="12.33203125" customWidth="1"/>
    <col min="6918" max="6918" width="13.88671875" customWidth="1"/>
    <col min="6920" max="6920" width="9.5546875" bestFit="1" customWidth="1"/>
    <col min="7169" max="7169" width="5.5546875" customWidth="1"/>
    <col min="7170" max="7170" width="34.88671875" customWidth="1"/>
    <col min="7171" max="7171" width="11.88671875" customWidth="1"/>
    <col min="7172" max="7172" width="14.33203125" customWidth="1"/>
    <col min="7173" max="7173" width="12.33203125" customWidth="1"/>
    <col min="7174" max="7174" width="13.88671875" customWidth="1"/>
    <col min="7176" max="7176" width="9.5546875" bestFit="1" customWidth="1"/>
    <col min="7425" max="7425" width="5.5546875" customWidth="1"/>
    <col min="7426" max="7426" width="34.88671875" customWidth="1"/>
    <col min="7427" max="7427" width="11.88671875" customWidth="1"/>
    <col min="7428" max="7428" width="14.33203125" customWidth="1"/>
    <col min="7429" max="7429" width="12.33203125" customWidth="1"/>
    <col min="7430" max="7430" width="13.88671875" customWidth="1"/>
    <col min="7432" max="7432" width="9.5546875" bestFit="1" customWidth="1"/>
    <col min="7681" max="7681" width="5.5546875" customWidth="1"/>
    <col min="7682" max="7682" width="34.88671875" customWidth="1"/>
    <col min="7683" max="7683" width="11.88671875" customWidth="1"/>
    <col min="7684" max="7684" width="14.33203125" customWidth="1"/>
    <col min="7685" max="7685" width="12.33203125" customWidth="1"/>
    <col min="7686" max="7686" width="13.88671875" customWidth="1"/>
    <col min="7688" max="7688" width="9.5546875" bestFit="1" customWidth="1"/>
    <col min="7937" max="7937" width="5.5546875" customWidth="1"/>
    <col min="7938" max="7938" width="34.88671875" customWidth="1"/>
    <col min="7939" max="7939" width="11.88671875" customWidth="1"/>
    <col min="7940" max="7940" width="14.33203125" customWidth="1"/>
    <col min="7941" max="7941" width="12.33203125" customWidth="1"/>
    <col min="7942" max="7942" width="13.88671875" customWidth="1"/>
    <col min="7944" max="7944" width="9.5546875" bestFit="1" customWidth="1"/>
    <col min="8193" max="8193" width="5.5546875" customWidth="1"/>
    <col min="8194" max="8194" width="34.88671875" customWidth="1"/>
    <col min="8195" max="8195" width="11.88671875" customWidth="1"/>
    <col min="8196" max="8196" width="14.33203125" customWidth="1"/>
    <col min="8197" max="8197" width="12.33203125" customWidth="1"/>
    <col min="8198" max="8198" width="13.88671875" customWidth="1"/>
    <col min="8200" max="8200" width="9.5546875" bestFit="1" customWidth="1"/>
    <col min="8449" max="8449" width="5.5546875" customWidth="1"/>
    <col min="8450" max="8450" width="34.88671875" customWidth="1"/>
    <col min="8451" max="8451" width="11.88671875" customWidth="1"/>
    <col min="8452" max="8452" width="14.33203125" customWidth="1"/>
    <col min="8453" max="8453" width="12.33203125" customWidth="1"/>
    <col min="8454" max="8454" width="13.88671875" customWidth="1"/>
    <col min="8456" max="8456" width="9.5546875" bestFit="1" customWidth="1"/>
    <col min="8705" max="8705" width="5.5546875" customWidth="1"/>
    <col min="8706" max="8706" width="34.88671875" customWidth="1"/>
    <col min="8707" max="8707" width="11.88671875" customWidth="1"/>
    <col min="8708" max="8708" width="14.33203125" customWidth="1"/>
    <col min="8709" max="8709" width="12.33203125" customWidth="1"/>
    <col min="8710" max="8710" width="13.88671875" customWidth="1"/>
    <col min="8712" max="8712" width="9.5546875" bestFit="1" customWidth="1"/>
    <col min="8961" max="8961" width="5.5546875" customWidth="1"/>
    <col min="8962" max="8962" width="34.88671875" customWidth="1"/>
    <col min="8963" max="8963" width="11.88671875" customWidth="1"/>
    <col min="8964" max="8964" width="14.33203125" customWidth="1"/>
    <col min="8965" max="8965" width="12.33203125" customWidth="1"/>
    <col min="8966" max="8966" width="13.88671875" customWidth="1"/>
    <col min="8968" max="8968" width="9.5546875" bestFit="1" customWidth="1"/>
    <col min="9217" max="9217" width="5.5546875" customWidth="1"/>
    <col min="9218" max="9218" width="34.88671875" customWidth="1"/>
    <col min="9219" max="9219" width="11.88671875" customWidth="1"/>
    <col min="9220" max="9220" width="14.33203125" customWidth="1"/>
    <col min="9221" max="9221" width="12.33203125" customWidth="1"/>
    <col min="9222" max="9222" width="13.88671875" customWidth="1"/>
    <col min="9224" max="9224" width="9.5546875" bestFit="1" customWidth="1"/>
    <col min="9473" max="9473" width="5.5546875" customWidth="1"/>
    <col min="9474" max="9474" width="34.88671875" customWidth="1"/>
    <col min="9475" max="9475" width="11.88671875" customWidth="1"/>
    <col min="9476" max="9476" width="14.33203125" customWidth="1"/>
    <col min="9477" max="9477" width="12.33203125" customWidth="1"/>
    <col min="9478" max="9478" width="13.88671875" customWidth="1"/>
    <col min="9480" max="9480" width="9.5546875" bestFit="1" customWidth="1"/>
    <col min="9729" max="9729" width="5.5546875" customWidth="1"/>
    <col min="9730" max="9730" width="34.88671875" customWidth="1"/>
    <col min="9731" max="9731" width="11.88671875" customWidth="1"/>
    <col min="9732" max="9732" width="14.33203125" customWidth="1"/>
    <col min="9733" max="9733" width="12.33203125" customWidth="1"/>
    <col min="9734" max="9734" width="13.88671875" customWidth="1"/>
    <col min="9736" max="9736" width="9.5546875" bestFit="1" customWidth="1"/>
    <col min="9985" max="9985" width="5.5546875" customWidth="1"/>
    <col min="9986" max="9986" width="34.88671875" customWidth="1"/>
    <col min="9987" max="9987" width="11.88671875" customWidth="1"/>
    <col min="9988" max="9988" width="14.33203125" customWidth="1"/>
    <col min="9989" max="9989" width="12.33203125" customWidth="1"/>
    <col min="9990" max="9990" width="13.88671875" customWidth="1"/>
    <col min="9992" max="9992" width="9.5546875" bestFit="1" customWidth="1"/>
    <col min="10241" max="10241" width="5.5546875" customWidth="1"/>
    <col min="10242" max="10242" width="34.88671875" customWidth="1"/>
    <col min="10243" max="10243" width="11.88671875" customWidth="1"/>
    <col min="10244" max="10244" width="14.33203125" customWidth="1"/>
    <col min="10245" max="10245" width="12.33203125" customWidth="1"/>
    <col min="10246" max="10246" width="13.88671875" customWidth="1"/>
    <col min="10248" max="10248" width="9.5546875" bestFit="1" customWidth="1"/>
    <col min="10497" max="10497" width="5.5546875" customWidth="1"/>
    <col min="10498" max="10498" width="34.88671875" customWidth="1"/>
    <col min="10499" max="10499" width="11.88671875" customWidth="1"/>
    <col min="10500" max="10500" width="14.33203125" customWidth="1"/>
    <col min="10501" max="10501" width="12.33203125" customWidth="1"/>
    <col min="10502" max="10502" width="13.88671875" customWidth="1"/>
    <col min="10504" max="10504" width="9.5546875" bestFit="1" customWidth="1"/>
    <col min="10753" max="10753" width="5.5546875" customWidth="1"/>
    <col min="10754" max="10754" width="34.88671875" customWidth="1"/>
    <col min="10755" max="10755" width="11.88671875" customWidth="1"/>
    <col min="10756" max="10756" width="14.33203125" customWidth="1"/>
    <col min="10757" max="10757" width="12.33203125" customWidth="1"/>
    <col min="10758" max="10758" width="13.88671875" customWidth="1"/>
    <col min="10760" max="10760" width="9.5546875" bestFit="1" customWidth="1"/>
    <col min="11009" max="11009" width="5.5546875" customWidth="1"/>
    <col min="11010" max="11010" width="34.88671875" customWidth="1"/>
    <col min="11011" max="11011" width="11.88671875" customWidth="1"/>
    <col min="11012" max="11012" width="14.33203125" customWidth="1"/>
    <col min="11013" max="11013" width="12.33203125" customWidth="1"/>
    <col min="11014" max="11014" width="13.88671875" customWidth="1"/>
    <col min="11016" max="11016" width="9.5546875" bestFit="1" customWidth="1"/>
    <col min="11265" max="11265" width="5.5546875" customWidth="1"/>
    <col min="11266" max="11266" width="34.88671875" customWidth="1"/>
    <col min="11267" max="11267" width="11.88671875" customWidth="1"/>
    <col min="11268" max="11268" width="14.33203125" customWidth="1"/>
    <col min="11269" max="11269" width="12.33203125" customWidth="1"/>
    <col min="11270" max="11270" width="13.88671875" customWidth="1"/>
    <col min="11272" max="11272" width="9.5546875" bestFit="1" customWidth="1"/>
    <col min="11521" max="11521" width="5.5546875" customWidth="1"/>
    <col min="11522" max="11522" width="34.88671875" customWidth="1"/>
    <col min="11523" max="11523" width="11.88671875" customWidth="1"/>
    <col min="11524" max="11524" width="14.33203125" customWidth="1"/>
    <col min="11525" max="11525" width="12.33203125" customWidth="1"/>
    <col min="11526" max="11526" width="13.88671875" customWidth="1"/>
    <col min="11528" max="11528" width="9.5546875" bestFit="1" customWidth="1"/>
    <col min="11777" max="11777" width="5.5546875" customWidth="1"/>
    <col min="11778" max="11778" width="34.88671875" customWidth="1"/>
    <col min="11779" max="11779" width="11.88671875" customWidth="1"/>
    <col min="11780" max="11780" width="14.33203125" customWidth="1"/>
    <col min="11781" max="11781" width="12.33203125" customWidth="1"/>
    <col min="11782" max="11782" width="13.88671875" customWidth="1"/>
    <col min="11784" max="11784" width="9.5546875" bestFit="1" customWidth="1"/>
    <col min="12033" max="12033" width="5.5546875" customWidth="1"/>
    <col min="12034" max="12034" width="34.88671875" customWidth="1"/>
    <col min="12035" max="12035" width="11.88671875" customWidth="1"/>
    <col min="12036" max="12036" width="14.33203125" customWidth="1"/>
    <col min="12037" max="12037" width="12.33203125" customWidth="1"/>
    <col min="12038" max="12038" width="13.88671875" customWidth="1"/>
    <col min="12040" max="12040" width="9.5546875" bestFit="1" customWidth="1"/>
    <col min="12289" max="12289" width="5.5546875" customWidth="1"/>
    <col min="12290" max="12290" width="34.88671875" customWidth="1"/>
    <col min="12291" max="12291" width="11.88671875" customWidth="1"/>
    <col min="12292" max="12292" width="14.33203125" customWidth="1"/>
    <col min="12293" max="12293" width="12.33203125" customWidth="1"/>
    <col min="12294" max="12294" width="13.88671875" customWidth="1"/>
    <col min="12296" max="12296" width="9.5546875" bestFit="1" customWidth="1"/>
    <col min="12545" max="12545" width="5.5546875" customWidth="1"/>
    <col min="12546" max="12546" width="34.88671875" customWidth="1"/>
    <col min="12547" max="12547" width="11.88671875" customWidth="1"/>
    <col min="12548" max="12548" width="14.33203125" customWidth="1"/>
    <col min="12549" max="12549" width="12.33203125" customWidth="1"/>
    <col min="12550" max="12550" width="13.88671875" customWidth="1"/>
    <col min="12552" max="12552" width="9.5546875" bestFit="1" customWidth="1"/>
    <col min="12801" max="12801" width="5.5546875" customWidth="1"/>
    <col min="12802" max="12802" width="34.88671875" customWidth="1"/>
    <col min="12803" max="12803" width="11.88671875" customWidth="1"/>
    <col min="12804" max="12804" width="14.33203125" customWidth="1"/>
    <col min="12805" max="12805" width="12.33203125" customWidth="1"/>
    <col min="12806" max="12806" width="13.88671875" customWidth="1"/>
    <col min="12808" max="12808" width="9.5546875" bestFit="1" customWidth="1"/>
    <col min="13057" max="13057" width="5.5546875" customWidth="1"/>
    <col min="13058" max="13058" width="34.88671875" customWidth="1"/>
    <col min="13059" max="13059" width="11.88671875" customWidth="1"/>
    <col min="13060" max="13060" width="14.33203125" customWidth="1"/>
    <col min="13061" max="13061" width="12.33203125" customWidth="1"/>
    <col min="13062" max="13062" width="13.88671875" customWidth="1"/>
    <col min="13064" max="13064" width="9.5546875" bestFit="1" customWidth="1"/>
    <col min="13313" max="13313" width="5.5546875" customWidth="1"/>
    <col min="13314" max="13314" width="34.88671875" customWidth="1"/>
    <col min="13315" max="13315" width="11.88671875" customWidth="1"/>
    <col min="13316" max="13316" width="14.33203125" customWidth="1"/>
    <col min="13317" max="13317" width="12.33203125" customWidth="1"/>
    <col min="13318" max="13318" width="13.88671875" customWidth="1"/>
    <col min="13320" max="13320" width="9.5546875" bestFit="1" customWidth="1"/>
    <col min="13569" max="13569" width="5.5546875" customWidth="1"/>
    <col min="13570" max="13570" width="34.88671875" customWidth="1"/>
    <col min="13571" max="13571" width="11.88671875" customWidth="1"/>
    <col min="13572" max="13572" width="14.33203125" customWidth="1"/>
    <col min="13573" max="13573" width="12.33203125" customWidth="1"/>
    <col min="13574" max="13574" width="13.88671875" customWidth="1"/>
    <col min="13576" max="13576" width="9.5546875" bestFit="1" customWidth="1"/>
    <col min="13825" max="13825" width="5.5546875" customWidth="1"/>
    <col min="13826" max="13826" width="34.88671875" customWidth="1"/>
    <col min="13827" max="13827" width="11.88671875" customWidth="1"/>
    <col min="13828" max="13828" width="14.33203125" customWidth="1"/>
    <col min="13829" max="13829" width="12.33203125" customWidth="1"/>
    <col min="13830" max="13830" width="13.88671875" customWidth="1"/>
    <col min="13832" max="13832" width="9.5546875" bestFit="1" customWidth="1"/>
    <col min="14081" max="14081" width="5.5546875" customWidth="1"/>
    <col min="14082" max="14082" width="34.88671875" customWidth="1"/>
    <col min="14083" max="14083" width="11.88671875" customWidth="1"/>
    <col min="14084" max="14084" width="14.33203125" customWidth="1"/>
    <col min="14085" max="14085" width="12.33203125" customWidth="1"/>
    <col min="14086" max="14086" width="13.88671875" customWidth="1"/>
    <col min="14088" max="14088" width="9.5546875" bestFit="1" customWidth="1"/>
    <col min="14337" max="14337" width="5.5546875" customWidth="1"/>
    <col min="14338" max="14338" width="34.88671875" customWidth="1"/>
    <col min="14339" max="14339" width="11.88671875" customWidth="1"/>
    <col min="14340" max="14340" width="14.33203125" customWidth="1"/>
    <col min="14341" max="14341" width="12.33203125" customWidth="1"/>
    <col min="14342" max="14342" width="13.88671875" customWidth="1"/>
    <col min="14344" max="14344" width="9.5546875" bestFit="1" customWidth="1"/>
    <col min="14593" max="14593" width="5.5546875" customWidth="1"/>
    <col min="14594" max="14594" width="34.88671875" customWidth="1"/>
    <col min="14595" max="14595" width="11.88671875" customWidth="1"/>
    <col min="14596" max="14596" width="14.33203125" customWidth="1"/>
    <col min="14597" max="14597" width="12.33203125" customWidth="1"/>
    <col min="14598" max="14598" width="13.88671875" customWidth="1"/>
    <col min="14600" max="14600" width="9.5546875" bestFit="1" customWidth="1"/>
    <col min="14849" max="14849" width="5.5546875" customWidth="1"/>
    <col min="14850" max="14850" width="34.88671875" customWidth="1"/>
    <col min="14851" max="14851" width="11.88671875" customWidth="1"/>
    <col min="14852" max="14852" width="14.33203125" customWidth="1"/>
    <col min="14853" max="14853" width="12.33203125" customWidth="1"/>
    <col min="14854" max="14854" width="13.88671875" customWidth="1"/>
    <col min="14856" max="14856" width="9.5546875" bestFit="1" customWidth="1"/>
    <col min="15105" max="15105" width="5.5546875" customWidth="1"/>
    <col min="15106" max="15106" width="34.88671875" customWidth="1"/>
    <col min="15107" max="15107" width="11.88671875" customWidth="1"/>
    <col min="15108" max="15108" width="14.33203125" customWidth="1"/>
    <col min="15109" max="15109" width="12.33203125" customWidth="1"/>
    <col min="15110" max="15110" width="13.88671875" customWidth="1"/>
    <col min="15112" max="15112" width="9.5546875" bestFit="1" customWidth="1"/>
    <col min="15361" max="15361" width="5.5546875" customWidth="1"/>
    <col min="15362" max="15362" width="34.88671875" customWidth="1"/>
    <col min="15363" max="15363" width="11.88671875" customWidth="1"/>
    <col min="15364" max="15364" width="14.33203125" customWidth="1"/>
    <col min="15365" max="15365" width="12.33203125" customWidth="1"/>
    <col min="15366" max="15366" width="13.88671875" customWidth="1"/>
    <col min="15368" max="15368" width="9.5546875" bestFit="1" customWidth="1"/>
    <col min="15617" max="15617" width="5.5546875" customWidth="1"/>
    <col min="15618" max="15618" width="34.88671875" customWidth="1"/>
    <col min="15619" max="15619" width="11.88671875" customWidth="1"/>
    <col min="15620" max="15620" width="14.33203125" customWidth="1"/>
    <col min="15621" max="15621" width="12.33203125" customWidth="1"/>
    <col min="15622" max="15622" width="13.88671875" customWidth="1"/>
    <col min="15624" max="15624" width="9.5546875" bestFit="1" customWidth="1"/>
    <col min="15873" max="15873" width="5.5546875" customWidth="1"/>
    <col min="15874" max="15874" width="34.88671875" customWidth="1"/>
    <col min="15875" max="15875" width="11.88671875" customWidth="1"/>
    <col min="15876" max="15876" width="14.33203125" customWidth="1"/>
    <col min="15877" max="15877" width="12.33203125" customWidth="1"/>
    <col min="15878" max="15878" width="13.88671875" customWidth="1"/>
    <col min="15880" max="15880" width="9.5546875" bestFit="1" customWidth="1"/>
    <col min="16129" max="16129" width="5.5546875" customWidth="1"/>
    <col min="16130" max="16130" width="34.88671875" customWidth="1"/>
    <col min="16131" max="16131" width="11.88671875" customWidth="1"/>
    <col min="16132" max="16132" width="14.33203125" customWidth="1"/>
    <col min="16133" max="16133" width="12.33203125" customWidth="1"/>
    <col min="16134" max="16134" width="13.88671875" customWidth="1"/>
    <col min="16136" max="16136" width="9.5546875" bestFit="1" customWidth="1"/>
  </cols>
  <sheetData>
    <row r="1" spans="1:13">
      <c r="B1" s="468" t="s">
        <v>524</v>
      </c>
      <c r="C1" s="453"/>
      <c r="D1" s="453"/>
      <c r="E1" s="453"/>
      <c r="F1" s="453"/>
      <c r="G1" s="453"/>
      <c r="H1" s="453"/>
      <c r="I1" s="453"/>
      <c r="J1" s="407"/>
      <c r="K1" s="407"/>
      <c r="L1" s="407"/>
    </row>
    <row r="2" spans="1:13" ht="47.25" customHeight="1">
      <c r="B2" s="97"/>
    </row>
    <row r="3" spans="1:13" ht="57.75" customHeight="1">
      <c r="B3" s="469" t="s">
        <v>455</v>
      </c>
      <c r="C3" s="470"/>
      <c r="D3" s="470"/>
      <c r="E3" s="470"/>
      <c r="F3" s="470"/>
      <c r="G3" s="470"/>
      <c r="H3" s="470"/>
      <c r="I3" s="470"/>
      <c r="J3" s="408"/>
      <c r="K3" s="408"/>
      <c r="L3" s="408"/>
    </row>
    <row r="4" spans="1:13" ht="57.75" hidden="1" customHeight="1">
      <c r="A4" t="s">
        <v>263</v>
      </c>
      <c r="B4" s="291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3" ht="18" hidden="1">
      <c r="A5" s="98" t="s">
        <v>122</v>
      </c>
      <c r="B5" s="292" t="s">
        <v>204</v>
      </c>
      <c r="C5" s="293"/>
      <c r="D5" s="293"/>
      <c r="E5" s="293"/>
      <c r="F5" s="293"/>
      <c r="G5" s="293"/>
      <c r="H5" s="293"/>
      <c r="I5" s="293"/>
      <c r="J5" s="294"/>
      <c r="K5" s="294"/>
      <c r="L5" s="294"/>
      <c r="M5" s="99"/>
    </row>
    <row r="6" spans="1:13" ht="18" hidden="1">
      <c r="A6" s="100"/>
      <c r="B6" s="292"/>
      <c r="C6" s="293"/>
      <c r="D6" s="293"/>
      <c r="E6" s="293"/>
      <c r="F6" s="293"/>
      <c r="G6" s="293"/>
      <c r="H6" s="293"/>
      <c r="I6" s="293"/>
      <c r="J6" s="294"/>
      <c r="K6" s="294"/>
      <c r="L6" s="294"/>
      <c r="M6" s="99"/>
    </row>
    <row r="7" spans="1:13" ht="18" hidden="1">
      <c r="A7" s="100"/>
      <c r="B7" s="292"/>
      <c r="C7" s="293"/>
      <c r="D7" s="293"/>
      <c r="E7" s="293"/>
      <c r="F7" s="293"/>
      <c r="G7" s="293"/>
      <c r="H7" s="293"/>
      <c r="I7" s="293"/>
      <c r="J7" s="294"/>
      <c r="K7" s="294"/>
      <c r="L7" s="294"/>
      <c r="M7" s="99"/>
    </row>
    <row r="8" spans="1:13" ht="36" hidden="1">
      <c r="A8" s="5">
        <v>1</v>
      </c>
      <c r="B8" s="295" t="s">
        <v>205</v>
      </c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99"/>
    </row>
    <row r="9" spans="1:13" ht="18" hidden="1">
      <c r="A9" s="5"/>
      <c r="B9" s="296" t="s">
        <v>206</v>
      </c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99"/>
    </row>
    <row r="10" spans="1:13" ht="18" hidden="1">
      <c r="A10" s="5"/>
      <c r="B10" s="297" t="s">
        <v>18</v>
      </c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99"/>
    </row>
    <row r="11" spans="1:13" ht="18" hidden="1">
      <c r="A11" s="5"/>
      <c r="B11" s="297" t="s">
        <v>207</v>
      </c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99"/>
    </row>
    <row r="12" spans="1:13" ht="18" hidden="1">
      <c r="A12" s="5"/>
      <c r="B12" s="297" t="s">
        <v>19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99"/>
    </row>
    <row r="13" spans="1:13" ht="18" hidden="1">
      <c r="A13" s="5"/>
      <c r="B13" s="297" t="s">
        <v>208</v>
      </c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99"/>
    </row>
    <row r="14" spans="1:13" ht="18" hidden="1">
      <c r="A14" s="5"/>
      <c r="B14" s="297" t="s">
        <v>209</v>
      </c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99"/>
    </row>
    <row r="15" spans="1:13" ht="18" hidden="1">
      <c r="A15" s="5"/>
      <c r="B15" s="297" t="s">
        <v>210</v>
      </c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99"/>
    </row>
    <row r="16" spans="1:13" ht="18" hidden="1">
      <c r="A16" s="5"/>
      <c r="B16" s="297" t="s">
        <v>211</v>
      </c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99"/>
    </row>
    <row r="17" spans="1:13" ht="18" hidden="1">
      <c r="A17" s="5"/>
      <c r="B17" s="297" t="s">
        <v>212</v>
      </c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99"/>
    </row>
    <row r="18" spans="1:13" ht="18" hidden="1">
      <c r="A18" s="5"/>
      <c r="B18" s="298" t="s">
        <v>213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99"/>
    </row>
    <row r="19" spans="1:13" ht="18" hidden="1">
      <c r="A19" s="5"/>
      <c r="B19" s="297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99"/>
    </row>
    <row r="20" spans="1:13" ht="18" hidden="1">
      <c r="A20" s="5">
        <v>2</v>
      </c>
      <c r="B20" s="299" t="s">
        <v>214</v>
      </c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99"/>
    </row>
    <row r="21" spans="1:13" ht="18" hidden="1">
      <c r="A21" s="5"/>
      <c r="B21" s="298" t="s">
        <v>206</v>
      </c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99"/>
    </row>
    <row r="22" spans="1:13" ht="18" hidden="1">
      <c r="A22" s="5"/>
      <c r="B22" s="297" t="s">
        <v>18</v>
      </c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99"/>
    </row>
    <row r="23" spans="1:13" ht="18" hidden="1">
      <c r="A23" s="5"/>
      <c r="B23" s="297" t="s">
        <v>207</v>
      </c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99"/>
    </row>
    <row r="24" spans="1:13" ht="18" hidden="1">
      <c r="A24" s="5"/>
      <c r="B24" s="297" t="s">
        <v>19</v>
      </c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99"/>
    </row>
    <row r="25" spans="1:13" ht="18" hidden="1">
      <c r="A25" s="5"/>
      <c r="B25" s="297" t="s">
        <v>208</v>
      </c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99"/>
    </row>
    <row r="26" spans="1:13" ht="18" hidden="1">
      <c r="A26" s="5"/>
      <c r="B26" s="297" t="s">
        <v>209</v>
      </c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99"/>
    </row>
    <row r="27" spans="1:13" ht="18" hidden="1">
      <c r="A27" s="5"/>
      <c r="B27" s="297" t="s">
        <v>210</v>
      </c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99"/>
    </row>
    <row r="28" spans="1:13" ht="18" hidden="1">
      <c r="A28" s="5"/>
      <c r="B28" s="297" t="s">
        <v>211</v>
      </c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99"/>
    </row>
    <row r="29" spans="1:13" ht="18" hidden="1">
      <c r="A29" s="5"/>
      <c r="B29" s="298" t="s">
        <v>215</v>
      </c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99"/>
    </row>
    <row r="30" spans="1:13" ht="18" hidden="1">
      <c r="A30" s="5"/>
      <c r="B30" s="297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99"/>
    </row>
    <row r="31" spans="1:13" ht="18" hidden="1">
      <c r="A31" s="5">
        <v>4</v>
      </c>
      <c r="B31" s="299" t="s">
        <v>232</v>
      </c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99"/>
    </row>
    <row r="32" spans="1:13" ht="18" hidden="1">
      <c r="A32" s="5"/>
      <c r="B32" s="296" t="s">
        <v>206</v>
      </c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99"/>
    </row>
    <row r="33" spans="1:13" ht="18" hidden="1">
      <c r="A33" s="5"/>
      <c r="B33" s="297" t="s">
        <v>208</v>
      </c>
      <c r="C33" s="294"/>
      <c r="D33" s="294"/>
      <c r="E33" s="294"/>
      <c r="F33" s="294"/>
      <c r="G33" s="294"/>
      <c r="H33" s="294"/>
      <c r="I33" s="294"/>
      <c r="J33" s="294"/>
      <c r="K33" s="294"/>
      <c r="L33" s="294"/>
      <c r="M33" s="99"/>
    </row>
    <row r="34" spans="1:13" ht="18" hidden="1">
      <c r="A34" s="5"/>
      <c r="B34" s="297" t="s">
        <v>236</v>
      </c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99"/>
    </row>
    <row r="35" spans="1:13" ht="18" hidden="1">
      <c r="A35" s="5"/>
      <c r="B35" s="297" t="s">
        <v>233</v>
      </c>
      <c r="C35" s="294"/>
      <c r="D35" s="294"/>
      <c r="E35" s="294"/>
      <c r="F35" s="294"/>
      <c r="G35" s="294"/>
      <c r="H35" s="294"/>
      <c r="I35" s="294"/>
      <c r="J35" s="294"/>
      <c r="K35" s="294"/>
      <c r="L35" s="294"/>
      <c r="M35" s="99"/>
    </row>
    <row r="36" spans="1:13" ht="18" hidden="1">
      <c r="A36" s="5"/>
      <c r="B36" s="298" t="s">
        <v>213</v>
      </c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99"/>
    </row>
    <row r="37" spans="1:13" ht="18" hidden="1">
      <c r="A37" s="5"/>
      <c r="B37" s="297"/>
      <c r="C37" s="294"/>
      <c r="D37" s="294"/>
      <c r="E37" s="294"/>
      <c r="F37" s="294"/>
      <c r="G37" s="294"/>
      <c r="H37" s="294"/>
      <c r="I37" s="294"/>
      <c r="J37" s="294"/>
      <c r="K37" s="294"/>
      <c r="L37" s="294"/>
      <c r="M37" s="99"/>
    </row>
    <row r="38" spans="1:13" ht="18" hidden="1">
      <c r="A38" s="5">
        <v>5</v>
      </c>
      <c r="B38" s="295" t="s">
        <v>216</v>
      </c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99"/>
    </row>
    <row r="39" spans="1:13" ht="18" hidden="1">
      <c r="A39" s="5"/>
      <c r="B39" s="296" t="s">
        <v>206</v>
      </c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99"/>
    </row>
    <row r="40" spans="1:13" ht="18" hidden="1">
      <c r="A40" s="5"/>
      <c r="B40" s="297" t="s">
        <v>18</v>
      </c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99"/>
    </row>
    <row r="41" spans="1:13" ht="18" hidden="1">
      <c r="A41" s="5"/>
      <c r="B41" s="297" t="s">
        <v>207</v>
      </c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99"/>
    </row>
    <row r="42" spans="1:13" ht="18" hidden="1">
      <c r="A42" s="5"/>
      <c r="B42" s="297" t="s">
        <v>19</v>
      </c>
      <c r="C42" s="294"/>
      <c r="D42" s="294"/>
      <c r="E42" s="294"/>
      <c r="F42" s="294"/>
      <c r="G42" s="294"/>
      <c r="H42" s="294"/>
      <c r="I42" s="294"/>
      <c r="J42" s="294"/>
      <c r="K42" s="294"/>
      <c r="L42" s="294"/>
      <c r="M42" s="99"/>
    </row>
    <row r="43" spans="1:13" ht="18" hidden="1">
      <c r="A43" s="5"/>
      <c r="B43" s="297" t="s">
        <v>209</v>
      </c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99"/>
    </row>
    <row r="44" spans="1:13" ht="18" hidden="1">
      <c r="A44" s="5"/>
      <c r="B44" s="297" t="s">
        <v>210</v>
      </c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99"/>
    </row>
    <row r="45" spans="1:13" ht="18" hidden="1">
      <c r="A45" s="5"/>
      <c r="B45" s="297" t="s">
        <v>211</v>
      </c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99"/>
    </row>
    <row r="46" spans="1:13" ht="18" hidden="1">
      <c r="A46" s="5"/>
      <c r="B46" s="298" t="s">
        <v>213</v>
      </c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99"/>
    </row>
    <row r="47" spans="1:13" ht="18" hidden="1">
      <c r="B47" s="222"/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99"/>
    </row>
    <row r="48" spans="1:13" ht="36" hidden="1">
      <c r="A48" s="5">
        <v>7</v>
      </c>
      <c r="B48" s="300" t="s">
        <v>217</v>
      </c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99"/>
    </row>
    <row r="49" spans="1:13" ht="18" hidden="1">
      <c r="A49" s="5"/>
      <c r="B49" s="296" t="s">
        <v>206</v>
      </c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99"/>
    </row>
    <row r="50" spans="1:13" ht="18" hidden="1">
      <c r="A50" s="5"/>
      <c r="B50" s="297" t="s">
        <v>18</v>
      </c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99"/>
    </row>
    <row r="51" spans="1:13" ht="18" hidden="1">
      <c r="A51" s="5"/>
      <c r="B51" s="297" t="s">
        <v>207</v>
      </c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99"/>
    </row>
    <row r="52" spans="1:13" ht="18" hidden="1">
      <c r="A52" s="5"/>
      <c r="B52" s="297" t="s">
        <v>19</v>
      </c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99"/>
    </row>
    <row r="53" spans="1:13" ht="18" hidden="1">
      <c r="A53" s="5"/>
      <c r="B53" s="297" t="s">
        <v>209</v>
      </c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99"/>
    </row>
    <row r="54" spans="1:13" ht="18" hidden="1">
      <c r="A54" s="5"/>
      <c r="B54" s="297" t="s">
        <v>210</v>
      </c>
      <c r="C54" s="294"/>
      <c r="D54" s="294"/>
      <c r="E54" s="294"/>
      <c r="F54" s="294"/>
      <c r="G54" s="294"/>
      <c r="H54" s="294"/>
      <c r="I54" s="294"/>
      <c r="J54" s="294"/>
      <c r="K54" s="294"/>
      <c r="L54" s="294"/>
      <c r="M54" s="99"/>
    </row>
    <row r="55" spans="1:13" ht="18" hidden="1">
      <c r="A55" s="5"/>
      <c r="B55" s="297" t="s">
        <v>211</v>
      </c>
      <c r="C55" s="294"/>
      <c r="D55" s="294"/>
      <c r="E55" s="294"/>
      <c r="F55" s="294"/>
      <c r="G55" s="294"/>
      <c r="H55" s="294"/>
      <c r="I55" s="294"/>
      <c r="J55" s="294"/>
      <c r="K55" s="294"/>
      <c r="L55" s="294"/>
      <c r="M55" s="99"/>
    </row>
    <row r="56" spans="1:13" ht="18" hidden="1">
      <c r="A56" s="5"/>
      <c r="B56" s="298" t="s">
        <v>213</v>
      </c>
      <c r="C56" s="294"/>
      <c r="D56" s="294"/>
      <c r="E56" s="294"/>
      <c r="F56" s="294"/>
      <c r="G56" s="294"/>
      <c r="H56" s="294"/>
      <c r="I56" s="294"/>
      <c r="J56" s="294"/>
      <c r="K56" s="294"/>
      <c r="L56" s="294"/>
      <c r="M56" s="99"/>
    </row>
    <row r="57" spans="1:13" ht="18" hidden="1">
      <c r="B57" s="222"/>
      <c r="C57" s="294"/>
      <c r="D57" s="294"/>
      <c r="E57" s="294"/>
      <c r="F57" s="294"/>
      <c r="G57" s="294"/>
      <c r="H57" s="294"/>
      <c r="I57" s="294"/>
      <c r="J57" s="294"/>
      <c r="K57" s="294"/>
      <c r="L57" s="294"/>
      <c r="M57" s="99"/>
    </row>
    <row r="58" spans="1:13" ht="18" hidden="1">
      <c r="A58" s="5">
        <v>8</v>
      </c>
      <c r="B58" s="301" t="s">
        <v>218</v>
      </c>
      <c r="C58" s="294"/>
      <c r="D58" s="294"/>
      <c r="E58" s="294"/>
      <c r="F58" s="294"/>
      <c r="G58" s="294"/>
      <c r="H58" s="294"/>
      <c r="I58" s="294"/>
      <c r="J58" s="294"/>
      <c r="K58" s="294"/>
      <c r="L58" s="294"/>
      <c r="M58" s="99"/>
    </row>
    <row r="59" spans="1:13" ht="18" hidden="1">
      <c r="A59" s="5"/>
      <c r="B59" s="296" t="s">
        <v>206</v>
      </c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M59" s="99"/>
    </row>
    <row r="60" spans="1:13" ht="15.75" hidden="1" customHeight="1">
      <c r="A60" s="5"/>
      <c r="B60" s="297" t="s">
        <v>18</v>
      </c>
      <c r="C60" s="294"/>
      <c r="D60" s="294"/>
      <c r="E60" s="294"/>
      <c r="F60" s="294"/>
      <c r="G60" s="294"/>
      <c r="H60" s="294"/>
      <c r="I60" s="294"/>
      <c r="J60" s="294"/>
      <c r="K60" s="294"/>
      <c r="L60" s="294"/>
      <c r="M60" s="99"/>
    </row>
    <row r="61" spans="1:13" ht="14.25" hidden="1" customHeight="1">
      <c r="A61" s="5"/>
      <c r="B61" s="297" t="s">
        <v>207</v>
      </c>
      <c r="C61" s="294"/>
      <c r="D61" s="294"/>
      <c r="E61" s="294"/>
      <c r="F61" s="294"/>
      <c r="G61" s="294"/>
      <c r="H61" s="294"/>
      <c r="I61" s="294"/>
      <c r="J61" s="294"/>
      <c r="K61" s="294"/>
      <c r="L61" s="294"/>
      <c r="M61" s="99"/>
    </row>
    <row r="62" spans="1:13" ht="11.25" hidden="1" customHeight="1">
      <c r="A62" s="5"/>
      <c r="B62" s="297" t="s">
        <v>19</v>
      </c>
      <c r="C62" s="294"/>
      <c r="D62" s="294"/>
      <c r="E62" s="294"/>
      <c r="F62" s="294"/>
      <c r="G62" s="294"/>
      <c r="H62" s="294"/>
      <c r="I62" s="294"/>
      <c r="J62" s="294"/>
      <c r="K62" s="294"/>
      <c r="L62" s="294"/>
      <c r="M62" s="99"/>
    </row>
    <row r="63" spans="1:13" ht="18" hidden="1">
      <c r="A63" s="5"/>
      <c r="B63" s="297" t="s">
        <v>209</v>
      </c>
      <c r="C63" s="294"/>
      <c r="D63" s="294"/>
      <c r="E63" s="294"/>
      <c r="F63" s="294"/>
      <c r="G63" s="294"/>
      <c r="H63" s="294"/>
      <c r="I63" s="294"/>
      <c r="J63" s="294"/>
      <c r="K63" s="294"/>
      <c r="L63" s="294"/>
      <c r="M63" s="99"/>
    </row>
    <row r="64" spans="1:13" ht="18" hidden="1">
      <c r="A64" s="5"/>
      <c r="B64" s="297" t="s">
        <v>210</v>
      </c>
      <c r="C64" s="294"/>
      <c r="D64" s="294"/>
      <c r="E64" s="294"/>
      <c r="F64" s="294"/>
      <c r="G64" s="294"/>
      <c r="H64" s="294"/>
      <c r="I64" s="294"/>
      <c r="J64" s="294"/>
      <c r="K64" s="294"/>
      <c r="L64" s="294"/>
      <c r="M64" s="99"/>
    </row>
    <row r="65" spans="1:13" ht="18" hidden="1">
      <c r="A65" s="5"/>
      <c r="B65" s="297" t="s">
        <v>211</v>
      </c>
      <c r="C65" s="294"/>
      <c r="D65" s="294"/>
      <c r="E65" s="294"/>
      <c r="F65" s="294"/>
      <c r="G65" s="294"/>
      <c r="H65" s="294"/>
      <c r="I65" s="294"/>
      <c r="J65" s="294"/>
      <c r="K65" s="294"/>
      <c r="L65" s="294"/>
      <c r="M65" s="99"/>
    </row>
    <row r="66" spans="1:13" ht="18" hidden="1">
      <c r="A66" s="5"/>
      <c r="B66" s="298" t="s">
        <v>213</v>
      </c>
      <c r="C66" s="294"/>
      <c r="D66" s="294"/>
      <c r="E66" s="294"/>
      <c r="F66" s="294"/>
      <c r="G66" s="294"/>
      <c r="H66" s="294"/>
      <c r="I66" s="294"/>
      <c r="J66" s="294"/>
      <c r="K66" s="294"/>
      <c r="L66" s="294"/>
      <c r="M66" s="99"/>
    </row>
    <row r="67" spans="1:13" ht="18" hidden="1">
      <c r="A67" s="5"/>
      <c r="B67" s="298"/>
      <c r="C67" s="294"/>
      <c r="D67" s="294"/>
      <c r="E67" s="294"/>
      <c r="F67" s="294"/>
      <c r="G67" s="294"/>
      <c r="H67" s="294"/>
      <c r="I67" s="294"/>
      <c r="J67" s="294"/>
      <c r="K67" s="294"/>
      <c r="L67" s="294"/>
      <c r="M67" s="99"/>
    </row>
    <row r="68" spans="1:13" ht="11.25" hidden="1" customHeight="1">
      <c r="A68" s="5"/>
      <c r="B68" s="302"/>
      <c r="C68" s="294"/>
      <c r="D68" s="294"/>
      <c r="E68" s="294"/>
      <c r="F68" s="294"/>
      <c r="G68" s="294"/>
      <c r="H68" s="294"/>
      <c r="I68" s="294"/>
      <c r="J68" s="294"/>
      <c r="K68" s="294"/>
      <c r="L68" s="294"/>
      <c r="M68" s="99"/>
    </row>
    <row r="69" spans="1:13" ht="70.5" hidden="1" customHeight="1">
      <c r="A69" s="5">
        <v>9</v>
      </c>
      <c r="B69" s="301" t="s">
        <v>219</v>
      </c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99"/>
    </row>
    <row r="70" spans="1:13" ht="18" hidden="1">
      <c r="A70" s="5"/>
      <c r="B70" s="296" t="s">
        <v>206</v>
      </c>
      <c r="C70" s="294"/>
      <c r="D70" s="294"/>
      <c r="E70" s="294"/>
      <c r="F70" s="294"/>
      <c r="G70" s="294"/>
      <c r="H70" s="294"/>
      <c r="I70" s="294"/>
      <c r="J70" s="294"/>
      <c r="K70" s="294"/>
      <c r="L70" s="294"/>
      <c r="M70" s="99"/>
    </row>
    <row r="71" spans="1:13" ht="18" hidden="1">
      <c r="A71" s="5"/>
      <c r="B71" s="297" t="s">
        <v>18</v>
      </c>
      <c r="C71" s="294"/>
      <c r="D71" s="294"/>
      <c r="E71" s="294"/>
      <c r="F71" s="294"/>
      <c r="G71" s="294"/>
      <c r="H71" s="294"/>
      <c r="I71" s="294"/>
      <c r="J71" s="294"/>
      <c r="K71" s="294"/>
      <c r="L71" s="294"/>
      <c r="M71" s="99"/>
    </row>
    <row r="72" spans="1:13" ht="18" hidden="1">
      <c r="A72" s="5"/>
      <c r="B72" s="297" t="s">
        <v>207</v>
      </c>
      <c r="C72" s="294"/>
      <c r="D72" s="294"/>
      <c r="E72" s="294"/>
      <c r="F72" s="294"/>
      <c r="G72" s="294"/>
      <c r="H72" s="294"/>
      <c r="I72" s="294"/>
      <c r="J72" s="294"/>
      <c r="K72" s="294"/>
      <c r="L72" s="294"/>
      <c r="M72" s="99"/>
    </row>
    <row r="73" spans="1:13" ht="18" hidden="1">
      <c r="A73" s="5"/>
      <c r="B73" s="297" t="s">
        <v>19</v>
      </c>
      <c r="C73" s="294"/>
      <c r="D73" s="294"/>
      <c r="E73" s="294"/>
      <c r="F73" s="294"/>
      <c r="G73" s="294"/>
      <c r="H73" s="294"/>
      <c r="I73" s="294"/>
      <c r="J73" s="294"/>
      <c r="K73" s="294"/>
      <c r="L73" s="294"/>
      <c r="M73" s="99"/>
    </row>
    <row r="74" spans="1:13" ht="18" hidden="1">
      <c r="A74" s="5"/>
      <c r="B74" s="297" t="s">
        <v>209</v>
      </c>
      <c r="C74" s="294"/>
      <c r="D74" s="294"/>
      <c r="E74" s="294"/>
      <c r="F74" s="294"/>
      <c r="G74" s="294"/>
      <c r="H74" s="294"/>
      <c r="I74" s="294"/>
      <c r="J74" s="294"/>
      <c r="K74" s="294"/>
      <c r="L74" s="294"/>
      <c r="M74" s="99"/>
    </row>
    <row r="75" spans="1:13" ht="18" hidden="1">
      <c r="A75" s="5"/>
      <c r="B75" s="297" t="s">
        <v>210</v>
      </c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99"/>
    </row>
    <row r="76" spans="1:13" ht="18" hidden="1">
      <c r="A76" s="5"/>
      <c r="B76" s="297" t="s">
        <v>211</v>
      </c>
      <c r="C76" s="294"/>
      <c r="D76" s="294"/>
      <c r="E76" s="294"/>
      <c r="F76" s="294"/>
      <c r="G76" s="294"/>
      <c r="H76" s="294"/>
      <c r="I76" s="294"/>
      <c r="J76" s="294"/>
      <c r="K76" s="294"/>
      <c r="L76" s="294"/>
      <c r="M76" s="99"/>
    </row>
    <row r="77" spans="1:13" ht="18" hidden="1">
      <c r="A77" s="5"/>
      <c r="B77" s="298" t="s">
        <v>213</v>
      </c>
      <c r="C77" s="294"/>
      <c r="D77" s="294"/>
      <c r="E77" s="294"/>
      <c r="F77" s="294"/>
      <c r="G77" s="294"/>
      <c r="H77" s="294"/>
      <c r="I77" s="294"/>
      <c r="J77" s="294"/>
      <c r="K77" s="294"/>
      <c r="L77" s="294"/>
      <c r="M77" s="99"/>
    </row>
    <row r="78" spans="1:13" ht="18" hidden="1">
      <c r="A78" s="5"/>
      <c r="B78" s="302"/>
      <c r="C78" s="294"/>
      <c r="D78" s="294"/>
      <c r="E78" s="294"/>
      <c r="F78" s="294"/>
      <c r="G78" s="294"/>
      <c r="H78" s="294"/>
      <c r="I78" s="294"/>
      <c r="J78" s="294"/>
      <c r="K78" s="294"/>
      <c r="L78" s="294"/>
      <c r="M78" s="99"/>
    </row>
    <row r="79" spans="1:13" ht="18" hidden="1">
      <c r="A79" s="5">
        <v>10</v>
      </c>
      <c r="B79" s="301" t="s">
        <v>220</v>
      </c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99"/>
    </row>
    <row r="80" spans="1:13" ht="18" hidden="1">
      <c r="A80" s="5"/>
      <c r="B80" s="296" t="s">
        <v>206</v>
      </c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99"/>
    </row>
    <row r="81" spans="1:13" ht="18" hidden="1">
      <c r="A81" s="5"/>
      <c r="B81" s="297" t="s">
        <v>18</v>
      </c>
      <c r="C81" s="294"/>
      <c r="D81" s="294"/>
      <c r="E81" s="294"/>
      <c r="F81" s="294"/>
      <c r="G81" s="294"/>
      <c r="H81" s="294"/>
      <c r="I81" s="294"/>
      <c r="J81" s="294"/>
      <c r="K81" s="294"/>
      <c r="L81" s="294"/>
      <c r="M81" s="99"/>
    </row>
    <row r="82" spans="1:13" ht="18" hidden="1">
      <c r="A82" s="5"/>
      <c r="B82" s="297" t="s">
        <v>207</v>
      </c>
      <c r="C82" s="294"/>
      <c r="D82" s="294"/>
      <c r="E82" s="294"/>
      <c r="F82" s="294"/>
      <c r="G82" s="294"/>
      <c r="H82" s="294"/>
      <c r="I82" s="294"/>
      <c r="J82" s="294"/>
      <c r="K82" s="294"/>
      <c r="L82" s="294"/>
      <c r="M82" s="99"/>
    </row>
    <row r="83" spans="1:13" ht="18" hidden="1">
      <c r="A83" s="5"/>
      <c r="B83" s="297" t="s">
        <v>19</v>
      </c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99"/>
    </row>
    <row r="84" spans="1:13" ht="18" hidden="1">
      <c r="A84" s="5"/>
      <c r="B84" s="297" t="s">
        <v>209</v>
      </c>
      <c r="C84" s="294"/>
      <c r="D84" s="294"/>
      <c r="E84" s="294"/>
      <c r="F84" s="294"/>
      <c r="G84" s="294"/>
      <c r="H84" s="294"/>
      <c r="I84" s="294"/>
      <c r="J84" s="294"/>
      <c r="K84" s="294"/>
      <c r="L84" s="294"/>
      <c r="M84" s="99"/>
    </row>
    <row r="85" spans="1:13" ht="18" hidden="1">
      <c r="A85" s="5"/>
      <c r="B85" s="297" t="s">
        <v>210</v>
      </c>
      <c r="C85" s="294"/>
      <c r="D85" s="294"/>
      <c r="E85" s="294"/>
      <c r="F85" s="294"/>
      <c r="G85" s="294"/>
      <c r="H85" s="294"/>
      <c r="I85" s="294"/>
      <c r="J85" s="294"/>
      <c r="K85" s="294"/>
      <c r="L85" s="294"/>
      <c r="M85" s="99"/>
    </row>
    <row r="86" spans="1:13" ht="18" hidden="1">
      <c r="A86" s="5"/>
      <c r="B86" s="297" t="s">
        <v>211</v>
      </c>
      <c r="C86" s="294"/>
      <c r="D86" s="294"/>
      <c r="E86" s="294"/>
      <c r="F86" s="294"/>
      <c r="G86" s="294"/>
      <c r="H86" s="294"/>
      <c r="I86" s="294"/>
      <c r="J86" s="294"/>
      <c r="K86" s="294"/>
      <c r="L86" s="294"/>
      <c r="M86" s="99"/>
    </row>
    <row r="87" spans="1:13" ht="18" hidden="1">
      <c r="A87" s="5"/>
      <c r="B87" s="298" t="s">
        <v>213</v>
      </c>
      <c r="C87" s="294"/>
      <c r="D87" s="294"/>
      <c r="E87" s="294"/>
      <c r="F87" s="294"/>
      <c r="G87" s="294"/>
      <c r="H87" s="294"/>
      <c r="I87" s="294"/>
      <c r="J87" s="294"/>
      <c r="K87" s="294"/>
      <c r="L87" s="294"/>
      <c r="M87" s="99"/>
    </row>
    <row r="88" spans="1:13" ht="18" hidden="1">
      <c r="A88" s="5"/>
      <c r="B88" s="302"/>
      <c r="C88" s="294"/>
      <c r="D88" s="294"/>
      <c r="E88" s="294"/>
      <c r="F88" s="294"/>
      <c r="G88" s="294"/>
      <c r="H88" s="294"/>
      <c r="I88" s="294"/>
      <c r="J88" s="294"/>
      <c r="K88" s="294"/>
      <c r="L88" s="294"/>
      <c r="M88" s="99"/>
    </row>
    <row r="89" spans="1:13" ht="18" hidden="1">
      <c r="A89" s="5">
        <v>11</v>
      </c>
      <c r="B89" s="301" t="s">
        <v>221</v>
      </c>
      <c r="C89" s="294"/>
      <c r="D89" s="294"/>
      <c r="E89" s="294"/>
      <c r="F89" s="294"/>
      <c r="G89" s="294"/>
      <c r="H89" s="294"/>
      <c r="I89" s="294"/>
      <c r="J89" s="294"/>
      <c r="K89" s="294"/>
      <c r="L89" s="294"/>
      <c r="M89" s="99"/>
    </row>
    <row r="90" spans="1:13" ht="18" hidden="1">
      <c r="A90" s="5"/>
      <c r="B90" s="296" t="s">
        <v>206</v>
      </c>
      <c r="C90" s="294"/>
      <c r="D90" s="294"/>
      <c r="E90" s="294"/>
      <c r="F90" s="294"/>
      <c r="G90" s="294"/>
      <c r="H90" s="294"/>
      <c r="I90" s="294"/>
      <c r="J90" s="294"/>
      <c r="K90" s="294"/>
      <c r="L90" s="294"/>
      <c r="M90" s="99"/>
    </row>
    <row r="91" spans="1:13" ht="18" hidden="1">
      <c r="A91" s="5"/>
      <c r="B91" s="297" t="s">
        <v>18</v>
      </c>
      <c r="C91" s="294"/>
      <c r="D91" s="294"/>
      <c r="E91" s="294"/>
      <c r="F91" s="294"/>
      <c r="G91" s="294"/>
      <c r="H91" s="294"/>
      <c r="I91" s="294"/>
      <c r="J91" s="294"/>
      <c r="K91" s="294"/>
      <c r="L91" s="294"/>
      <c r="M91" s="99"/>
    </row>
    <row r="92" spans="1:13" ht="18" hidden="1">
      <c r="A92" s="5"/>
      <c r="B92" s="297" t="s">
        <v>207</v>
      </c>
      <c r="C92" s="294"/>
      <c r="D92" s="294"/>
      <c r="E92" s="294"/>
      <c r="F92" s="294"/>
      <c r="G92" s="294"/>
      <c r="H92" s="294"/>
      <c r="I92" s="294"/>
      <c r="J92" s="294"/>
      <c r="K92" s="294"/>
      <c r="L92" s="294"/>
      <c r="M92" s="99"/>
    </row>
    <row r="93" spans="1:13" ht="18" hidden="1">
      <c r="A93" s="5"/>
      <c r="B93" s="297" t="s">
        <v>19</v>
      </c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99"/>
    </row>
    <row r="94" spans="1:13" ht="18" hidden="1">
      <c r="A94" s="5"/>
      <c r="B94" s="297" t="s">
        <v>209</v>
      </c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99"/>
    </row>
    <row r="95" spans="1:13" ht="18" hidden="1">
      <c r="A95" s="5"/>
      <c r="B95" s="297" t="s">
        <v>210</v>
      </c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99"/>
    </row>
    <row r="96" spans="1:13" ht="18" hidden="1">
      <c r="A96" s="5"/>
      <c r="B96" s="297" t="s">
        <v>211</v>
      </c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99"/>
    </row>
    <row r="97" spans="1:13" ht="18" hidden="1">
      <c r="A97" s="5"/>
      <c r="B97" s="298" t="s">
        <v>213</v>
      </c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99"/>
    </row>
    <row r="98" spans="1:13" ht="18" hidden="1">
      <c r="A98" s="5"/>
      <c r="B98" s="302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99"/>
    </row>
    <row r="99" spans="1:13" ht="18" hidden="1">
      <c r="A99" s="5">
        <v>12</v>
      </c>
      <c r="B99" s="301" t="s">
        <v>222</v>
      </c>
      <c r="C99" s="294"/>
      <c r="D99" s="294"/>
      <c r="E99" s="294"/>
      <c r="F99" s="294"/>
      <c r="G99" s="294"/>
      <c r="H99" s="294"/>
      <c r="I99" s="294"/>
      <c r="J99" s="294"/>
      <c r="K99" s="294"/>
      <c r="L99" s="294"/>
      <c r="M99" s="99"/>
    </row>
    <row r="100" spans="1:13" ht="18" hidden="1">
      <c r="A100" s="5"/>
      <c r="B100" s="296" t="s">
        <v>206</v>
      </c>
      <c r="C100" s="294"/>
      <c r="D100" s="294"/>
      <c r="E100" s="294"/>
      <c r="F100" s="294"/>
      <c r="G100" s="294"/>
      <c r="H100" s="294"/>
      <c r="I100" s="294"/>
      <c r="J100" s="294"/>
      <c r="K100" s="294"/>
      <c r="L100" s="294"/>
      <c r="M100" s="99"/>
    </row>
    <row r="101" spans="1:13" ht="18" hidden="1">
      <c r="A101" s="5"/>
      <c r="B101" s="297" t="s">
        <v>18</v>
      </c>
      <c r="C101" s="294"/>
      <c r="D101" s="294"/>
      <c r="E101" s="294"/>
      <c r="F101" s="294"/>
      <c r="G101" s="294"/>
      <c r="H101" s="294"/>
      <c r="I101" s="294"/>
      <c r="J101" s="294"/>
      <c r="K101" s="294"/>
      <c r="L101" s="294"/>
      <c r="M101" s="99"/>
    </row>
    <row r="102" spans="1:13" ht="18" hidden="1">
      <c r="A102" s="5"/>
      <c r="B102" s="297" t="s">
        <v>207</v>
      </c>
      <c r="C102" s="294"/>
      <c r="D102" s="294"/>
      <c r="E102" s="294"/>
      <c r="F102" s="294"/>
      <c r="G102" s="294"/>
      <c r="H102" s="294"/>
      <c r="I102" s="294"/>
      <c r="J102" s="294"/>
      <c r="K102" s="294"/>
      <c r="L102" s="294"/>
      <c r="M102" s="99"/>
    </row>
    <row r="103" spans="1:13" ht="18" hidden="1">
      <c r="A103" s="5"/>
      <c r="B103" s="297" t="s">
        <v>19</v>
      </c>
      <c r="C103" s="303"/>
      <c r="D103" s="303"/>
      <c r="E103" s="303"/>
      <c r="F103" s="303"/>
      <c r="G103" s="303"/>
      <c r="H103" s="303"/>
      <c r="I103" s="303"/>
      <c r="J103" s="303"/>
      <c r="K103" s="303"/>
      <c r="L103" s="303"/>
      <c r="M103" s="99"/>
    </row>
    <row r="104" spans="1:13" ht="18" hidden="1">
      <c r="A104" s="5"/>
      <c r="B104" s="297" t="s">
        <v>209</v>
      </c>
      <c r="C104" s="294"/>
      <c r="D104" s="294"/>
      <c r="E104" s="294"/>
      <c r="F104" s="294"/>
      <c r="G104" s="294"/>
      <c r="H104" s="294"/>
      <c r="I104" s="294"/>
      <c r="J104" s="294"/>
      <c r="K104" s="294"/>
      <c r="L104" s="294"/>
      <c r="M104" s="99"/>
    </row>
    <row r="105" spans="1:13" ht="18" hidden="1">
      <c r="A105" s="5"/>
      <c r="B105" s="297" t="s">
        <v>210</v>
      </c>
      <c r="C105" s="303"/>
      <c r="D105" s="303"/>
      <c r="E105" s="303"/>
      <c r="F105" s="303"/>
      <c r="G105" s="303"/>
      <c r="H105" s="303"/>
      <c r="I105" s="303"/>
      <c r="J105" s="303"/>
      <c r="K105" s="303"/>
      <c r="L105" s="303"/>
      <c r="M105" s="99"/>
    </row>
    <row r="106" spans="1:13" ht="18" hidden="1">
      <c r="A106" s="5"/>
      <c r="B106" s="297" t="s">
        <v>211</v>
      </c>
      <c r="C106" s="294"/>
      <c r="D106" s="294"/>
      <c r="E106" s="294"/>
      <c r="F106" s="294"/>
      <c r="G106" s="294"/>
      <c r="H106" s="294"/>
      <c r="I106" s="294"/>
      <c r="J106" s="294"/>
      <c r="K106" s="294"/>
      <c r="L106" s="294"/>
      <c r="M106" s="99"/>
    </row>
    <row r="107" spans="1:13" ht="18" hidden="1">
      <c r="A107" s="5"/>
      <c r="B107" s="298" t="s">
        <v>213</v>
      </c>
      <c r="C107" s="294"/>
      <c r="D107" s="294"/>
      <c r="E107" s="294"/>
      <c r="F107" s="294"/>
      <c r="G107" s="294"/>
      <c r="H107" s="294"/>
      <c r="I107" s="294"/>
      <c r="J107" s="294"/>
      <c r="K107" s="294"/>
      <c r="L107" s="294"/>
      <c r="M107" s="99"/>
    </row>
    <row r="108" spans="1:13" ht="18" hidden="1">
      <c r="B108" s="222"/>
      <c r="C108" s="294"/>
      <c r="D108" s="294"/>
      <c r="E108" s="294"/>
      <c r="F108" s="294"/>
      <c r="G108" s="294"/>
      <c r="H108" s="294"/>
      <c r="I108" s="294"/>
      <c r="J108" s="294"/>
      <c r="K108" s="294"/>
      <c r="L108" s="294"/>
      <c r="M108" s="99"/>
    </row>
    <row r="109" spans="1:13" ht="18" hidden="1">
      <c r="A109" s="5">
        <v>16</v>
      </c>
      <c r="B109" s="301" t="s">
        <v>223</v>
      </c>
      <c r="C109" s="294"/>
      <c r="D109" s="294"/>
      <c r="E109" s="294"/>
      <c r="F109" s="294"/>
      <c r="G109" s="294"/>
      <c r="H109" s="294"/>
      <c r="I109" s="294"/>
      <c r="J109" s="294"/>
      <c r="K109" s="294"/>
      <c r="L109" s="294"/>
      <c r="M109" s="99"/>
    </row>
    <row r="110" spans="1:13" ht="18" hidden="1">
      <c r="A110" s="5"/>
      <c r="B110" s="296" t="s">
        <v>206</v>
      </c>
      <c r="C110" s="294"/>
      <c r="D110" s="294"/>
      <c r="E110" s="294"/>
      <c r="F110" s="294"/>
      <c r="G110" s="294"/>
      <c r="H110" s="294"/>
      <c r="I110" s="294"/>
      <c r="J110" s="294"/>
      <c r="K110" s="294"/>
      <c r="L110" s="294"/>
      <c r="M110" s="99"/>
    </row>
    <row r="111" spans="1:13" ht="18" hidden="1">
      <c r="A111" s="5"/>
      <c r="B111" s="297" t="s">
        <v>18</v>
      </c>
      <c r="C111" s="294"/>
      <c r="D111" s="294"/>
      <c r="E111" s="294"/>
      <c r="F111" s="294"/>
      <c r="G111" s="294"/>
      <c r="H111" s="294"/>
      <c r="I111" s="294"/>
      <c r="J111" s="294"/>
      <c r="K111" s="294"/>
      <c r="L111" s="294"/>
      <c r="M111" s="99"/>
    </row>
    <row r="112" spans="1:13" ht="18" hidden="1">
      <c r="A112" s="5"/>
      <c r="B112" s="297" t="s">
        <v>207</v>
      </c>
      <c r="C112" s="294"/>
      <c r="D112" s="294"/>
      <c r="E112" s="294"/>
      <c r="F112" s="294"/>
      <c r="G112" s="294"/>
      <c r="H112" s="294"/>
      <c r="I112" s="294"/>
      <c r="J112" s="294"/>
      <c r="K112" s="294"/>
      <c r="L112" s="294"/>
      <c r="M112" s="99"/>
    </row>
    <row r="113" spans="1:13" ht="18" hidden="1">
      <c r="A113" s="5"/>
      <c r="B113" s="297" t="s">
        <v>19</v>
      </c>
      <c r="C113" s="294"/>
      <c r="D113" s="294"/>
      <c r="E113" s="294"/>
      <c r="F113" s="294"/>
      <c r="G113" s="294"/>
      <c r="H113" s="294"/>
      <c r="I113" s="294"/>
      <c r="J113" s="294"/>
      <c r="K113" s="294"/>
      <c r="L113" s="294"/>
      <c r="M113" s="99"/>
    </row>
    <row r="114" spans="1:13" ht="18" hidden="1">
      <c r="A114" s="5"/>
      <c r="B114" s="297" t="s">
        <v>209</v>
      </c>
      <c r="C114" s="294"/>
      <c r="D114" s="294"/>
      <c r="E114" s="294"/>
      <c r="F114" s="294"/>
      <c r="G114" s="294"/>
      <c r="H114" s="294"/>
      <c r="I114" s="294"/>
      <c r="J114" s="294"/>
      <c r="K114" s="294"/>
      <c r="L114" s="294"/>
      <c r="M114" s="99"/>
    </row>
    <row r="115" spans="1:13" ht="18" hidden="1">
      <c r="A115" s="5"/>
      <c r="B115" s="297" t="s">
        <v>210</v>
      </c>
      <c r="C115" s="294"/>
      <c r="D115" s="294"/>
      <c r="E115" s="294"/>
      <c r="F115" s="294"/>
      <c r="G115" s="294"/>
      <c r="H115" s="294"/>
      <c r="I115" s="294"/>
      <c r="J115" s="294"/>
      <c r="K115" s="294"/>
      <c r="L115" s="294"/>
      <c r="M115" s="99"/>
    </row>
    <row r="116" spans="1:13" ht="18" hidden="1">
      <c r="A116" s="5"/>
      <c r="B116" s="297" t="s">
        <v>211</v>
      </c>
      <c r="C116" s="294"/>
      <c r="D116" s="294"/>
      <c r="E116" s="294"/>
      <c r="F116" s="294"/>
      <c r="G116" s="294"/>
      <c r="H116" s="294"/>
      <c r="I116" s="294"/>
      <c r="J116" s="294"/>
      <c r="K116" s="294"/>
      <c r="L116" s="294"/>
      <c r="M116" s="99"/>
    </row>
    <row r="117" spans="1:13" ht="18" hidden="1">
      <c r="A117" s="5"/>
      <c r="B117" s="298" t="s">
        <v>213</v>
      </c>
      <c r="C117" s="294"/>
      <c r="D117" s="294"/>
      <c r="E117" s="294"/>
      <c r="F117" s="294"/>
      <c r="G117" s="294"/>
      <c r="H117" s="294"/>
      <c r="I117" s="294"/>
      <c r="J117" s="294"/>
      <c r="K117" s="294"/>
      <c r="L117" s="294"/>
      <c r="M117" s="99"/>
    </row>
    <row r="118" spans="1:13" ht="18" hidden="1">
      <c r="A118" s="5"/>
      <c r="B118" s="302"/>
      <c r="C118" s="294"/>
      <c r="D118" s="294"/>
      <c r="E118" s="294"/>
      <c r="F118" s="294"/>
      <c r="G118" s="294"/>
      <c r="H118" s="294"/>
      <c r="I118" s="294"/>
      <c r="J118" s="294"/>
      <c r="K118" s="294"/>
      <c r="L118" s="294"/>
      <c r="M118" s="99"/>
    </row>
    <row r="119" spans="1:13" ht="36" hidden="1">
      <c r="A119" s="5">
        <v>17</v>
      </c>
      <c r="B119" s="295" t="s">
        <v>224</v>
      </c>
      <c r="C119" s="294"/>
      <c r="D119" s="294"/>
      <c r="E119" s="294"/>
      <c r="F119" s="294"/>
      <c r="G119" s="294"/>
      <c r="H119" s="294"/>
      <c r="I119" s="294"/>
      <c r="J119" s="294"/>
      <c r="K119" s="294"/>
      <c r="L119" s="294"/>
      <c r="M119" s="99"/>
    </row>
    <row r="120" spans="1:13" ht="18" hidden="1">
      <c r="A120" s="5"/>
      <c r="B120" s="296" t="s">
        <v>206</v>
      </c>
      <c r="C120" s="294"/>
      <c r="D120" s="294"/>
      <c r="E120" s="294"/>
      <c r="F120" s="294"/>
      <c r="G120" s="294"/>
      <c r="H120" s="294"/>
      <c r="I120" s="294"/>
      <c r="J120" s="294"/>
      <c r="K120" s="294"/>
      <c r="L120" s="294"/>
      <c r="M120" s="99"/>
    </row>
    <row r="121" spans="1:13" ht="18" hidden="1">
      <c r="A121" s="5"/>
      <c r="B121" s="297" t="s">
        <v>18</v>
      </c>
      <c r="C121" s="294"/>
      <c r="D121" s="294"/>
      <c r="E121" s="294"/>
      <c r="F121" s="294"/>
      <c r="G121" s="294"/>
      <c r="H121" s="294"/>
      <c r="I121" s="294"/>
      <c r="J121" s="294"/>
      <c r="K121" s="294"/>
      <c r="L121" s="294"/>
      <c r="M121" s="99"/>
    </row>
    <row r="122" spans="1:13" ht="18" hidden="1">
      <c r="A122" s="5"/>
      <c r="B122" s="297" t="s">
        <v>207</v>
      </c>
      <c r="C122" s="294"/>
      <c r="D122" s="294"/>
      <c r="E122" s="294"/>
      <c r="F122" s="294"/>
      <c r="G122" s="294"/>
      <c r="H122" s="294"/>
      <c r="I122" s="294"/>
      <c r="J122" s="294"/>
      <c r="K122" s="294"/>
      <c r="L122" s="294"/>
      <c r="M122" s="99"/>
    </row>
    <row r="123" spans="1:13" ht="18" hidden="1">
      <c r="A123" s="5"/>
      <c r="B123" s="297" t="s">
        <v>19</v>
      </c>
      <c r="C123" s="294"/>
      <c r="D123" s="294"/>
      <c r="E123" s="294"/>
      <c r="F123" s="294"/>
      <c r="G123" s="294"/>
      <c r="H123" s="294"/>
      <c r="I123" s="294"/>
      <c r="J123" s="294"/>
      <c r="K123" s="294"/>
      <c r="L123" s="294"/>
      <c r="M123" s="99"/>
    </row>
    <row r="124" spans="1:13" ht="18" hidden="1">
      <c r="A124" s="5"/>
      <c r="B124" s="297" t="s">
        <v>209</v>
      </c>
      <c r="C124" s="294"/>
      <c r="D124" s="294"/>
      <c r="E124" s="294"/>
      <c r="F124" s="294"/>
      <c r="G124" s="294"/>
      <c r="H124" s="294"/>
      <c r="I124" s="294"/>
      <c r="J124" s="294"/>
      <c r="K124" s="294"/>
      <c r="L124" s="294"/>
      <c r="M124" s="99"/>
    </row>
    <row r="125" spans="1:13" ht="18" hidden="1">
      <c r="A125" s="5"/>
      <c r="B125" s="297" t="s">
        <v>210</v>
      </c>
      <c r="C125" s="294"/>
      <c r="D125" s="294"/>
      <c r="E125" s="294"/>
      <c r="F125" s="294"/>
      <c r="G125" s="294"/>
      <c r="H125" s="294"/>
      <c r="I125" s="294"/>
      <c r="J125" s="294"/>
      <c r="K125" s="294"/>
      <c r="L125" s="294"/>
      <c r="M125" s="99"/>
    </row>
    <row r="126" spans="1:13" ht="18" hidden="1">
      <c r="A126" s="5"/>
      <c r="B126" s="297" t="s">
        <v>211</v>
      </c>
      <c r="C126" s="294"/>
      <c r="D126" s="294"/>
      <c r="E126" s="294"/>
      <c r="F126" s="294"/>
      <c r="G126" s="294"/>
      <c r="H126" s="294"/>
      <c r="I126" s="294"/>
      <c r="J126" s="294"/>
      <c r="K126" s="294"/>
      <c r="L126" s="294"/>
      <c r="M126" s="99"/>
    </row>
    <row r="127" spans="1:13" ht="18" hidden="1">
      <c r="A127" s="5"/>
      <c r="B127" s="298" t="s">
        <v>213</v>
      </c>
      <c r="C127" s="294"/>
      <c r="D127" s="294"/>
      <c r="E127" s="294"/>
      <c r="F127" s="294"/>
      <c r="G127" s="294"/>
      <c r="H127" s="294"/>
      <c r="I127" s="294"/>
      <c r="J127" s="294"/>
      <c r="K127" s="294"/>
      <c r="L127" s="294"/>
      <c r="M127" s="99"/>
    </row>
    <row r="128" spans="1:13" ht="18" hidden="1">
      <c r="A128" s="5"/>
      <c r="B128" s="302"/>
      <c r="C128" s="294"/>
      <c r="D128" s="294"/>
      <c r="E128" s="294"/>
      <c r="F128" s="294"/>
      <c r="G128" s="294"/>
      <c r="H128" s="294"/>
      <c r="I128" s="294"/>
      <c r="J128" s="294"/>
      <c r="K128" s="294"/>
      <c r="L128" s="294"/>
      <c r="M128" s="99"/>
    </row>
    <row r="129" spans="1:13" ht="18" hidden="1">
      <c r="A129" s="5"/>
      <c r="B129" s="298"/>
      <c r="C129" s="294"/>
      <c r="D129" s="294"/>
      <c r="E129" s="294"/>
      <c r="F129" s="294"/>
      <c r="G129" s="294"/>
      <c r="H129" s="294"/>
      <c r="I129" s="294"/>
      <c r="J129" s="294"/>
      <c r="K129" s="294"/>
      <c r="L129" s="294"/>
      <c r="M129" s="99"/>
    </row>
    <row r="130" spans="1:13" ht="18" hidden="1">
      <c r="A130" s="5">
        <v>22</v>
      </c>
      <c r="B130" s="301" t="s">
        <v>238</v>
      </c>
      <c r="C130" s="294"/>
      <c r="D130" s="294"/>
      <c r="E130" s="294"/>
      <c r="F130" s="294"/>
      <c r="G130" s="294"/>
      <c r="H130" s="294"/>
      <c r="I130" s="294"/>
      <c r="J130" s="294"/>
      <c r="K130" s="294"/>
      <c r="L130" s="294"/>
      <c r="M130" s="99"/>
    </row>
    <row r="131" spans="1:13" ht="18" hidden="1">
      <c r="A131" s="5"/>
      <c r="B131" s="304" t="s">
        <v>206</v>
      </c>
      <c r="C131" s="294"/>
      <c r="D131" s="294"/>
      <c r="E131" s="294"/>
      <c r="F131" s="294"/>
      <c r="G131" s="294"/>
      <c r="H131" s="294"/>
      <c r="I131" s="294"/>
      <c r="J131" s="294"/>
      <c r="K131" s="294"/>
      <c r="L131" s="294"/>
      <c r="M131" s="99"/>
    </row>
    <row r="132" spans="1:13" ht="18" hidden="1">
      <c r="A132" s="5"/>
      <c r="B132" s="297" t="s">
        <v>18</v>
      </c>
      <c r="C132" s="294"/>
      <c r="D132" s="294"/>
      <c r="E132" s="294"/>
      <c r="F132" s="294"/>
      <c r="G132" s="294"/>
      <c r="H132" s="294"/>
      <c r="I132" s="294"/>
      <c r="J132" s="294"/>
      <c r="K132" s="294"/>
      <c r="L132" s="294"/>
      <c r="M132" s="99"/>
    </row>
    <row r="133" spans="1:13" ht="18" hidden="1">
      <c r="A133" s="5"/>
      <c r="B133" s="297" t="s">
        <v>207</v>
      </c>
      <c r="C133" s="294"/>
      <c r="D133" s="294"/>
      <c r="E133" s="294"/>
      <c r="F133" s="294"/>
      <c r="G133" s="294"/>
      <c r="H133" s="294"/>
      <c r="I133" s="294"/>
      <c r="J133" s="294"/>
      <c r="K133" s="294"/>
      <c r="L133" s="294"/>
      <c r="M133" s="99"/>
    </row>
    <row r="134" spans="1:13" ht="18" hidden="1">
      <c r="A134" s="5"/>
      <c r="B134" s="297" t="s">
        <v>19</v>
      </c>
      <c r="C134" s="294"/>
      <c r="D134" s="294"/>
      <c r="E134" s="294"/>
      <c r="F134" s="294"/>
      <c r="G134" s="294"/>
      <c r="H134" s="294"/>
      <c r="I134" s="294"/>
      <c r="J134" s="294"/>
      <c r="K134" s="294"/>
      <c r="L134" s="294"/>
      <c r="M134" s="99"/>
    </row>
    <row r="135" spans="1:13" ht="18" hidden="1">
      <c r="A135" s="5"/>
      <c r="B135" s="297" t="s">
        <v>209</v>
      </c>
      <c r="C135" s="294"/>
      <c r="D135" s="294"/>
      <c r="E135" s="294"/>
      <c r="F135" s="294"/>
      <c r="G135" s="294"/>
      <c r="H135" s="294"/>
      <c r="I135" s="294"/>
      <c r="J135" s="294"/>
      <c r="K135" s="294"/>
      <c r="L135" s="294"/>
      <c r="M135" s="99"/>
    </row>
    <row r="136" spans="1:13" ht="18" hidden="1">
      <c r="A136" s="5"/>
      <c r="B136" s="297" t="s">
        <v>210</v>
      </c>
      <c r="C136" s="294"/>
      <c r="D136" s="294"/>
      <c r="E136" s="294"/>
      <c r="F136" s="294"/>
      <c r="G136" s="294"/>
      <c r="H136" s="294"/>
      <c r="I136" s="294"/>
      <c r="J136" s="294"/>
      <c r="K136" s="294"/>
      <c r="L136" s="294"/>
      <c r="M136" s="99"/>
    </row>
    <row r="137" spans="1:13" ht="18" hidden="1">
      <c r="A137" s="5"/>
      <c r="B137" s="297" t="s">
        <v>211</v>
      </c>
      <c r="C137" s="294"/>
      <c r="D137" s="294"/>
      <c r="E137" s="294"/>
      <c r="F137" s="294"/>
      <c r="G137" s="294"/>
      <c r="H137" s="294"/>
      <c r="I137" s="294"/>
      <c r="J137" s="294"/>
      <c r="K137" s="294"/>
      <c r="L137" s="294"/>
      <c r="M137" s="99"/>
    </row>
    <row r="138" spans="1:13" ht="18" hidden="1">
      <c r="A138" s="5"/>
      <c r="B138" s="298" t="s">
        <v>213</v>
      </c>
      <c r="C138" s="294"/>
      <c r="D138" s="294"/>
      <c r="E138" s="294"/>
      <c r="F138" s="294"/>
      <c r="G138" s="294"/>
      <c r="H138" s="294"/>
      <c r="I138" s="294"/>
      <c r="J138" s="294"/>
      <c r="K138" s="294"/>
      <c r="L138" s="294"/>
      <c r="M138" s="99"/>
    </row>
    <row r="139" spans="1:13" ht="18" hidden="1">
      <c r="A139" s="5"/>
      <c r="B139" s="298"/>
      <c r="C139" s="294"/>
      <c r="D139" s="294"/>
      <c r="E139" s="294"/>
      <c r="F139" s="294"/>
      <c r="G139" s="294"/>
      <c r="H139" s="294"/>
      <c r="I139" s="294"/>
      <c r="J139" s="294"/>
      <c r="K139" s="294"/>
      <c r="L139" s="294"/>
      <c r="M139" s="99"/>
    </row>
    <row r="140" spans="1:13" ht="36" hidden="1">
      <c r="A140" s="5">
        <v>25</v>
      </c>
      <c r="B140" s="300" t="s">
        <v>226</v>
      </c>
      <c r="C140" s="294"/>
      <c r="D140" s="294"/>
      <c r="E140" s="294"/>
      <c r="F140" s="294"/>
      <c r="G140" s="294"/>
      <c r="H140" s="294"/>
      <c r="I140" s="294"/>
      <c r="J140" s="294"/>
      <c r="K140" s="294"/>
      <c r="L140" s="294"/>
      <c r="M140" s="99"/>
    </row>
    <row r="141" spans="1:13" ht="18" hidden="1">
      <c r="A141" s="5"/>
      <c r="B141" s="304" t="s">
        <v>206</v>
      </c>
      <c r="C141" s="294"/>
      <c r="D141" s="294"/>
      <c r="E141" s="294"/>
      <c r="F141" s="294"/>
      <c r="G141" s="294"/>
      <c r="H141" s="294"/>
      <c r="I141" s="294"/>
      <c r="J141" s="294"/>
      <c r="K141" s="294"/>
      <c r="L141" s="294"/>
      <c r="M141" s="99"/>
    </row>
    <row r="142" spans="1:13" ht="18" hidden="1">
      <c r="A142" s="5"/>
      <c r="B142" s="297" t="s">
        <v>18</v>
      </c>
      <c r="C142" s="294"/>
      <c r="D142" s="294"/>
      <c r="E142" s="294"/>
      <c r="F142" s="294"/>
      <c r="G142" s="294"/>
      <c r="H142" s="294"/>
      <c r="I142" s="294"/>
      <c r="J142" s="294"/>
      <c r="K142" s="294"/>
      <c r="L142" s="294"/>
      <c r="M142" s="99"/>
    </row>
    <row r="143" spans="1:13" ht="18" hidden="1">
      <c r="A143" s="5"/>
      <c r="B143" s="297" t="s">
        <v>207</v>
      </c>
      <c r="C143" s="294"/>
      <c r="D143" s="294"/>
      <c r="E143" s="294"/>
      <c r="F143" s="294"/>
      <c r="G143" s="294"/>
      <c r="H143" s="294"/>
      <c r="I143" s="294"/>
      <c r="J143" s="294"/>
      <c r="K143" s="294"/>
      <c r="L143" s="294"/>
      <c r="M143" s="99"/>
    </row>
    <row r="144" spans="1:13" ht="18" hidden="1">
      <c r="A144" s="5"/>
      <c r="B144" s="297" t="s">
        <v>19</v>
      </c>
      <c r="C144" s="294"/>
      <c r="D144" s="294"/>
      <c r="E144" s="294"/>
      <c r="F144" s="294"/>
      <c r="G144" s="294"/>
      <c r="H144" s="294"/>
      <c r="I144" s="294"/>
      <c r="J144" s="294"/>
      <c r="K144" s="294"/>
      <c r="L144" s="294"/>
      <c r="M144" s="99"/>
    </row>
    <row r="145" spans="1:13" ht="18" hidden="1">
      <c r="A145" s="5"/>
      <c r="B145" s="297" t="s">
        <v>209</v>
      </c>
      <c r="C145" s="294"/>
      <c r="D145" s="294"/>
      <c r="E145" s="294"/>
      <c r="F145" s="294"/>
      <c r="G145" s="294"/>
      <c r="H145" s="294"/>
      <c r="I145" s="294"/>
      <c r="J145" s="294"/>
      <c r="K145" s="294"/>
      <c r="L145" s="294"/>
      <c r="M145" s="99"/>
    </row>
    <row r="146" spans="1:13" ht="18" hidden="1">
      <c r="A146" s="5"/>
      <c r="B146" s="297" t="s">
        <v>210</v>
      </c>
      <c r="C146" s="294"/>
      <c r="D146" s="294"/>
      <c r="E146" s="294"/>
      <c r="F146" s="294"/>
      <c r="G146" s="294"/>
      <c r="H146" s="294"/>
      <c r="I146" s="294"/>
      <c r="J146" s="294"/>
      <c r="K146" s="294"/>
      <c r="L146" s="294"/>
      <c r="M146" s="99"/>
    </row>
    <row r="147" spans="1:13" ht="18" hidden="1">
      <c r="A147" s="5"/>
      <c r="B147" s="297" t="s">
        <v>211</v>
      </c>
      <c r="C147" s="294"/>
      <c r="D147" s="294"/>
      <c r="E147" s="294"/>
      <c r="F147" s="294"/>
      <c r="G147" s="294"/>
      <c r="H147" s="294"/>
      <c r="I147" s="294"/>
      <c r="J147" s="294"/>
      <c r="K147" s="294"/>
      <c r="L147" s="294"/>
      <c r="M147" s="99"/>
    </row>
    <row r="148" spans="1:13" ht="18" hidden="1">
      <c r="A148" s="5"/>
      <c r="B148" s="298" t="s">
        <v>213</v>
      </c>
      <c r="C148" s="294"/>
      <c r="D148" s="294"/>
      <c r="E148" s="294"/>
      <c r="F148" s="294"/>
      <c r="G148" s="294"/>
      <c r="H148" s="294"/>
      <c r="I148" s="294"/>
      <c r="J148" s="294"/>
      <c r="K148" s="294"/>
      <c r="L148" s="294"/>
      <c r="M148" s="99"/>
    </row>
    <row r="149" spans="1:13" ht="18" hidden="1">
      <c r="A149" s="5"/>
      <c r="B149" s="302"/>
      <c r="C149" s="294"/>
      <c r="D149" s="294"/>
      <c r="E149" s="294"/>
      <c r="F149" s="294"/>
      <c r="G149" s="294"/>
      <c r="H149" s="294"/>
      <c r="I149" s="294"/>
      <c r="J149" s="294"/>
      <c r="K149" s="294"/>
      <c r="L149" s="294"/>
      <c r="M149" s="99"/>
    </row>
    <row r="150" spans="1:13" ht="36" hidden="1">
      <c r="A150" s="5"/>
      <c r="B150" s="305" t="s">
        <v>227</v>
      </c>
      <c r="C150" s="294"/>
      <c r="D150" s="294"/>
      <c r="E150" s="294"/>
      <c r="F150" s="294"/>
      <c r="G150" s="294"/>
      <c r="H150" s="294"/>
      <c r="I150" s="294"/>
      <c r="J150" s="294"/>
      <c r="K150" s="294"/>
      <c r="L150" s="294"/>
      <c r="M150" s="99"/>
    </row>
    <row r="151" spans="1:13" ht="18" hidden="1">
      <c r="A151" s="5"/>
      <c r="B151" s="297" t="s">
        <v>18</v>
      </c>
      <c r="C151" s="294"/>
      <c r="D151" s="294"/>
      <c r="E151" s="294"/>
      <c r="F151" s="294"/>
      <c r="G151" s="294"/>
      <c r="H151" s="294"/>
      <c r="I151" s="294"/>
      <c r="J151" s="294"/>
      <c r="K151" s="294"/>
      <c r="L151" s="294"/>
      <c r="M151" s="99"/>
    </row>
    <row r="152" spans="1:13" ht="18" hidden="1">
      <c r="A152" s="5"/>
      <c r="B152" s="297" t="s">
        <v>207</v>
      </c>
      <c r="C152" s="294"/>
      <c r="D152" s="294"/>
      <c r="E152" s="294"/>
      <c r="F152" s="294"/>
      <c r="G152" s="294"/>
      <c r="H152" s="294"/>
      <c r="I152" s="294"/>
      <c r="J152" s="294"/>
      <c r="K152" s="294"/>
      <c r="L152" s="294"/>
      <c r="M152" s="99"/>
    </row>
    <row r="153" spans="1:13" ht="18" hidden="1">
      <c r="A153" s="5"/>
      <c r="B153" s="297" t="s">
        <v>19</v>
      </c>
      <c r="C153" s="294"/>
      <c r="D153" s="294"/>
      <c r="E153" s="294"/>
      <c r="F153" s="294"/>
      <c r="G153" s="294"/>
      <c r="H153" s="294"/>
      <c r="I153" s="294"/>
      <c r="J153" s="294"/>
      <c r="K153" s="294"/>
      <c r="L153" s="294"/>
      <c r="M153" s="99"/>
    </row>
    <row r="154" spans="1:13" ht="18" hidden="1">
      <c r="A154" s="5"/>
      <c r="B154" s="297" t="s">
        <v>209</v>
      </c>
      <c r="C154" s="294"/>
      <c r="D154" s="294"/>
      <c r="E154" s="294"/>
      <c r="F154" s="294"/>
      <c r="G154" s="294"/>
      <c r="H154" s="294"/>
      <c r="I154" s="294"/>
      <c r="J154" s="294"/>
      <c r="K154" s="294"/>
      <c r="L154" s="294"/>
      <c r="M154" s="99"/>
    </row>
    <row r="155" spans="1:13" ht="18" hidden="1">
      <c r="A155" s="5"/>
      <c r="B155" s="297" t="s">
        <v>211</v>
      </c>
      <c r="C155" s="294"/>
      <c r="D155" s="294"/>
      <c r="E155" s="294"/>
      <c r="F155" s="294"/>
      <c r="G155" s="294"/>
      <c r="H155" s="294"/>
      <c r="I155" s="294"/>
      <c r="J155" s="294"/>
      <c r="K155" s="294"/>
      <c r="L155" s="294"/>
      <c r="M155" s="99"/>
    </row>
    <row r="156" spans="1:13" ht="18" hidden="1">
      <c r="A156" s="5"/>
      <c r="B156" s="306" t="s">
        <v>225</v>
      </c>
      <c r="C156" s="294"/>
      <c r="D156" s="294"/>
      <c r="E156" s="294"/>
      <c r="F156" s="294"/>
      <c r="G156" s="294"/>
      <c r="H156" s="294"/>
      <c r="I156" s="294"/>
      <c r="J156" s="294"/>
      <c r="K156" s="294"/>
      <c r="L156" s="294"/>
      <c r="M156" s="99"/>
    </row>
    <row r="157" spans="1:13" ht="18" hidden="1">
      <c r="B157" s="222"/>
      <c r="C157" s="294"/>
      <c r="D157" s="294"/>
      <c r="E157" s="294"/>
      <c r="F157" s="294"/>
      <c r="G157" s="294"/>
      <c r="H157" s="294"/>
      <c r="I157" s="294"/>
      <c r="J157" s="294"/>
      <c r="K157" s="294"/>
      <c r="L157" s="294"/>
      <c r="M157" s="99"/>
    </row>
    <row r="158" spans="1:13" ht="18" hidden="1">
      <c r="A158" s="5">
        <v>27</v>
      </c>
      <c r="B158" s="301" t="s">
        <v>228</v>
      </c>
      <c r="C158" s="294"/>
      <c r="D158" s="294"/>
      <c r="E158" s="294"/>
      <c r="F158" s="294"/>
      <c r="G158" s="294"/>
      <c r="H158" s="294"/>
      <c r="I158" s="294"/>
      <c r="J158" s="294"/>
      <c r="K158" s="294"/>
      <c r="L158" s="294"/>
      <c r="M158" s="99"/>
    </row>
    <row r="159" spans="1:13" ht="18" hidden="1">
      <c r="A159" s="5"/>
      <c r="B159" s="304" t="s">
        <v>60</v>
      </c>
      <c r="C159" s="294"/>
      <c r="D159" s="294"/>
      <c r="E159" s="294"/>
      <c r="F159" s="294"/>
      <c r="G159" s="294"/>
      <c r="H159" s="294"/>
      <c r="I159" s="294"/>
      <c r="J159" s="294"/>
      <c r="K159" s="294"/>
      <c r="L159" s="294"/>
      <c r="M159" s="99"/>
    </row>
    <row r="160" spans="1:13" ht="18" hidden="1">
      <c r="A160" s="5"/>
      <c r="B160" s="297" t="s">
        <v>18</v>
      </c>
      <c r="C160" s="294"/>
      <c r="D160" s="294"/>
      <c r="E160" s="294"/>
      <c r="F160" s="294"/>
      <c r="G160" s="294"/>
      <c r="H160" s="294"/>
      <c r="I160" s="294"/>
      <c r="J160" s="294"/>
      <c r="K160" s="294"/>
      <c r="L160" s="294"/>
      <c r="M160" s="99"/>
    </row>
    <row r="161" spans="1:13" ht="18" hidden="1">
      <c r="A161" s="5"/>
      <c r="B161" s="297" t="s">
        <v>207</v>
      </c>
      <c r="C161" s="294"/>
      <c r="D161" s="294"/>
      <c r="E161" s="294"/>
      <c r="F161" s="294"/>
      <c r="G161" s="294"/>
      <c r="H161" s="294"/>
      <c r="I161" s="294"/>
      <c r="J161" s="294"/>
      <c r="K161" s="294"/>
      <c r="L161" s="294"/>
      <c r="M161" s="99"/>
    </row>
    <row r="162" spans="1:13" ht="18" hidden="1">
      <c r="A162" s="5"/>
      <c r="B162" s="297" t="s">
        <v>19</v>
      </c>
      <c r="C162" s="294"/>
      <c r="D162" s="294"/>
      <c r="E162" s="294"/>
      <c r="F162" s="294"/>
      <c r="G162" s="294"/>
      <c r="H162" s="294"/>
      <c r="I162" s="294"/>
      <c r="J162" s="294"/>
      <c r="K162" s="294"/>
      <c r="L162" s="294"/>
      <c r="M162" s="99"/>
    </row>
    <row r="163" spans="1:13" ht="18" hidden="1">
      <c r="A163" s="5"/>
      <c r="B163" s="297" t="s">
        <v>209</v>
      </c>
      <c r="C163" s="294"/>
      <c r="D163" s="294"/>
      <c r="E163" s="294"/>
      <c r="F163" s="294"/>
      <c r="G163" s="294"/>
      <c r="H163" s="294"/>
      <c r="I163" s="294"/>
      <c r="J163" s="294"/>
      <c r="K163" s="294"/>
      <c r="L163" s="294"/>
      <c r="M163" s="99"/>
    </row>
    <row r="164" spans="1:13" ht="18" hidden="1">
      <c r="A164" s="5"/>
      <c r="B164" s="297" t="s">
        <v>210</v>
      </c>
      <c r="C164" s="294"/>
      <c r="D164" s="294"/>
      <c r="E164" s="294"/>
      <c r="F164" s="294"/>
      <c r="G164" s="294"/>
      <c r="H164" s="294"/>
      <c r="I164" s="294"/>
      <c r="J164" s="294"/>
      <c r="K164" s="294"/>
      <c r="L164" s="294"/>
      <c r="M164" s="99"/>
    </row>
    <row r="165" spans="1:13" ht="18" hidden="1">
      <c r="A165" s="5"/>
      <c r="B165" s="297" t="s">
        <v>211</v>
      </c>
      <c r="C165" s="294"/>
      <c r="D165" s="294"/>
      <c r="E165" s="294"/>
      <c r="F165" s="294"/>
      <c r="G165" s="294"/>
      <c r="H165" s="294"/>
      <c r="I165" s="294"/>
      <c r="J165" s="294"/>
      <c r="K165" s="294"/>
      <c r="L165" s="294"/>
      <c r="M165" s="99"/>
    </row>
    <row r="166" spans="1:13" ht="18" hidden="1">
      <c r="A166" s="5"/>
      <c r="B166" s="306" t="s">
        <v>225</v>
      </c>
      <c r="C166" s="294"/>
      <c r="D166" s="294"/>
      <c r="E166" s="294"/>
      <c r="F166" s="294"/>
      <c r="G166" s="294"/>
      <c r="H166" s="294"/>
      <c r="I166" s="294"/>
      <c r="J166" s="294"/>
      <c r="K166" s="294"/>
      <c r="L166" s="294"/>
      <c r="M166" s="99"/>
    </row>
    <row r="167" spans="1:13" ht="18" hidden="1">
      <c r="A167" s="5"/>
      <c r="B167" s="302"/>
      <c r="C167" s="294"/>
      <c r="D167" s="294"/>
      <c r="E167" s="294"/>
      <c r="F167" s="294"/>
      <c r="G167" s="294"/>
      <c r="H167" s="294"/>
      <c r="I167" s="294"/>
      <c r="J167" s="294"/>
      <c r="K167" s="294"/>
      <c r="L167" s="294"/>
      <c r="M167" s="99"/>
    </row>
    <row r="168" spans="1:13" ht="18" hidden="1">
      <c r="A168" s="5"/>
      <c r="B168" s="307"/>
      <c r="C168" s="294"/>
      <c r="D168" s="294"/>
      <c r="E168" s="294"/>
      <c r="F168" s="294"/>
      <c r="G168" s="294"/>
      <c r="H168" s="294"/>
      <c r="I168" s="294"/>
      <c r="J168" s="294"/>
      <c r="K168" s="294"/>
      <c r="L168" s="294"/>
      <c r="M168" s="99"/>
    </row>
    <row r="169" spans="1:13" ht="18" hidden="1">
      <c r="A169" s="5"/>
      <c r="B169" s="308" t="s">
        <v>229</v>
      </c>
      <c r="C169" s="294"/>
      <c r="D169" s="294"/>
      <c r="E169" s="294"/>
      <c r="F169" s="294"/>
      <c r="G169" s="294"/>
      <c r="H169" s="294"/>
      <c r="I169" s="294"/>
      <c r="J169" s="294"/>
      <c r="K169" s="294"/>
      <c r="L169" s="294"/>
      <c r="M169" s="99"/>
    </row>
    <row r="170" spans="1:13" ht="18" hidden="1">
      <c r="A170" s="5"/>
      <c r="B170" s="304" t="s">
        <v>60</v>
      </c>
      <c r="C170" s="294"/>
      <c r="D170" s="294"/>
      <c r="E170" s="294"/>
      <c r="F170" s="294"/>
      <c r="G170" s="294"/>
      <c r="H170" s="294"/>
      <c r="I170" s="294"/>
      <c r="J170" s="294"/>
      <c r="K170" s="294"/>
      <c r="L170" s="294"/>
      <c r="M170" s="99"/>
    </row>
    <row r="171" spans="1:13" ht="18" hidden="1">
      <c r="A171" s="5"/>
      <c r="B171" s="297" t="s">
        <v>18</v>
      </c>
      <c r="C171" s="294"/>
      <c r="D171" s="294"/>
      <c r="E171" s="294"/>
      <c r="F171" s="294"/>
      <c r="G171" s="294"/>
      <c r="H171" s="294"/>
      <c r="I171" s="294"/>
      <c r="J171" s="294"/>
      <c r="K171" s="294"/>
      <c r="L171" s="294"/>
      <c r="M171" s="99"/>
    </row>
    <row r="172" spans="1:13" ht="18" hidden="1">
      <c r="A172" s="5"/>
      <c r="B172" s="297" t="s">
        <v>207</v>
      </c>
      <c r="C172" s="294"/>
      <c r="D172" s="294"/>
      <c r="E172" s="294"/>
      <c r="F172" s="294"/>
      <c r="G172" s="294"/>
      <c r="H172" s="294"/>
      <c r="I172" s="294"/>
      <c r="J172" s="294"/>
      <c r="K172" s="294"/>
      <c r="L172" s="294"/>
      <c r="M172" s="99"/>
    </row>
    <row r="173" spans="1:13" ht="18" hidden="1">
      <c r="A173" s="5"/>
      <c r="B173" s="297" t="s">
        <v>19</v>
      </c>
      <c r="C173" s="294"/>
      <c r="D173" s="294"/>
      <c r="E173" s="294"/>
      <c r="F173" s="294"/>
      <c r="G173" s="294"/>
      <c r="H173" s="294"/>
      <c r="I173" s="294"/>
      <c r="J173" s="294"/>
      <c r="K173" s="294"/>
      <c r="L173" s="294"/>
      <c r="M173" s="99"/>
    </row>
    <row r="174" spans="1:13" ht="18" hidden="1">
      <c r="A174" s="5"/>
      <c r="B174" s="297" t="s">
        <v>209</v>
      </c>
      <c r="C174" s="294"/>
      <c r="D174" s="294"/>
      <c r="E174" s="294"/>
      <c r="F174" s="294"/>
      <c r="G174" s="294"/>
      <c r="H174" s="294"/>
      <c r="I174" s="294"/>
      <c r="J174" s="294"/>
      <c r="K174" s="294"/>
      <c r="L174" s="294"/>
      <c r="M174" s="99"/>
    </row>
    <row r="175" spans="1:13" ht="18" hidden="1">
      <c r="A175" s="5"/>
      <c r="B175" s="297" t="s">
        <v>210</v>
      </c>
      <c r="C175" s="294"/>
      <c r="D175" s="294"/>
      <c r="E175" s="294"/>
      <c r="F175" s="294"/>
      <c r="G175" s="294"/>
      <c r="H175" s="294"/>
      <c r="I175" s="294"/>
      <c r="J175" s="294"/>
      <c r="K175" s="294"/>
      <c r="L175" s="294"/>
      <c r="M175" s="99"/>
    </row>
    <row r="176" spans="1:13" ht="18" hidden="1">
      <c r="A176" s="5"/>
      <c r="B176" s="297" t="s">
        <v>211</v>
      </c>
      <c r="C176" s="294"/>
      <c r="D176" s="294"/>
      <c r="E176" s="294"/>
      <c r="F176" s="294"/>
      <c r="G176" s="294"/>
      <c r="H176" s="294"/>
      <c r="I176" s="294"/>
      <c r="J176" s="294"/>
      <c r="K176" s="294"/>
      <c r="L176" s="294"/>
      <c r="M176" s="99"/>
    </row>
    <row r="177" spans="1:13" ht="18" hidden="1">
      <c r="A177" s="5"/>
      <c r="B177" s="306" t="s">
        <v>225</v>
      </c>
      <c r="C177" s="294"/>
      <c r="D177" s="294"/>
      <c r="E177" s="294"/>
      <c r="F177" s="294"/>
      <c r="G177" s="294"/>
      <c r="H177" s="294"/>
      <c r="I177" s="294"/>
      <c r="J177" s="294"/>
      <c r="K177" s="294"/>
      <c r="L177" s="294"/>
      <c r="M177" s="99"/>
    </row>
    <row r="178" spans="1:13" ht="18" hidden="1">
      <c r="A178" s="5"/>
      <c r="B178" s="306"/>
      <c r="C178" s="294"/>
      <c r="D178" s="294"/>
      <c r="E178" s="294"/>
      <c r="F178" s="294"/>
      <c r="G178" s="294"/>
      <c r="H178" s="294"/>
      <c r="I178" s="294"/>
      <c r="J178" s="294"/>
      <c r="K178" s="294"/>
      <c r="L178" s="294"/>
      <c r="M178" s="99"/>
    </row>
    <row r="179" spans="1:13" ht="18" hidden="1">
      <c r="A179" s="5"/>
      <c r="B179" s="309" t="s">
        <v>234</v>
      </c>
      <c r="C179" s="294"/>
      <c r="D179" s="294"/>
      <c r="E179" s="294"/>
      <c r="F179" s="294"/>
      <c r="G179" s="294"/>
      <c r="H179" s="294"/>
      <c r="I179" s="294"/>
      <c r="J179" s="294"/>
      <c r="K179" s="294"/>
      <c r="L179" s="294"/>
      <c r="M179" s="99"/>
    </row>
    <row r="180" spans="1:13" ht="18" hidden="1">
      <c r="A180" s="5"/>
      <c r="B180" s="304" t="s">
        <v>206</v>
      </c>
      <c r="C180" s="294"/>
      <c r="D180" s="294"/>
      <c r="E180" s="294"/>
      <c r="F180" s="294"/>
      <c r="G180" s="294"/>
      <c r="H180" s="294"/>
      <c r="I180" s="294"/>
      <c r="J180" s="294"/>
      <c r="K180" s="294"/>
      <c r="L180" s="294"/>
      <c r="M180" s="99"/>
    </row>
    <row r="181" spans="1:13" ht="18" hidden="1">
      <c r="A181" s="5"/>
      <c r="B181" s="297" t="s">
        <v>18</v>
      </c>
      <c r="C181" s="294"/>
      <c r="D181" s="294"/>
      <c r="E181" s="294"/>
      <c r="F181" s="294"/>
      <c r="G181" s="294"/>
      <c r="H181" s="294"/>
      <c r="I181" s="294"/>
      <c r="J181" s="294"/>
      <c r="K181" s="294"/>
      <c r="L181" s="294"/>
      <c r="M181" s="99"/>
    </row>
    <row r="182" spans="1:13" ht="18" hidden="1">
      <c r="A182" s="5"/>
      <c r="B182" s="297" t="s">
        <v>207</v>
      </c>
      <c r="C182" s="294"/>
      <c r="D182" s="294"/>
      <c r="E182" s="294"/>
      <c r="F182" s="294"/>
      <c r="G182" s="294"/>
      <c r="H182" s="294"/>
      <c r="I182" s="294"/>
      <c r="J182" s="294"/>
      <c r="K182" s="294"/>
      <c r="L182" s="294"/>
      <c r="M182" s="99"/>
    </row>
    <row r="183" spans="1:13" ht="18" hidden="1">
      <c r="A183" s="5"/>
      <c r="B183" s="297" t="s">
        <v>19</v>
      </c>
      <c r="C183" s="294"/>
      <c r="D183" s="294"/>
      <c r="E183" s="294"/>
      <c r="F183" s="294"/>
      <c r="G183" s="294"/>
      <c r="H183" s="294"/>
      <c r="I183" s="294"/>
      <c r="J183" s="294"/>
      <c r="K183" s="294"/>
      <c r="L183" s="294"/>
      <c r="M183" s="99"/>
    </row>
    <row r="184" spans="1:13" ht="18" hidden="1">
      <c r="A184" s="5"/>
      <c r="B184" s="297" t="s">
        <v>209</v>
      </c>
      <c r="C184" s="294"/>
      <c r="D184" s="294"/>
      <c r="E184" s="294"/>
      <c r="F184" s="294"/>
      <c r="G184" s="294"/>
      <c r="H184" s="294"/>
      <c r="I184" s="294"/>
      <c r="J184" s="294"/>
      <c r="K184" s="294"/>
      <c r="L184" s="294"/>
      <c r="M184" s="99"/>
    </row>
    <row r="185" spans="1:13" ht="18" hidden="1">
      <c r="A185" s="5"/>
      <c r="B185" s="297" t="s">
        <v>210</v>
      </c>
      <c r="C185" s="294"/>
      <c r="D185" s="294"/>
      <c r="E185" s="294"/>
      <c r="F185" s="294"/>
      <c r="G185" s="294"/>
      <c r="H185" s="294"/>
      <c r="I185" s="294"/>
      <c r="J185" s="294"/>
      <c r="K185" s="294"/>
      <c r="L185" s="294"/>
      <c r="M185" s="99"/>
    </row>
    <row r="186" spans="1:13" ht="18" hidden="1">
      <c r="A186" s="5"/>
      <c r="B186" s="297" t="s">
        <v>211</v>
      </c>
      <c r="C186" s="294"/>
      <c r="D186" s="294"/>
      <c r="E186" s="294"/>
      <c r="F186" s="294"/>
      <c r="G186" s="294"/>
      <c r="H186" s="294"/>
      <c r="I186" s="294"/>
      <c r="J186" s="294"/>
      <c r="K186" s="294"/>
      <c r="L186" s="294"/>
      <c r="M186" s="99"/>
    </row>
    <row r="187" spans="1:13" ht="18" hidden="1">
      <c r="A187" s="5"/>
      <c r="B187" s="298" t="s">
        <v>213</v>
      </c>
      <c r="C187" s="294"/>
      <c r="D187" s="294"/>
      <c r="E187" s="294"/>
      <c r="F187" s="294"/>
      <c r="G187" s="294"/>
      <c r="H187" s="294"/>
      <c r="I187" s="294"/>
      <c r="J187" s="294"/>
      <c r="K187" s="294"/>
      <c r="L187" s="294"/>
      <c r="M187" s="99"/>
    </row>
    <row r="188" spans="1:13" ht="18" hidden="1">
      <c r="A188" s="5"/>
      <c r="B188" s="385"/>
      <c r="C188" s="294"/>
      <c r="D188" s="294"/>
      <c r="E188" s="294"/>
      <c r="F188" s="294"/>
      <c r="G188" s="294"/>
      <c r="H188" s="294"/>
      <c r="I188" s="294"/>
      <c r="J188" s="294"/>
      <c r="K188" s="294"/>
      <c r="L188" s="294"/>
      <c r="M188" s="99"/>
    </row>
    <row r="189" spans="1:13" ht="60" customHeight="1">
      <c r="A189" s="387"/>
      <c r="B189" s="386"/>
      <c r="C189" s="294"/>
      <c r="D189" s="294"/>
      <c r="E189" s="294"/>
      <c r="F189" s="294"/>
      <c r="G189" s="294"/>
      <c r="H189" s="294"/>
      <c r="I189" s="294"/>
      <c r="J189" s="294"/>
      <c r="K189" s="294"/>
      <c r="L189" s="294"/>
      <c r="M189" s="99"/>
    </row>
    <row r="190" spans="1:13" ht="39.6">
      <c r="A190" s="3"/>
      <c r="B190" s="302"/>
      <c r="C190" s="8" t="s">
        <v>362</v>
      </c>
      <c r="D190" s="379" t="s">
        <v>431</v>
      </c>
      <c r="E190" s="379" t="s">
        <v>428</v>
      </c>
      <c r="F190" s="378" t="s">
        <v>503</v>
      </c>
      <c r="G190" s="379" t="s">
        <v>514</v>
      </c>
      <c r="H190" s="338" t="s">
        <v>516</v>
      </c>
      <c r="I190" s="338" t="s">
        <v>519</v>
      </c>
      <c r="J190" s="294"/>
      <c r="K190" s="294"/>
      <c r="L190" s="294"/>
      <c r="M190" s="99"/>
    </row>
    <row r="191" spans="1:13" ht="18">
      <c r="A191" s="3"/>
      <c r="B191" s="299" t="s">
        <v>61</v>
      </c>
      <c r="C191" s="302"/>
      <c r="D191" s="302"/>
      <c r="E191" s="302"/>
      <c r="F191" s="302"/>
      <c r="G191" s="302"/>
      <c r="H191" s="302"/>
      <c r="I191" s="302"/>
      <c r="J191" s="294"/>
      <c r="K191" s="294"/>
      <c r="L191" s="294"/>
      <c r="M191" s="99"/>
    </row>
    <row r="192" spans="1:13" ht="18">
      <c r="A192" s="3"/>
      <c r="B192" s="297" t="s">
        <v>18</v>
      </c>
      <c r="C192" s="310">
        <v>4588648</v>
      </c>
      <c r="D192" s="310">
        <v>4612848</v>
      </c>
      <c r="E192" s="310">
        <v>4737024</v>
      </c>
      <c r="F192" s="310">
        <v>4987024</v>
      </c>
      <c r="G192" s="310">
        <v>4987024</v>
      </c>
      <c r="H192" s="310">
        <v>4991024</v>
      </c>
      <c r="I192" s="310">
        <v>5148079</v>
      </c>
      <c r="J192" s="294"/>
      <c r="K192" s="294"/>
      <c r="L192" s="294"/>
      <c r="M192" s="99"/>
    </row>
    <row r="193" spans="1:13" ht="18">
      <c r="A193" s="3"/>
      <c r="B193" s="297" t="s">
        <v>207</v>
      </c>
      <c r="C193" s="310">
        <v>890000</v>
      </c>
      <c r="D193" s="310">
        <v>890000</v>
      </c>
      <c r="E193" s="310">
        <v>822688</v>
      </c>
      <c r="F193" s="310">
        <v>822688</v>
      </c>
      <c r="G193" s="310">
        <v>822688</v>
      </c>
      <c r="H193" s="310">
        <v>822688</v>
      </c>
      <c r="I193" s="310">
        <v>822688</v>
      </c>
      <c r="J193" s="294"/>
      <c r="K193" s="294"/>
      <c r="L193" s="294"/>
      <c r="M193" s="99"/>
    </row>
    <row r="194" spans="1:13" ht="18">
      <c r="A194" s="3"/>
      <c r="B194" s="297" t="s">
        <v>19</v>
      </c>
      <c r="C194" s="310">
        <v>5710000</v>
      </c>
      <c r="D194" s="310">
        <v>7457835</v>
      </c>
      <c r="E194" s="310">
        <v>6921098</v>
      </c>
      <c r="F194" s="310">
        <v>6921098</v>
      </c>
      <c r="G194" s="310">
        <v>7941964</v>
      </c>
      <c r="H194" s="310">
        <v>7941964</v>
      </c>
      <c r="I194" s="310">
        <v>8436903</v>
      </c>
      <c r="J194" s="294"/>
      <c r="K194" s="294"/>
      <c r="L194" s="294"/>
      <c r="M194" s="99"/>
    </row>
    <row r="195" spans="1:13" ht="18">
      <c r="A195" s="3"/>
      <c r="B195" s="297" t="s">
        <v>370</v>
      </c>
      <c r="C195" s="310">
        <v>1274500</v>
      </c>
      <c r="D195" s="310">
        <v>1253500</v>
      </c>
      <c r="E195" s="310">
        <v>891000</v>
      </c>
      <c r="F195" s="310">
        <v>891000</v>
      </c>
      <c r="G195" s="310">
        <v>891000</v>
      </c>
      <c r="H195" s="310">
        <v>919000</v>
      </c>
      <c r="I195" s="310">
        <v>761945</v>
      </c>
      <c r="J195" s="294"/>
      <c r="K195" s="294"/>
      <c r="L195" s="294"/>
      <c r="M195" s="99"/>
    </row>
    <row r="196" spans="1:13" ht="18">
      <c r="A196" s="3"/>
      <c r="B196" s="297" t="s">
        <v>209</v>
      </c>
      <c r="C196" s="310">
        <v>5075553</v>
      </c>
      <c r="D196" s="310">
        <v>5305170</v>
      </c>
      <c r="E196" s="310">
        <v>5322756</v>
      </c>
      <c r="F196" s="310">
        <v>5348434</v>
      </c>
      <c r="G196" s="310">
        <v>5444121</v>
      </c>
      <c r="H196" s="310">
        <v>5444121</v>
      </c>
      <c r="I196" s="310">
        <v>5444121</v>
      </c>
      <c r="J196" s="294"/>
      <c r="K196" s="294"/>
      <c r="L196" s="294"/>
      <c r="M196" s="99"/>
    </row>
    <row r="197" spans="1:13" ht="18">
      <c r="A197" s="3"/>
      <c r="B197" s="297" t="s">
        <v>210</v>
      </c>
      <c r="C197" s="310">
        <v>5064000</v>
      </c>
      <c r="D197" s="310">
        <v>19673823</v>
      </c>
      <c r="E197" s="310">
        <v>16689073</v>
      </c>
      <c r="F197" s="310">
        <v>16689073</v>
      </c>
      <c r="G197" s="310">
        <v>16819073</v>
      </c>
      <c r="H197" s="310">
        <v>16819073</v>
      </c>
      <c r="I197" s="310">
        <v>16819073</v>
      </c>
      <c r="J197" s="294"/>
      <c r="K197" s="294"/>
      <c r="L197" s="294"/>
      <c r="M197" s="99"/>
    </row>
    <row r="198" spans="1:13" ht="18">
      <c r="A198" s="3"/>
      <c r="B198" s="297" t="s">
        <v>211</v>
      </c>
      <c r="C198" s="310">
        <v>1758</v>
      </c>
      <c r="D198" s="310">
        <v>0</v>
      </c>
      <c r="E198" s="310">
        <v>0</v>
      </c>
      <c r="F198" s="310">
        <v>0</v>
      </c>
      <c r="G198" s="310">
        <v>0</v>
      </c>
      <c r="H198" s="310">
        <v>0</v>
      </c>
      <c r="I198" s="310">
        <v>22479</v>
      </c>
      <c r="J198" s="294"/>
      <c r="K198" s="294"/>
      <c r="L198" s="294"/>
      <c r="M198" s="99"/>
    </row>
    <row r="199" spans="1:13" ht="18">
      <c r="A199" s="3"/>
      <c r="B199" s="297" t="s">
        <v>212</v>
      </c>
      <c r="C199" s="310">
        <v>12960192</v>
      </c>
      <c r="D199" s="310">
        <v>10842789</v>
      </c>
      <c r="E199" s="310">
        <v>13141590</v>
      </c>
      <c r="F199" s="310">
        <v>11388952</v>
      </c>
      <c r="G199" s="310">
        <v>10412399</v>
      </c>
      <c r="H199" s="310">
        <v>10961656</v>
      </c>
      <c r="I199" s="310">
        <v>7962708</v>
      </c>
      <c r="J199" s="294"/>
      <c r="K199" s="294"/>
      <c r="L199" s="294"/>
      <c r="M199" s="99"/>
    </row>
    <row r="200" spans="1:13" ht="18">
      <c r="A200" s="3"/>
      <c r="B200" s="297" t="s">
        <v>230</v>
      </c>
      <c r="C200" s="310">
        <v>452133</v>
      </c>
      <c r="D200" s="310">
        <v>452133</v>
      </c>
      <c r="E200" s="310">
        <v>483407</v>
      </c>
      <c r="F200" s="310">
        <v>483407</v>
      </c>
      <c r="G200" s="310">
        <v>483407</v>
      </c>
      <c r="H200" s="310">
        <v>483407</v>
      </c>
      <c r="I200" s="310">
        <v>483407</v>
      </c>
      <c r="J200" s="294"/>
      <c r="K200" s="294"/>
      <c r="L200" s="294"/>
      <c r="M200" s="99"/>
    </row>
    <row r="201" spans="1:13" ht="18">
      <c r="A201" s="3"/>
      <c r="B201" s="299" t="s">
        <v>59</v>
      </c>
      <c r="C201" s="311">
        <f t="shared" ref="C201:I201" si="0">SUM(C192:C200)</f>
        <v>36016784</v>
      </c>
      <c r="D201" s="311">
        <f t="shared" si="0"/>
        <v>50488098</v>
      </c>
      <c r="E201" s="311">
        <f t="shared" si="0"/>
        <v>49008636</v>
      </c>
      <c r="F201" s="311">
        <f t="shared" si="0"/>
        <v>47531676</v>
      </c>
      <c r="G201" s="311">
        <f t="shared" si="0"/>
        <v>47801676</v>
      </c>
      <c r="H201" s="311">
        <f t="shared" si="0"/>
        <v>48382933</v>
      </c>
      <c r="I201" s="311">
        <f t="shared" si="0"/>
        <v>45901403</v>
      </c>
      <c r="J201" s="294"/>
      <c r="K201" s="294"/>
      <c r="L201" s="294"/>
      <c r="M201" s="99"/>
    </row>
    <row r="202" spans="1:13" ht="18">
      <c r="A202" s="3"/>
      <c r="B202" s="302"/>
      <c r="C202" s="310"/>
      <c r="D202" s="310"/>
      <c r="E202" s="310"/>
      <c r="F202" s="310"/>
      <c r="G202" s="310"/>
      <c r="H202" s="310"/>
      <c r="I202" s="310"/>
      <c r="J202" s="294"/>
      <c r="K202" s="294"/>
      <c r="L202" s="294"/>
      <c r="M202" s="99"/>
    </row>
    <row r="203" spans="1:13" ht="18">
      <c r="A203" s="3"/>
      <c r="B203" s="309" t="s">
        <v>62</v>
      </c>
      <c r="C203" s="335"/>
      <c r="D203" s="335"/>
      <c r="E203" s="335"/>
      <c r="F203" s="335"/>
      <c r="G203" s="335"/>
      <c r="H203" s="335"/>
      <c r="I203" s="335"/>
      <c r="J203" s="294"/>
      <c r="K203" s="294"/>
      <c r="L203" s="294"/>
      <c r="M203" s="99"/>
    </row>
    <row r="204" spans="1:13" ht="18">
      <c r="A204" s="3"/>
      <c r="B204" s="336" t="s">
        <v>18</v>
      </c>
      <c r="C204" s="335">
        <v>0</v>
      </c>
      <c r="D204" s="335">
        <v>0</v>
      </c>
      <c r="E204" s="335">
        <v>0</v>
      </c>
      <c r="F204" s="335">
        <v>0</v>
      </c>
      <c r="G204" s="335">
        <v>0</v>
      </c>
      <c r="H204" s="335">
        <v>0</v>
      </c>
      <c r="I204" s="335">
        <v>0</v>
      </c>
      <c r="J204" s="294"/>
      <c r="K204" s="294"/>
      <c r="L204" s="294"/>
      <c r="M204" s="99"/>
    </row>
    <row r="205" spans="1:13" ht="18">
      <c r="A205" s="3"/>
      <c r="B205" s="336" t="s">
        <v>207</v>
      </c>
      <c r="C205" s="335">
        <v>0</v>
      </c>
      <c r="D205" s="335">
        <v>0</v>
      </c>
      <c r="E205" s="335">
        <v>0</v>
      </c>
      <c r="F205" s="335">
        <v>0</v>
      </c>
      <c r="G205" s="335">
        <v>0</v>
      </c>
      <c r="H205" s="335">
        <v>0</v>
      </c>
      <c r="I205" s="335">
        <v>0</v>
      </c>
      <c r="J205" s="294"/>
      <c r="K205" s="294"/>
      <c r="L205" s="294"/>
      <c r="M205" s="99"/>
    </row>
    <row r="206" spans="1:13" ht="18">
      <c r="A206" s="3"/>
      <c r="B206" s="336" t="s">
        <v>19</v>
      </c>
      <c r="C206" s="335">
        <v>0</v>
      </c>
      <c r="D206" s="335">
        <v>0</v>
      </c>
      <c r="E206" s="335">
        <v>0</v>
      </c>
      <c r="F206" s="335">
        <v>0</v>
      </c>
      <c r="G206" s="335">
        <v>0</v>
      </c>
      <c r="H206" s="335">
        <v>0</v>
      </c>
      <c r="I206" s="335">
        <v>0</v>
      </c>
      <c r="J206" s="294"/>
      <c r="K206" s="294"/>
      <c r="L206" s="294"/>
      <c r="M206" s="99"/>
    </row>
    <row r="207" spans="1:13" ht="18">
      <c r="A207" s="3"/>
      <c r="B207" s="336" t="s">
        <v>208</v>
      </c>
      <c r="C207" s="335">
        <v>0</v>
      </c>
      <c r="D207" s="335">
        <v>0</v>
      </c>
      <c r="E207" s="335">
        <v>0</v>
      </c>
      <c r="F207" s="335">
        <v>0</v>
      </c>
      <c r="G207" s="335">
        <v>0</v>
      </c>
      <c r="H207" s="335">
        <v>0</v>
      </c>
      <c r="I207" s="335">
        <v>0</v>
      </c>
      <c r="J207" s="294"/>
      <c r="K207" s="294"/>
      <c r="L207" s="294"/>
      <c r="M207" s="99"/>
    </row>
    <row r="208" spans="1:13" ht="18">
      <c r="A208" s="3"/>
      <c r="B208" s="336" t="s">
        <v>209</v>
      </c>
      <c r="C208" s="335">
        <v>130000</v>
      </c>
      <c r="D208" s="335">
        <v>160000</v>
      </c>
      <c r="E208" s="335">
        <v>130000</v>
      </c>
      <c r="F208" s="335">
        <v>130000</v>
      </c>
      <c r="G208" s="335">
        <v>130000</v>
      </c>
      <c r="H208" s="335">
        <v>130000</v>
      </c>
      <c r="I208" s="335">
        <v>130000</v>
      </c>
      <c r="J208" s="294"/>
      <c r="K208" s="294"/>
      <c r="L208" s="294"/>
      <c r="M208" s="99"/>
    </row>
    <row r="209" spans="1:13" ht="18">
      <c r="A209" s="3"/>
      <c r="B209" s="336" t="s">
        <v>210</v>
      </c>
      <c r="C209" s="335">
        <v>0</v>
      </c>
      <c r="D209" s="335">
        <v>3800000</v>
      </c>
      <c r="E209" s="335">
        <v>3800000</v>
      </c>
      <c r="F209" s="335">
        <v>4836320</v>
      </c>
      <c r="G209" s="335">
        <v>4836320</v>
      </c>
      <c r="H209" s="335">
        <v>6042820</v>
      </c>
      <c r="I209" s="335">
        <v>6042820</v>
      </c>
      <c r="J209" s="294"/>
      <c r="K209" s="294"/>
      <c r="L209" s="294"/>
      <c r="M209" s="99"/>
    </row>
    <row r="210" spans="1:13" ht="18">
      <c r="A210" s="3"/>
      <c r="B210" s="336" t="s">
        <v>211</v>
      </c>
      <c r="C210" s="335">
        <v>0</v>
      </c>
      <c r="D210" s="335">
        <v>0</v>
      </c>
      <c r="E210" s="335"/>
      <c r="F210" s="335"/>
      <c r="G210" s="335"/>
      <c r="H210" s="335"/>
      <c r="I210" s="335"/>
      <c r="J210" s="294"/>
      <c r="K210" s="294"/>
      <c r="L210" s="294"/>
      <c r="M210" s="99"/>
    </row>
    <row r="211" spans="1:13" ht="18">
      <c r="A211" s="3"/>
      <c r="B211" s="336" t="s">
        <v>212</v>
      </c>
      <c r="C211" s="335">
        <v>0</v>
      </c>
      <c r="D211" s="335">
        <v>0</v>
      </c>
      <c r="E211" s="335"/>
      <c r="F211" s="335"/>
      <c r="G211" s="335"/>
      <c r="H211" s="335"/>
      <c r="I211" s="335"/>
      <c r="J211" s="294"/>
      <c r="K211" s="294"/>
      <c r="L211" s="294"/>
      <c r="M211" s="99"/>
    </row>
    <row r="212" spans="1:13" ht="18">
      <c r="A212" s="3"/>
      <c r="B212" s="309" t="s">
        <v>59</v>
      </c>
      <c r="C212" s="337">
        <f t="shared" ref="C212:I212" si="1">SUM(C204:C211)</f>
        <v>130000</v>
      </c>
      <c r="D212" s="337">
        <f t="shared" si="1"/>
        <v>3960000</v>
      </c>
      <c r="E212" s="337">
        <f t="shared" si="1"/>
        <v>3930000</v>
      </c>
      <c r="F212" s="337">
        <f t="shared" si="1"/>
        <v>4966320</v>
      </c>
      <c r="G212" s="337">
        <f t="shared" si="1"/>
        <v>4966320</v>
      </c>
      <c r="H212" s="337">
        <f t="shared" si="1"/>
        <v>6172820</v>
      </c>
      <c r="I212" s="337">
        <f t="shared" si="1"/>
        <v>6172820</v>
      </c>
      <c r="J212" s="294"/>
      <c r="K212" s="294"/>
      <c r="L212" s="294"/>
      <c r="M212" s="99"/>
    </row>
    <row r="213" spans="1:13" ht="18">
      <c r="A213" s="3"/>
      <c r="B213" s="302"/>
      <c r="C213" s="302"/>
      <c r="D213" s="302"/>
      <c r="E213" s="302"/>
      <c r="F213" s="302"/>
      <c r="G213" s="302"/>
      <c r="H213" s="302"/>
      <c r="I213" s="302"/>
      <c r="J213" s="294"/>
      <c r="K213" s="294"/>
      <c r="L213" s="294"/>
      <c r="M213" s="99"/>
    </row>
    <row r="214" spans="1:13" ht="18">
      <c r="A214" s="3"/>
      <c r="B214" s="299" t="s">
        <v>235</v>
      </c>
      <c r="C214" s="311"/>
      <c r="D214" s="311"/>
      <c r="E214" s="311"/>
      <c r="F214" s="311"/>
      <c r="G214" s="311"/>
      <c r="H214" s="311"/>
      <c r="I214" s="311"/>
      <c r="J214" s="294"/>
      <c r="K214" s="294"/>
      <c r="L214" s="294"/>
      <c r="M214" s="99"/>
    </row>
    <row r="215" spans="1:13" ht="18">
      <c r="A215" s="3"/>
      <c r="B215" s="299"/>
      <c r="C215" s="311"/>
      <c r="D215" s="311"/>
      <c r="E215" s="311"/>
      <c r="F215" s="311"/>
      <c r="G215" s="311"/>
      <c r="H215" s="311"/>
      <c r="I215" s="311"/>
      <c r="J215" s="294"/>
      <c r="K215" s="294"/>
      <c r="L215" s="294"/>
      <c r="M215" s="99"/>
    </row>
    <row r="216" spans="1:13" ht="18">
      <c r="A216" s="3"/>
      <c r="B216" s="299" t="s">
        <v>231</v>
      </c>
      <c r="C216" s="312"/>
      <c r="D216" s="312"/>
      <c r="E216" s="312"/>
      <c r="F216" s="312"/>
      <c r="G216" s="312"/>
      <c r="H216" s="312"/>
      <c r="I216" s="312"/>
      <c r="J216" s="294"/>
      <c r="K216" s="294"/>
      <c r="L216" s="294"/>
      <c r="M216" s="99"/>
    </row>
    <row r="217" spans="1:13" ht="18">
      <c r="A217" s="3"/>
      <c r="B217" s="297" t="s">
        <v>18</v>
      </c>
      <c r="C217" s="310">
        <f t="shared" ref="C217:I217" si="2">SUM(C192,C204)</f>
        <v>4588648</v>
      </c>
      <c r="D217" s="310">
        <f t="shared" si="2"/>
        <v>4612848</v>
      </c>
      <c r="E217" s="310">
        <f t="shared" si="2"/>
        <v>4737024</v>
      </c>
      <c r="F217" s="310">
        <f t="shared" si="2"/>
        <v>4987024</v>
      </c>
      <c r="G217" s="310">
        <f t="shared" si="2"/>
        <v>4987024</v>
      </c>
      <c r="H217" s="310">
        <f t="shared" si="2"/>
        <v>4991024</v>
      </c>
      <c r="I217" s="310">
        <f t="shared" si="2"/>
        <v>5148079</v>
      </c>
      <c r="J217" s="294"/>
      <c r="K217" s="294"/>
      <c r="L217" s="294"/>
      <c r="M217" s="99"/>
    </row>
    <row r="218" spans="1:13" ht="18">
      <c r="A218" s="3"/>
      <c r="B218" s="297" t="s">
        <v>207</v>
      </c>
      <c r="C218" s="310">
        <f t="shared" ref="C218:I218" si="3">SUM(C193,C205)</f>
        <v>890000</v>
      </c>
      <c r="D218" s="310">
        <f t="shared" si="3"/>
        <v>890000</v>
      </c>
      <c r="E218" s="310">
        <f t="shared" si="3"/>
        <v>822688</v>
      </c>
      <c r="F218" s="310">
        <f t="shared" si="3"/>
        <v>822688</v>
      </c>
      <c r="G218" s="310">
        <f t="shared" si="3"/>
        <v>822688</v>
      </c>
      <c r="H218" s="310">
        <f t="shared" si="3"/>
        <v>822688</v>
      </c>
      <c r="I218" s="310">
        <f t="shared" si="3"/>
        <v>822688</v>
      </c>
      <c r="J218" s="294"/>
      <c r="K218" s="294"/>
      <c r="L218" s="294"/>
      <c r="M218" s="99"/>
    </row>
    <row r="219" spans="1:13" ht="18">
      <c r="A219" s="3"/>
      <c r="B219" s="297" t="s">
        <v>19</v>
      </c>
      <c r="C219" s="310">
        <f>SUM(C194)</f>
        <v>5710000</v>
      </c>
      <c r="D219" s="310">
        <f t="shared" ref="D219:I219" si="4">SUM(D194,D206)</f>
        <v>7457835</v>
      </c>
      <c r="E219" s="310">
        <f t="shared" si="4"/>
        <v>6921098</v>
      </c>
      <c r="F219" s="310">
        <f t="shared" si="4"/>
        <v>6921098</v>
      </c>
      <c r="G219" s="310">
        <f t="shared" si="4"/>
        <v>7941964</v>
      </c>
      <c r="H219" s="310">
        <f t="shared" si="4"/>
        <v>7941964</v>
      </c>
      <c r="I219" s="310">
        <f t="shared" si="4"/>
        <v>8436903</v>
      </c>
      <c r="J219" s="294"/>
      <c r="K219" s="294"/>
      <c r="L219" s="294"/>
      <c r="M219" s="99"/>
    </row>
    <row r="220" spans="1:13" ht="18">
      <c r="A220" s="3"/>
      <c r="B220" s="297" t="s">
        <v>370</v>
      </c>
      <c r="C220" s="310">
        <f t="shared" ref="C220" si="5">SUM(C195,C207)</f>
        <v>1274500</v>
      </c>
      <c r="D220" s="310">
        <f t="shared" ref="D220:I220" si="6">SUM(D195)</f>
        <v>1253500</v>
      </c>
      <c r="E220" s="310">
        <f t="shared" si="6"/>
        <v>891000</v>
      </c>
      <c r="F220" s="310">
        <f t="shared" si="6"/>
        <v>891000</v>
      </c>
      <c r="G220" s="310">
        <f t="shared" si="6"/>
        <v>891000</v>
      </c>
      <c r="H220" s="310">
        <f t="shared" si="6"/>
        <v>919000</v>
      </c>
      <c r="I220" s="310">
        <f t="shared" si="6"/>
        <v>761945</v>
      </c>
      <c r="J220" s="294"/>
      <c r="K220" s="294"/>
      <c r="L220" s="294"/>
      <c r="M220" s="99"/>
    </row>
    <row r="221" spans="1:13" ht="18">
      <c r="A221" s="3"/>
      <c r="B221" s="297" t="s">
        <v>209</v>
      </c>
      <c r="C221" s="310">
        <f t="shared" ref="C221:I221" si="7">SUM(C196,C208)</f>
        <v>5205553</v>
      </c>
      <c r="D221" s="310">
        <f t="shared" si="7"/>
        <v>5465170</v>
      </c>
      <c r="E221" s="310">
        <f t="shared" si="7"/>
        <v>5452756</v>
      </c>
      <c r="F221" s="310">
        <f t="shared" si="7"/>
        <v>5478434</v>
      </c>
      <c r="G221" s="310">
        <f t="shared" si="7"/>
        <v>5574121</v>
      </c>
      <c r="H221" s="310">
        <f t="shared" si="7"/>
        <v>5574121</v>
      </c>
      <c r="I221" s="310">
        <f t="shared" si="7"/>
        <v>5574121</v>
      </c>
      <c r="J221" s="294"/>
      <c r="K221" s="294"/>
      <c r="L221" s="294"/>
      <c r="M221" s="99"/>
    </row>
    <row r="222" spans="1:13" ht="18">
      <c r="A222" s="3"/>
      <c r="B222" s="297" t="s">
        <v>210</v>
      </c>
      <c r="C222" s="310">
        <f>C197</f>
        <v>5064000</v>
      </c>
      <c r="D222" s="310">
        <f t="shared" ref="D222:I222" si="8">SUM(D197,D209)</f>
        <v>23473823</v>
      </c>
      <c r="E222" s="310">
        <f t="shared" si="8"/>
        <v>20489073</v>
      </c>
      <c r="F222" s="310">
        <f t="shared" si="8"/>
        <v>21525393</v>
      </c>
      <c r="G222" s="310">
        <f t="shared" si="8"/>
        <v>21655393</v>
      </c>
      <c r="H222" s="310">
        <f t="shared" si="8"/>
        <v>22861893</v>
      </c>
      <c r="I222" s="310">
        <f t="shared" si="8"/>
        <v>22861893</v>
      </c>
      <c r="J222" s="294"/>
      <c r="K222" s="294"/>
      <c r="L222" s="294"/>
      <c r="M222" s="99"/>
    </row>
    <row r="223" spans="1:13" ht="18">
      <c r="A223" s="3"/>
      <c r="B223" s="297" t="s">
        <v>211</v>
      </c>
      <c r="C223" s="310">
        <v>1758</v>
      </c>
      <c r="D223" s="310">
        <v>0</v>
      </c>
      <c r="E223" s="310">
        <v>0</v>
      </c>
      <c r="F223" s="310">
        <v>0</v>
      </c>
      <c r="G223" s="310">
        <v>0</v>
      </c>
      <c r="H223" s="310">
        <v>0</v>
      </c>
      <c r="I223" s="310">
        <v>22479</v>
      </c>
      <c r="J223" s="294"/>
      <c r="K223" s="294"/>
      <c r="L223" s="294"/>
      <c r="M223" s="99"/>
    </row>
    <row r="224" spans="1:13" ht="18">
      <c r="A224" s="3"/>
      <c r="B224" s="297" t="s">
        <v>212</v>
      </c>
      <c r="C224" s="310">
        <v>12960192</v>
      </c>
      <c r="D224" s="310">
        <f t="shared" ref="D224:I224" si="9">SUM(D199,D211)</f>
        <v>10842789</v>
      </c>
      <c r="E224" s="310">
        <f t="shared" si="9"/>
        <v>13141590</v>
      </c>
      <c r="F224" s="310">
        <f t="shared" si="9"/>
        <v>11388952</v>
      </c>
      <c r="G224" s="310">
        <f t="shared" si="9"/>
        <v>10412399</v>
      </c>
      <c r="H224" s="310">
        <f t="shared" si="9"/>
        <v>10961656</v>
      </c>
      <c r="I224" s="310">
        <f t="shared" si="9"/>
        <v>7962708</v>
      </c>
      <c r="J224" s="294"/>
      <c r="K224" s="294"/>
      <c r="L224" s="294"/>
      <c r="M224" s="99"/>
    </row>
    <row r="225" spans="1:13" ht="18">
      <c r="A225" s="3"/>
      <c r="B225" s="297" t="s">
        <v>230</v>
      </c>
      <c r="C225" s="310">
        <v>452133</v>
      </c>
      <c r="D225" s="310">
        <v>452133</v>
      </c>
      <c r="E225" s="310">
        <v>483407</v>
      </c>
      <c r="F225" s="310">
        <v>483407</v>
      </c>
      <c r="G225" s="310">
        <v>483407</v>
      </c>
      <c r="H225" s="310">
        <v>483407</v>
      </c>
      <c r="I225" s="310">
        <v>483407</v>
      </c>
      <c r="J225" s="294"/>
      <c r="K225" s="294"/>
      <c r="L225" s="294"/>
      <c r="M225" s="99"/>
    </row>
    <row r="226" spans="1:13" ht="18">
      <c r="A226" s="3"/>
      <c r="B226" s="299" t="s">
        <v>59</v>
      </c>
      <c r="C226" s="311">
        <f t="shared" ref="C226:I226" si="10">SUM(C217:C225)</f>
        <v>36146784</v>
      </c>
      <c r="D226" s="311">
        <f t="shared" si="10"/>
        <v>54448098</v>
      </c>
      <c r="E226" s="311">
        <f t="shared" si="10"/>
        <v>52938636</v>
      </c>
      <c r="F226" s="311">
        <f t="shared" si="10"/>
        <v>52497996</v>
      </c>
      <c r="G226" s="311">
        <f t="shared" si="10"/>
        <v>52767996</v>
      </c>
      <c r="H226" s="311">
        <f t="shared" si="10"/>
        <v>54555753</v>
      </c>
      <c r="I226" s="311">
        <f t="shared" si="10"/>
        <v>52074223</v>
      </c>
      <c r="J226" s="294"/>
      <c r="K226" s="294"/>
      <c r="L226" s="294"/>
      <c r="M226" s="99"/>
    </row>
    <row r="227" spans="1:13" ht="18">
      <c r="A227" s="5"/>
      <c r="B227" s="298"/>
      <c r="C227" s="313"/>
      <c r="D227" s="313"/>
      <c r="E227" s="313"/>
      <c r="F227" s="313"/>
      <c r="G227" s="313"/>
      <c r="H227" s="313"/>
      <c r="I227" s="313"/>
      <c r="J227" s="294"/>
      <c r="K227" s="294"/>
      <c r="L227" s="294"/>
      <c r="M227" s="99"/>
    </row>
    <row r="228" spans="1:13">
      <c r="A228" s="102"/>
      <c r="B228" s="7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99"/>
    </row>
    <row r="229" spans="1:13">
      <c r="A229" s="102"/>
      <c r="B229" s="103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99"/>
    </row>
    <row r="230" spans="1:13">
      <c r="A230" s="102"/>
      <c r="B230" s="11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99"/>
    </row>
    <row r="231" spans="1:13">
      <c r="A231" s="102"/>
      <c r="B231" s="105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99"/>
    </row>
    <row r="232" spans="1:13">
      <c r="A232" s="102"/>
      <c r="B232" s="105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99"/>
    </row>
    <row r="233" spans="1:13">
      <c r="A233" s="102"/>
      <c r="B233" s="105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99"/>
    </row>
    <row r="234" spans="1:13">
      <c r="A234" s="102"/>
      <c r="B234" s="105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99"/>
    </row>
    <row r="235" spans="1:13">
      <c r="A235" s="102"/>
      <c r="B235" s="105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99"/>
    </row>
    <row r="236" spans="1:13">
      <c r="A236" s="102"/>
      <c r="B236" s="105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99"/>
    </row>
    <row r="237" spans="1:13">
      <c r="A237" s="102"/>
      <c r="B237" s="107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99"/>
    </row>
    <row r="238" spans="1:13">
      <c r="A238" s="102"/>
      <c r="B238" s="7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99"/>
    </row>
    <row r="239" spans="1:13"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99"/>
    </row>
    <row r="240" spans="1:13"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99"/>
    </row>
    <row r="241" spans="1:13"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99"/>
    </row>
    <row r="242" spans="1:13"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99"/>
    </row>
    <row r="243" spans="1:13"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99"/>
    </row>
    <row r="244" spans="1:13"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99"/>
    </row>
    <row r="245" spans="1:13"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99"/>
    </row>
    <row r="246" spans="1:13"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99"/>
    </row>
    <row r="247" spans="1:13"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99"/>
    </row>
    <row r="248" spans="1:13">
      <c r="A248" s="102"/>
      <c r="B248" s="7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99"/>
    </row>
    <row r="249" spans="1:13">
      <c r="A249" s="102"/>
      <c r="B249" s="103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99"/>
    </row>
    <row r="250" spans="1:13">
      <c r="A250" s="102"/>
      <c r="B250" s="104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99"/>
    </row>
    <row r="251" spans="1:13">
      <c r="A251" s="102"/>
      <c r="B251" s="105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99"/>
    </row>
    <row r="252" spans="1:13">
      <c r="A252" s="102"/>
      <c r="B252" s="105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99"/>
    </row>
    <row r="253" spans="1:13">
      <c r="A253" s="102"/>
      <c r="B253" s="105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99"/>
    </row>
    <row r="254" spans="1:13">
      <c r="A254" s="102"/>
      <c r="B254" s="105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99"/>
    </row>
    <row r="255" spans="1:13">
      <c r="A255" s="102"/>
      <c r="B255" s="105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99"/>
    </row>
    <row r="256" spans="1:13">
      <c r="A256" s="102"/>
      <c r="B256" s="105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99"/>
    </row>
    <row r="257" spans="1:13">
      <c r="A257" s="102"/>
      <c r="B257" s="106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99"/>
    </row>
    <row r="258" spans="1:13">
      <c r="A258" s="102"/>
      <c r="B258" s="7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99"/>
    </row>
    <row r="259" spans="1:13">
      <c r="A259" s="102"/>
      <c r="B259" s="103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99"/>
    </row>
    <row r="260" spans="1:13">
      <c r="A260" s="102"/>
      <c r="B260" s="104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99"/>
    </row>
    <row r="261" spans="1:13">
      <c r="A261" s="102"/>
      <c r="B261" s="105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99"/>
    </row>
    <row r="262" spans="1:13">
      <c r="A262" s="102"/>
      <c r="B262" s="105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99"/>
    </row>
    <row r="263" spans="1:13">
      <c r="A263" s="102"/>
      <c r="B263" s="105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99"/>
    </row>
    <row r="264" spans="1:13">
      <c r="A264" s="102"/>
      <c r="B264" s="105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99"/>
    </row>
    <row r="265" spans="1:13">
      <c r="A265" s="102"/>
      <c r="B265" s="105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99"/>
    </row>
    <row r="266" spans="1:13">
      <c r="A266" s="102"/>
      <c r="B266" s="105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99"/>
    </row>
    <row r="267" spans="1:13">
      <c r="A267" s="102"/>
      <c r="B267" s="107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99"/>
    </row>
    <row r="268" spans="1:13">
      <c r="A268" s="102"/>
      <c r="B268" s="7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99"/>
    </row>
    <row r="269" spans="1:13"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99"/>
    </row>
    <row r="270" spans="1:13"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99"/>
    </row>
    <row r="271" spans="1:13"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99"/>
    </row>
    <row r="272" spans="1:13"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99"/>
    </row>
    <row r="273" spans="1:13"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99"/>
    </row>
    <row r="274" spans="1:13"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99"/>
    </row>
    <row r="275" spans="1:13"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99"/>
    </row>
    <row r="276" spans="1:13"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99"/>
    </row>
    <row r="277" spans="1:13"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99"/>
    </row>
    <row r="278" spans="1:13"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99"/>
    </row>
    <row r="279" spans="1:13" ht="48" customHeight="1"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99"/>
    </row>
    <row r="280" spans="1:13"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99"/>
    </row>
    <row r="281" spans="1:13"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99"/>
    </row>
    <row r="282" spans="1:13"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99"/>
    </row>
    <row r="283" spans="1:13"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99"/>
    </row>
    <row r="284" spans="1:13"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99"/>
    </row>
    <row r="285" spans="1:13"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99"/>
    </row>
    <row r="286" spans="1:13"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99"/>
    </row>
    <row r="287" spans="1:13" ht="10.5" customHeight="1">
      <c r="A287" s="102"/>
      <c r="B287" s="105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99"/>
    </row>
    <row r="288" spans="1:13">
      <c r="A288" s="102"/>
      <c r="B288" s="108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99"/>
    </row>
    <row r="289" spans="1:13">
      <c r="A289" s="102"/>
      <c r="B289" s="104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99"/>
    </row>
    <row r="290" spans="1:13">
      <c r="A290" s="102"/>
      <c r="B290" s="105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99"/>
    </row>
    <row r="291" spans="1:13">
      <c r="A291" s="102"/>
      <c r="B291" s="105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99"/>
    </row>
    <row r="292" spans="1:13">
      <c r="A292" s="102"/>
      <c r="B292" s="105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99"/>
    </row>
    <row r="293" spans="1:13">
      <c r="A293" s="102"/>
      <c r="B293" s="105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99"/>
    </row>
    <row r="294" spans="1:13">
      <c r="A294" s="102"/>
      <c r="B294" s="105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99"/>
    </row>
    <row r="295" spans="1:13">
      <c r="A295" s="102"/>
      <c r="B295" s="105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99"/>
    </row>
    <row r="296" spans="1:13">
      <c r="A296" s="102"/>
      <c r="B296" s="106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99"/>
    </row>
    <row r="297" spans="1:13">
      <c r="A297" s="102"/>
      <c r="B297" s="7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99"/>
    </row>
    <row r="298" spans="1:13"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99"/>
    </row>
    <row r="299" spans="1:13"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99"/>
    </row>
    <row r="300" spans="1:13"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99"/>
    </row>
    <row r="301" spans="1:13"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99"/>
    </row>
    <row r="302" spans="1:13"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99"/>
    </row>
    <row r="303" spans="1:13"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99"/>
    </row>
    <row r="304" spans="1:13"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99"/>
    </row>
    <row r="305" spans="3:13"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99"/>
    </row>
    <row r="306" spans="3:13"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99"/>
    </row>
    <row r="307" spans="3:13"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99"/>
    </row>
    <row r="308" spans="3:13"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99"/>
    </row>
    <row r="309" spans="3:13"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99"/>
    </row>
    <row r="310" spans="3:13"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99"/>
    </row>
    <row r="311" spans="3:13"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99"/>
    </row>
    <row r="312" spans="3:13"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99"/>
    </row>
    <row r="313" spans="3:13"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99"/>
    </row>
    <row r="314" spans="3:13"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99"/>
    </row>
    <row r="315" spans="3:13"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99"/>
    </row>
    <row r="316" spans="3:13"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99"/>
    </row>
    <row r="317" spans="3:13"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99"/>
    </row>
    <row r="318" spans="3:13"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99"/>
    </row>
    <row r="319" spans="3:13"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99"/>
    </row>
    <row r="320" spans="3:13"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99"/>
    </row>
    <row r="321" spans="1:13"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99"/>
    </row>
    <row r="322" spans="1:13"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99"/>
    </row>
    <row r="323" spans="1:13"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99"/>
    </row>
    <row r="324" spans="1:13"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99"/>
    </row>
    <row r="325" spans="1:13"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99"/>
    </row>
    <row r="326" spans="1:13"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99"/>
    </row>
    <row r="327" spans="1:13">
      <c r="A327" s="102"/>
      <c r="B327" s="7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99"/>
    </row>
    <row r="328" spans="1:13">
      <c r="A328" s="102"/>
      <c r="B328" s="109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99"/>
    </row>
    <row r="329" spans="1:13">
      <c r="A329" s="102"/>
      <c r="B329" s="109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99"/>
    </row>
    <row r="330" spans="1:13">
      <c r="A330" s="102"/>
      <c r="B330" s="107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99"/>
    </row>
    <row r="331" spans="1:13">
      <c r="A331" s="102"/>
      <c r="B331" s="105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99"/>
    </row>
    <row r="332" spans="1:13">
      <c r="A332" s="102"/>
      <c r="B332" s="105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99"/>
    </row>
    <row r="333" spans="1:13">
      <c r="A333" s="102"/>
      <c r="B333" s="105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99"/>
    </row>
    <row r="334" spans="1:13">
      <c r="A334" s="102"/>
      <c r="B334" s="105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99"/>
    </row>
    <row r="335" spans="1:13">
      <c r="A335" s="102"/>
      <c r="B335" s="105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99"/>
    </row>
    <row r="336" spans="1:13">
      <c r="A336" s="102"/>
      <c r="B336" s="105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99"/>
    </row>
    <row r="337" spans="1:13">
      <c r="A337" s="102"/>
      <c r="B337" s="107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99"/>
    </row>
    <row r="338" spans="1:13">
      <c r="A338" s="102"/>
      <c r="B338" s="7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99"/>
    </row>
    <row r="339" spans="1:13">
      <c r="A339" s="102"/>
      <c r="B339" s="104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99"/>
    </row>
    <row r="340" spans="1:13">
      <c r="A340" s="102"/>
      <c r="B340" s="108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99"/>
    </row>
    <row r="341" spans="1:13">
      <c r="A341" s="102"/>
      <c r="B341" s="108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99"/>
    </row>
    <row r="342" spans="1:13">
      <c r="A342" s="102"/>
      <c r="B342" s="107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99"/>
    </row>
    <row r="343" spans="1:13">
      <c r="A343" s="102"/>
      <c r="B343" s="105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99"/>
    </row>
    <row r="344" spans="1:13">
      <c r="A344" s="102"/>
      <c r="B344" s="105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99"/>
    </row>
    <row r="345" spans="1:13">
      <c r="A345" s="102"/>
      <c r="B345" s="105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99"/>
    </row>
    <row r="346" spans="1:13">
      <c r="A346" s="102"/>
      <c r="B346" s="105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99"/>
    </row>
    <row r="347" spans="1:13">
      <c r="A347" s="102"/>
      <c r="B347" s="105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99"/>
    </row>
    <row r="348" spans="1:13">
      <c r="A348" s="102"/>
      <c r="B348" s="105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99"/>
    </row>
    <row r="349" spans="1:13">
      <c r="A349" s="102"/>
      <c r="B349" s="107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99"/>
    </row>
    <row r="350" spans="1:13">
      <c r="A350" s="102"/>
      <c r="B350" s="7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99"/>
    </row>
    <row r="351" spans="1:13">
      <c r="A351" s="102"/>
      <c r="B351" s="103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99"/>
    </row>
    <row r="352" spans="1:13">
      <c r="A352" s="102"/>
      <c r="B352" s="107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99"/>
    </row>
    <row r="353" spans="1:13">
      <c r="A353" s="102"/>
      <c r="B353" s="105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99"/>
    </row>
    <row r="354" spans="1:13">
      <c r="A354" s="102"/>
      <c r="B354" s="105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99"/>
    </row>
    <row r="355" spans="1:13">
      <c r="A355" s="102"/>
      <c r="B355" s="105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99"/>
    </row>
    <row r="356" spans="1:13">
      <c r="A356" s="102"/>
      <c r="B356" s="105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99"/>
    </row>
    <row r="357" spans="1:13">
      <c r="A357" s="102"/>
      <c r="B357" s="105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99"/>
    </row>
    <row r="358" spans="1:13">
      <c r="A358" s="102"/>
      <c r="B358" s="105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99"/>
    </row>
    <row r="359" spans="1:13">
      <c r="A359" s="102"/>
      <c r="B359" s="107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99"/>
    </row>
    <row r="360" spans="1:13">
      <c r="A360" s="102"/>
      <c r="B360" s="7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99"/>
    </row>
    <row r="361" spans="1:13">
      <c r="A361" s="102"/>
      <c r="B361" s="110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99"/>
    </row>
    <row r="362" spans="1:13">
      <c r="A362" s="102"/>
      <c r="B362" s="107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99"/>
    </row>
    <row r="363" spans="1:13">
      <c r="A363" s="102"/>
      <c r="B363" s="105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99"/>
    </row>
    <row r="364" spans="1:13">
      <c r="A364" s="102"/>
      <c r="B364" s="105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99"/>
    </row>
    <row r="365" spans="1:13">
      <c r="A365" s="102"/>
      <c r="B365" s="105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99"/>
    </row>
    <row r="366" spans="1:13">
      <c r="A366" s="102"/>
      <c r="B366" s="105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99"/>
    </row>
    <row r="367" spans="1:13">
      <c r="A367" s="102"/>
      <c r="B367" s="105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99"/>
    </row>
    <row r="368" spans="1:13">
      <c r="A368" s="102"/>
      <c r="B368" s="105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99"/>
    </row>
    <row r="369" spans="1:13">
      <c r="A369" s="102"/>
      <c r="B369" s="107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99"/>
    </row>
    <row r="370" spans="1:13">
      <c r="A370" s="7"/>
      <c r="B370" s="7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99"/>
    </row>
    <row r="371" spans="1:13"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99"/>
    </row>
    <row r="372" spans="1:13"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99"/>
    </row>
    <row r="373" spans="1:13"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99"/>
    </row>
    <row r="374" spans="1:13"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99"/>
    </row>
    <row r="375" spans="1:13"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99"/>
    </row>
    <row r="376" spans="1:13"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99"/>
    </row>
    <row r="377" spans="1:13"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99"/>
    </row>
    <row r="378" spans="1:13"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99"/>
    </row>
    <row r="379" spans="1:13"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99"/>
    </row>
    <row r="380" spans="1:13"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99"/>
    </row>
    <row r="381" spans="1:13"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99"/>
    </row>
    <row r="382" spans="1:13"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99"/>
    </row>
    <row r="383" spans="1:13"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99"/>
    </row>
    <row r="384" spans="1:13"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99"/>
    </row>
    <row r="385" spans="3:13"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99"/>
    </row>
    <row r="386" spans="3:13"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99"/>
    </row>
    <row r="387" spans="3:13"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99"/>
    </row>
    <row r="388" spans="3:13"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99"/>
    </row>
    <row r="389" spans="3:13"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99"/>
    </row>
    <row r="390" spans="3:13"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99"/>
    </row>
    <row r="391" spans="3:13"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99"/>
    </row>
    <row r="392" spans="3:13"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99"/>
    </row>
    <row r="393" spans="3:13"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99"/>
    </row>
    <row r="394" spans="3:13"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99"/>
    </row>
    <row r="395" spans="3:13"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99"/>
    </row>
    <row r="396" spans="3:13"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99"/>
    </row>
    <row r="397" spans="3:13">
      <c r="C397" s="99"/>
      <c r="D397" s="99"/>
      <c r="E397" s="99"/>
      <c r="F397" s="99"/>
      <c r="G397" s="99"/>
      <c r="H397" s="99"/>
      <c r="I397" s="99"/>
      <c r="J397" s="99"/>
      <c r="K397" s="99"/>
      <c r="L397" s="99"/>
      <c r="M397" s="99"/>
    </row>
    <row r="398" spans="3:13">
      <c r="C398" s="99"/>
      <c r="D398" s="99"/>
      <c r="E398" s="99"/>
      <c r="F398" s="99"/>
      <c r="G398" s="99"/>
      <c r="H398" s="99"/>
      <c r="I398" s="99"/>
      <c r="J398" s="99"/>
      <c r="K398" s="99"/>
      <c r="L398" s="99"/>
      <c r="M398" s="99"/>
    </row>
    <row r="399" spans="3:13">
      <c r="C399" s="99"/>
      <c r="D399" s="99"/>
      <c r="E399" s="99"/>
      <c r="F399" s="99"/>
      <c r="G399" s="99"/>
      <c r="H399" s="99"/>
      <c r="I399" s="99"/>
      <c r="J399" s="99"/>
      <c r="K399" s="99"/>
      <c r="L399" s="99"/>
      <c r="M399" s="99"/>
    </row>
    <row r="400" spans="3:13">
      <c r="C400" s="99"/>
      <c r="D400" s="99"/>
      <c r="E400" s="99"/>
      <c r="F400" s="99"/>
      <c r="G400" s="99"/>
      <c r="H400" s="99"/>
      <c r="I400" s="99"/>
      <c r="J400" s="99"/>
      <c r="K400" s="99"/>
      <c r="L400" s="99"/>
      <c r="M400" s="99"/>
    </row>
    <row r="401" spans="3:13">
      <c r="C401" s="99"/>
      <c r="D401" s="99"/>
      <c r="E401" s="99"/>
      <c r="F401" s="99"/>
      <c r="G401" s="99"/>
      <c r="H401" s="99"/>
      <c r="I401" s="99"/>
      <c r="J401" s="99"/>
      <c r="K401" s="99"/>
      <c r="L401" s="99"/>
      <c r="M401" s="99"/>
    </row>
    <row r="402" spans="3:13">
      <c r="C402" s="99"/>
      <c r="D402" s="99"/>
      <c r="E402" s="99"/>
      <c r="F402" s="99"/>
      <c r="G402" s="99"/>
      <c r="H402" s="99"/>
      <c r="I402" s="99"/>
      <c r="J402" s="99"/>
      <c r="K402" s="99"/>
      <c r="L402" s="99"/>
      <c r="M402" s="99"/>
    </row>
    <row r="403" spans="3:13">
      <c r="C403" s="99"/>
      <c r="D403" s="99"/>
      <c r="E403" s="99"/>
      <c r="F403" s="99"/>
      <c r="G403" s="99"/>
      <c r="H403" s="99"/>
      <c r="I403" s="99"/>
      <c r="J403" s="99"/>
      <c r="K403" s="99"/>
      <c r="L403" s="99"/>
      <c r="M403" s="99"/>
    </row>
    <row r="404" spans="3:13">
      <c r="C404" s="99"/>
      <c r="D404" s="99"/>
      <c r="E404" s="99"/>
      <c r="F404" s="99"/>
      <c r="G404" s="99"/>
      <c r="H404" s="99"/>
      <c r="I404" s="99"/>
      <c r="J404" s="99"/>
      <c r="K404" s="99"/>
      <c r="L404" s="99"/>
      <c r="M404" s="99"/>
    </row>
    <row r="405" spans="3:13">
      <c r="C405" s="99"/>
      <c r="D405" s="99"/>
      <c r="E405" s="99"/>
      <c r="F405" s="99"/>
      <c r="G405" s="99"/>
      <c r="H405" s="99"/>
      <c r="I405" s="99"/>
      <c r="J405" s="99"/>
      <c r="K405" s="99"/>
      <c r="L405" s="99"/>
      <c r="M405" s="99"/>
    </row>
    <row r="406" spans="3:13">
      <c r="C406" s="99"/>
      <c r="D406" s="99"/>
      <c r="E406" s="99"/>
      <c r="F406" s="99"/>
      <c r="G406" s="99"/>
      <c r="H406" s="99"/>
      <c r="I406" s="99"/>
      <c r="J406" s="99"/>
      <c r="K406" s="99"/>
      <c r="L406" s="99"/>
      <c r="M406" s="99"/>
    </row>
    <row r="407" spans="3:13">
      <c r="C407" s="99"/>
      <c r="D407" s="99"/>
      <c r="E407" s="99"/>
      <c r="F407" s="99"/>
      <c r="G407" s="99"/>
      <c r="H407" s="99"/>
      <c r="I407" s="99"/>
      <c r="J407" s="99"/>
      <c r="K407" s="99"/>
      <c r="L407" s="99"/>
      <c r="M407" s="99"/>
    </row>
    <row r="408" spans="3:13">
      <c r="C408" s="99"/>
      <c r="D408" s="99"/>
      <c r="E408" s="99"/>
      <c r="F408" s="99"/>
      <c r="G408" s="99"/>
      <c r="H408" s="99"/>
      <c r="I408" s="99"/>
      <c r="J408" s="99"/>
      <c r="K408" s="99"/>
      <c r="L408" s="99"/>
      <c r="M408" s="99"/>
    </row>
    <row r="409" spans="3:13">
      <c r="C409" s="99"/>
      <c r="D409" s="99"/>
      <c r="E409" s="99"/>
      <c r="F409" s="99"/>
      <c r="G409" s="99"/>
      <c r="H409" s="99"/>
      <c r="I409" s="99"/>
      <c r="J409" s="99"/>
      <c r="K409" s="99"/>
      <c r="L409" s="99"/>
      <c r="M409" s="99"/>
    </row>
    <row r="410" spans="3:13">
      <c r="C410" s="99"/>
      <c r="D410" s="99"/>
      <c r="E410" s="99"/>
      <c r="F410" s="99"/>
      <c r="G410" s="99"/>
      <c r="H410" s="99"/>
      <c r="I410" s="99"/>
      <c r="J410" s="99"/>
      <c r="K410" s="99"/>
      <c r="L410" s="99"/>
      <c r="M410" s="99"/>
    </row>
  </sheetData>
  <mergeCells count="2">
    <mergeCell ref="B1:I1"/>
    <mergeCell ref="B3:I3"/>
  </mergeCells>
  <pageMargins left="0.7" right="0.7" top="0.75" bottom="0.75" header="0.3" footer="0.3"/>
  <pageSetup paperSize="8" scale="71" orientation="portrait" r:id="rId1"/>
  <rowBreaks count="1" manualBreakCount="1">
    <brk id="227" max="6" man="1"/>
  </rowBreaks>
  <colBreaks count="1" manualBreakCount="1">
    <brk id="9" max="226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P115"/>
  <sheetViews>
    <sheetView tabSelected="1" view="pageBreakPreview" topLeftCell="A109" zoomScaleNormal="100" zoomScaleSheetLayoutView="100" workbookViewId="0">
      <selection activeCell="D114" sqref="D114"/>
    </sheetView>
  </sheetViews>
  <sheetFormatPr defaultRowHeight="14.4"/>
  <cols>
    <col min="1" max="1" width="8.109375" customWidth="1"/>
    <col min="2" max="2" width="41" customWidth="1"/>
    <col min="3" max="3" width="13.44140625" customWidth="1"/>
    <col min="4" max="4" width="12.6640625" customWidth="1"/>
    <col min="5" max="5" width="12.6640625" hidden="1" customWidth="1"/>
    <col min="6" max="6" width="15.33203125" hidden="1" customWidth="1"/>
    <col min="7" max="8" width="15.33203125" customWidth="1"/>
    <col min="9" max="9" width="15.33203125" hidden="1" customWidth="1"/>
    <col min="10" max="10" width="15.33203125" customWidth="1"/>
    <col min="11" max="11" width="15.33203125" hidden="1" customWidth="1"/>
    <col min="12" max="14" width="15.33203125" customWidth="1"/>
    <col min="15" max="16" width="10.109375" bestFit="1" customWidth="1"/>
    <col min="263" max="263" width="8.109375" customWidth="1"/>
    <col min="264" max="264" width="41" customWidth="1"/>
    <col min="265" max="265" width="23" customWidth="1"/>
    <col min="266" max="266" width="21.88671875" customWidth="1"/>
    <col min="267" max="267" width="20.33203125" customWidth="1"/>
    <col min="268" max="268" width="12.6640625" customWidth="1"/>
    <col min="519" max="519" width="8.109375" customWidth="1"/>
    <col min="520" max="520" width="41" customWidth="1"/>
    <col min="521" max="521" width="23" customWidth="1"/>
    <col min="522" max="522" width="21.88671875" customWidth="1"/>
    <col min="523" max="523" width="20.33203125" customWidth="1"/>
    <col min="524" max="524" width="12.6640625" customWidth="1"/>
    <col min="775" max="775" width="8.109375" customWidth="1"/>
    <col min="776" max="776" width="41" customWidth="1"/>
    <col min="777" max="777" width="23" customWidth="1"/>
    <col min="778" max="778" width="21.88671875" customWidth="1"/>
    <col min="779" max="779" width="20.33203125" customWidth="1"/>
    <col min="780" max="780" width="12.6640625" customWidth="1"/>
    <col min="1031" max="1031" width="8.109375" customWidth="1"/>
    <col min="1032" max="1032" width="41" customWidth="1"/>
    <col min="1033" max="1033" width="23" customWidth="1"/>
    <col min="1034" max="1034" width="21.88671875" customWidth="1"/>
    <col min="1035" max="1035" width="20.33203125" customWidth="1"/>
    <col min="1036" max="1036" width="12.6640625" customWidth="1"/>
    <col min="1287" max="1287" width="8.109375" customWidth="1"/>
    <col min="1288" max="1288" width="41" customWidth="1"/>
    <col min="1289" max="1289" width="23" customWidth="1"/>
    <col min="1290" max="1290" width="21.88671875" customWidth="1"/>
    <col min="1291" max="1291" width="20.33203125" customWidth="1"/>
    <col min="1292" max="1292" width="12.6640625" customWidth="1"/>
    <col min="1543" max="1543" width="8.109375" customWidth="1"/>
    <col min="1544" max="1544" width="41" customWidth="1"/>
    <col min="1545" max="1545" width="23" customWidth="1"/>
    <col min="1546" max="1546" width="21.88671875" customWidth="1"/>
    <col min="1547" max="1547" width="20.33203125" customWidth="1"/>
    <col min="1548" max="1548" width="12.6640625" customWidth="1"/>
    <col min="1799" max="1799" width="8.109375" customWidth="1"/>
    <col min="1800" max="1800" width="41" customWidth="1"/>
    <col min="1801" max="1801" width="23" customWidth="1"/>
    <col min="1802" max="1802" width="21.88671875" customWidth="1"/>
    <col min="1803" max="1803" width="20.33203125" customWidth="1"/>
    <col min="1804" max="1804" width="12.6640625" customWidth="1"/>
    <col min="2055" max="2055" width="8.109375" customWidth="1"/>
    <col min="2056" max="2056" width="41" customWidth="1"/>
    <col min="2057" max="2057" width="23" customWidth="1"/>
    <col min="2058" max="2058" width="21.88671875" customWidth="1"/>
    <col min="2059" max="2059" width="20.33203125" customWidth="1"/>
    <col min="2060" max="2060" width="12.6640625" customWidth="1"/>
    <col min="2311" max="2311" width="8.109375" customWidth="1"/>
    <col min="2312" max="2312" width="41" customWidth="1"/>
    <col min="2313" max="2313" width="23" customWidth="1"/>
    <col min="2314" max="2314" width="21.88671875" customWidth="1"/>
    <col min="2315" max="2315" width="20.33203125" customWidth="1"/>
    <col min="2316" max="2316" width="12.6640625" customWidth="1"/>
    <col min="2567" max="2567" width="8.109375" customWidth="1"/>
    <col min="2568" max="2568" width="41" customWidth="1"/>
    <col min="2569" max="2569" width="23" customWidth="1"/>
    <col min="2570" max="2570" width="21.88671875" customWidth="1"/>
    <col min="2571" max="2571" width="20.33203125" customWidth="1"/>
    <col min="2572" max="2572" width="12.6640625" customWidth="1"/>
    <col min="2823" max="2823" width="8.109375" customWidth="1"/>
    <col min="2824" max="2824" width="41" customWidth="1"/>
    <col min="2825" max="2825" width="23" customWidth="1"/>
    <col min="2826" max="2826" width="21.88671875" customWidth="1"/>
    <col min="2827" max="2827" width="20.33203125" customWidth="1"/>
    <col min="2828" max="2828" width="12.6640625" customWidth="1"/>
    <col min="3079" max="3079" width="8.109375" customWidth="1"/>
    <col min="3080" max="3080" width="41" customWidth="1"/>
    <col min="3081" max="3081" width="23" customWidth="1"/>
    <col min="3082" max="3082" width="21.88671875" customWidth="1"/>
    <col min="3083" max="3083" width="20.33203125" customWidth="1"/>
    <col min="3084" max="3084" width="12.6640625" customWidth="1"/>
    <col min="3335" max="3335" width="8.109375" customWidth="1"/>
    <col min="3336" max="3336" width="41" customWidth="1"/>
    <col min="3337" max="3337" width="23" customWidth="1"/>
    <col min="3338" max="3338" width="21.88671875" customWidth="1"/>
    <col min="3339" max="3339" width="20.33203125" customWidth="1"/>
    <col min="3340" max="3340" width="12.6640625" customWidth="1"/>
    <col min="3591" max="3591" width="8.109375" customWidth="1"/>
    <col min="3592" max="3592" width="41" customWidth="1"/>
    <col min="3593" max="3593" width="23" customWidth="1"/>
    <col min="3594" max="3594" width="21.88671875" customWidth="1"/>
    <col min="3595" max="3595" width="20.33203125" customWidth="1"/>
    <col min="3596" max="3596" width="12.6640625" customWidth="1"/>
    <col min="3847" max="3847" width="8.109375" customWidth="1"/>
    <col min="3848" max="3848" width="41" customWidth="1"/>
    <col min="3849" max="3849" width="23" customWidth="1"/>
    <col min="3850" max="3850" width="21.88671875" customWidth="1"/>
    <col min="3851" max="3851" width="20.33203125" customWidth="1"/>
    <col min="3852" max="3852" width="12.6640625" customWidth="1"/>
    <col min="4103" max="4103" width="8.109375" customWidth="1"/>
    <col min="4104" max="4104" width="41" customWidth="1"/>
    <col min="4105" max="4105" width="23" customWidth="1"/>
    <col min="4106" max="4106" width="21.88671875" customWidth="1"/>
    <col min="4107" max="4107" width="20.33203125" customWidth="1"/>
    <col min="4108" max="4108" width="12.6640625" customWidth="1"/>
    <col min="4359" max="4359" width="8.109375" customWidth="1"/>
    <col min="4360" max="4360" width="41" customWidth="1"/>
    <col min="4361" max="4361" width="23" customWidth="1"/>
    <col min="4362" max="4362" width="21.88671875" customWidth="1"/>
    <col min="4363" max="4363" width="20.33203125" customWidth="1"/>
    <col min="4364" max="4364" width="12.6640625" customWidth="1"/>
    <col min="4615" max="4615" width="8.109375" customWidth="1"/>
    <col min="4616" max="4616" width="41" customWidth="1"/>
    <col min="4617" max="4617" width="23" customWidth="1"/>
    <col min="4618" max="4618" width="21.88671875" customWidth="1"/>
    <col min="4619" max="4619" width="20.33203125" customWidth="1"/>
    <col min="4620" max="4620" width="12.6640625" customWidth="1"/>
    <col min="4871" max="4871" width="8.109375" customWidth="1"/>
    <col min="4872" max="4872" width="41" customWidth="1"/>
    <col min="4873" max="4873" width="23" customWidth="1"/>
    <col min="4874" max="4874" width="21.88671875" customWidth="1"/>
    <col min="4875" max="4875" width="20.33203125" customWidth="1"/>
    <col min="4876" max="4876" width="12.6640625" customWidth="1"/>
    <col min="5127" max="5127" width="8.109375" customWidth="1"/>
    <col min="5128" max="5128" width="41" customWidth="1"/>
    <col min="5129" max="5129" width="23" customWidth="1"/>
    <col min="5130" max="5130" width="21.88671875" customWidth="1"/>
    <col min="5131" max="5131" width="20.33203125" customWidth="1"/>
    <col min="5132" max="5132" width="12.6640625" customWidth="1"/>
    <col min="5383" max="5383" width="8.109375" customWidth="1"/>
    <col min="5384" max="5384" width="41" customWidth="1"/>
    <col min="5385" max="5385" width="23" customWidth="1"/>
    <col min="5386" max="5386" width="21.88671875" customWidth="1"/>
    <col min="5387" max="5387" width="20.33203125" customWidth="1"/>
    <col min="5388" max="5388" width="12.6640625" customWidth="1"/>
    <col min="5639" max="5639" width="8.109375" customWidth="1"/>
    <col min="5640" max="5640" width="41" customWidth="1"/>
    <col min="5641" max="5641" width="23" customWidth="1"/>
    <col min="5642" max="5642" width="21.88671875" customWidth="1"/>
    <col min="5643" max="5643" width="20.33203125" customWidth="1"/>
    <col min="5644" max="5644" width="12.6640625" customWidth="1"/>
    <col min="5895" max="5895" width="8.109375" customWidth="1"/>
    <col min="5896" max="5896" width="41" customWidth="1"/>
    <col min="5897" max="5897" width="23" customWidth="1"/>
    <col min="5898" max="5898" width="21.88671875" customWidth="1"/>
    <col min="5899" max="5899" width="20.33203125" customWidth="1"/>
    <col min="5900" max="5900" width="12.6640625" customWidth="1"/>
    <col min="6151" max="6151" width="8.109375" customWidth="1"/>
    <col min="6152" max="6152" width="41" customWidth="1"/>
    <col min="6153" max="6153" width="23" customWidth="1"/>
    <col min="6154" max="6154" width="21.88671875" customWidth="1"/>
    <col min="6155" max="6155" width="20.33203125" customWidth="1"/>
    <col min="6156" max="6156" width="12.6640625" customWidth="1"/>
    <col min="6407" max="6407" width="8.109375" customWidth="1"/>
    <col min="6408" max="6408" width="41" customWidth="1"/>
    <col min="6409" max="6409" width="23" customWidth="1"/>
    <col min="6410" max="6410" width="21.88671875" customWidth="1"/>
    <col min="6411" max="6411" width="20.33203125" customWidth="1"/>
    <col min="6412" max="6412" width="12.6640625" customWidth="1"/>
    <col min="6663" max="6663" width="8.109375" customWidth="1"/>
    <col min="6664" max="6664" width="41" customWidth="1"/>
    <col min="6665" max="6665" width="23" customWidth="1"/>
    <col min="6666" max="6666" width="21.88671875" customWidth="1"/>
    <col min="6667" max="6667" width="20.33203125" customWidth="1"/>
    <col min="6668" max="6668" width="12.6640625" customWidth="1"/>
    <col min="6919" max="6919" width="8.109375" customWidth="1"/>
    <col min="6920" max="6920" width="41" customWidth="1"/>
    <col min="6921" max="6921" width="23" customWidth="1"/>
    <col min="6922" max="6922" width="21.88671875" customWidth="1"/>
    <col min="6923" max="6923" width="20.33203125" customWidth="1"/>
    <col min="6924" max="6924" width="12.6640625" customWidth="1"/>
    <col min="7175" max="7175" width="8.109375" customWidth="1"/>
    <col min="7176" max="7176" width="41" customWidth="1"/>
    <col min="7177" max="7177" width="23" customWidth="1"/>
    <col min="7178" max="7178" width="21.88671875" customWidth="1"/>
    <col min="7179" max="7179" width="20.33203125" customWidth="1"/>
    <col min="7180" max="7180" width="12.6640625" customWidth="1"/>
    <col min="7431" max="7431" width="8.109375" customWidth="1"/>
    <col min="7432" max="7432" width="41" customWidth="1"/>
    <col min="7433" max="7433" width="23" customWidth="1"/>
    <col min="7434" max="7434" width="21.88671875" customWidth="1"/>
    <col min="7435" max="7435" width="20.33203125" customWidth="1"/>
    <col min="7436" max="7436" width="12.6640625" customWidth="1"/>
    <col min="7687" max="7687" width="8.109375" customWidth="1"/>
    <col min="7688" max="7688" width="41" customWidth="1"/>
    <col min="7689" max="7689" width="23" customWidth="1"/>
    <col min="7690" max="7690" width="21.88671875" customWidth="1"/>
    <col min="7691" max="7691" width="20.33203125" customWidth="1"/>
    <col min="7692" max="7692" width="12.6640625" customWidth="1"/>
    <col min="7943" max="7943" width="8.109375" customWidth="1"/>
    <col min="7944" max="7944" width="41" customWidth="1"/>
    <col min="7945" max="7945" width="23" customWidth="1"/>
    <col min="7946" max="7946" width="21.88671875" customWidth="1"/>
    <col min="7947" max="7947" width="20.33203125" customWidth="1"/>
    <col min="7948" max="7948" width="12.6640625" customWidth="1"/>
    <col min="8199" max="8199" width="8.109375" customWidth="1"/>
    <col min="8200" max="8200" width="41" customWidth="1"/>
    <col min="8201" max="8201" width="23" customWidth="1"/>
    <col min="8202" max="8202" width="21.88671875" customWidth="1"/>
    <col min="8203" max="8203" width="20.33203125" customWidth="1"/>
    <col min="8204" max="8204" width="12.6640625" customWidth="1"/>
    <col min="8455" max="8455" width="8.109375" customWidth="1"/>
    <col min="8456" max="8456" width="41" customWidth="1"/>
    <col min="8457" max="8457" width="23" customWidth="1"/>
    <col min="8458" max="8458" width="21.88671875" customWidth="1"/>
    <col min="8459" max="8459" width="20.33203125" customWidth="1"/>
    <col min="8460" max="8460" width="12.6640625" customWidth="1"/>
    <col min="8711" max="8711" width="8.109375" customWidth="1"/>
    <col min="8712" max="8712" width="41" customWidth="1"/>
    <col min="8713" max="8713" width="23" customWidth="1"/>
    <col min="8714" max="8714" width="21.88671875" customWidth="1"/>
    <col min="8715" max="8715" width="20.33203125" customWidth="1"/>
    <col min="8716" max="8716" width="12.6640625" customWidth="1"/>
    <col min="8967" max="8967" width="8.109375" customWidth="1"/>
    <col min="8968" max="8968" width="41" customWidth="1"/>
    <col min="8969" max="8969" width="23" customWidth="1"/>
    <col min="8970" max="8970" width="21.88671875" customWidth="1"/>
    <col min="8971" max="8971" width="20.33203125" customWidth="1"/>
    <col min="8972" max="8972" width="12.6640625" customWidth="1"/>
    <col min="9223" max="9223" width="8.109375" customWidth="1"/>
    <col min="9224" max="9224" width="41" customWidth="1"/>
    <col min="9225" max="9225" width="23" customWidth="1"/>
    <col min="9226" max="9226" width="21.88671875" customWidth="1"/>
    <col min="9227" max="9227" width="20.33203125" customWidth="1"/>
    <col min="9228" max="9228" width="12.6640625" customWidth="1"/>
    <col min="9479" max="9479" width="8.109375" customWidth="1"/>
    <col min="9480" max="9480" width="41" customWidth="1"/>
    <col min="9481" max="9481" width="23" customWidth="1"/>
    <col min="9482" max="9482" width="21.88671875" customWidth="1"/>
    <col min="9483" max="9483" width="20.33203125" customWidth="1"/>
    <col min="9484" max="9484" width="12.6640625" customWidth="1"/>
    <col min="9735" max="9735" width="8.109375" customWidth="1"/>
    <col min="9736" max="9736" width="41" customWidth="1"/>
    <col min="9737" max="9737" width="23" customWidth="1"/>
    <col min="9738" max="9738" width="21.88671875" customWidth="1"/>
    <col min="9739" max="9739" width="20.33203125" customWidth="1"/>
    <col min="9740" max="9740" width="12.6640625" customWidth="1"/>
    <col min="9991" max="9991" width="8.109375" customWidth="1"/>
    <col min="9992" max="9992" width="41" customWidth="1"/>
    <col min="9993" max="9993" width="23" customWidth="1"/>
    <col min="9994" max="9994" width="21.88671875" customWidth="1"/>
    <col min="9995" max="9995" width="20.33203125" customWidth="1"/>
    <col min="9996" max="9996" width="12.6640625" customWidth="1"/>
    <col min="10247" max="10247" width="8.109375" customWidth="1"/>
    <col min="10248" max="10248" width="41" customWidth="1"/>
    <col min="10249" max="10249" width="23" customWidth="1"/>
    <col min="10250" max="10250" width="21.88671875" customWidth="1"/>
    <col min="10251" max="10251" width="20.33203125" customWidth="1"/>
    <col min="10252" max="10252" width="12.6640625" customWidth="1"/>
    <col min="10503" max="10503" width="8.109375" customWidth="1"/>
    <col min="10504" max="10504" width="41" customWidth="1"/>
    <col min="10505" max="10505" width="23" customWidth="1"/>
    <col min="10506" max="10506" width="21.88671875" customWidth="1"/>
    <col min="10507" max="10507" width="20.33203125" customWidth="1"/>
    <col min="10508" max="10508" width="12.6640625" customWidth="1"/>
    <col min="10759" max="10759" width="8.109375" customWidth="1"/>
    <col min="10760" max="10760" width="41" customWidth="1"/>
    <col min="10761" max="10761" width="23" customWidth="1"/>
    <col min="10762" max="10762" width="21.88671875" customWidth="1"/>
    <col min="10763" max="10763" width="20.33203125" customWidth="1"/>
    <col min="10764" max="10764" width="12.6640625" customWidth="1"/>
    <col min="11015" max="11015" width="8.109375" customWidth="1"/>
    <col min="11016" max="11016" width="41" customWidth="1"/>
    <col min="11017" max="11017" width="23" customWidth="1"/>
    <col min="11018" max="11018" width="21.88671875" customWidth="1"/>
    <col min="11019" max="11019" width="20.33203125" customWidth="1"/>
    <col min="11020" max="11020" width="12.6640625" customWidth="1"/>
    <col min="11271" max="11271" width="8.109375" customWidth="1"/>
    <col min="11272" max="11272" width="41" customWidth="1"/>
    <col min="11273" max="11273" width="23" customWidth="1"/>
    <col min="11274" max="11274" width="21.88671875" customWidth="1"/>
    <col min="11275" max="11275" width="20.33203125" customWidth="1"/>
    <col min="11276" max="11276" width="12.6640625" customWidth="1"/>
    <col min="11527" max="11527" width="8.109375" customWidth="1"/>
    <col min="11528" max="11528" width="41" customWidth="1"/>
    <col min="11529" max="11529" width="23" customWidth="1"/>
    <col min="11530" max="11530" width="21.88671875" customWidth="1"/>
    <col min="11531" max="11531" width="20.33203125" customWidth="1"/>
    <col min="11532" max="11532" width="12.6640625" customWidth="1"/>
    <col min="11783" max="11783" width="8.109375" customWidth="1"/>
    <col min="11784" max="11784" width="41" customWidth="1"/>
    <col min="11785" max="11785" width="23" customWidth="1"/>
    <col min="11786" max="11786" width="21.88671875" customWidth="1"/>
    <col min="11787" max="11787" width="20.33203125" customWidth="1"/>
    <col min="11788" max="11788" width="12.6640625" customWidth="1"/>
    <col min="12039" max="12039" width="8.109375" customWidth="1"/>
    <col min="12040" max="12040" width="41" customWidth="1"/>
    <col min="12041" max="12041" width="23" customWidth="1"/>
    <col min="12042" max="12042" width="21.88671875" customWidth="1"/>
    <col min="12043" max="12043" width="20.33203125" customWidth="1"/>
    <col min="12044" max="12044" width="12.6640625" customWidth="1"/>
    <col min="12295" max="12295" width="8.109375" customWidth="1"/>
    <col min="12296" max="12296" width="41" customWidth="1"/>
    <col min="12297" max="12297" width="23" customWidth="1"/>
    <col min="12298" max="12298" width="21.88671875" customWidth="1"/>
    <col min="12299" max="12299" width="20.33203125" customWidth="1"/>
    <col min="12300" max="12300" width="12.6640625" customWidth="1"/>
    <col min="12551" max="12551" width="8.109375" customWidth="1"/>
    <col min="12552" max="12552" width="41" customWidth="1"/>
    <col min="12553" max="12553" width="23" customWidth="1"/>
    <col min="12554" max="12554" width="21.88671875" customWidth="1"/>
    <col min="12555" max="12555" width="20.33203125" customWidth="1"/>
    <col min="12556" max="12556" width="12.6640625" customWidth="1"/>
    <col min="12807" max="12807" width="8.109375" customWidth="1"/>
    <col min="12808" max="12808" width="41" customWidth="1"/>
    <col min="12809" max="12809" width="23" customWidth="1"/>
    <col min="12810" max="12810" width="21.88671875" customWidth="1"/>
    <col min="12811" max="12811" width="20.33203125" customWidth="1"/>
    <col min="12812" max="12812" width="12.6640625" customWidth="1"/>
    <col min="13063" max="13063" width="8.109375" customWidth="1"/>
    <col min="13064" max="13064" width="41" customWidth="1"/>
    <col min="13065" max="13065" width="23" customWidth="1"/>
    <col min="13066" max="13066" width="21.88671875" customWidth="1"/>
    <col min="13067" max="13067" width="20.33203125" customWidth="1"/>
    <col min="13068" max="13068" width="12.6640625" customWidth="1"/>
    <col min="13319" max="13319" width="8.109375" customWidth="1"/>
    <col min="13320" max="13320" width="41" customWidth="1"/>
    <col min="13321" max="13321" width="23" customWidth="1"/>
    <col min="13322" max="13322" width="21.88671875" customWidth="1"/>
    <col min="13323" max="13323" width="20.33203125" customWidth="1"/>
    <col min="13324" max="13324" width="12.6640625" customWidth="1"/>
    <col min="13575" max="13575" width="8.109375" customWidth="1"/>
    <col min="13576" max="13576" width="41" customWidth="1"/>
    <col min="13577" max="13577" width="23" customWidth="1"/>
    <col min="13578" max="13578" width="21.88671875" customWidth="1"/>
    <col min="13579" max="13579" width="20.33203125" customWidth="1"/>
    <col min="13580" max="13580" width="12.6640625" customWidth="1"/>
    <col min="13831" max="13831" width="8.109375" customWidth="1"/>
    <col min="13832" max="13832" width="41" customWidth="1"/>
    <col min="13833" max="13833" width="23" customWidth="1"/>
    <col min="13834" max="13834" width="21.88671875" customWidth="1"/>
    <col min="13835" max="13835" width="20.33203125" customWidth="1"/>
    <col min="13836" max="13836" width="12.6640625" customWidth="1"/>
    <col min="14087" max="14087" width="8.109375" customWidth="1"/>
    <col min="14088" max="14088" width="41" customWidth="1"/>
    <col min="14089" max="14089" width="23" customWidth="1"/>
    <col min="14090" max="14090" width="21.88671875" customWidth="1"/>
    <col min="14091" max="14091" width="20.33203125" customWidth="1"/>
    <col min="14092" max="14092" width="12.6640625" customWidth="1"/>
    <col min="14343" max="14343" width="8.109375" customWidth="1"/>
    <col min="14344" max="14344" width="41" customWidth="1"/>
    <col min="14345" max="14345" width="23" customWidth="1"/>
    <col min="14346" max="14346" width="21.88671875" customWidth="1"/>
    <col min="14347" max="14347" width="20.33203125" customWidth="1"/>
    <col min="14348" max="14348" width="12.6640625" customWidth="1"/>
    <col min="14599" max="14599" width="8.109375" customWidth="1"/>
    <col min="14600" max="14600" width="41" customWidth="1"/>
    <col min="14601" max="14601" width="23" customWidth="1"/>
    <col min="14602" max="14602" width="21.88671875" customWidth="1"/>
    <col min="14603" max="14603" width="20.33203125" customWidth="1"/>
    <col min="14604" max="14604" width="12.6640625" customWidth="1"/>
    <col min="14855" max="14855" width="8.109375" customWidth="1"/>
    <col min="14856" max="14856" width="41" customWidth="1"/>
    <col min="14857" max="14857" width="23" customWidth="1"/>
    <col min="14858" max="14858" width="21.88671875" customWidth="1"/>
    <col min="14859" max="14859" width="20.33203125" customWidth="1"/>
    <col min="14860" max="14860" width="12.6640625" customWidth="1"/>
    <col min="15111" max="15111" width="8.109375" customWidth="1"/>
    <col min="15112" max="15112" width="41" customWidth="1"/>
    <col min="15113" max="15113" width="23" customWidth="1"/>
    <col min="15114" max="15114" width="21.88671875" customWidth="1"/>
    <col min="15115" max="15115" width="20.33203125" customWidth="1"/>
    <col min="15116" max="15116" width="12.6640625" customWidth="1"/>
    <col min="15367" max="15367" width="8.109375" customWidth="1"/>
    <col min="15368" max="15368" width="41" customWidth="1"/>
    <col min="15369" max="15369" width="23" customWidth="1"/>
    <col min="15370" max="15370" width="21.88671875" customWidth="1"/>
    <col min="15371" max="15371" width="20.33203125" customWidth="1"/>
    <col min="15372" max="15372" width="12.6640625" customWidth="1"/>
    <col min="15623" max="15623" width="8.109375" customWidth="1"/>
    <col min="15624" max="15624" width="41" customWidth="1"/>
    <col min="15625" max="15625" width="23" customWidth="1"/>
    <col min="15626" max="15626" width="21.88671875" customWidth="1"/>
    <col min="15627" max="15627" width="20.33203125" customWidth="1"/>
    <col min="15628" max="15628" width="12.6640625" customWidth="1"/>
    <col min="15879" max="15879" width="8.109375" customWidth="1"/>
    <col min="15880" max="15880" width="41" customWidth="1"/>
    <col min="15881" max="15881" width="23" customWidth="1"/>
    <col min="15882" max="15882" width="21.88671875" customWidth="1"/>
    <col min="15883" max="15883" width="20.33203125" customWidth="1"/>
    <col min="15884" max="15884" width="12.6640625" customWidth="1"/>
    <col min="16135" max="16135" width="8.109375" customWidth="1"/>
    <col min="16136" max="16136" width="41" customWidth="1"/>
    <col min="16137" max="16137" width="23" customWidth="1"/>
    <col min="16138" max="16138" width="21.88671875" customWidth="1"/>
    <col min="16139" max="16139" width="20.33203125" customWidth="1"/>
    <col min="16140" max="16140" width="12.6640625" customWidth="1"/>
  </cols>
  <sheetData>
    <row r="1" spans="1:14" ht="25.2" customHeight="1">
      <c r="A1" s="474" t="s">
        <v>525</v>
      </c>
      <c r="B1" s="474"/>
      <c r="C1" s="474"/>
      <c r="D1" s="474"/>
      <c r="E1" s="474"/>
      <c r="F1" s="467"/>
      <c r="G1" s="467"/>
      <c r="H1" s="467"/>
      <c r="I1" s="467"/>
      <c r="J1" s="467"/>
      <c r="K1" s="467"/>
      <c r="L1" s="467"/>
      <c r="M1" s="467"/>
      <c r="N1" s="467"/>
    </row>
    <row r="2" spans="1:14" ht="25.2" customHeight="1">
      <c r="A2" s="471" t="s">
        <v>448</v>
      </c>
      <c r="B2" s="472"/>
      <c r="C2" s="472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25"/>
    </row>
    <row r="3" spans="1:14" ht="66">
      <c r="A3" s="161"/>
      <c r="B3" s="216" t="s">
        <v>41</v>
      </c>
      <c r="C3" s="338" t="s">
        <v>432</v>
      </c>
      <c r="D3" s="338" t="s">
        <v>416</v>
      </c>
      <c r="E3" s="338" t="s">
        <v>362</v>
      </c>
      <c r="F3" s="349" t="s">
        <v>429</v>
      </c>
      <c r="G3" s="338" t="s">
        <v>506</v>
      </c>
      <c r="H3" s="338" t="s">
        <v>428</v>
      </c>
      <c r="I3" s="338" t="s">
        <v>498</v>
      </c>
      <c r="J3" s="338" t="s">
        <v>513</v>
      </c>
      <c r="K3" s="338" t="s">
        <v>500</v>
      </c>
      <c r="L3" s="338" t="s">
        <v>514</v>
      </c>
      <c r="M3" s="338" t="s">
        <v>516</v>
      </c>
      <c r="N3" s="338" t="s">
        <v>519</v>
      </c>
    </row>
    <row r="4" spans="1:14" ht="15.6">
      <c r="A4" s="161"/>
      <c r="B4" s="161"/>
      <c r="C4" s="161" t="s">
        <v>319</v>
      </c>
      <c r="D4" s="161" t="s">
        <v>241</v>
      </c>
      <c r="E4" s="161" t="s">
        <v>264</v>
      </c>
      <c r="F4" s="355" t="s">
        <v>264</v>
      </c>
      <c r="G4" s="161" t="s">
        <v>264</v>
      </c>
      <c r="H4" s="161" t="s">
        <v>265</v>
      </c>
      <c r="I4" s="161" t="s">
        <v>265</v>
      </c>
      <c r="J4" s="161" t="s">
        <v>265</v>
      </c>
      <c r="K4" s="161" t="s">
        <v>265</v>
      </c>
      <c r="L4" s="161" t="s">
        <v>265</v>
      </c>
      <c r="M4" s="161" t="s">
        <v>265</v>
      </c>
      <c r="N4" s="161" t="s">
        <v>265</v>
      </c>
    </row>
    <row r="5" spans="1:14" ht="15.6">
      <c r="A5" s="161">
        <v>1</v>
      </c>
      <c r="B5" s="161">
        <v>2</v>
      </c>
      <c r="C5" s="161">
        <v>3</v>
      </c>
      <c r="D5" s="161">
        <v>4</v>
      </c>
      <c r="E5" s="161">
        <v>7</v>
      </c>
      <c r="F5" s="355">
        <v>9</v>
      </c>
      <c r="G5" s="161">
        <v>5</v>
      </c>
      <c r="H5" s="161">
        <v>6</v>
      </c>
      <c r="I5" s="161"/>
      <c r="J5" s="161">
        <v>7</v>
      </c>
      <c r="K5" s="161"/>
      <c r="L5" s="161">
        <v>8</v>
      </c>
      <c r="M5" s="161">
        <v>9</v>
      </c>
      <c r="N5" s="161">
        <v>10</v>
      </c>
    </row>
    <row r="6" spans="1:14" ht="31.2">
      <c r="A6" s="162">
        <v>1</v>
      </c>
      <c r="B6" s="223" t="s">
        <v>273</v>
      </c>
      <c r="C6" s="224">
        <v>1907214</v>
      </c>
      <c r="D6" s="224">
        <v>1900001</v>
      </c>
      <c r="E6" s="224">
        <v>1920000</v>
      </c>
      <c r="F6" s="347">
        <v>1920000</v>
      </c>
      <c r="G6" s="224">
        <v>1920000</v>
      </c>
      <c r="H6" s="224">
        <v>2052000</v>
      </c>
      <c r="I6" s="224">
        <v>504000</v>
      </c>
      <c r="J6" s="224">
        <v>2052000</v>
      </c>
      <c r="K6" s="224">
        <v>1020000</v>
      </c>
      <c r="L6" s="224">
        <v>2052000</v>
      </c>
      <c r="M6" s="224">
        <v>2052000</v>
      </c>
      <c r="N6" s="224">
        <v>2052000</v>
      </c>
    </row>
    <row r="7" spans="1:14" ht="15.6">
      <c r="A7" s="162">
        <v>2</v>
      </c>
      <c r="B7" s="223" t="s">
        <v>274</v>
      </c>
      <c r="C7" s="224">
        <v>8000</v>
      </c>
      <c r="D7" s="224">
        <v>0</v>
      </c>
      <c r="E7" s="224">
        <v>0</v>
      </c>
      <c r="F7" s="347">
        <v>0</v>
      </c>
      <c r="G7" s="224">
        <v>0</v>
      </c>
      <c r="H7" s="224">
        <v>0</v>
      </c>
      <c r="I7" s="224">
        <v>0</v>
      </c>
      <c r="J7" s="224">
        <v>0</v>
      </c>
      <c r="K7" s="224">
        <v>0</v>
      </c>
      <c r="L7" s="224">
        <v>0</v>
      </c>
      <c r="M7" s="224">
        <v>0</v>
      </c>
      <c r="N7" s="224">
        <v>0</v>
      </c>
    </row>
    <row r="8" spans="1:14" ht="31.2">
      <c r="A8" s="162">
        <v>3</v>
      </c>
      <c r="B8" s="223" t="s">
        <v>275</v>
      </c>
      <c r="C8" s="224">
        <v>41800</v>
      </c>
      <c r="D8" s="224">
        <v>27800</v>
      </c>
      <c r="E8" s="224">
        <v>2200</v>
      </c>
      <c r="F8" s="347">
        <v>26400</v>
      </c>
      <c r="G8" s="224">
        <v>26400</v>
      </c>
      <c r="H8" s="224">
        <v>17600</v>
      </c>
      <c r="I8" s="224">
        <v>5000</v>
      </c>
      <c r="J8" s="224">
        <v>17600</v>
      </c>
      <c r="K8" s="224">
        <v>9200</v>
      </c>
      <c r="L8" s="224">
        <v>17600</v>
      </c>
      <c r="M8" s="224">
        <v>17600</v>
      </c>
      <c r="N8" s="224">
        <v>17600</v>
      </c>
    </row>
    <row r="9" spans="1:14" ht="31.2">
      <c r="A9" s="162">
        <v>4</v>
      </c>
      <c r="B9" s="223" t="s">
        <v>276</v>
      </c>
      <c r="C9" s="224">
        <v>1957014</v>
      </c>
      <c r="D9" s="224">
        <f t="shared" ref="D9:N9" si="0">SUM(D6:D8)</f>
        <v>1927801</v>
      </c>
      <c r="E9" s="224">
        <f t="shared" si="0"/>
        <v>1922200</v>
      </c>
      <c r="F9" s="347">
        <f t="shared" si="0"/>
        <v>1946400</v>
      </c>
      <c r="G9" s="224">
        <f t="shared" si="0"/>
        <v>1946400</v>
      </c>
      <c r="H9" s="224">
        <f t="shared" si="0"/>
        <v>2069600</v>
      </c>
      <c r="I9" s="224">
        <f t="shared" si="0"/>
        <v>509000</v>
      </c>
      <c r="J9" s="224">
        <f t="shared" si="0"/>
        <v>2069600</v>
      </c>
      <c r="K9" s="224">
        <f t="shared" si="0"/>
        <v>1029200</v>
      </c>
      <c r="L9" s="224">
        <f t="shared" si="0"/>
        <v>2069600</v>
      </c>
      <c r="M9" s="224">
        <f t="shared" si="0"/>
        <v>2069600</v>
      </c>
      <c r="N9" s="224">
        <f t="shared" si="0"/>
        <v>2069600</v>
      </c>
    </row>
    <row r="10" spans="1:14" ht="24.75" customHeight="1">
      <c r="A10" s="162">
        <v>5</v>
      </c>
      <c r="B10" s="223" t="s">
        <v>277</v>
      </c>
      <c r="C10" s="224">
        <v>2200252</v>
      </c>
      <c r="D10" s="224">
        <v>2306448</v>
      </c>
      <c r="E10" s="224">
        <v>2306448</v>
      </c>
      <c r="F10" s="347">
        <v>2306448</v>
      </c>
      <c r="G10" s="224">
        <v>2299325</v>
      </c>
      <c r="H10" s="224">
        <v>2307424</v>
      </c>
      <c r="I10" s="224">
        <v>577354</v>
      </c>
      <c r="J10" s="224">
        <v>2307424</v>
      </c>
      <c r="K10" s="224">
        <v>1154044</v>
      </c>
      <c r="L10" s="224">
        <v>2307424</v>
      </c>
      <c r="M10" s="224">
        <v>2307424</v>
      </c>
      <c r="N10" s="224">
        <v>2307424</v>
      </c>
    </row>
    <row r="11" spans="1:14" ht="46.8">
      <c r="A11" s="162">
        <v>6</v>
      </c>
      <c r="B11" s="223" t="s">
        <v>278</v>
      </c>
      <c r="C11" s="224">
        <v>360000</v>
      </c>
      <c r="D11" s="224">
        <v>538265</v>
      </c>
      <c r="E11" s="224">
        <v>360000</v>
      </c>
      <c r="F11" s="347">
        <v>360000</v>
      </c>
      <c r="G11" s="224">
        <v>360000</v>
      </c>
      <c r="H11" s="224">
        <v>360000</v>
      </c>
      <c r="I11" s="224">
        <v>90000</v>
      </c>
      <c r="J11" s="224">
        <v>610000</v>
      </c>
      <c r="K11" s="224">
        <v>245775</v>
      </c>
      <c r="L11" s="224">
        <v>610000</v>
      </c>
      <c r="M11" s="224">
        <v>614000</v>
      </c>
      <c r="N11" s="224">
        <v>614000</v>
      </c>
    </row>
    <row r="12" spans="1:14" ht="15.6">
      <c r="A12" s="162"/>
      <c r="B12" s="223" t="s">
        <v>517</v>
      </c>
      <c r="C12" s="224"/>
      <c r="D12" s="224"/>
      <c r="E12" s="224"/>
      <c r="F12" s="347"/>
      <c r="G12" s="347"/>
      <c r="H12" s="224"/>
      <c r="I12" s="224"/>
      <c r="J12" s="224"/>
      <c r="K12" s="224"/>
      <c r="L12" s="224"/>
      <c r="M12" s="224"/>
      <c r="N12" s="224">
        <v>157055</v>
      </c>
    </row>
    <row r="13" spans="1:14" ht="21" customHeight="1">
      <c r="A13" s="162">
        <v>7</v>
      </c>
      <c r="B13" s="223" t="s">
        <v>324</v>
      </c>
      <c r="C13" s="224">
        <v>2560252</v>
      </c>
      <c r="D13" s="224">
        <f t="shared" ref="D13:F13" si="1">SUM(D10:D11)</f>
        <v>2844713</v>
      </c>
      <c r="E13" s="224">
        <f t="shared" si="1"/>
        <v>2666448</v>
      </c>
      <c r="F13" s="347">
        <f t="shared" si="1"/>
        <v>2666448</v>
      </c>
      <c r="G13" s="347">
        <f>SUM(G10:G11)</f>
        <v>2659325</v>
      </c>
      <c r="H13" s="224">
        <f>SUM(H10:H11)</f>
        <v>2667424</v>
      </c>
      <c r="I13" s="224">
        <f>SUM(I10:I11)</f>
        <v>667354</v>
      </c>
      <c r="J13" s="224">
        <f>SUM(J10:J11)</f>
        <v>2917424</v>
      </c>
      <c r="K13" s="224">
        <f>SUM(K10:K11)</f>
        <v>1399819</v>
      </c>
      <c r="L13" s="224">
        <v>2917424</v>
      </c>
      <c r="M13" s="224">
        <v>2921424</v>
      </c>
      <c r="N13" s="224">
        <f>SUM(N10:N12)</f>
        <v>3078479</v>
      </c>
    </row>
    <row r="14" spans="1:14" ht="26.25" customHeight="1">
      <c r="A14" s="162">
        <v>8</v>
      </c>
      <c r="B14" s="225" t="s">
        <v>437</v>
      </c>
      <c r="C14" s="226">
        <v>4517266</v>
      </c>
      <c r="D14" s="226">
        <f t="shared" ref="D14:E14" si="2">SUM(D9,D13)</f>
        <v>4772514</v>
      </c>
      <c r="E14" s="226">
        <f t="shared" si="2"/>
        <v>4588648</v>
      </c>
      <c r="F14" s="356">
        <f t="shared" ref="F14:N14" si="3">SUM(F9,F13)</f>
        <v>4612848</v>
      </c>
      <c r="G14" s="356">
        <f t="shared" si="3"/>
        <v>4605725</v>
      </c>
      <c r="H14" s="226">
        <f t="shared" si="3"/>
        <v>4737024</v>
      </c>
      <c r="I14" s="226">
        <f t="shared" si="3"/>
        <v>1176354</v>
      </c>
      <c r="J14" s="226">
        <f t="shared" si="3"/>
        <v>4987024</v>
      </c>
      <c r="K14" s="226">
        <f t="shared" si="3"/>
        <v>2429019</v>
      </c>
      <c r="L14" s="226">
        <f t="shared" si="3"/>
        <v>4987024</v>
      </c>
      <c r="M14" s="226">
        <f t="shared" si="3"/>
        <v>4991024</v>
      </c>
      <c r="N14" s="226">
        <f t="shared" si="3"/>
        <v>5148079</v>
      </c>
    </row>
    <row r="15" spans="1:14" ht="31.2">
      <c r="A15" s="162">
        <v>9</v>
      </c>
      <c r="B15" s="225" t="s">
        <v>325</v>
      </c>
      <c r="C15" s="226">
        <v>974326</v>
      </c>
      <c r="D15" s="226">
        <v>937020</v>
      </c>
      <c r="E15" s="226">
        <f>SUM(E16,E17,E18)</f>
        <v>890000</v>
      </c>
      <c r="F15" s="356">
        <f>SUM(F16,F17,F18)</f>
        <v>890000</v>
      </c>
      <c r="G15" s="356">
        <f>SUM(G16,G17,G18)</f>
        <v>853113</v>
      </c>
      <c r="H15" s="226">
        <f>SUM(H16,H17,H18)</f>
        <v>822688</v>
      </c>
      <c r="I15" s="226">
        <v>204289</v>
      </c>
      <c r="J15" s="226">
        <v>822688</v>
      </c>
      <c r="K15" s="226">
        <v>420780</v>
      </c>
      <c r="L15" s="226">
        <v>822688</v>
      </c>
      <c r="M15" s="226">
        <v>822688</v>
      </c>
      <c r="N15" s="226">
        <v>822688</v>
      </c>
    </row>
    <row r="16" spans="1:14" ht="15.6">
      <c r="A16" s="162">
        <v>10</v>
      </c>
      <c r="B16" s="223" t="s">
        <v>279</v>
      </c>
      <c r="C16" s="224">
        <v>971565</v>
      </c>
      <c r="D16" s="224">
        <v>937020</v>
      </c>
      <c r="E16" s="224">
        <v>890000</v>
      </c>
      <c r="F16" s="347">
        <v>890000</v>
      </c>
      <c r="G16" s="224">
        <v>853113</v>
      </c>
      <c r="H16" s="224">
        <v>822688</v>
      </c>
      <c r="I16" s="224">
        <v>204289</v>
      </c>
      <c r="J16" s="224">
        <v>822688</v>
      </c>
      <c r="K16" s="224">
        <v>420780</v>
      </c>
      <c r="L16" s="224"/>
      <c r="M16" s="224">
        <v>822688</v>
      </c>
      <c r="N16" s="224"/>
    </row>
    <row r="17" spans="1:16" ht="15.6">
      <c r="A17" s="162">
        <v>11</v>
      </c>
      <c r="B17" s="223" t="s">
        <v>280</v>
      </c>
      <c r="C17" s="224">
        <v>1333</v>
      </c>
      <c r="D17" s="224">
        <v>0</v>
      </c>
      <c r="E17" s="224">
        <v>0</v>
      </c>
      <c r="F17" s="347">
        <v>0</v>
      </c>
      <c r="G17" s="224">
        <v>0</v>
      </c>
      <c r="H17" s="224">
        <v>0</v>
      </c>
      <c r="I17" s="224">
        <v>0</v>
      </c>
      <c r="J17" s="224">
        <v>0</v>
      </c>
      <c r="K17" s="224">
        <v>0</v>
      </c>
      <c r="L17" s="224">
        <v>0</v>
      </c>
      <c r="M17" s="224">
        <v>0</v>
      </c>
      <c r="N17" s="224"/>
    </row>
    <row r="18" spans="1:16" ht="31.2">
      <c r="A18" s="162">
        <v>12</v>
      </c>
      <c r="B18" s="223" t="s">
        <v>281</v>
      </c>
      <c r="C18" s="224">
        <v>1428</v>
      </c>
      <c r="D18" s="224">
        <v>0</v>
      </c>
      <c r="E18" s="224">
        <v>0</v>
      </c>
      <c r="F18" s="347">
        <v>0</v>
      </c>
      <c r="G18" s="224">
        <v>0</v>
      </c>
      <c r="H18" s="224">
        <v>0</v>
      </c>
      <c r="I18" s="224">
        <v>0</v>
      </c>
      <c r="J18" s="224">
        <v>0</v>
      </c>
      <c r="K18" s="224">
        <v>0</v>
      </c>
      <c r="L18" s="224">
        <v>0</v>
      </c>
      <c r="M18" s="224">
        <v>0</v>
      </c>
      <c r="N18" s="224"/>
    </row>
    <row r="19" spans="1:16" ht="15.6">
      <c r="A19" s="162">
        <v>13</v>
      </c>
      <c r="B19" s="223" t="s">
        <v>282</v>
      </c>
      <c r="C19" s="224">
        <v>24461</v>
      </c>
      <c r="D19" s="224">
        <v>0</v>
      </c>
      <c r="E19" s="224">
        <v>0</v>
      </c>
      <c r="F19" s="347">
        <v>145000</v>
      </c>
      <c r="G19" s="224">
        <v>145000</v>
      </c>
      <c r="H19" s="224">
        <v>0</v>
      </c>
      <c r="I19" s="224">
        <v>0</v>
      </c>
      <c r="J19" s="224">
        <v>0</v>
      </c>
      <c r="K19" s="224">
        <v>0</v>
      </c>
      <c r="L19" s="224">
        <v>0</v>
      </c>
      <c r="M19" s="224">
        <v>0</v>
      </c>
      <c r="N19" s="224">
        <v>0</v>
      </c>
    </row>
    <row r="20" spans="1:16" ht="15.6">
      <c r="A20" s="162">
        <v>14</v>
      </c>
      <c r="B20" s="223" t="s">
        <v>283</v>
      </c>
      <c r="C20" s="224">
        <v>869738</v>
      </c>
      <c r="D20" s="224">
        <v>597429</v>
      </c>
      <c r="E20" s="224">
        <v>1000000</v>
      </c>
      <c r="F20" s="347">
        <v>1100000</v>
      </c>
      <c r="G20" s="224">
        <v>1076451</v>
      </c>
      <c r="H20" s="224">
        <v>1000000</v>
      </c>
      <c r="I20" s="224">
        <v>63921</v>
      </c>
      <c r="J20" s="224">
        <v>1000000</v>
      </c>
      <c r="K20" s="224">
        <v>465818</v>
      </c>
      <c r="L20" s="224">
        <v>1118110</v>
      </c>
      <c r="M20" s="224">
        <v>1118110</v>
      </c>
      <c r="N20" s="224">
        <v>1118110</v>
      </c>
    </row>
    <row r="21" spans="1:16" ht="15.6">
      <c r="A21" s="162">
        <v>15</v>
      </c>
      <c r="B21" s="223" t="s">
        <v>326</v>
      </c>
      <c r="C21" s="224">
        <v>894199</v>
      </c>
      <c r="D21" s="224">
        <f t="shared" ref="D21:N21" si="4">SUM(D19:D20)</f>
        <v>597429</v>
      </c>
      <c r="E21" s="224">
        <f t="shared" si="4"/>
        <v>1000000</v>
      </c>
      <c r="F21" s="347">
        <f t="shared" si="4"/>
        <v>1245000</v>
      </c>
      <c r="G21" s="347">
        <f t="shared" si="4"/>
        <v>1221451</v>
      </c>
      <c r="H21" s="224">
        <f t="shared" si="4"/>
        <v>1000000</v>
      </c>
      <c r="I21" s="224">
        <f t="shared" si="4"/>
        <v>63921</v>
      </c>
      <c r="J21" s="224">
        <f t="shared" si="4"/>
        <v>1000000</v>
      </c>
      <c r="K21" s="224">
        <f t="shared" si="4"/>
        <v>465818</v>
      </c>
      <c r="L21" s="224">
        <f t="shared" si="4"/>
        <v>1118110</v>
      </c>
      <c r="M21" s="224">
        <f t="shared" si="4"/>
        <v>1118110</v>
      </c>
      <c r="N21" s="224">
        <f t="shared" si="4"/>
        <v>1118110</v>
      </c>
    </row>
    <row r="22" spans="1:16" ht="31.2">
      <c r="A22" s="162">
        <v>16</v>
      </c>
      <c r="B22" s="223" t="s">
        <v>284</v>
      </c>
      <c r="C22" s="224">
        <v>360643</v>
      </c>
      <c r="D22" s="224">
        <v>361715</v>
      </c>
      <c r="E22" s="224">
        <v>380000</v>
      </c>
      <c r="F22" s="347">
        <v>600000</v>
      </c>
      <c r="G22" s="224">
        <v>578222</v>
      </c>
      <c r="H22" s="224">
        <v>300000</v>
      </c>
      <c r="I22" s="224">
        <v>71880</v>
      </c>
      <c r="J22" s="224">
        <v>300000</v>
      </c>
      <c r="K22" s="224">
        <v>143446</v>
      </c>
      <c r="L22" s="224">
        <v>300000</v>
      </c>
      <c r="M22" s="224">
        <v>300000</v>
      </c>
      <c r="N22" s="224">
        <v>300000</v>
      </c>
    </row>
    <row r="23" spans="1:16" ht="31.2">
      <c r="A23" s="162">
        <v>17</v>
      </c>
      <c r="B23" s="223" t="s">
        <v>285</v>
      </c>
      <c r="C23" s="224">
        <v>190482</v>
      </c>
      <c r="D23" s="224">
        <v>161939</v>
      </c>
      <c r="E23" s="224">
        <v>170000</v>
      </c>
      <c r="F23" s="347">
        <v>170000</v>
      </c>
      <c r="G23" s="224">
        <v>160574</v>
      </c>
      <c r="H23" s="224">
        <v>170000</v>
      </c>
      <c r="I23" s="224">
        <v>40143</v>
      </c>
      <c r="J23" s="224">
        <v>170000</v>
      </c>
      <c r="K23" s="224">
        <v>79972</v>
      </c>
      <c r="L23" s="224">
        <v>170000</v>
      </c>
      <c r="M23" s="224">
        <v>170000</v>
      </c>
      <c r="N23" s="224">
        <v>170000</v>
      </c>
    </row>
    <row r="24" spans="1:16" ht="31.2">
      <c r="A24" s="162">
        <v>18</v>
      </c>
      <c r="B24" s="223" t="s">
        <v>327</v>
      </c>
      <c r="C24" s="224">
        <v>551125</v>
      </c>
      <c r="D24" s="224">
        <f t="shared" ref="D24:E24" si="5">SUM(D22:D23)</f>
        <v>523654</v>
      </c>
      <c r="E24" s="224">
        <f t="shared" si="5"/>
        <v>550000</v>
      </c>
      <c r="F24" s="347">
        <f t="shared" ref="F24:N24" si="6">SUM(F22:F23)</f>
        <v>770000</v>
      </c>
      <c r="G24" s="347">
        <f t="shared" si="6"/>
        <v>738796</v>
      </c>
      <c r="H24" s="224">
        <f t="shared" si="6"/>
        <v>470000</v>
      </c>
      <c r="I24" s="224">
        <f t="shared" si="6"/>
        <v>112023</v>
      </c>
      <c r="J24" s="224">
        <f t="shared" si="6"/>
        <v>470000</v>
      </c>
      <c r="K24" s="224">
        <f t="shared" si="6"/>
        <v>223418</v>
      </c>
      <c r="L24" s="224">
        <f t="shared" si="6"/>
        <v>470000</v>
      </c>
      <c r="M24" s="224">
        <f t="shared" si="6"/>
        <v>470000</v>
      </c>
      <c r="N24" s="224">
        <f t="shared" si="6"/>
        <v>470000</v>
      </c>
    </row>
    <row r="25" spans="1:16" ht="27" customHeight="1">
      <c r="A25" s="162">
        <v>19</v>
      </c>
      <c r="B25" s="223" t="s">
        <v>286</v>
      </c>
      <c r="C25" s="224">
        <v>1464913</v>
      </c>
      <c r="D25" s="224">
        <v>980849</v>
      </c>
      <c r="E25" s="224">
        <v>1400000</v>
      </c>
      <c r="F25" s="347">
        <v>1140502</v>
      </c>
      <c r="G25" s="224">
        <v>1097466</v>
      </c>
      <c r="H25" s="224">
        <v>1300000</v>
      </c>
      <c r="I25" s="224">
        <v>209752</v>
      </c>
      <c r="J25" s="224">
        <v>1300000</v>
      </c>
      <c r="K25" s="224">
        <v>341432</v>
      </c>
      <c r="L25" s="224">
        <v>1300000</v>
      </c>
      <c r="M25" s="224">
        <v>1300000</v>
      </c>
      <c r="N25" s="224">
        <v>1237004</v>
      </c>
      <c r="O25" s="348"/>
      <c r="P25" s="7"/>
    </row>
    <row r="26" spans="1:16" ht="31.2">
      <c r="A26" s="162">
        <v>20</v>
      </c>
      <c r="B26" s="223" t="s">
        <v>287</v>
      </c>
      <c r="C26" s="224">
        <v>236220</v>
      </c>
      <c r="D26" s="224">
        <v>0</v>
      </c>
      <c r="E26" s="224">
        <v>250000</v>
      </c>
      <c r="F26" s="347">
        <v>0</v>
      </c>
      <c r="G26" s="224">
        <v>0</v>
      </c>
      <c r="H26" s="224">
        <v>250000</v>
      </c>
      <c r="I26" s="224">
        <v>12000</v>
      </c>
      <c r="J26" s="224">
        <v>250000</v>
      </c>
      <c r="K26" s="224">
        <v>12000</v>
      </c>
      <c r="L26" s="224">
        <v>250000</v>
      </c>
      <c r="M26" s="224">
        <v>250000</v>
      </c>
      <c r="N26" s="224">
        <v>250000</v>
      </c>
      <c r="O26" s="7"/>
      <c r="P26" s="7"/>
    </row>
    <row r="27" spans="1:16" ht="15.6">
      <c r="A27" s="162">
        <v>21</v>
      </c>
      <c r="B27" s="223" t="s">
        <v>406</v>
      </c>
      <c r="C27" s="224">
        <v>0</v>
      </c>
      <c r="D27" s="224">
        <v>0</v>
      </c>
      <c r="E27" s="224">
        <v>0</v>
      </c>
      <c r="F27" s="347">
        <v>83200</v>
      </c>
      <c r="G27" s="224">
        <v>83200</v>
      </c>
      <c r="H27" s="224">
        <v>0</v>
      </c>
      <c r="I27" s="224">
        <v>0</v>
      </c>
      <c r="J27" s="224">
        <v>0</v>
      </c>
      <c r="K27" s="224">
        <v>0</v>
      </c>
      <c r="L27" s="224">
        <v>0</v>
      </c>
      <c r="M27" s="224">
        <v>0</v>
      </c>
      <c r="N27" s="224">
        <v>0</v>
      </c>
      <c r="O27" s="7"/>
      <c r="P27" s="7"/>
    </row>
    <row r="28" spans="1:16" ht="33" customHeight="1">
      <c r="A28" s="162">
        <v>22</v>
      </c>
      <c r="B28" s="223" t="s">
        <v>288</v>
      </c>
      <c r="C28" s="224">
        <v>804200</v>
      </c>
      <c r="D28" s="224">
        <v>286600</v>
      </c>
      <c r="E28" s="224">
        <v>320000</v>
      </c>
      <c r="F28" s="347">
        <v>2022800</v>
      </c>
      <c r="G28" s="224">
        <v>778200</v>
      </c>
      <c r="H28" s="224">
        <v>1500000</v>
      </c>
      <c r="I28" s="224">
        <v>751100</v>
      </c>
      <c r="J28" s="224">
        <v>1500000</v>
      </c>
      <c r="K28" s="224">
        <v>1111100</v>
      </c>
      <c r="L28" s="224">
        <v>2334540</v>
      </c>
      <c r="M28" s="224">
        <v>2334540</v>
      </c>
      <c r="N28" s="224">
        <v>2334540</v>
      </c>
      <c r="O28" s="348"/>
      <c r="P28" s="7"/>
    </row>
    <row r="29" spans="1:16" ht="15.6">
      <c r="A29" s="162">
        <v>23</v>
      </c>
      <c r="B29" s="223" t="s">
        <v>289</v>
      </c>
      <c r="C29" s="224">
        <v>1237137</v>
      </c>
      <c r="D29" s="224">
        <v>1212119</v>
      </c>
      <c r="E29" s="224">
        <v>1200000</v>
      </c>
      <c r="F29" s="347">
        <v>998171</v>
      </c>
      <c r="G29" s="224">
        <v>927597</v>
      </c>
      <c r="H29" s="224">
        <v>1200000</v>
      </c>
      <c r="I29" s="224">
        <v>396039</v>
      </c>
      <c r="J29" s="224">
        <v>1200000</v>
      </c>
      <c r="K29" s="224">
        <v>690357</v>
      </c>
      <c r="L29" s="224">
        <v>1200000</v>
      </c>
      <c r="M29" s="224">
        <v>1200000</v>
      </c>
      <c r="N29" s="224">
        <v>1694939</v>
      </c>
      <c r="O29" s="7"/>
      <c r="P29" s="7"/>
    </row>
    <row r="30" spans="1:16" ht="15.6">
      <c r="A30" s="162">
        <v>24</v>
      </c>
      <c r="B30" s="223" t="s">
        <v>290</v>
      </c>
      <c r="C30" s="224">
        <v>111074</v>
      </c>
      <c r="D30" s="224">
        <v>137487</v>
      </c>
      <c r="E30" s="224"/>
      <c r="F30" s="347"/>
      <c r="G30" s="224">
        <v>132189</v>
      </c>
      <c r="H30" s="224">
        <v>150000</v>
      </c>
      <c r="I30" s="224">
        <v>133515</v>
      </c>
      <c r="J30" s="224">
        <v>150000</v>
      </c>
      <c r="K30" s="224">
        <v>133515</v>
      </c>
      <c r="L30" s="224">
        <v>150000</v>
      </c>
      <c r="M30" s="224">
        <v>150000</v>
      </c>
      <c r="N30" s="224"/>
      <c r="O30" s="7"/>
      <c r="P30" s="7"/>
    </row>
    <row r="31" spans="1:16" ht="15.6">
      <c r="A31" s="162">
        <v>25</v>
      </c>
      <c r="B31" s="223" t="s">
        <v>328</v>
      </c>
      <c r="C31" s="224">
        <v>3742470</v>
      </c>
      <c r="D31" s="224">
        <f>SUM(D25,D26,D28,D29)</f>
        <v>2479568</v>
      </c>
      <c r="E31" s="224">
        <f>SUM(E25,E26,E28,E29)</f>
        <v>3170000</v>
      </c>
      <c r="F31" s="347">
        <f t="shared" ref="F31:N31" si="7">SUM(F25,F26,F27,F28,F29)</f>
        <v>4244673</v>
      </c>
      <c r="G31" s="347">
        <f t="shared" si="7"/>
        <v>2886463</v>
      </c>
      <c r="H31" s="224">
        <f t="shared" si="7"/>
        <v>4250000</v>
      </c>
      <c r="I31" s="224">
        <f t="shared" si="7"/>
        <v>1368891</v>
      </c>
      <c r="J31" s="224">
        <f t="shared" si="7"/>
        <v>4250000</v>
      </c>
      <c r="K31" s="224">
        <f t="shared" si="7"/>
        <v>2154889</v>
      </c>
      <c r="L31" s="224">
        <f t="shared" si="7"/>
        <v>5084540</v>
      </c>
      <c r="M31" s="224">
        <f t="shared" si="7"/>
        <v>5084540</v>
      </c>
      <c r="N31" s="224">
        <f t="shared" si="7"/>
        <v>5516483</v>
      </c>
      <c r="O31" s="7"/>
      <c r="P31" s="7"/>
    </row>
    <row r="32" spans="1:16" ht="31.2">
      <c r="A32" s="162">
        <v>26</v>
      </c>
      <c r="B32" s="223" t="s">
        <v>291</v>
      </c>
      <c r="C32" s="224">
        <v>1036125</v>
      </c>
      <c r="D32" s="224">
        <v>642897</v>
      </c>
      <c r="E32" s="224">
        <v>850000</v>
      </c>
      <c r="F32" s="347">
        <v>1048162</v>
      </c>
      <c r="G32" s="224">
        <v>832897</v>
      </c>
      <c r="H32" s="224">
        <v>1000000</v>
      </c>
      <c r="I32" s="224">
        <v>258329</v>
      </c>
      <c r="J32" s="224">
        <v>1000000</v>
      </c>
      <c r="K32" s="224">
        <v>479342</v>
      </c>
      <c r="L32" s="224">
        <v>1068216</v>
      </c>
      <c r="M32" s="224">
        <v>1068216</v>
      </c>
      <c r="N32" s="224">
        <v>1068216</v>
      </c>
      <c r="O32" s="348"/>
      <c r="P32" s="7"/>
    </row>
    <row r="33" spans="1:16" ht="15.6">
      <c r="A33" s="162">
        <v>27</v>
      </c>
      <c r="B33" s="223" t="s">
        <v>329</v>
      </c>
      <c r="C33" s="224">
        <v>2667</v>
      </c>
      <c r="D33" s="224">
        <v>0</v>
      </c>
      <c r="E33" s="224">
        <v>0</v>
      </c>
      <c r="F33" s="347">
        <v>0</v>
      </c>
      <c r="G33" s="224">
        <v>0</v>
      </c>
      <c r="H33" s="224">
        <v>1098</v>
      </c>
      <c r="I33" s="224">
        <v>1098</v>
      </c>
      <c r="J33" s="224">
        <v>1098</v>
      </c>
      <c r="K33" s="224">
        <v>1098</v>
      </c>
      <c r="L33" s="224">
        <v>1098</v>
      </c>
      <c r="M33" s="224">
        <v>1098</v>
      </c>
      <c r="N33" s="224">
        <v>1098</v>
      </c>
      <c r="O33" s="7"/>
      <c r="P33" s="7"/>
    </row>
    <row r="34" spans="1:16" ht="15.6">
      <c r="A34" s="162">
        <v>28</v>
      </c>
      <c r="B34" s="223" t="s">
        <v>292</v>
      </c>
      <c r="C34" s="224">
        <v>2667</v>
      </c>
      <c r="D34" s="224">
        <v>0</v>
      </c>
      <c r="E34" s="224">
        <v>0</v>
      </c>
      <c r="F34" s="347">
        <v>0</v>
      </c>
      <c r="G34" s="224">
        <v>0</v>
      </c>
      <c r="H34" s="224">
        <v>1098</v>
      </c>
      <c r="I34" s="224">
        <v>1098</v>
      </c>
      <c r="J34" s="224">
        <v>1098</v>
      </c>
      <c r="K34" s="224">
        <v>1098</v>
      </c>
      <c r="L34" s="224">
        <v>1098</v>
      </c>
      <c r="M34" s="224">
        <v>1098</v>
      </c>
      <c r="N34" s="224">
        <v>1098</v>
      </c>
    </row>
    <row r="35" spans="1:16" ht="15.6">
      <c r="A35" s="162">
        <v>29</v>
      </c>
      <c r="B35" s="223" t="s">
        <v>293</v>
      </c>
      <c r="C35" s="224">
        <v>131356</v>
      </c>
      <c r="D35" s="224">
        <v>160217</v>
      </c>
      <c r="E35" s="224">
        <v>140000</v>
      </c>
      <c r="F35" s="347">
        <v>150000</v>
      </c>
      <c r="G35" s="224">
        <v>144417</v>
      </c>
      <c r="H35" s="224">
        <v>200000</v>
      </c>
      <c r="I35" s="224">
        <v>129092</v>
      </c>
      <c r="J35" s="224">
        <v>200000</v>
      </c>
      <c r="K35" s="224">
        <v>143332</v>
      </c>
      <c r="L35" s="224">
        <v>200000</v>
      </c>
      <c r="M35" s="224">
        <v>200000</v>
      </c>
      <c r="N35" s="224">
        <v>262996</v>
      </c>
    </row>
    <row r="36" spans="1:16" ht="31.2">
      <c r="A36" s="162">
        <v>30</v>
      </c>
      <c r="B36" s="223" t="s">
        <v>330</v>
      </c>
      <c r="C36" s="224">
        <v>1170148</v>
      </c>
      <c r="D36" s="224">
        <f t="shared" ref="D36:E36" si="8">SUM(D32:D35)</f>
        <v>803114</v>
      </c>
      <c r="E36" s="224">
        <f t="shared" si="8"/>
        <v>990000</v>
      </c>
      <c r="F36" s="347">
        <f>SUM(F32:F35)</f>
        <v>1198162</v>
      </c>
      <c r="G36" s="347">
        <f>SUM(G32:G35)</f>
        <v>977314</v>
      </c>
      <c r="H36" s="224">
        <f>H32+H33+H35</f>
        <v>1201098</v>
      </c>
      <c r="I36" s="224">
        <f>I32+I33+I35</f>
        <v>388519</v>
      </c>
      <c r="J36" s="224">
        <f>J32+J33+J35</f>
        <v>1201098</v>
      </c>
      <c r="K36" s="224">
        <f t="shared" ref="K36:N36" si="9">K32+K33+K35</f>
        <v>623772</v>
      </c>
      <c r="L36" s="224">
        <f t="shared" si="9"/>
        <v>1269314</v>
      </c>
      <c r="M36" s="224">
        <f t="shared" si="9"/>
        <v>1269314</v>
      </c>
      <c r="N36" s="224">
        <f t="shared" si="9"/>
        <v>1332310</v>
      </c>
    </row>
    <row r="37" spans="1:16" ht="15.6">
      <c r="A37" s="162">
        <v>31</v>
      </c>
      <c r="B37" s="225" t="s">
        <v>331</v>
      </c>
      <c r="C37" s="226">
        <v>6357942</v>
      </c>
      <c r="D37" s="226">
        <f t="shared" ref="D37:E37" si="10">SUM(D21,D24,D31,D36)</f>
        <v>4403765</v>
      </c>
      <c r="E37" s="226">
        <f t="shared" si="10"/>
        <v>5710000</v>
      </c>
      <c r="F37" s="356">
        <f t="shared" ref="F37:N37" si="11">SUM(F21,F24,F31,F36)</f>
        <v>7457835</v>
      </c>
      <c r="G37" s="356">
        <f t="shared" si="11"/>
        <v>5824024</v>
      </c>
      <c r="H37" s="226">
        <f t="shared" si="11"/>
        <v>6921098</v>
      </c>
      <c r="I37" s="226">
        <f t="shared" si="11"/>
        <v>1933354</v>
      </c>
      <c r="J37" s="226">
        <f t="shared" si="11"/>
        <v>6921098</v>
      </c>
      <c r="K37" s="226">
        <f t="shared" si="11"/>
        <v>3467897</v>
      </c>
      <c r="L37" s="226">
        <f t="shared" si="11"/>
        <v>7941964</v>
      </c>
      <c r="M37" s="226">
        <f t="shared" si="11"/>
        <v>7941964</v>
      </c>
      <c r="N37" s="226">
        <f t="shared" si="11"/>
        <v>8436903</v>
      </c>
    </row>
    <row r="38" spans="1:16" ht="15.6">
      <c r="A38" s="162">
        <v>32</v>
      </c>
      <c r="B38" s="223" t="s">
        <v>332</v>
      </c>
      <c r="C38" s="224">
        <v>1191000</v>
      </c>
      <c r="D38" s="224">
        <v>855000</v>
      </c>
      <c r="E38" s="224">
        <v>1274500</v>
      </c>
      <c r="F38" s="347">
        <v>1253500</v>
      </c>
      <c r="G38" s="224">
        <v>1220000</v>
      </c>
      <c r="H38" s="224">
        <v>891000</v>
      </c>
      <c r="I38" s="224">
        <v>60000</v>
      </c>
      <c r="J38" s="224">
        <v>891000</v>
      </c>
      <c r="K38" s="224">
        <v>190000</v>
      </c>
      <c r="L38" s="224">
        <v>891000</v>
      </c>
      <c r="M38" s="224">
        <v>919000</v>
      </c>
      <c r="N38" s="224">
        <v>761945</v>
      </c>
    </row>
    <row r="39" spans="1:16" ht="31.2">
      <c r="A39" s="162">
        <v>33</v>
      </c>
      <c r="B39" s="223" t="s">
        <v>294</v>
      </c>
      <c r="C39" s="224">
        <v>1191000</v>
      </c>
      <c r="D39" s="224">
        <v>855000</v>
      </c>
      <c r="E39" s="224">
        <v>1274500</v>
      </c>
      <c r="F39" s="347">
        <v>1253500</v>
      </c>
      <c r="G39" s="224">
        <v>1220000</v>
      </c>
      <c r="H39" s="224">
        <v>891000</v>
      </c>
      <c r="I39" s="224">
        <v>60000</v>
      </c>
      <c r="J39" s="224">
        <v>891000</v>
      </c>
      <c r="K39" s="224">
        <v>190000</v>
      </c>
      <c r="L39" s="224">
        <v>891000</v>
      </c>
      <c r="M39" s="224">
        <v>919000</v>
      </c>
      <c r="N39" s="224">
        <v>761945</v>
      </c>
    </row>
    <row r="40" spans="1:16" ht="31.2">
      <c r="A40" s="162">
        <v>34</v>
      </c>
      <c r="B40" s="225" t="s">
        <v>333</v>
      </c>
      <c r="C40" s="226">
        <v>1191000</v>
      </c>
      <c r="D40" s="226">
        <v>855000</v>
      </c>
      <c r="E40" s="226">
        <f t="shared" ref="E40:N40" si="12">SUM(E38)</f>
        <v>1274500</v>
      </c>
      <c r="F40" s="356">
        <f t="shared" si="12"/>
        <v>1253500</v>
      </c>
      <c r="G40" s="356">
        <f t="shared" si="12"/>
        <v>1220000</v>
      </c>
      <c r="H40" s="226">
        <f t="shared" si="12"/>
        <v>891000</v>
      </c>
      <c r="I40" s="226">
        <f t="shared" si="12"/>
        <v>60000</v>
      </c>
      <c r="J40" s="226">
        <f t="shared" si="12"/>
        <v>891000</v>
      </c>
      <c r="K40" s="226">
        <f t="shared" si="12"/>
        <v>190000</v>
      </c>
      <c r="L40" s="226">
        <f t="shared" si="12"/>
        <v>891000</v>
      </c>
      <c r="M40" s="226">
        <f t="shared" si="12"/>
        <v>919000</v>
      </c>
      <c r="N40" s="226">
        <f t="shared" si="12"/>
        <v>761945</v>
      </c>
    </row>
    <row r="41" spans="1:16" ht="31.2">
      <c r="A41" s="162">
        <v>35</v>
      </c>
      <c r="B41" s="223" t="s">
        <v>295</v>
      </c>
      <c r="C41" s="224">
        <v>397170</v>
      </c>
      <c r="D41" s="224">
        <v>0</v>
      </c>
      <c r="E41" s="224">
        <v>0</v>
      </c>
      <c r="F41" s="347">
        <v>159758</v>
      </c>
      <c r="G41" s="224">
        <v>159758</v>
      </c>
      <c r="H41" s="224">
        <v>0</v>
      </c>
      <c r="I41" s="224">
        <v>0</v>
      </c>
      <c r="J41" s="224">
        <v>0</v>
      </c>
      <c r="K41" s="224">
        <v>0</v>
      </c>
      <c r="L41" s="224">
        <v>0</v>
      </c>
      <c r="M41" s="224">
        <v>0</v>
      </c>
      <c r="N41" s="224">
        <v>0</v>
      </c>
    </row>
    <row r="42" spans="1:16" ht="31.2">
      <c r="A42" s="162">
        <v>36</v>
      </c>
      <c r="B42" s="223" t="s">
        <v>334</v>
      </c>
      <c r="C42" s="224">
        <v>4733628</v>
      </c>
      <c r="D42" s="224">
        <v>4861139</v>
      </c>
      <c r="E42" s="224">
        <f>SUM(E43,E44,E45)</f>
        <v>5075553</v>
      </c>
      <c r="F42" s="347">
        <f t="shared" ref="F42:M42" si="13">SUM(F43:F46)</f>
        <v>5175412</v>
      </c>
      <c r="G42" s="347">
        <f t="shared" si="13"/>
        <v>5175412</v>
      </c>
      <c r="H42" s="224">
        <f t="shared" si="13"/>
        <v>5322756</v>
      </c>
      <c r="I42" s="224">
        <f t="shared" si="13"/>
        <v>1255740</v>
      </c>
      <c r="J42" s="224">
        <f t="shared" si="13"/>
        <v>5348434</v>
      </c>
      <c r="K42" s="224">
        <f t="shared" si="13"/>
        <v>2731287</v>
      </c>
      <c r="L42" s="224">
        <f t="shared" si="13"/>
        <v>5444121</v>
      </c>
      <c r="M42" s="224">
        <f t="shared" si="13"/>
        <v>5444121</v>
      </c>
      <c r="N42" s="224">
        <v>5444121</v>
      </c>
    </row>
    <row r="43" spans="1:16" ht="31.2">
      <c r="A43" s="162">
        <v>37</v>
      </c>
      <c r="B43" s="223" t="s">
        <v>296</v>
      </c>
      <c r="C43" s="224">
        <v>4385628</v>
      </c>
      <c r="D43" s="224">
        <v>4402139</v>
      </c>
      <c r="E43" s="224">
        <v>4975553</v>
      </c>
      <c r="F43" s="347">
        <v>5045412</v>
      </c>
      <c r="G43" s="224">
        <v>5045412</v>
      </c>
      <c r="H43" s="224">
        <v>5322756</v>
      </c>
      <c r="I43" s="224">
        <v>1255740</v>
      </c>
      <c r="J43" s="224">
        <v>5348434</v>
      </c>
      <c r="K43" s="224">
        <v>2731287</v>
      </c>
      <c r="L43" s="224">
        <v>5444121</v>
      </c>
      <c r="M43" s="224">
        <v>5444121</v>
      </c>
      <c r="N43" s="224">
        <v>5444121</v>
      </c>
      <c r="O43" s="362"/>
    </row>
    <row r="44" spans="1:16" ht="15.6">
      <c r="A44" s="162">
        <v>38</v>
      </c>
      <c r="B44" s="223" t="s">
        <v>410</v>
      </c>
      <c r="C44" s="224">
        <v>348000</v>
      </c>
      <c r="D44" s="224">
        <v>359000</v>
      </c>
      <c r="E44" s="224">
        <v>0</v>
      </c>
      <c r="F44" s="347">
        <v>0</v>
      </c>
      <c r="G44" s="224">
        <v>0</v>
      </c>
      <c r="H44" s="224">
        <v>0</v>
      </c>
      <c r="I44" s="224">
        <v>0</v>
      </c>
      <c r="J44" s="224">
        <v>0</v>
      </c>
      <c r="K44" s="224">
        <v>0</v>
      </c>
      <c r="L44" s="224">
        <v>0</v>
      </c>
      <c r="M44" s="224">
        <v>0</v>
      </c>
      <c r="N44" s="224">
        <v>0</v>
      </c>
    </row>
    <row r="45" spans="1:16" ht="15.6">
      <c r="A45" s="162">
        <v>39</v>
      </c>
      <c r="B45" s="223" t="s">
        <v>409</v>
      </c>
      <c r="C45" s="224"/>
      <c r="D45" s="224">
        <v>100000</v>
      </c>
      <c r="E45" s="224">
        <v>100000</v>
      </c>
      <c r="F45" s="347">
        <v>100000</v>
      </c>
      <c r="G45" s="224">
        <v>100000</v>
      </c>
      <c r="H45" s="224">
        <v>0</v>
      </c>
      <c r="I45" s="224">
        <v>0</v>
      </c>
      <c r="J45" s="224">
        <v>0</v>
      </c>
      <c r="K45" s="224">
        <v>0</v>
      </c>
      <c r="L45" s="224">
        <v>0</v>
      </c>
      <c r="M45" s="224">
        <v>0</v>
      </c>
      <c r="N45" s="224">
        <v>0</v>
      </c>
    </row>
    <row r="46" spans="1:16" ht="15.6">
      <c r="A46" s="162">
        <v>40</v>
      </c>
      <c r="B46" s="223" t="s">
        <v>411</v>
      </c>
      <c r="C46" s="224"/>
      <c r="D46" s="224"/>
      <c r="E46" s="224"/>
      <c r="F46" s="347">
        <v>30000</v>
      </c>
      <c r="G46" s="224">
        <v>30000</v>
      </c>
      <c r="H46" s="224">
        <v>0</v>
      </c>
      <c r="I46" s="224">
        <v>0</v>
      </c>
      <c r="J46" s="224">
        <v>0</v>
      </c>
      <c r="K46" s="224">
        <v>0</v>
      </c>
      <c r="L46" s="224">
        <v>0</v>
      </c>
      <c r="M46" s="224">
        <v>0</v>
      </c>
      <c r="N46" s="224">
        <v>0</v>
      </c>
    </row>
    <row r="47" spans="1:16" ht="31.2">
      <c r="A47" s="162">
        <v>41</v>
      </c>
      <c r="B47" s="223" t="s">
        <v>335</v>
      </c>
      <c r="C47" s="224">
        <v>72000</v>
      </c>
      <c r="D47" s="224">
        <v>98000</v>
      </c>
      <c r="E47" s="224">
        <v>130000</v>
      </c>
      <c r="F47" s="347">
        <v>130000</v>
      </c>
      <c r="G47" s="347">
        <v>92000</v>
      </c>
      <c r="H47" s="224">
        <v>130000</v>
      </c>
      <c r="I47" s="224">
        <v>0</v>
      </c>
      <c r="J47" s="224">
        <v>130000</v>
      </c>
      <c r="K47" s="224">
        <v>50000</v>
      </c>
      <c r="L47" s="224">
        <v>130000</v>
      </c>
      <c r="M47" s="224">
        <v>130000</v>
      </c>
      <c r="N47" s="224">
        <v>130000</v>
      </c>
    </row>
    <row r="48" spans="1:16" ht="15.6">
      <c r="A48" s="162">
        <v>42</v>
      </c>
      <c r="B48" s="223" t="s">
        <v>297</v>
      </c>
      <c r="C48" s="224">
        <v>48000</v>
      </c>
      <c r="D48" s="224">
        <v>42000</v>
      </c>
      <c r="E48" s="224">
        <v>0</v>
      </c>
      <c r="F48" s="347">
        <v>0</v>
      </c>
      <c r="G48" s="224">
        <v>30000</v>
      </c>
      <c r="H48" s="224">
        <v>0</v>
      </c>
      <c r="I48" s="224">
        <v>0</v>
      </c>
      <c r="J48" s="224">
        <v>0</v>
      </c>
      <c r="K48" s="224">
        <v>0</v>
      </c>
      <c r="L48" s="224">
        <v>0</v>
      </c>
      <c r="M48" s="224">
        <v>0</v>
      </c>
      <c r="N48" s="224">
        <v>0</v>
      </c>
    </row>
    <row r="49" spans="1:16" ht="15.6">
      <c r="A49" s="162">
        <v>43</v>
      </c>
      <c r="B49" s="223" t="s">
        <v>298</v>
      </c>
      <c r="C49" s="224">
        <v>24000</v>
      </c>
      <c r="D49" s="224">
        <v>56000</v>
      </c>
      <c r="E49" s="224">
        <v>0</v>
      </c>
      <c r="F49" s="347">
        <v>0</v>
      </c>
      <c r="G49" s="224">
        <v>62000</v>
      </c>
      <c r="H49" s="224">
        <v>0</v>
      </c>
      <c r="I49" s="224">
        <v>0</v>
      </c>
      <c r="J49" s="224">
        <v>0</v>
      </c>
      <c r="K49" s="224">
        <v>50000</v>
      </c>
      <c r="L49" s="224">
        <v>0</v>
      </c>
      <c r="M49" s="224">
        <v>0</v>
      </c>
      <c r="N49" s="224">
        <v>0</v>
      </c>
      <c r="P49" s="409"/>
    </row>
    <row r="50" spans="1:16" ht="15.6">
      <c r="A50" s="162">
        <v>44</v>
      </c>
      <c r="B50" s="223" t="s">
        <v>299</v>
      </c>
      <c r="C50" s="224">
        <v>0</v>
      </c>
      <c r="D50" s="224">
        <v>0</v>
      </c>
      <c r="E50" s="224">
        <v>12960192</v>
      </c>
      <c r="F50" s="347">
        <v>10842789</v>
      </c>
      <c r="G50" s="224">
        <v>0</v>
      </c>
      <c r="H50" s="224">
        <v>13141590</v>
      </c>
      <c r="I50" s="224"/>
      <c r="J50" s="224">
        <v>11388952</v>
      </c>
      <c r="K50" s="224"/>
      <c r="L50" s="224">
        <v>10412399</v>
      </c>
      <c r="M50" s="224">
        <v>10961656</v>
      </c>
      <c r="N50" s="224">
        <v>7962708</v>
      </c>
    </row>
    <row r="51" spans="1:16" ht="31.2">
      <c r="A51" s="162">
        <v>45</v>
      </c>
      <c r="B51" s="225" t="s">
        <v>336</v>
      </c>
      <c r="C51" s="226">
        <v>5202798</v>
      </c>
      <c r="D51" s="226">
        <f t="shared" ref="D51:J51" si="14">SUM(D41,D42,D47,D50)</f>
        <v>4959139</v>
      </c>
      <c r="E51" s="226">
        <f t="shared" si="14"/>
        <v>18165745</v>
      </c>
      <c r="F51" s="356">
        <f t="shared" si="14"/>
        <v>16307959</v>
      </c>
      <c r="G51" s="356">
        <f t="shared" si="14"/>
        <v>5427170</v>
      </c>
      <c r="H51" s="226">
        <f t="shared" si="14"/>
        <v>18594346</v>
      </c>
      <c r="I51" s="226">
        <f t="shared" si="14"/>
        <v>1255740</v>
      </c>
      <c r="J51" s="226">
        <f t="shared" si="14"/>
        <v>16867386</v>
      </c>
      <c r="K51" s="226">
        <f t="shared" ref="K51" si="15">SUM(K41,K42,K47,K50)</f>
        <v>2781287</v>
      </c>
      <c r="L51" s="226">
        <f t="shared" ref="L51:N51" si="16">SUM(L41,L42,L47,L50)</f>
        <v>15986520</v>
      </c>
      <c r="M51" s="226">
        <f t="shared" si="16"/>
        <v>16535777</v>
      </c>
      <c r="N51" s="226">
        <f t="shared" si="16"/>
        <v>13536829</v>
      </c>
    </row>
    <row r="52" spans="1:16" ht="71.25" customHeight="1">
      <c r="A52" s="163"/>
      <c r="B52" s="216" t="s">
        <v>41</v>
      </c>
      <c r="C52" s="338" t="s">
        <v>432</v>
      </c>
      <c r="D52" s="338" t="s">
        <v>416</v>
      </c>
      <c r="E52" s="338" t="s">
        <v>362</v>
      </c>
      <c r="F52" s="349" t="s">
        <v>429</v>
      </c>
      <c r="G52" s="338" t="s">
        <v>506</v>
      </c>
      <c r="H52" s="338" t="s">
        <v>428</v>
      </c>
      <c r="I52" s="338" t="s">
        <v>498</v>
      </c>
      <c r="J52" s="338" t="s">
        <v>513</v>
      </c>
      <c r="K52" s="338" t="s">
        <v>500</v>
      </c>
      <c r="L52" s="338" t="s">
        <v>514</v>
      </c>
      <c r="M52" s="338" t="s">
        <v>516</v>
      </c>
      <c r="N52" s="338" t="s">
        <v>519</v>
      </c>
    </row>
    <row r="53" spans="1:16" ht="31.2">
      <c r="A53" s="162">
        <v>46</v>
      </c>
      <c r="B53" s="225" t="s">
        <v>366</v>
      </c>
      <c r="C53" s="226"/>
      <c r="D53" s="226">
        <v>0</v>
      </c>
      <c r="E53" s="226">
        <v>1758</v>
      </c>
      <c r="F53" s="356">
        <v>0</v>
      </c>
      <c r="G53" s="226">
        <v>0</v>
      </c>
      <c r="H53" s="226">
        <v>0</v>
      </c>
      <c r="I53" s="226">
        <v>0</v>
      </c>
      <c r="J53" s="226">
        <v>0</v>
      </c>
      <c r="K53" s="226">
        <v>0</v>
      </c>
      <c r="L53" s="226">
        <v>0</v>
      </c>
      <c r="M53" s="226">
        <v>0</v>
      </c>
      <c r="N53" s="226">
        <v>0</v>
      </c>
    </row>
    <row r="54" spans="1:16" ht="31.2">
      <c r="A54" s="162">
        <v>47</v>
      </c>
      <c r="B54" s="223" t="s">
        <v>300</v>
      </c>
      <c r="C54" s="224">
        <v>750000</v>
      </c>
      <c r="D54" s="224">
        <v>0</v>
      </c>
      <c r="E54" s="224">
        <v>0</v>
      </c>
      <c r="F54" s="347">
        <v>0</v>
      </c>
      <c r="G54" s="224">
        <v>0</v>
      </c>
      <c r="H54" s="224">
        <v>0</v>
      </c>
      <c r="I54" s="224">
        <v>0</v>
      </c>
      <c r="J54" s="224">
        <v>0</v>
      </c>
      <c r="K54" s="224">
        <v>0</v>
      </c>
      <c r="L54" s="224">
        <v>0</v>
      </c>
      <c r="M54" s="224">
        <v>0</v>
      </c>
      <c r="N54" s="224">
        <v>0</v>
      </c>
    </row>
    <row r="55" spans="1:16" ht="15.6">
      <c r="A55" s="162">
        <v>48</v>
      </c>
      <c r="B55" s="223" t="s">
        <v>396</v>
      </c>
      <c r="C55" s="224"/>
      <c r="D55" s="224"/>
      <c r="E55" s="224"/>
      <c r="F55" s="347">
        <v>100000</v>
      </c>
      <c r="G55" s="224">
        <v>98900</v>
      </c>
      <c r="H55" s="224">
        <v>0</v>
      </c>
      <c r="I55" s="224">
        <v>0</v>
      </c>
      <c r="J55" s="224">
        <v>0</v>
      </c>
      <c r="K55" s="224">
        <v>0</v>
      </c>
      <c r="L55" s="224">
        <v>0</v>
      </c>
      <c r="M55" s="224">
        <v>0</v>
      </c>
      <c r="N55" s="224">
        <v>0</v>
      </c>
    </row>
    <row r="56" spans="1:16" ht="31.2">
      <c r="A56" s="162">
        <v>49</v>
      </c>
      <c r="B56" s="223" t="s">
        <v>301</v>
      </c>
      <c r="C56" s="224">
        <v>467504</v>
      </c>
      <c r="D56" s="224">
        <v>7692637</v>
      </c>
      <c r="E56" s="224">
        <v>1300000</v>
      </c>
      <c r="F56" s="347">
        <v>1370000</v>
      </c>
      <c r="G56" s="224">
        <v>1334748</v>
      </c>
      <c r="H56" s="224">
        <v>200000</v>
      </c>
      <c r="I56" s="224">
        <v>79100</v>
      </c>
      <c r="J56" s="224">
        <v>200000</v>
      </c>
      <c r="K56" s="224">
        <v>79100</v>
      </c>
      <c r="L56" s="224">
        <v>302362</v>
      </c>
      <c r="M56" s="224">
        <v>302362</v>
      </c>
      <c r="N56" s="224">
        <v>302362</v>
      </c>
      <c r="O56" s="348"/>
      <c r="P56" s="7"/>
    </row>
    <row r="57" spans="1:16" ht="24.75" customHeight="1">
      <c r="A57" s="162">
        <v>50</v>
      </c>
      <c r="B57" s="223" t="s">
        <v>337</v>
      </c>
      <c r="C57" s="224"/>
      <c r="D57" s="224">
        <v>0</v>
      </c>
      <c r="E57" s="224">
        <v>0</v>
      </c>
      <c r="F57" s="347">
        <v>0</v>
      </c>
      <c r="G57" s="224">
        <v>0</v>
      </c>
      <c r="H57" s="224">
        <v>1180000</v>
      </c>
      <c r="I57" s="224">
        <v>0</v>
      </c>
      <c r="J57" s="224">
        <v>1180000</v>
      </c>
      <c r="K57" s="224">
        <v>0</v>
      </c>
      <c r="L57" s="224">
        <v>1180000</v>
      </c>
      <c r="M57" s="224">
        <v>1180000</v>
      </c>
      <c r="N57" s="224">
        <v>1180000</v>
      </c>
      <c r="P57" s="7"/>
    </row>
    <row r="58" spans="1:16" ht="31.2">
      <c r="A58" s="162">
        <v>51</v>
      </c>
      <c r="B58" s="223" t="s">
        <v>302</v>
      </c>
      <c r="C58" s="224">
        <v>328719</v>
      </c>
      <c r="D58" s="224">
        <v>2077011</v>
      </c>
      <c r="E58" s="224">
        <v>351000</v>
      </c>
      <c r="F58" s="347">
        <v>397000</v>
      </c>
      <c r="G58" s="224">
        <v>387085</v>
      </c>
      <c r="H58" s="224">
        <v>374000</v>
      </c>
      <c r="I58" s="224">
        <v>21357</v>
      </c>
      <c r="J58" s="224">
        <v>374000</v>
      </c>
      <c r="K58" s="224">
        <v>21357</v>
      </c>
      <c r="L58" s="224">
        <v>401638</v>
      </c>
      <c r="M58" s="224">
        <v>401638</v>
      </c>
      <c r="N58" s="224">
        <v>401638</v>
      </c>
      <c r="O58" s="348"/>
      <c r="P58" s="7"/>
    </row>
    <row r="59" spans="1:16" ht="15.6">
      <c r="A59" s="162">
        <v>52</v>
      </c>
      <c r="B59" s="225" t="s">
        <v>338</v>
      </c>
      <c r="C59" s="226">
        <v>1546223</v>
      </c>
      <c r="D59" s="226">
        <f t="shared" ref="D59:F59" si="17">SUM(D54:D58)</f>
        <v>9769648</v>
      </c>
      <c r="E59" s="226">
        <f t="shared" si="17"/>
        <v>1651000</v>
      </c>
      <c r="F59" s="356">
        <f t="shared" si="17"/>
        <v>1867000</v>
      </c>
      <c r="G59" s="356">
        <f t="shared" ref="G59:N59" si="18">SUM(G54:G58)</f>
        <v>1820733</v>
      </c>
      <c r="H59" s="226">
        <f t="shared" si="18"/>
        <v>1754000</v>
      </c>
      <c r="I59" s="226">
        <f t="shared" si="18"/>
        <v>100457</v>
      </c>
      <c r="J59" s="226">
        <f t="shared" si="18"/>
        <v>1754000</v>
      </c>
      <c r="K59" s="226">
        <f t="shared" si="18"/>
        <v>100457</v>
      </c>
      <c r="L59" s="226">
        <f t="shared" si="18"/>
        <v>1884000</v>
      </c>
      <c r="M59" s="226">
        <f t="shared" si="18"/>
        <v>1884000</v>
      </c>
      <c r="N59" s="226">
        <f t="shared" si="18"/>
        <v>1884000</v>
      </c>
      <c r="P59" s="7"/>
    </row>
    <row r="60" spans="1:16" ht="15.6">
      <c r="A60" s="162">
        <v>53</v>
      </c>
      <c r="B60" s="223" t="s">
        <v>303</v>
      </c>
      <c r="C60" s="224">
        <v>21223259</v>
      </c>
      <c r="D60" s="224">
        <v>0</v>
      </c>
      <c r="E60" s="224">
        <v>2687402</v>
      </c>
      <c r="F60" s="347">
        <v>17231891</v>
      </c>
      <c r="G60" s="224">
        <v>2025000</v>
      </c>
      <c r="H60" s="224">
        <v>14970671</v>
      </c>
      <c r="I60" s="224">
        <v>816000</v>
      </c>
      <c r="J60" s="224">
        <v>15786671</v>
      </c>
      <c r="K60" s="224">
        <v>13604340</v>
      </c>
      <c r="L60" s="224">
        <v>15786671</v>
      </c>
      <c r="M60" s="224">
        <v>16736671</v>
      </c>
      <c r="N60" s="224">
        <v>16736671</v>
      </c>
      <c r="O60" s="348"/>
      <c r="P60" s="7"/>
    </row>
    <row r="61" spans="1:16" ht="31.2">
      <c r="A61" s="162">
        <v>54</v>
      </c>
      <c r="B61" s="223" t="s">
        <v>304</v>
      </c>
      <c r="C61" s="224">
        <v>5595280</v>
      </c>
      <c r="D61" s="224">
        <v>0</v>
      </c>
      <c r="E61" s="224">
        <v>725598</v>
      </c>
      <c r="F61" s="347">
        <v>4374932</v>
      </c>
      <c r="G61" s="224">
        <v>546750</v>
      </c>
      <c r="H61" s="224">
        <v>3764402</v>
      </c>
      <c r="I61" s="224">
        <v>220320</v>
      </c>
      <c r="J61" s="224">
        <v>3984722</v>
      </c>
      <c r="K61" s="224">
        <v>3395493</v>
      </c>
      <c r="L61" s="224">
        <v>3984722</v>
      </c>
      <c r="M61" s="224">
        <v>4241222</v>
      </c>
      <c r="N61" s="224">
        <v>4241222</v>
      </c>
      <c r="O61" s="348"/>
      <c r="P61" s="7"/>
    </row>
    <row r="62" spans="1:16" ht="15.6">
      <c r="A62" s="162">
        <v>55</v>
      </c>
      <c r="B62" s="225" t="s">
        <v>339</v>
      </c>
      <c r="C62" s="226">
        <v>26818539</v>
      </c>
      <c r="D62" s="226">
        <f t="shared" ref="D62:F62" si="19">SUM(D60:D61)</f>
        <v>0</v>
      </c>
      <c r="E62" s="226">
        <f t="shared" si="19"/>
        <v>3413000</v>
      </c>
      <c r="F62" s="356">
        <f t="shared" si="19"/>
        <v>21606823</v>
      </c>
      <c r="G62" s="356">
        <f t="shared" ref="G62:N62" si="20">SUM(G60:G61)</f>
        <v>2571750</v>
      </c>
      <c r="H62" s="226">
        <f t="shared" si="20"/>
        <v>18735073</v>
      </c>
      <c r="I62" s="226">
        <f t="shared" si="20"/>
        <v>1036320</v>
      </c>
      <c r="J62" s="226">
        <f t="shared" si="20"/>
        <v>19771393</v>
      </c>
      <c r="K62" s="226">
        <f t="shared" si="20"/>
        <v>16999833</v>
      </c>
      <c r="L62" s="226">
        <f t="shared" si="20"/>
        <v>19771393</v>
      </c>
      <c r="M62" s="226">
        <f t="shared" si="20"/>
        <v>20977893</v>
      </c>
      <c r="N62" s="226">
        <f t="shared" si="20"/>
        <v>20977893</v>
      </c>
    </row>
    <row r="63" spans="1:16" ht="31.2">
      <c r="A63" s="162">
        <v>56</v>
      </c>
      <c r="B63" s="223" t="s">
        <v>440</v>
      </c>
      <c r="C63" s="224">
        <v>0</v>
      </c>
      <c r="D63" s="224">
        <v>0</v>
      </c>
      <c r="E63" s="224">
        <v>0</v>
      </c>
      <c r="F63" s="347">
        <v>0</v>
      </c>
      <c r="G63" s="368">
        <v>19412</v>
      </c>
      <c r="H63" s="224">
        <v>0</v>
      </c>
      <c r="I63" s="224">
        <v>0</v>
      </c>
      <c r="J63" s="224">
        <v>0</v>
      </c>
      <c r="K63" s="224">
        <v>0</v>
      </c>
      <c r="L63" s="224">
        <v>0</v>
      </c>
      <c r="M63" s="224">
        <v>0</v>
      </c>
      <c r="N63" s="224">
        <v>22479</v>
      </c>
    </row>
    <row r="64" spans="1:16" ht="31.2">
      <c r="A64" s="162">
        <v>57</v>
      </c>
      <c r="B64" s="223" t="s">
        <v>441</v>
      </c>
      <c r="C64" s="224">
        <v>0</v>
      </c>
      <c r="D64" s="224">
        <v>0</v>
      </c>
      <c r="E64" s="224">
        <v>0</v>
      </c>
      <c r="F64" s="347">
        <v>0</v>
      </c>
      <c r="G64" s="368">
        <v>19412</v>
      </c>
      <c r="H64" s="224">
        <v>0</v>
      </c>
      <c r="I64" s="224">
        <v>0</v>
      </c>
      <c r="J64" s="224">
        <v>0</v>
      </c>
      <c r="K64" s="224">
        <v>0</v>
      </c>
      <c r="L64" s="224">
        <v>0</v>
      </c>
      <c r="M64" s="224">
        <v>0</v>
      </c>
      <c r="N64" s="224">
        <v>0</v>
      </c>
    </row>
    <row r="65" spans="1:16" ht="15.6">
      <c r="A65" s="162">
        <v>58</v>
      </c>
      <c r="B65" s="225" t="s">
        <v>442</v>
      </c>
      <c r="C65" s="226">
        <v>0</v>
      </c>
      <c r="D65" s="226">
        <v>0</v>
      </c>
      <c r="E65" s="226">
        <v>0</v>
      </c>
      <c r="F65" s="356">
        <v>0</v>
      </c>
      <c r="G65" s="367">
        <f>G63</f>
        <v>19412</v>
      </c>
      <c r="H65" s="388">
        <f>H63</f>
        <v>0</v>
      </c>
      <c r="I65" s="388">
        <v>0</v>
      </c>
      <c r="J65" s="388">
        <v>0</v>
      </c>
      <c r="K65" s="388">
        <v>0</v>
      </c>
      <c r="L65" s="388">
        <v>0</v>
      </c>
      <c r="M65" s="388">
        <v>0</v>
      </c>
      <c r="N65" s="388">
        <v>0</v>
      </c>
    </row>
    <row r="66" spans="1:16" s="431" customFormat="1" ht="24.75" customHeight="1">
      <c r="A66" s="427">
        <v>59</v>
      </c>
      <c r="B66" s="428" t="s">
        <v>356</v>
      </c>
      <c r="C66" s="429">
        <v>46608094</v>
      </c>
      <c r="D66" s="429">
        <f>SUM(D14,D15,D37,D40,D51,D53,D59,D62)</f>
        <v>25697086</v>
      </c>
      <c r="E66" s="429">
        <f>SUM(E14,E15,E37,E40,E51,E53,E59,E62)</f>
        <v>35694651</v>
      </c>
      <c r="F66" s="430">
        <f>SUM(F14,F15,F37,F40,F51,F53,F59,F62)</f>
        <v>53995965</v>
      </c>
      <c r="G66" s="430">
        <f>SUM(G14,G15,G37,G40,G51,G53,G59,G62,G65)</f>
        <v>22341927</v>
      </c>
      <c r="H66" s="429">
        <f>SUM(H14,H15,H37,H40,H51,H53,H59,H62)</f>
        <v>52455229</v>
      </c>
      <c r="I66" s="429">
        <f>SUM(I14,I15,I37,I40,I51,I53,I59,I62)</f>
        <v>5766514</v>
      </c>
      <c r="J66" s="429">
        <f>SUM(J14,J15,J37,J40,J51,J53,J59,J62)</f>
        <v>52014589</v>
      </c>
      <c r="K66" s="429">
        <f t="shared" ref="K66:N66" si="21">SUM(K14,K15,K37,K40,K51,K53,K59,K62)</f>
        <v>26389273</v>
      </c>
      <c r="L66" s="429">
        <f t="shared" si="21"/>
        <v>52284589</v>
      </c>
      <c r="M66" s="429">
        <f t="shared" si="21"/>
        <v>54072346</v>
      </c>
      <c r="N66" s="429">
        <f t="shared" si="21"/>
        <v>51568337</v>
      </c>
    </row>
    <row r="67" spans="1:16" ht="31.2">
      <c r="A67" s="162">
        <v>60</v>
      </c>
      <c r="B67" s="223" t="s">
        <v>305</v>
      </c>
      <c r="C67" s="224">
        <v>485308</v>
      </c>
      <c r="D67" s="224">
        <v>437372</v>
      </c>
      <c r="E67" s="224">
        <v>452133</v>
      </c>
      <c r="F67" s="347">
        <v>452133</v>
      </c>
      <c r="G67" s="224">
        <v>452133</v>
      </c>
      <c r="H67" s="224">
        <v>483407</v>
      </c>
      <c r="I67" s="224">
        <v>483407</v>
      </c>
      <c r="J67" s="224">
        <v>483407</v>
      </c>
      <c r="K67" s="224">
        <v>483407</v>
      </c>
      <c r="L67" s="224">
        <v>483407</v>
      </c>
      <c r="M67" s="224">
        <v>483407</v>
      </c>
      <c r="N67" s="224">
        <v>483407</v>
      </c>
    </row>
    <row r="68" spans="1:16" ht="31.2">
      <c r="A68" s="162">
        <v>61</v>
      </c>
      <c r="B68" s="223" t="s">
        <v>306</v>
      </c>
      <c r="C68" s="224">
        <v>30000000</v>
      </c>
      <c r="D68" s="224">
        <v>0</v>
      </c>
      <c r="E68" s="224">
        <v>0</v>
      </c>
      <c r="F68" s="347">
        <v>0</v>
      </c>
      <c r="G68" s="224">
        <v>0</v>
      </c>
      <c r="H68" s="224">
        <v>0</v>
      </c>
      <c r="I68" s="224">
        <v>0</v>
      </c>
      <c r="J68" s="224">
        <v>0</v>
      </c>
      <c r="K68" s="224">
        <v>0</v>
      </c>
      <c r="L68" s="224">
        <v>0</v>
      </c>
      <c r="M68" s="224">
        <v>0</v>
      </c>
      <c r="N68" s="224">
        <v>0</v>
      </c>
    </row>
    <row r="69" spans="1:16" s="431" customFormat="1" ht="25.5" customHeight="1">
      <c r="A69" s="427">
        <v>62</v>
      </c>
      <c r="B69" s="428" t="s">
        <v>367</v>
      </c>
      <c r="C69" s="429">
        <v>30485308</v>
      </c>
      <c r="D69" s="429">
        <f t="shared" ref="D69:N69" si="22">SUM(D67:D68)</f>
        <v>437372</v>
      </c>
      <c r="E69" s="429">
        <f t="shared" si="22"/>
        <v>452133</v>
      </c>
      <c r="F69" s="430">
        <f t="shared" si="22"/>
        <v>452133</v>
      </c>
      <c r="G69" s="430">
        <f t="shared" si="22"/>
        <v>452133</v>
      </c>
      <c r="H69" s="429">
        <f t="shared" si="22"/>
        <v>483407</v>
      </c>
      <c r="I69" s="429">
        <f t="shared" si="22"/>
        <v>483407</v>
      </c>
      <c r="J69" s="429">
        <f t="shared" si="22"/>
        <v>483407</v>
      </c>
      <c r="K69" s="429">
        <f t="shared" si="22"/>
        <v>483407</v>
      </c>
      <c r="L69" s="429">
        <f t="shared" si="22"/>
        <v>483407</v>
      </c>
      <c r="M69" s="429">
        <f t="shared" si="22"/>
        <v>483407</v>
      </c>
      <c r="N69" s="429">
        <f t="shared" si="22"/>
        <v>483407</v>
      </c>
    </row>
    <row r="70" spans="1:16" s="431" customFormat="1" ht="23.25" customHeight="1">
      <c r="A70" s="427">
        <v>63</v>
      </c>
      <c r="B70" s="428" t="s">
        <v>354</v>
      </c>
      <c r="C70" s="429">
        <f t="shared" ref="C70:E70" si="23">SUM(C66,C69)</f>
        <v>77093402</v>
      </c>
      <c r="D70" s="429">
        <f t="shared" si="23"/>
        <v>26134458</v>
      </c>
      <c r="E70" s="429">
        <f t="shared" si="23"/>
        <v>36146784</v>
      </c>
      <c r="F70" s="430">
        <f>SUM(F66,F69)</f>
        <v>54448098</v>
      </c>
      <c r="G70" s="430">
        <f>SUM(G66,G69)</f>
        <v>22794060</v>
      </c>
      <c r="H70" s="429">
        <f>SUM(H66,H69)</f>
        <v>52938636</v>
      </c>
      <c r="I70" s="429">
        <f>SUM(I66,I69)</f>
        <v>6249921</v>
      </c>
      <c r="J70" s="429">
        <f>SUM(J66,J69)</f>
        <v>52497996</v>
      </c>
      <c r="K70" s="429">
        <f t="shared" ref="K70:N70" si="24">SUM(K66,K69)</f>
        <v>26872680</v>
      </c>
      <c r="L70" s="429">
        <f t="shared" si="24"/>
        <v>52767996</v>
      </c>
      <c r="M70" s="429">
        <f t="shared" si="24"/>
        <v>54555753</v>
      </c>
      <c r="N70" s="429">
        <f t="shared" si="24"/>
        <v>52051744</v>
      </c>
    </row>
    <row r="71" spans="1:16" ht="1.2" customHeight="1">
      <c r="A71" s="163"/>
      <c r="B71" s="225"/>
      <c r="C71" s="226"/>
      <c r="D71" s="224"/>
      <c r="E71" s="224"/>
      <c r="F71" s="347"/>
      <c r="G71" s="224"/>
      <c r="H71" s="224"/>
      <c r="I71" s="224"/>
      <c r="J71" s="224"/>
      <c r="K71" s="224"/>
      <c r="L71" s="224"/>
      <c r="M71" s="224"/>
      <c r="N71" s="224"/>
    </row>
    <row r="72" spans="1:16" ht="65.25" customHeight="1">
      <c r="A72" s="163"/>
      <c r="B72" s="164" t="s">
        <v>340</v>
      </c>
      <c r="C72" s="338" t="s">
        <v>432</v>
      </c>
      <c r="D72" s="338" t="s">
        <v>416</v>
      </c>
      <c r="E72" s="338" t="s">
        <v>362</v>
      </c>
      <c r="F72" s="349" t="s">
        <v>429</v>
      </c>
      <c r="G72" s="338" t="s">
        <v>506</v>
      </c>
      <c r="H72" s="338" t="s">
        <v>428</v>
      </c>
      <c r="I72" s="338" t="s">
        <v>498</v>
      </c>
      <c r="J72" s="338" t="s">
        <v>513</v>
      </c>
      <c r="K72" s="338" t="s">
        <v>500</v>
      </c>
      <c r="L72" s="338" t="s">
        <v>514</v>
      </c>
      <c r="M72" s="338" t="s">
        <v>516</v>
      </c>
      <c r="N72" s="338" t="s">
        <v>519</v>
      </c>
    </row>
    <row r="73" spans="1:16" ht="33" customHeight="1">
      <c r="A73" s="426">
        <v>1</v>
      </c>
      <c r="B73" s="223" t="s">
        <v>307</v>
      </c>
      <c r="C73" s="224">
        <v>7655130</v>
      </c>
      <c r="D73" s="224">
        <v>7666448</v>
      </c>
      <c r="E73" s="224">
        <v>7758814</v>
      </c>
      <c r="F73" s="347">
        <v>7790142</v>
      </c>
      <c r="G73" s="224">
        <v>7790142</v>
      </c>
      <c r="H73" s="224">
        <v>8999176</v>
      </c>
      <c r="I73" s="224">
        <v>2525644</v>
      </c>
      <c r="J73" s="224">
        <v>8999176</v>
      </c>
      <c r="K73" s="224">
        <v>3970447</v>
      </c>
      <c r="L73" s="224">
        <v>8999176</v>
      </c>
      <c r="M73" s="224">
        <v>9019716</v>
      </c>
      <c r="N73" s="224">
        <v>9019716</v>
      </c>
      <c r="O73" s="348"/>
      <c r="P73" s="7"/>
    </row>
    <row r="74" spans="1:16" ht="51.75" customHeight="1">
      <c r="A74" s="426">
        <v>2</v>
      </c>
      <c r="B74" s="223" t="s">
        <v>308</v>
      </c>
      <c r="C74" s="224">
        <v>1539000</v>
      </c>
      <c r="D74" s="224">
        <v>1472000</v>
      </c>
      <c r="E74" s="224">
        <v>1744500</v>
      </c>
      <c r="F74" s="347">
        <v>1744500</v>
      </c>
      <c r="G74" s="224">
        <v>1744500</v>
      </c>
      <c r="H74" s="224">
        <v>1286000</v>
      </c>
      <c r="I74" s="224">
        <v>360080</v>
      </c>
      <c r="J74" s="224">
        <v>1286000</v>
      </c>
      <c r="K74" s="224">
        <v>619195</v>
      </c>
      <c r="L74" s="224">
        <v>1286000</v>
      </c>
      <c r="M74" s="224">
        <v>1286000</v>
      </c>
      <c r="N74" s="224">
        <v>1286000</v>
      </c>
    </row>
    <row r="75" spans="1:16" ht="31.2">
      <c r="A75" s="426">
        <v>3</v>
      </c>
      <c r="B75" s="223" t="s">
        <v>309</v>
      </c>
      <c r="C75" s="224">
        <v>1200000</v>
      </c>
      <c r="D75" s="224">
        <v>1800000</v>
      </c>
      <c r="E75" s="224">
        <v>1800000</v>
      </c>
      <c r="F75" s="347">
        <v>1800000</v>
      </c>
      <c r="G75" s="224">
        <v>1800000</v>
      </c>
      <c r="H75" s="224">
        <v>1800000</v>
      </c>
      <c r="I75" s="224">
        <v>504000</v>
      </c>
      <c r="J75" s="224">
        <v>1800000</v>
      </c>
      <c r="K75" s="224">
        <v>936000</v>
      </c>
      <c r="L75" s="224">
        <v>1800000</v>
      </c>
      <c r="M75" s="224">
        <v>2000000</v>
      </c>
      <c r="N75" s="224">
        <v>2000000</v>
      </c>
    </row>
    <row r="76" spans="1:16" ht="31.2">
      <c r="A76" s="426">
        <v>4</v>
      </c>
      <c r="B76" s="223" t="s">
        <v>310</v>
      </c>
      <c r="C76" s="224">
        <v>928128</v>
      </c>
      <c r="D76" s="224">
        <v>245158</v>
      </c>
      <c r="E76" s="224">
        <v>0</v>
      </c>
      <c r="F76" s="347">
        <v>0</v>
      </c>
      <c r="G76" s="224">
        <v>0</v>
      </c>
      <c r="H76" s="224">
        <v>0</v>
      </c>
      <c r="I76" s="224">
        <v>0</v>
      </c>
      <c r="J76" s="224">
        <v>0</v>
      </c>
      <c r="K76" s="224">
        <v>0</v>
      </c>
      <c r="L76" s="224">
        <v>0</v>
      </c>
      <c r="M76" s="224">
        <v>0</v>
      </c>
      <c r="N76" s="224">
        <v>0</v>
      </c>
    </row>
    <row r="77" spans="1:16" ht="31.2">
      <c r="A77" s="426">
        <v>5</v>
      </c>
      <c r="B77" s="223" t="s">
        <v>341</v>
      </c>
      <c r="C77" s="224">
        <v>11322258</v>
      </c>
      <c r="D77" s="224">
        <f t="shared" ref="D77:N77" si="25">SUM(D73:D76)</f>
        <v>11183606</v>
      </c>
      <c r="E77" s="224">
        <f t="shared" si="25"/>
        <v>11303314</v>
      </c>
      <c r="F77" s="347">
        <f t="shared" si="25"/>
        <v>11334642</v>
      </c>
      <c r="G77" s="347">
        <f t="shared" si="25"/>
        <v>11334642</v>
      </c>
      <c r="H77" s="224">
        <f t="shared" si="25"/>
        <v>12085176</v>
      </c>
      <c r="I77" s="224">
        <f t="shared" si="25"/>
        <v>3389724</v>
      </c>
      <c r="J77" s="224">
        <f t="shared" si="25"/>
        <v>12085176</v>
      </c>
      <c r="K77" s="224">
        <f t="shared" si="25"/>
        <v>5525642</v>
      </c>
      <c r="L77" s="224">
        <f t="shared" si="25"/>
        <v>12085176</v>
      </c>
      <c r="M77" s="224">
        <f t="shared" si="25"/>
        <v>12305716</v>
      </c>
      <c r="N77" s="224">
        <f t="shared" si="25"/>
        <v>12305716</v>
      </c>
    </row>
    <row r="78" spans="1:16" ht="31.2">
      <c r="A78" s="426">
        <v>6</v>
      </c>
      <c r="B78" s="223" t="s">
        <v>342</v>
      </c>
      <c r="C78" s="224">
        <v>312229</v>
      </c>
      <c r="D78" s="228">
        <v>29040</v>
      </c>
      <c r="E78" s="364">
        <v>0</v>
      </c>
      <c r="F78" s="360">
        <f>SUM(F79:F81)</f>
        <v>526177</v>
      </c>
      <c r="G78" s="363">
        <v>526177</v>
      </c>
      <c r="H78" s="231">
        <v>0</v>
      </c>
      <c r="I78" s="231">
        <v>0</v>
      </c>
      <c r="J78" s="231">
        <v>0</v>
      </c>
      <c r="K78" s="231">
        <v>0</v>
      </c>
      <c r="L78" s="231">
        <v>0</v>
      </c>
      <c r="M78" s="231">
        <v>0</v>
      </c>
      <c r="N78" s="231">
        <v>0</v>
      </c>
    </row>
    <row r="79" spans="1:16" ht="24.75" customHeight="1">
      <c r="A79" s="426">
        <v>7</v>
      </c>
      <c r="B79" s="223" t="s">
        <v>411</v>
      </c>
      <c r="C79" s="224">
        <v>0</v>
      </c>
      <c r="D79" s="228">
        <v>0</v>
      </c>
      <c r="E79" s="227">
        <v>0</v>
      </c>
      <c r="F79" s="360">
        <v>526177</v>
      </c>
      <c r="G79" s="231">
        <v>526177</v>
      </c>
      <c r="H79" s="231">
        <v>0</v>
      </c>
      <c r="I79" s="231">
        <v>0</v>
      </c>
      <c r="J79" s="231">
        <v>0</v>
      </c>
      <c r="K79" s="231">
        <v>0</v>
      </c>
      <c r="L79" s="231">
        <v>0</v>
      </c>
      <c r="M79" s="231">
        <v>0</v>
      </c>
      <c r="N79" s="231">
        <v>0</v>
      </c>
    </row>
    <row r="80" spans="1:16" ht="15.6">
      <c r="A80" s="426">
        <v>8</v>
      </c>
      <c r="B80" s="223" t="s">
        <v>311</v>
      </c>
      <c r="C80" s="224">
        <v>180996</v>
      </c>
      <c r="D80" s="227">
        <v>0</v>
      </c>
      <c r="E80" s="364">
        <v>0</v>
      </c>
      <c r="F80" s="365">
        <v>0</v>
      </c>
      <c r="G80" s="364">
        <v>0</v>
      </c>
      <c r="H80" s="227">
        <v>0</v>
      </c>
      <c r="I80" s="227">
        <v>0</v>
      </c>
      <c r="J80" s="227">
        <v>0</v>
      </c>
      <c r="K80" s="227">
        <v>0</v>
      </c>
      <c r="L80" s="227">
        <v>0</v>
      </c>
      <c r="M80" s="227">
        <v>0</v>
      </c>
      <c r="N80" s="227">
        <v>0</v>
      </c>
    </row>
    <row r="81" spans="1:14" ht="31.2">
      <c r="A81" s="426">
        <v>9</v>
      </c>
      <c r="B81" s="223" t="s">
        <v>312</v>
      </c>
      <c r="C81" s="224">
        <v>131233</v>
      </c>
      <c r="D81" s="228">
        <v>29040</v>
      </c>
      <c r="E81" s="364">
        <v>0</v>
      </c>
      <c r="F81" s="365">
        <v>0</v>
      </c>
      <c r="G81" s="364">
        <v>0</v>
      </c>
      <c r="H81" s="227">
        <v>0</v>
      </c>
      <c r="I81" s="227">
        <v>0</v>
      </c>
      <c r="J81" s="227">
        <v>0</v>
      </c>
      <c r="K81" s="227">
        <v>0</v>
      </c>
      <c r="L81" s="227">
        <v>0</v>
      </c>
      <c r="M81" s="227">
        <v>0</v>
      </c>
      <c r="N81" s="227">
        <v>0</v>
      </c>
    </row>
    <row r="82" spans="1:14" ht="31.2">
      <c r="A82" s="426">
        <v>10</v>
      </c>
      <c r="B82" s="225" t="s">
        <v>343</v>
      </c>
      <c r="C82" s="226">
        <v>11634487</v>
      </c>
      <c r="D82" s="229">
        <f t="shared" ref="D82:N82" si="26">SUM(D77,D78)</f>
        <v>11212646</v>
      </c>
      <c r="E82" s="229">
        <f t="shared" si="26"/>
        <v>11303314</v>
      </c>
      <c r="F82" s="359">
        <f t="shared" si="26"/>
        <v>11860819</v>
      </c>
      <c r="G82" s="359">
        <f t="shared" si="26"/>
        <v>11860819</v>
      </c>
      <c r="H82" s="229">
        <f t="shared" si="26"/>
        <v>12085176</v>
      </c>
      <c r="I82" s="229">
        <f t="shared" si="26"/>
        <v>3389724</v>
      </c>
      <c r="J82" s="229">
        <f t="shared" si="26"/>
        <v>12085176</v>
      </c>
      <c r="K82" s="229">
        <f t="shared" si="26"/>
        <v>5525642</v>
      </c>
      <c r="L82" s="229">
        <f t="shared" si="26"/>
        <v>12085176</v>
      </c>
      <c r="M82" s="229">
        <f t="shared" si="26"/>
        <v>12305716</v>
      </c>
      <c r="N82" s="229">
        <f t="shared" si="26"/>
        <v>12305716</v>
      </c>
    </row>
    <row r="83" spans="1:14" ht="31.2">
      <c r="A83" s="426">
        <v>11</v>
      </c>
      <c r="B83" s="223" t="s">
        <v>313</v>
      </c>
      <c r="C83" s="224">
        <v>641565</v>
      </c>
      <c r="D83" s="224">
        <v>0</v>
      </c>
      <c r="E83" s="224">
        <v>0</v>
      </c>
      <c r="F83" s="347">
        <v>0</v>
      </c>
      <c r="G83" s="224">
        <v>0</v>
      </c>
      <c r="H83" s="224">
        <v>0</v>
      </c>
      <c r="I83" s="224">
        <v>0</v>
      </c>
      <c r="J83" s="224">
        <v>0</v>
      </c>
      <c r="K83" s="224">
        <v>0</v>
      </c>
      <c r="L83" s="224">
        <v>0</v>
      </c>
      <c r="M83" s="224">
        <v>0</v>
      </c>
      <c r="N83" s="224">
        <v>0</v>
      </c>
    </row>
    <row r="84" spans="1:14" ht="31.2">
      <c r="A84" s="426">
        <v>12</v>
      </c>
      <c r="B84" s="223" t="s">
        <v>344</v>
      </c>
      <c r="C84" s="224">
        <v>250000</v>
      </c>
      <c r="D84" s="224">
        <v>0</v>
      </c>
      <c r="E84" s="224">
        <v>7587776</v>
      </c>
      <c r="F84" s="347">
        <f>F85+F86+F87</f>
        <v>25248385</v>
      </c>
      <c r="G84" s="347">
        <f>G85+G86+G87</f>
        <v>21539026</v>
      </c>
      <c r="H84" s="224">
        <f>H85+H86+H87</f>
        <v>2849999</v>
      </c>
      <c r="I84" s="224">
        <v>859360</v>
      </c>
      <c r="J84" s="224">
        <v>3709359</v>
      </c>
      <c r="K84" s="224">
        <v>859360</v>
      </c>
      <c r="L84" s="224">
        <v>3709359</v>
      </c>
      <c r="M84" s="224">
        <v>3709359</v>
      </c>
      <c r="N84" s="224">
        <v>859360</v>
      </c>
    </row>
    <row r="85" spans="1:14" ht="31.2">
      <c r="A85" s="426">
        <v>13</v>
      </c>
      <c r="B85" s="223" t="s">
        <v>314</v>
      </c>
      <c r="C85" s="224">
        <v>250000</v>
      </c>
      <c r="D85" s="364">
        <v>0</v>
      </c>
      <c r="E85" s="364">
        <v>0</v>
      </c>
      <c r="F85" s="365">
        <v>0</v>
      </c>
      <c r="G85" s="364">
        <v>0</v>
      </c>
      <c r="H85" s="227">
        <v>0</v>
      </c>
      <c r="I85" s="227">
        <v>0</v>
      </c>
      <c r="J85" s="227">
        <v>0</v>
      </c>
      <c r="K85" s="227">
        <v>0</v>
      </c>
      <c r="L85" s="227">
        <v>0</v>
      </c>
      <c r="M85" s="227">
        <v>0</v>
      </c>
      <c r="N85" s="227">
        <v>0</v>
      </c>
    </row>
    <row r="86" spans="1:14" ht="31.2">
      <c r="A86" s="426">
        <v>14</v>
      </c>
      <c r="B86" s="223" t="s">
        <v>422</v>
      </c>
      <c r="C86" s="224">
        <v>0</v>
      </c>
      <c r="D86" s="364">
        <v>0</v>
      </c>
      <c r="E86" s="230">
        <v>7587776</v>
      </c>
      <c r="F86" s="360">
        <v>10154562</v>
      </c>
      <c r="G86" s="230">
        <v>6445203</v>
      </c>
      <c r="H86" s="230">
        <v>2849999</v>
      </c>
      <c r="I86" s="230">
        <v>859360</v>
      </c>
      <c r="J86" s="230">
        <v>3709359</v>
      </c>
      <c r="K86" s="230">
        <v>859360</v>
      </c>
      <c r="L86" s="230">
        <v>859360</v>
      </c>
      <c r="M86" s="230">
        <v>859360</v>
      </c>
      <c r="N86" s="230">
        <v>859360</v>
      </c>
    </row>
    <row r="87" spans="1:14" ht="19.5" customHeight="1">
      <c r="A87" s="426">
        <v>15</v>
      </c>
      <c r="B87" s="223" t="s">
        <v>411</v>
      </c>
      <c r="C87" s="224">
        <v>0</v>
      </c>
      <c r="D87" s="227">
        <v>0</v>
      </c>
      <c r="E87" s="230">
        <v>0</v>
      </c>
      <c r="F87" s="360">
        <v>15093823</v>
      </c>
      <c r="G87" s="230">
        <v>15093823</v>
      </c>
      <c r="H87" s="230">
        <v>0</v>
      </c>
      <c r="I87" s="230">
        <v>0</v>
      </c>
      <c r="J87" s="230">
        <v>0</v>
      </c>
      <c r="K87" s="230">
        <v>0</v>
      </c>
      <c r="L87" s="230">
        <v>0</v>
      </c>
      <c r="M87" s="230">
        <v>0</v>
      </c>
      <c r="N87" s="230">
        <v>0</v>
      </c>
    </row>
    <row r="88" spans="1:14" ht="31.2">
      <c r="A88" s="426">
        <v>16</v>
      </c>
      <c r="B88" s="225" t="s">
        <v>345</v>
      </c>
      <c r="C88" s="226">
        <v>891565</v>
      </c>
      <c r="D88" s="226">
        <f t="shared" ref="D88:N88" si="27">SUM(D83,D84)</f>
        <v>0</v>
      </c>
      <c r="E88" s="226">
        <f t="shared" si="27"/>
        <v>7587776</v>
      </c>
      <c r="F88" s="356">
        <f t="shared" si="27"/>
        <v>25248385</v>
      </c>
      <c r="G88" s="356">
        <f t="shared" si="27"/>
        <v>21539026</v>
      </c>
      <c r="H88" s="226">
        <f t="shared" si="27"/>
        <v>2849999</v>
      </c>
      <c r="I88" s="226">
        <f t="shared" si="27"/>
        <v>859360</v>
      </c>
      <c r="J88" s="226">
        <f t="shared" si="27"/>
        <v>3709359</v>
      </c>
      <c r="K88" s="226">
        <f t="shared" si="27"/>
        <v>859360</v>
      </c>
      <c r="L88" s="226">
        <f t="shared" si="27"/>
        <v>3709359</v>
      </c>
      <c r="M88" s="226">
        <f t="shared" si="27"/>
        <v>3709359</v>
      </c>
      <c r="N88" s="226">
        <f t="shared" si="27"/>
        <v>859360</v>
      </c>
    </row>
    <row r="89" spans="1:14" ht="15.6">
      <c r="A89" s="426">
        <v>17</v>
      </c>
      <c r="B89" s="223" t="s">
        <v>346</v>
      </c>
      <c r="C89" s="224">
        <v>1846083</v>
      </c>
      <c r="D89" s="231">
        <f t="shared" ref="D89:N89" si="28">SUM(D90,D91)</f>
        <v>1819431</v>
      </c>
      <c r="E89" s="231">
        <f t="shared" si="28"/>
        <v>1800000</v>
      </c>
      <c r="F89" s="357">
        <f t="shared" si="28"/>
        <v>1800000</v>
      </c>
      <c r="G89" s="357">
        <f t="shared" si="28"/>
        <v>1903333</v>
      </c>
      <c r="H89" s="231">
        <f t="shared" si="28"/>
        <v>1910000</v>
      </c>
      <c r="I89" s="231">
        <f t="shared" si="28"/>
        <v>779864</v>
      </c>
      <c r="J89" s="231">
        <f t="shared" si="28"/>
        <v>1910000</v>
      </c>
      <c r="K89" s="231">
        <f t="shared" si="28"/>
        <v>1057734</v>
      </c>
      <c r="L89" s="231">
        <f t="shared" si="28"/>
        <v>1910000</v>
      </c>
      <c r="M89" s="231">
        <f t="shared" si="28"/>
        <v>2073563</v>
      </c>
      <c r="N89" s="231">
        <f t="shared" si="28"/>
        <v>2098123</v>
      </c>
    </row>
    <row r="90" spans="1:14" ht="31.2">
      <c r="A90" s="426">
        <v>18</v>
      </c>
      <c r="B90" s="223" t="s">
        <v>315</v>
      </c>
      <c r="C90" s="224">
        <v>823000</v>
      </c>
      <c r="D90" s="224">
        <v>831150</v>
      </c>
      <c r="E90" s="224">
        <v>800000</v>
      </c>
      <c r="F90" s="347">
        <v>800000</v>
      </c>
      <c r="G90" s="224">
        <v>858000</v>
      </c>
      <c r="H90" s="224">
        <v>850000</v>
      </c>
      <c r="I90" s="224">
        <v>350000</v>
      </c>
      <c r="J90" s="224">
        <v>850000</v>
      </c>
      <c r="K90" s="224">
        <v>375000</v>
      </c>
      <c r="L90" s="224">
        <v>850000</v>
      </c>
      <c r="M90" s="224">
        <v>850000</v>
      </c>
      <c r="N90" s="224">
        <v>840000</v>
      </c>
    </row>
    <row r="91" spans="1:14" ht="15.6">
      <c r="A91" s="426">
        <v>19</v>
      </c>
      <c r="B91" s="223" t="s">
        <v>316</v>
      </c>
      <c r="C91" s="224">
        <v>1023083</v>
      </c>
      <c r="D91" s="224">
        <v>988281</v>
      </c>
      <c r="E91" s="224">
        <v>1000000</v>
      </c>
      <c r="F91" s="347">
        <v>1000000</v>
      </c>
      <c r="G91" s="224">
        <v>1045333</v>
      </c>
      <c r="H91" s="224">
        <v>1060000</v>
      </c>
      <c r="I91" s="224">
        <v>429864</v>
      </c>
      <c r="J91" s="224">
        <v>1060000</v>
      </c>
      <c r="K91" s="224">
        <v>682734</v>
      </c>
      <c r="L91" s="224">
        <v>1060000</v>
      </c>
      <c r="M91" s="224">
        <v>1223563</v>
      </c>
      <c r="N91" s="224">
        <v>1258123</v>
      </c>
    </row>
    <row r="92" spans="1:14" ht="15.6">
      <c r="A92" s="426">
        <v>20</v>
      </c>
      <c r="B92" s="223" t="s">
        <v>347</v>
      </c>
      <c r="C92" s="224">
        <v>4326155</v>
      </c>
      <c r="D92" s="224">
        <v>2257309</v>
      </c>
      <c r="E92" s="224">
        <v>3500000</v>
      </c>
      <c r="F92" s="347">
        <v>3500000</v>
      </c>
      <c r="G92" s="347">
        <f>G93</f>
        <v>5019173</v>
      </c>
      <c r="H92" s="224">
        <f>H93</f>
        <v>3900000</v>
      </c>
      <c r="I92" s="224">
        <f>I93</f>
        <v>1742819</v>
      </c>
      <c r="J92" s="224">
        <f>J93</f>
        <v>3900000</v>
      </c>
      <c r="K92" s="224">
        <f>K93</f>
        <v>1195237</v>
      </c>
      <c r="L92" s="224">
        <v>3900000</v>
      </c>
      <c r="M92" s="224">
        <v>5198361</v>
      </c>
      <c r="N92" s="224">
        <v>5127004</v>
      </c>
    </row>
    <row r="93" spans="1:14" ht="46.8">
      <c r="A93" s="426">
        <v>21</v>
      </c>
      <c r="B93" s="223" t="s">
        <v>317</v>
      </c>
      <c r="C93" s="224">
        <v>4326155</v>
      </c>
      <c r="D93" s="224">
        <v>2257309</v>
      </c>
      <c r="E93" s="224">
        <v>3500000</v>
      </c>
      <c r="F93" s="347">
        <v>3500000</v>
      </c>
      <c r="G93" s="224">
        <v>5019173</v>
      </c>
      <c r="H93" s="224">
        <v>3900000</v>
      </c>
      <c r="I93" s="224">
        <v>1742819</v>
      </c>
      <c r="J93" s="224">
        <v>3900000</v>
      </c>
      <c r="K93" s="224">
        <v>1195237</v>
      </c>
      <c r="L93" s="224">
        <v>3900000</v>
      </c>
      <c r="M93" s="224">
        <v>5198361</v>
      </c>
      <c r="N93" s="224">
        <v>5127004</v>
      </c>
    </row>
    <row r="94" spans="1:14" ht="15.6">
      <c r="A94" s="426">
        <v>22</v>
      </c>
      <c r="B94" s="223" t="s">
        <v>348</v>
      </c>
      <c r="C94" s="224">
        <v>1067869</v>
      </c>
      <c r="D94" s="224">
        <v>1174848</v>
      </c>
      <c r="E94" s="224">
        <v>1200000</v>
      </c>
      <c r="F94" s="347">
        <v>1200000</v>
      </c>
      <c r="G94" s="224">
        <v>1264774</v>
      </c>
      <c r="H94" s="224">
        <v>1300000</v>
      </c>
      <c r="I94" s="224">
        <v>457269</v>
      </c>
      <c r="J94" s="224">
        <v>0</v>
      </c>
      <c r="K94" s="224">
        <v>42280</v>
      </c>
      <c r="L94" s="224">
        <v>0</v>
      </c>
      <c r="M94" s="224">
        <v>42280</v>
      </c>
      <c r="N94" s="224">
        <v>42280</v>
      </c>
    </row>
    <row r="95" spans="1:14" ht="15.6">
      <c r="A95" s="426">
        <v>23</v>
      </c>
      <c r="B95" s="223" t="s">
        <v>357</v>
      </c>
      <c r="C95" s="224">
        <v>1658</v>
      </c>
      <c r="D95" s="231">
        <v>7089</v>
      </c>
      <c r="E95" s="227">
        <v>0</v>
      </c>
      <c r="F95" s="358">
        <v>0</v>
      </c>
      <c r="G95" s="231">
        <v>22852</v>
      </c>
      <c r="H95" s="231">
        <v>0</v>
      </c>
      <c r="I95" s="231">
        <v>10626</v>
      </c>
      <c r="J95" s="231">
        <v>0</v>
      </c>
      <c r="K95" s="231">
        <v>41121</v>
      </c>
      <c r="L95" s="231">
        <v>0</v>
      </c>
      <c r="M95" s="231">
        <v>63013</v>
      </c>
      <c r="N95" s="231">
        <v>82482</v>
      </c>
    </row>
    <row r="96" spans="1:14" ht="15.6">
      <c r="A96" s="426">
        <v>24</v>
      </c>
      <c r="B96" s="225" t="s">
        <v>349</v>
      </c>
      <c r="C96" s="226">
        <v>7241765</v>
      </c>
      <c r="D96" s="232">
        <f t="shared" ref="D96:N96" si="29">SUM(D89,D92,D94,D95)</f>
        <v>5258677</v>
      </c>
      <c r="E96" s="232">
        <f t="shared" si="29"/>
        <v>6500000</v>
      </c>
      <c r="F96" s="361">
        <f t="shared" si="29"/>
        <v>6500000</v>
      </c>
      <c r="G96" s="361">
        <f t="shared" si="29"/>
        <v>8210132</v>
      </c>
      <c r="H96" s="232">
        <f t="shared" si="29"/>
        <v>7110000</v>
      </c>
      <c r="I96" s="232">
        <f t="shared" si="29"/>
        <v>2990578</v>
      </c>
      <c r="J96" s="232">
        <f t="shared" si="29"/>
        <v>5810000</v>
      </c>
      <c r="K96" s="232">
        <f t="shared" si="29"/>
        <v>2336372</v>
      </c>
      <c r="L96" s="232">
        <f t="shared" si="29"/>
        <v>5810000</v>
      </c>
      <c r="M96" s="232">
        <f t="shared" si="29"/>
        <v>7377217</v>
      </c>
      <c r="N96" s="232">
        <f t="shared" si="29"/>
        <v>7349889</v>
      </c>
    </row>
    <row r="97" spans="1:14" ht="15.6">
      <c r="A97" s="426">
        <v>25</v>
      </c>
      <c r="B97" s="223" t="s">
        <v>358</v>
      </c>
      <c r="C97" s="224">
        <v>182500</v>
      </c>
      <c r="D97" s="230">
        <v>379430</v>
      </c>
      <c r="E97" s="230">
        <v>100000</v>
      </c>
      <c r="F97" s="360">
        <v>100000</v>
      </c>
      <c r="G97" s="360">
        <v>190200</v>
      </c>
      <c r="H97" s="230">
        <v>200000</v>
      </c>
      <c r="I97" s="230">
        <v>32500</v>
      </c>
      <c r="J97" s="230">
        <v>200000</v>
      </c>
      <c r="K97" s="230">
        <v>80500</v>
      </c>
      <c r="L97" s="230">
        <v>200000</v>
      </c>
      <c r="M97" s="230">
        <v>200000</v>
      </c>
      <c r="N97" s="230">
        <v>188000</v>
      </c>
    </row>
    <row r="98" spans="1:14" ht="31.2">
      <c r="A98" s="426">
        <v>26</v>
      </c>
      <c r="B98" s="223" t="s">
        <v>433</v>
      </c>
      <c r="C98" s="224">
        <v>182500</v>
      </c>
      <c r="D98" s="230">
        <v>303155</v>
      </c>
      <c r="E98" s="230">
        <v>100000</v>
      </c>
      <c r="F98" s="360">
        <v>100000</v>
      </c>
      <c r="G98" s="230">
        <v>190200</v>
      </c>
      <c r="H98" s="230">
        <v>200000</v>
      </c>
      <c r="I98" s="230">
        <v>32500</v>
      </c>
      <c r="J98" s="230">
        <v>200000</v>
      </c>
      <c r="K98" s="230">
        <v>80500</v>
      </c>
      <c r="L98" s="230">
        <v>200000</v>
      </c>
      <c r="M98" s="230">
        <v>200000</v>
      </c>
      <c r="N98" s="230">
        <v>188000</v>
      </c>
    </row>
    <row r="99" spans="1:14" ht="31.2">
      <c r="A99" s="426">
        <v>27</v>
      </c>
      <c r="B99" s="223" t="s">
        <v>350</v>
      </c>
      <c r="C99" s="224">
        <v>0</v>
      </c>
      <c r="D99" s="230">
        <v>16163</v>
      </c>
      <c r="E99" s="230">
        <v>0</v>
      </c>
      <c r="F99" s="360">
        <v>83200</v>
      </c>
      <c r="G99" s="230">
        <v>83200</v>
      </c>
      <c r="H99" s="230">
        <v>0</v>
      </c>
      <c r="I99" s="230">
        <v>0</v>
      </c>
      <c r="J99" s="230">
        <v>0</v>
      </c>
      <c r="K99" s="230">
        <v>0</v>
      </c>
      <c r="L99" s="230">
        <v>0</v>
      </c>
      <c r="M99" s="230">
        <v>0</v>
      </c>
      <c r="N99" s="230">
        <v>0</v>
      </c>
    </row>
    <row r="100" spans="1:14" ht="15.6">
      <c r="A100" s="426">
        <v>28</v>
      </c>
      <c r="B100" s="223" t="s">
        <v>351</v>
      </c>
      <c r="C100" s="224">
        <v>210000</v>
      </c>
      <c r="D100" s="230">
        <v>210000</v>
      </c>
      <c r="E100" s="230">
        <v>210000</v>
      </c>
      <c r="F100" s="360">
        <v>210000</v>
      </c>
      <c r="G100" s="230">
        <v>310000</v>
      </c>
      <c r="H100" s="230">
        <v>100000</v>
      </c>
      <c r="I100" s="230">
        <v>0</v>
      </c>
      <c r="J100" s="230">
        <v>100000</v>
      </c>
      <c r="K100" s="230">
        <v>82044</v>
      </c>
      <c r="L100" s="230">
        <v>100000</v>
      </c>
      <c r="M100" s="230">
        <v>100000</v>
      </c>
      <c r="N100" s="230">
        <v>594939</v>
      </c>
    </row>
    <row r="101" spans="1:14" ht="31.2">
      <c r="A101" s="426">
        <v>29</v>
      </c>
      <c r="B101" s="223" t="s">
        <v>359</v>
      </c>
      <c r="C101" s="224">
        <v>29615</v>
      </c>
      <c r="D101" s="230">
        <v>1548</v>
      </c>
      <c r="E101" s="230">
        <v>0</v>
      </c>
      <c r="F101" s="360">
        <v>0</v>
      </c>
      <c r="G101" s="230">
        <v>1744</v>
      </c>
      <c r="H101" s="230">
        <v>0</v>
      </c>
      <c r="I101" s="230">
        <v>673</v>
      </c>
      <c r="J101" s="230">
        <v>0</v>
      </c>
      <c r="K101" s="230">
        <v>1399</v>
      </c>
      <c r="L101" s="230">
        <v>0</v>
      </c>
      <c r="M101" s="230">
        <v>0</v>
      </c>
      <c r="N101" s="230">
        <v>0</v>
      </c>
    </row>
    <row r="102" spans="1:14" ht="15.6">
      <c r="A102" s="426">
        <v>30</v>
      </c>
      <c r="B102" s="223" t="s">
        <v>360</v>
      </c>
      <c r="C102" s="224">
        <v>284497</v>
      </c>
      <c r="D102" s="230">
        <v>428574</v>
      </c>
      <c r="E102" s="230">
        <v>250000</v>
      </c>
      <c r="F102" s="360">
        <v>250000</v>
      </c>
      <c r="G102" s="230">
        <v>243887</v>
      </c>
      <c r="H102" s="230">
        <v>250000</v>
      </c>
      <c r="I102" s="230">
        <v>932</v>
      </c>
      <c r="J102" s="230">
        <v>250000</v>
      </c>
      <c r="K102" s="230">
        <v>2002</v>
      </c>
      <c r="L102" s="230">
        <v>250000</v>
      </c>
      <c r="M102" s="230">
        <v>250000</v>
      </c>
      <c r="N102" s="230">
        <v>207219</v>
      </c>
    </row>
    <row r="103" spans="1:14" ht="15.6">
      <c r="A103" s="426">
        <v>31</v>
      </c>
      <c r="B103" s="223" t="s">
        <v>318</v>
      </c>
      <c r="C103" s="224">
        <v>14060</v>
      </c>
      <c r="D103" s="230">
        <v>171581</v>
      </c>
      <c r="E103" s="230">
        <v>0</v>
      </c>
      <c r="F103" s="360">
        <v>0</v>
      </c>
      <c r="G103" s="230">
        <v>0</v>
      </c>
      <c r="H103" s="230">
        <v>0</v>
      </c>
      <c r="I103" s="230">
        <v>0</v>
      </c>
      <c r="J103" s="230">
        <v>0</v>
      </c>
      <c r="K103" s="230">
        <v>0</v>
      </c>
      <c r="L103" s="230">
        <v>0</v>
      </c>
      <c r="M103" s="230">
        <v>0</v>
      </c>
      <c r="N103" s="230">
        <v>0</v>
      </c>
    </row>
    <row r="104" spans="1:14" ht="15.6">
      <c r="A104" s="426">
        <v>32</v>
      </c>
      <c r="B104" s="225" t="s">
        <v>352</v>
      </c>
      <c r="C104" s="226">
        <v>706612</v>
      </c>
      <c r="D104" s="229">
        <f t="shared" ref="D104:N104" si="30">SUM(D97,D99,D100,D101,D102)</f>
        <v>1035715</v>
      </c>
      <c r="E104" s="229">
        <f t="shared" si="30"/>
        <v>560000</v>
      </c>
      <c r="F104" s="359">
        <f t="shared" si="30"/>
        <v>643200</v>
      </c>
      <c r="G104" s="359">
        <f t="shared" si="30"/>
        <v>829031</v>
      </c>
      <c r="H104" s="229">
        <f t="shared" si="30"/>
        <v>550000</v>
      </c>
      <c r="I104" s="229">
        <f t="shared" si="30"/>
        <v>34105</v>
      </c>
      <c r="J104" s="229">
        <f t="shared" si="30"/>
        <v>550000</v>
      </c>
      <c r="K104" s="229">
        <f t="shared" si="30"/>
        <v>165945</v>
      </c>
      <c r="L104" s="229">
        <f t="shared" si="30"/>
        <v>550000</v>
      </c>
      <c r="M104" s="229">
        <f t="shared" si="30"/>
        <v>550000</v>
      </c>
      <c r="N104" s="229">
        <f t="shared" si="30"/>
        <v>990158</v>
      </c>
    </row>
    <row r="105" spans="1:14" ht="31.2">
      <c r="A105" s="426">
        <v>33</v>
      </c>
      <c r="B105" s="223" t="s">
        <v>434</v>
      </c>
      <c r="C105" s="224">
        <v>0</v>
      </c>
      <c r="D105" s="230">
        <v>0</v>
      </c>
      <c r="E105" s="230">
        <v>0</v>
      </c>
      <c r="F105" s="360">
        <v>0</v>
      </c>
      <c r="G105" s="360">
        <v>19412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22479</v>
      </c>
    </row>
    <row r="106" spans="1:14" ht="31.2">
      <c r="A106" s="426">
        <v>34</v>
      </c>
      <c r="B106" s="223" t="s">
        <v>435</v>
      </c>
      <c r="C106" s="224">
        <v>0</v>
      </c>
      <c r="D106" s="230">
        <v>0</v>
      </c>
      <c r="E106" s="230">
        <v>0</v>
      </c>
      <c r="F106" s="360">
        <v>0</v>
      </c>
      <c r="G106" s="360">
        <v>19412</v>
      </c>
      <c r="H106" s="230">
        <v>0</v>
      </c>
      <c r="I106" s="230">
        <v>0</v>
      </c>
      <c r="J106" s="230">
        <v>0</v>
      </c>
      <c r="K106" s="230">
        <v>0</v>
      </c>
      <c r="L106" s="230">
        <v>0</v>
      </c>
      <c r="M106" s="230">
        <v>0</v>
      </c>
      <c r="N106" s="230">
        <v>0</v>
      </c>
    </row>
    <row r="107" spans="1:14" ht="31.2">
      <c r="A107" s="426">
        <v>35</v>
      </c>
      <c r="B107" s="225" t="s">
        <v>436</v>
      </c>
      <c r="C107" s="226">
        <f>SUM(C105)</f>
        <v>0</v>
      </c>
      <c r="D107" s="226">
        <f t="shared" ref="D107:N107" si="31">SUM(D105)</f>
        <v>0</v>
      </c>
      <c r="E107" s="226">
        <f t="shared" si="31"/>
        <v>0</v>
      </c>
      <c r="F107" s="226">
        <f t="shared" si="31"/>
        <v>0</v>
      </c>
      <c r="G107" s="226">
        <f t="shared" si="31"/>
        <v>19412</v>
      </c>
      <c r="H107" s="226">
        <f t="shared" si="31"/>
        <v>0</v>
      </c>
      <c r="I107" s="226">
        <f t="shared" si="31"/>
        <v>0</v>
      </c>
      <c r="J107" s="226">
        <f t="shared" si="31"/>
        <v>0</v>
      </c>
      <c r="K107" s="226">
        <f t="shared" si="31"/>
        <v>0</v>
      </c>
      <c r="L107" s="226">
        <f t="shared" si="31"/>
        <v>0</v>
      </c>
      <c r="M107" s="226">
        <f t="shared" si="31"/>
        <v>0</v>
      </c>
      <c r="N107" s="226">
        <f t="shared" si="31"/>
        <v>22479</v>
      </c>
    </row>
    <row r="108" spans="1:14" ht="24" customHeight="1">
      <c r="A108" s="426">
        <v>36</v>
      </c>
      <c r="B108" s="225" t="s">
        <v>501</v>
      </c>
      <c r="C108" s="226"/>
      <c r="D108" s="226"/>
      <c r="E108" s="226"/>
      <c r="F108" s="356"/>
      <c r="G108" s="356"/>
      <c r="H108" s="226"/>
      <c r="I108" s="226"/>
      <c r="J108" s="226"/>
      <c r="K108" s="226"/>
      <c r="L108" s="226">
        <v>270000</v>
      </c>
      <c r="M108" s="226">
        <v>270000</v>
      </c>
      <c r="N108" s="226">
        <v>270000</v>
      </c>
    </row>
    <row r="109" spans="1:14" ht="16.8" customHeight="1">
      <c r="A109" s="426">
        <v>37</v>
      </c>
      <c r="B109" s="225" t="s">
        <v>502</v>
      </c>
      <c r="C109" s="226"/>
      <c r="D109" s="226"/>
      <c r="E109" s="226"/>
      <c r="F109" s="356"/>
      <c r="G109" s="356"/>
      <c r="H109" s="226"/>
      <c r="I109" s="226"/>
      <c r="J109" s="226"/>
      <c r="K109" s="226"/>
      <c r="L109" s="226">
        <v>270000</v>
      </c>
      <c r="M109" s="226">
        <v>270000</v>
      </c>
      <c r="N109" s="226">
        <v>270000</v>
      </c>
    </row>
    <row r="110" spans="1:14" s="431" customFormat="1" ht="15.6">
      <c r="A110" s="432">
        <v>38</v>
      </c>
      <c r="B110" s="428" t="s">
        <v>353</v>
      </c>
      <c r="C110" s="429">
        <v>20474429</v>
      </c>
      <c r="D110" s="433">
        <f>SUM(D82,D88,D96,D104)</f>
        <v>17507038</v>
      </c>
      <c r="E110" s="433">
        <f>SUM(E82,E88,E96,E104)</f>
        <v>25951090</v>
      </c>
      <c r="F110" s="434">
        <f>SUM(F82,F88,F96,F104)</f>
        <v>44252404</v>
      </c>
      <c r="G110" s="434">
        <f>SUM(G82,G88,G96,G104,G107)</f>
        <v>42458420</v>
      </c>
      <c r="H110" s="433">
        <f>SUM(H82,H88,H96,H104,H107)</f>
        <v>22595175</v>
      </c>
      <c r="I110" s="433">
        <f>SUM(I82,I88,I96,I104,I107)</f>
        <v>7273767</v>
      </c>
      <c r="J110" s="433">
        <f>SUM(J82,J88,J96,J104,J107)</f>
        <v>22154535</v>
      </c>
      <c r="K110" s="433">
        <f>SUM(K82,K88,K96,K104,K107,K109)</f>
        <v>8887319</v>
      </c>
      <c r="L110" s="433">
        <f>SUM(L82,L88,L96,L104,L107,L109)</f>
        <v>22424535</v>
      </c>
      <c r="M110" s="433">
        <f>SUM(M82,M88,M96,M104,M107,M109)</f>
        <v>24212292</v>
      </c>
      <c r="N110" s="433">
        <f>SUM(N82,N88,N96,N104,N107,N109)</f>
        <v>21797602</v>
      </c>
    </row>
    <row r="111" spans="1:14" ht="31.2">
      <c r="A111" s="426">
        <v>39</v>
      </c>
      <c r="B111" s="223" t="s">
        <v>320</v>
      </c>
      <c r="C111" s="224">
        <v>44442816</v>
      </c>
      <c r="D111" s="230">
        <v>18370981</v>
      </c>
      <c r="E111" s="230">
        <v>10195694</v>
      </c>
      <c r="F111" s="360">
        <v>10195694</v>
      </c>
      <c r="G111" s="230">
        <v>10195694</v>
      </c>
      <c r="H111" s="230">
        <v>30343461</v>
      </c>
      <c r="I111" s="230">
        <v>0</v>
      </c>
      <c r="J111" s="230">
        <v>30343461</v>
      </c>
      <c r="K111" s="230">
        <v>30343461</v>
      </c>
      <c r="L111" s="230">
        <v>30343461</v>
      </c>
      <c r="M111" s="230">
        <v>30343461</v>
      </c>
      <c r="N111" s="433">
        <v>29805609</v>
      </c>
    </row>
    <row r="112" spans="1:14" ht="31.2">
      <c r="A112" s="426">
        <v>40</v>
      </c>
      <c r="B112" s="223" t="s">
        <v>321</v>
      </c>
      <c r="C112" s="224">
        <v>547138</v>
      </c>
      <c r="D112" s="230">
        <v>452133</v>
      </c>
      <c r="E112" s="230">
        <v>0</v>
      </c>
      <c r="F112" s="360">
        <v>0</v>
      </c>
      <c r="G112" s="230">
        <v>483407</v>
      </c>
      <c r="H112" s="230">
        <v>0</v>
      </c>
      <c r="I112" s="230">
        <v>0</v>
      </c>
      <c r="J112" s="230">
        <v>0</v>
      </c>
      <c r="K112" s="230">
        <v>0</v>
      </c>
      <c r="L112" s="230">
        <v>0</v>
      </c>
      <c r="M112" s="230">
        <v>0</v>
      </c>
      <c r="N112" s="230">
        <v>471012</v>
      </c>
    </row>
    <row r="113" spans="1:14" ht="15.6">
      <c r="A113" s="426">
        <v>41</v>
      </c>
      <c r="B113" s="223" t="s">
        <v>322</v>
      </c>
      <c r="C113" s="224">
        <v>30000000</v>
      </c>
      <c r="D113" s="230">
        <v>0</v>
      </c>
      <c r="E113" s="230">
        <v>0</v>
      </c>
      <c r="F113" s="36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</row>
    <row r="114" spans="1:14" s="431" customFormat="1" ht="31.2">
      <c r="A114" s="432">
        <v>42</v>
      </c>
      <c r="B114" s="428" t="s">
        <v>323</v>
      </c>
      <c r="C114" s="429">
        <v>74989954</v>
      </c>
      <c r="D114" s="433">
        <f t="shared" ref="D114:N114" si="32">SUM(D111:D113)</f>
        <v>18823114</v>
      </c>
      <c r="E114" s="433">
        <f t="shared" si="32"/>
        <v>10195694</v>
      </c>
      <c r="F114" s="434">
        <f t="shared" si="32"/>
        <v>10195694</v>
      </c>
      <c r="G114" s="434">
        <f t="shared" si="32"/>
        <v>10679101</v>
      </c>
      <c r="H114" s="433">
        <f t="shared" si="32"/>
        <v>30343461</v>
      </c>
      <c r="I114" s="433">
        <f t="shared" si="32"/>
        <v>0</v>
      </c>
      <c r="J114" s="433">
        <f t="shared" si="32"/>
        <v>30343461</v>
      </c>
      <c r="K114" s="433">
        <f t="shared" si="32"/>
        <v>30343461</v>
      </c>
      <c r="L114" s="433">
        <f t="shared" si="32"/>
        <v>30343461</v>
      </c>
      <c r="M114" s="433">
        <f t="shared" si="32"/>
        <v>30343461</v>
      </c>
      <c r="N114" s="433">
        <f t="shared" si="32"/>
        <v>30276621</v>
      </c>
    </row>
    <row r="115" spans="1:14" s="431" customFormat="1" ht="27" customHeight="1">
      <c r="A115" s="432">
        <v>43</v>
      </c>
      <c r="B115" s="428" t="s">
        <v>355</v>
      </c>
      <c r="C115" s="435">
        <f t="shared" ref="C115:E115" si="33">SUM(C110,C114)</f>
        <v>95464383</v>
      </c>
      <c r="D115" s="435">
        <f t="shared" si="33"/>
        <v>36330152</v>
      </c>
      <c r="E115" s="435">
        <f t="shared" si="33"/>
        <v>36146784</v>
      </c>
      <c r="F115" s="436">
        <f t="shared" ref="F115:G115" si="34">SUM(F110,F114)</f>
        <v>54448098</v>
      </c>
      <c r="G115" s="436">
        <f t="shared" si="34"/>
        <v>53137521</v>
      </c>
      <c r="H115" s="435">
        <f t="shared" ref="H115:N115" si="35">SUM(H110,H114)</f>
        <v>52938636</v>
      </c>
      <c r="I115" s="435">
        <f t="shared" si="35"/>
        <v>7273767</v>
      </c>
      <c r="J115" s="435">
        <f t="shared" si="35"/>
        <v>52497996</v>
      </c>
      <c r="K115" s="435">
        <f t="shared" si="35"/>
        <v>39230780</v>
      </c>
      <c r="L115" s="435">
        <f t="shared" si="35"/>
        <v>52767996</v>
      </c>
      <c r="M115" s="435">
        <f t="shared" si="35"/>
        <v>54555753</v>
      </c>
      <c r="N115" s="435">
        <f t="shared" si="35"/>
        <v>52074223</v>
      </c>
    </row>
  </sheetData>
  <mergeCells count="2">
    <mergeCell ref="A2:M2"/>
    <mergeCell ref="A1:N1"/>
  </mergeCells>
  <pageMargins left="0.51181102362204722" right="0.51181102362204722" top="0.35433070866141736" bottom="0.35433070866141736" header="0.31496062992125984" footer="0.31496062992125984"/>
  <pageSetup paperSize="9" scale="47" orientation="portrait" r:id="rId1"/>
  <rowBreaks count="1" manualBreakCount="1">
    <brk id="66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sqref="A1:O1"/>
    </sheetView>
  </sheetViews>
  <sheetFormatPr defaultColWidth="8.88671875" defaultRowHeight="15.6"/>
  <cols>
    <col min="1" max="1" width="4.109375" style="13" customWidth="1"/>
    <col min="2" max="2" width="26.6640625" style="12" customWidth="1"/>
    <col min="3" max="3" width="13.6640625" style="12" customWidth="1"/>
    <col min="4" max="4" width="12.88671875" style="12" customWidth="1"/>
    <col min="5" max="5" width="13.44140625" style="12" customWidth="1"/>
    <col min="6" max="6" width="11.5546875" style="12" customWidth="1"/>
    <col min="7" max="7" width="11.44140625" style="12" customWidth="1"/>
    <col min="8" max="8" width="13.88671875" style="12" customWidth="1"/>
    <col min="9" max="9" width="13.33203125" style="12" customWidth="1"/>
    <col min="10" max="10" width="11.33203125" style="12" customWidth="1"/>
    <col min="11" max="11" width="12.88671875" style="12" customWidth="1"/>
    <col min="12" max="12" width="11.109375" style="12" customWidth="1"/>
    <col min="13" max="13" width="12.44140625" style="12" customWidth="1"/>
    <col min="14" max="14" width="13.33203125" style="12" customWidth="1"/>
    <col min="15" max="15" width="13.5546875" style="13" customWidth="1"/>
    <col min="16" max="256" width="8.88671875" style="12"/>
    <col min="257" max="257" width="4.109375" style="12" customWidth="1"/>
    <col min="258" max="258" width="26.6640625" style="12" customWidth="1"/>
    <col min="259" max="259" width="10.5546875" style="12" customWidth="1"/>
    <col min="260" max="260" width="12.88671875" style="12" customWidth="1"/>
    <col min="261" max="261" width="10" style="12" customWidth="1"/>
    <col min="262" max="262" width="9.44140625" style="12" customWidth="1"/>
    <col min="263" max="263" width="11.44140625" style="12" customWidth="1"/>
    <col min="264" max="264" width="10.44140625" style="12" customWidth="1"/>
    <col min="265" max="265" width="9.33203125" style="12" customWidth="1"/>
    <col min="266" max="266" width="9.109375" style="12" customWidth="1"/>
    <col min="267" max="267" width="10.44140625" style="12" customWidth="1"/>
    <col min="268" max="268" width="11.109375" style="12" customWidth="1"/>
    <col min="269" max="269" width="10.6640625" style="12" customWidth="1"/>
    <col min="270" max="270" width="13.33203125" style="12" customWidth="1"/>
    <col min="271" max="271" width="10.88671875" style="12" customWidth="1"/>
    <col min="272" max="512" width="8.88671875" style="12"/>
    <col min="513" max="513" width="4.109375" style="12" customWidth="1"/>
    <col min="514" max="514" width="26.6640625" style="12" customWidth="1"/>
    <col min="515" max="515" width="10.5546875" style="12" customWidth="1"/>
    <col min="516" max="516" width="12.88671875" style="12" customWidth="1"/>
    <col min="517" max="517" width="10" style="12" customWidth="1"/>
    <col min="518" max="518" width="9.44140625" style="12" customWidth="1"/>
    <col min="519" max="519" width="11.44140625" style="12" customWidth="1"/>
    <col min="520" max="520" width="10.44140625" style="12" customWidth="1"/>
    <col min="521" max="521" width="9.33203125" style="12" customWidth="1"/>
    <col min="522" max="522" width="9.109375" style="12" customWidth="1"/>
    <col min="523" max="523" width="10.44140625" style="12" customWidth="1"/>
    <col min="524" max="524" width="11.109375" style="12" customWidth="1"/>
    <col min="525" max="525" width="10.6640625" style="12" customWidth="1"/>
    <col min="526" max="526" width="13.33203125" style="12" customWidth="1"/>
    <col min="527" max="527" width="10.88671875" style="12" customWidth="1"/>
    <col min="528" max="768" width="8.88671875" style="12"/>
    <col min="769" max="769" width="4.109375" style="12" customWidth="1"/>
    <col min="770" max="770" width="26.6640625" style="12" customWidth="1"/>
    <col min="771" max="771" width="10.5546875" style="12" customWidth="1"/>
    <col min="772" max="772" width="12.88671875" style="12" customWidth="1"/>
    <col min="773" max="773" width="10" style="12" customWidth="1"/>
    <col min="774" max="774" width="9.44140625" style="12" customWidth="1"/>
    <col min="775" max="775" width="11.44140625" style="12" customWidth="1"/>
    <col min="776" max="776" width="10.44140625" style="12" customWidth="1"/>
    <col min="777" max="777" width="9.33203125" style="12" customWidth="1"/>
    <col min="778" max="778" width="9.109375" style="12" customWidth="1"/>
    <col min="779" max="779" width="10.44140625" style="12" customWidth="1"/>
    <col min="780" max="780" width="11.109375" style="12" customWidth="1"/>
    <col min="781" max="781" width="10.6640625" style="12" customWidth="1"/>
    <col min="782" max="782" width="13.33203125" style="12" customWidth="1"/>
    <col min="783" max="783" width="10.88671875" style="12" customWidth="1"/>
    <col min="784" max="1024" width="8.88671875" style="12"/>
    <col min="1025" max="1025" width="4.109375" style="12" customWidth="1"/>
    <col min="1026" max="1026" width="26.6640625" style="12" customWidth="1"/>
    <col min="1027" max="1027" width="10.5546875" style="12" customWidth="1"/>
    <col min="1028" max="1028" width="12.88671875" style="12" customWidth="1"/>
    <col min="1029" max="1029" width="10" style="12" customWidth="1"/>
    <col min="1030" max="1030" width="9.44140625" style="12" customWidth="1"/>
    <col min="1031" max="1031" width="11.44140625" style="12" customWidth="1"/>
    <col min="1032" max="1032" width="10.44140625" style="12" customWidth="1"/>
    <col min="1033" max="1033" width="9.33203125" style="12" customWidth="1"/>
    <col min="1034" max="1034" width="9.109375" style="12" customWidth="1"/>
    <col min="1035" max="1035" width="10.44140625" style="12" customWidth="1"/>
    <col min="1036" max="1036" width="11.109375" style="12" customWidth="1"/>
    <col min="1037" max="1037" width="10.6640625" style="12" customWidth="1"/>
    <col min="1038" max="1038" width="13.33203125" style="12" customWidth="1"/>
    <col min="1039" max="1039" width="10.88671875" style="12" customWidth="1"/>
    <col min="1040" max="1280" width="8.88671875" style="12"/>
    <col min="1281" max="1281" width="4.109375" style="12" customWidth="1"/>
    <col min="1282" max="1282" width="26.6640625" style="12" customWidth="1"/>
    <col min="1283" max="1283" width="10.5546875" style="12" customWidth="1"/>
    <col min="1284" max="1284" width="12.88671875" style="12" customWidth="1"/>
    <col min="1285" max="1285" width="10" style="12" customWidth="1"/>
    <col min="1286" max="1286" width="9.44140625" style="12" customWidth="1"/>
    <col min="1287" max="1287" width="11.44140625" style="12" customWidth="1"/>
    <col min="1288" max="1288" width="10.44140625" style="12" customWidth="1"/>
    <col min="1289" max="1289" width="9.33203125" style="12" customWidth="1"/>
    <col min="1290" max="1290" width="9.109375" style="12" customWidth="1"/>
    <col min="1291" max="1291" width="10.44140625" style="12" customWidth="1"/>
    <col min="1292" max="1292" width="11.109375" style="12" customWidth="1"/>
    <col min="1293" max="1293" width="10.6640625" style="12" customWidth="1"/>
    <col min="1294" max="1294" width="13.33203125" style="12" customWidth="1"/>
    <col min="1295" max="1295" width="10.88671875" style="12" customWidth="1"/>
    <col min="1296" max="1536" width="8.88671875" style="12"/>
    <col min="1537" max="1537" width="4.109375" style="12" customWidth="1"/>
    <col min="1538" max="1538" width="26.6640625" style="12" customWidth="1"/>
    <col min="1539" max="1539" width="10.5546875" style="12" customWidth="1"/>
    <col min="1540" max="1540" width="12.88671875" style="12" customWidth="1"/>
    <col min="1541" max="1541" width="10" style="12" customWidth="1"/>
    <col min="1542" max="1542" width="9.44140625" style="12" customWidth="1"/>
    <col min="1543" max="1543" width="11.44140625" style="12" customWidth="1"/>
    <col min="1544" max="1544" width="10.44140625" style="12" customWidth="1"/>
    <col min="1545" max="1545" width="9.33203125" style="12" customWidth="1"/>
    <col min="1546" max="1546" width="9.109375" style="12" customWidth="1"/>
    <col min="1547" max="1547" width="10.44140625" style="12" customWidth="1"/>
    <col min="1548" max="1548" width="11.109375" style="12" customWidth="1"/>
    <col min="1549" max="1549" width="10.6640625" style="12" customWidth="1"/>
    <col min="1550" max="1550" width="13.33203125" style="12" customWidth="1"/>
    <col min="1551" max="1551" width="10.88671875" style="12" customWidth="1"/>
    <col min="1552" max="1792" width="8.88671875" style="12"/>
    <col min="1793" max="1793" width="4.109375" style="12" customWidth="1"/>
    <col min="1794" max="1794" width="26.6640625" style="12" customWidth="1"/>
    <col min="1795" max="1795" width="10.5546875" style="12" customWidth="1"/>
    <col min="1796" max="1796" width="12.88671875" style="12" customWidth="1"/>
    <col min="1797" max="1797" width="10" style="12" customWidth="1"/>
    <col min="1798" max="1798" width="9.44140625" style="12" customWidth="1"/>
    <col min="1799" max="1799" width="11.44140625" style="12" customWidth="1"/>
    <col min="1800" max="1800" width="10.44140625" style="12" customWidth="1"/>
    <col min="1801" max="1801" width="9.33203125" style="12" customWidth="1"/>
    <col min="1802" max="1802" width="9.109375" style="12" customWidth="1"/>
    <col min="1803" max="1803" width="10.44140625" style="12" customWidth="1"/>
    <col min="1804" max="1804" width="11.109375" style="12" customWidth="1"/>
    <col min="1805" max="1805" width="10.6640625" style="12" customWidth="1"/>
    <col min="1806" max="1806" width="13.33203125" style="12" customWidth="1"/>
    <col min="1807" max="1807" width="10.88671875" style="12" customWidth="1"/>
    <col min="1808" max="2048" width="8.88671875" style="12"/>
    <col min="2049" max="2049" width="4.109375" style="12" customWidth="1"/>
    <col min="2050" max="2050" width="26.6640625" style="12" customWidth="1"/>
    <col min="2051" max="2051" width="10.5546875" style="12" customWidth="1"/>
    <col min="2052" max="2052" width="12.88671875" style="12" customWidth="1"/>
    <col min="2053" max="2053" width="10" style="12" customWidth="1"/>
    <col min="2054" max="2054" width="9.44140625" style="12" customWidth="1"/>
    <col min="2055" max="2055" width="11.44140625" style="12" customWidth="1"/>
    <col min="2056" max="2056" width="10.44140625" style="12" customWidth="1"/>
    <col min="2057" max="2057" width="9.33203125" style="12" customWidth="1"/>
    <col min="2058" max="2058" width="9.109375" style="12" customWidth="1"/>
    <col min="2059" max="2059" width="10.44140625" style="12" customWidth="1"/>
    <col min="2060" max="2060" width="11.109375" style="12" customWidth="1"/>
    <col min="2061" max="2061" width="10.6640625" style="12" customWidth="1"/>
    <col min="2062" max="2062" width="13.33203125" style="12" customWidth="1"/>
    <col min="2063" max="2063" width="10.88671875" style="12" customWidth="1"/>
    <col min="2064" max="2304" width="8.88671875" style="12"/>
    <col min="2305" max="2305" width="4.109375" style="12" customWidth="1"/>
    <col min="2306" max="2306" width="26.6640625" style="12" customWidth="1"/>
    <col min="2307" max="2307" width="10.5546875" style="12" customWidth="1"/>
    <col min="2308" max="2308" width="12.88671875" style="12" customWidth="1"/>
    <col min="2309" max="2309" width="10" style="12" customWidth="1"/>
    <col min="2310" max="2310" width="9.44140625" style="12" customWidth="1"/>
    <col min="2311" max="2311" width="11.44140625" style="12" customWidth="1"/>
    <col min="2312" max="2312" width="10.44140625" style="12" customWidth="1"/>
    <col min="2313" max="2313" width="9.33203125" style="12" customWidth="1"/>
    <col min="2314" max="2314" width="9.109375" style="12" customWidth="1"/>
    <col min="2315" max="2315" width="10.44140625" style="12" customWidth="1"/>
    <col min="2316" max="2316" width="11.109375" style="12" customWidth="1"/>
    <col min="2317" max="2317" width="10.6640625" style="12" customWidth="1"/>
    <col min="2318" max="2318" width="13.33203125" style="12" customWidth="1"/>
    <col min="2319" max="2319" width="10.88671875" style="12" customWidth="1"/>
    <col min="2320" max="2560" width="8.88671875" style="12"/>
    <col min="2561" max="2561" width="4.109375" style="12" customWidth="1"/>
    <col min="2562" max="2562" width="26.6640625" style="12" customWidth="1"/>
    <col min="2563" max="2563" width="10.5546875" style="12" customWidth="1"/>
    <col min="2564" max="2564" width="12.88671875" style="12" customWidth="1"/>
    <col min="2565" max="2565" width="10" style="12" customWidth="1"/>
    <col min="2566" max="2566" width="9.44140625" style="12" customWidth="1"/>
    <col min="2567" max="2567" width="11.44140625" style="12" customWidth="1"/>
    <col min="2568" max="2568" width="10.44140625" style="12" customWidth="1"/>
    <col min="2569" max="2569" width="9.33203125" style="12" customWidth="1"/>
    <col min="2570" max="2570" width="9.109375" style="12" customWidth="1"/>
    <col min="2571" max="2571" width="10.44140625" style="12" customWidth="1"/>
    <col min="2572" max="2572" width="11.109375" style="12" customWidth="1"/>
    <col min="2573" max="2573" width="10.6640625" style="12" customWidth="1"/>
    <col min="2574" max="2574" width="13.33203125" style="12" customWidth="1"/>
    <col min="2575" max="2575" width="10.88671875" style="12" customWidth="1"/>
    <col min="2576" max="2816" width="8.88671875" style="12"/>
    <col min="2817" max="2817" width="4.109375" style="12" customWidth="1"/>
    <col min="2818" max="2818" width="26.6640625" style="12" customWidth="1"/>
    <col min="2819" max="2819" width="10.5546875" style="12" customWidth="1"/>
    <col min="2820" max="2820" width="12.88671875" style="12" customWidth="1"/>
    <col min="2821" max="2821" width="10" style="12" customWidth="1"/>
    <col min="2822" max="2822" width="9.44140625" style="12" customWidth="1"/>
    <col min="2823" max="2823" width="11.44140625" style="12" customWidth="1"/>
    <col min="2824" max="2824" width="10.44140625" style="12" customWidth="1"/>
    <col min="2825" max="2825" width="9.33203125" style="12" customWidth="1"/>
    <col min="2826" max="2826" width="9.109375" style="12" customWidth="1"/>
    <col min="2827" max="2827" width="10.44140625" style="12" customWidth="1"/>
    <col min="2828" max="2828" width="11.109375" style="12" customWidth="1"/>
    <col min="2829" max="2829" width="10.6640625" style="12" customWidth="1"/>
    <col min="2830" max="2830" width="13.33203125" style="12" customWidth="1"/>
    <col min="2831" max="2831" width="10.88671875" style="12" customWidth="1"/>
    <col min="2832" max="3072" width="8.88671875" style="12"/>
    <col min="3073" max="3073" width="4.109375" style="12" customWidth="1"/>
    <col min="3074" max="3074" width="26.6640625" style="12" customWidth="1"/>
    <col min="3075" max="3075" width="10.5546875" style="12" customWidth="1"/>
    <col min="3076" max="3076" width="12.88671875" style="12" customWidth="1"/>
    <col min="3077" max="3077" width="10" style="12" customWidth="1"/>
    <col min="3078" max="3078" width="9.44140625" style="12" customWidth="1"/>
    <col min="3079" max="3079" width="11.44140625" style="12" customWidth="1"/>
    <col min="3080" max="3080" width="10.44140625" style="12" customWidth="1"/>
    <col min="3081" max="3081" width="9.33203125" style="12" customWidth="1"/>
    <col min="3082" max="3082" width="9.109375" style="12" customWidth="1"/>
    <col min="3083" max="3083" width="10.44140625" style="12" customWidth="1"/>
    <col min="3084" max="3084" width="11.109375" style="12" customWidth="1"/>
    <col min="3085" max="3085" width="10.6640625" style="12" customWidth="1"/>
    <col min="3086" max="3086" width="13.33203125" style="12" customWidth="1"/>
    <col min="3087" max="3087" width="10.88671875" style="12" customWidth="1"/>
    <col min="3088" max="3328" width="8.88671875" style="12"/>
    <col min="3329" max="3329" width="4.109375" style="12" customWidth="1"/>
    <col min="3330" max="3330" width="26.6640625" style="12" customWidth="1"/>
    <col min="3331" max="3331" width="10.5546875" style="12" customWidth="1"/>
    <col min="3332" max="3332" width="12.88671875" style="12" customWidth="1"/>
    <col min="3333" max="3333" width="10" style="12" customWidth="1"/>
    <col min="3334" max="3334" width="9.44140625" style="12" customWidth="1"/>
    <col min="3335" max="3335" width="11.44140625" style="12" customWidth="1"/>
    <col min="3336" max="3336" width="10.44140625" style="12" customWidth="1"/>
    <col min="3337" max="3337" width="9.33203125" style="12" customWidth="1"/>
    <col min="3338" max="3338" width="9.109375" style="12" customWidth="1"/>
    <col min="3339" max="3339" width="10.44140625" style="12" customWidth="1"/>
    <col min="3340" max="3340" width="11.109375" style="12" customWidth="1"/>
    <col min="3341" max="3341" width="10.6640625" style="12" customWidth="1"/>
    <col min="3342" max="3342" width="13.33203125" style="12" customWidth="1"/>
    <col min="3343" max="3343" width="10.88671875" style="12" customWidth="1"/>
    <col min="3344" max="3584" width="8.88671875" style="12"/>
    <col min="3585" max="3585" width="4.109375" style="12" customWidth="1"/>
    <col min="3586" max="3586" width="26.6640625" style="12" customWidth="1"/>
    <col min="3587" max="3587" width="10.5546875" style="12" customWidth="1"/>
    <col min="3588" max="3588" width="12.88671875" style="12" customWidth="1"/>
    <col min="3589" max="3589" width="10" style="12" customWidth="1"/>
    <col min="3590" max="3590" width="9.44140625" style="12" customWidth="1"/>
    <col min="3591" max="3591" width="11.44140625" style="12" customWidth="1"/>
    <col min="3592" max="3592" width="10.44140625" style="12" customWidth="1"/>
    <col min="3593" max="3593" width="9.33203125" style="12" customWidth="1"/>
    <col min="3594" max="3594" width="9.109375" style="12" customWidth="1"/>
    <col min="3595" max="3595" width="10.44140625" style="12" customWidth="1"/>
    <col min="3596" max="3596" width="11.109375" style="12" customWidth="1"/>
    <col min="3597" max="3597" width="10.6640625" style="12" customWidth="1"/>
    <col min="3598" max="3598" width="13.33203125" style="12" customWidth="1"/>
    <col min="3599" max="3599" width="10.88671875" style="12" customWidth="1"/>
    <col min="3600" max="3840" width="8.88671875" style="12"/>
    <col min="3841" max="3841" width="4.109375" style="12" customWidth="1"/>
    <col min="3842" max="3842" width="26.6640625" style="12" customWidth="1"/>
    <col min="3843" max="3843" width="10.5546875" style="12" customWidth="1"/>
    <col min="3844" max="3844" width="12.88671875" style="12" customWidth="1"/>
    <col min="3845" max="3845" width="10" style="12" customWidth="1"/>
    <col min="3846" max="3846" width="9.44140625" style="12" customWidth="1"/>
    <col min="3847" max="3847" width="11.44140625" style="12" customWidth="1"/>
    <col min="3848" max="3848" width="10.44140625" style="12" customWidth="1"/>
    <col min="3849" max="3849" width="9.33203125" style="12" customWidth="1"/>
    <col min="3850" max="3850" width="9.109375" style="12" customWidth="1"/>
    <col min="3851" max="3851" width="10.44140625" style="12" customWidth="1"/>
    <col min="3852" max="3852" width="11.109375" style="12" customWidth="1"/>
    <col min="3853" max="3853" width="10.6640625" style="12" customWidth="1"/>
    <col min="3854" max="3854" width="13.33203125" style="12" customWidth="1"/>
    <col min="3855" max="3855" width="10.88671875" style="12" customWidth="1"/>
    <col min="3856" max="4096" width="8.88671875" style="12"/>
    <col min="4097" max="4097" width="4.109375" style="12" customWidth="1"/>
    <col min="4098" max="4098" width="26.6640625" style="12" customWidth="1"/>
    <col min="4099" max="4099" width="10.5546875" style="12" customWidth="1"/>
    <col min="4100" max="4100" width="12.88671875" style="12" customWidth="1"/>
    <col min="4101" max="4101" width="10" style="12" customWidth="1"/>
    <col min="4102" max="4102" width="9.44140625" style="12" customWidth="1"/>
    <col min="4103" max="4103" width="11.44140625" style="12" customWidth="1"/>
    <col min="4104" max="4104" width="10.44140625" style="12" customWidth="1"/>
    <col min="4105" max="4105" width="9.33203125" style="12" customWidth="1"/>
    <col min="4106" max="4106" width="9.109375" style="12" customWidth="1"/>
    <col min="4107" max="4107" width="10.44140625" style="12" customWidth="1"/>
    <col min="4108" max="4108" width="11.109375" style="12" customWidth="1"/>
    <col min="4109" max="4109" width="10.6640625" style="12" customWidth="1"/>
    <col min="4110" max="4110" width="13.33203125" style="12" customWidth="1"/>
    <col min="4111" max="4111" width="10.88671875" style="12" customWidth="1"/>
    <col min="4112" max="4352" width="8.88671875" style="12"/>
    <col min="4353" max="4353" width="4.109375" style="12" customWidth="1"/>
    <col min="4354" max="4354" width="26.6640625" style="12" customWidth="1"/>
    <col min="4355" max="4355" width="10.5546875" style="12" customWidth="1"/>
    <col min="4356" max="4356" width="12.88671875" style="12" customWidth="1"/>
    <col min="4357" max="4357" width="10" style="12" customWidth="1"/>
    <col min="4358" max="4358" width="9.44140625" style="12" customWidth="1"/>
    <col min="4359" max="4359" width="11.44140625" style="12" customWidth="1"/>
    <col min="4360" max="4360" width="10.44140625" style="12" customWidth="1"/>
    <col min="4361" max="4361" width="9.33203125" style="12" customWidth="1"/>
    <col min="4362" max="4362" width="9.109375" style="12" customWidth="1"/>
    <col min="4363" max="4363" width="10.44140625" style="12" customWidth="1"/>
    <col min="4364" max="4364" width="11.109375" style="12" customWidth="1"/>
    <col min="4365" max="4365" width="10.6640625" style="12" customWidth="1"/>
    <col min="4366" max="4366" width="13.33203125" style="12" customWidth="1"/>
    <col min="4367" max="4367" width="10.88671875" style="12" customWidth="1"/>
    <col min="4368" max="4608" width="8.88671875" style="12"/>
    <col min="4609" max="4609" width="4.109375" style="12" customWidth="1"/>
    <col min="4610" max="4610" width="26.6640625" style="12" customWidth="1"/>
    <col min="4611" max="4611" width="10.5546875" style="12" customWidth="1"/>
    <col min="4612" max="4612" width="12.88671875" style="12" customWidth="1"/>
    <col min="4613" max="4613" width="10" style="12" customWidth="1"/>
    <col min="4614" max="4614" width="9.44140625" style="12" customWidth="1"/>
    <col min="4615" max="4615" width="11.44140625" style="12" customWidth="1"/>
    <col min="4616" max="4616" width="10.44140625" style="12" customWidth="1"/>
    <col min="4617" max="4617" width="9.33203125" style="12" customWidth="1"/>
    <col min="4618" max="4618" width="9.109375" style="12" customWidth="1"/>
    <col min="4619" max="4619" width="10.44140625" style="12" customWidth="1"/>
    <col min="4620" max="4620" width="11.109375" style="12" customWidth="1"/>
    <col min="4621" max="4621" width="10.6640625" style="12" customWidth="1"/>
    <col min="4622" max="4622" width="13.33203125" style="12" customWidth="1"/>
    <col min="4623" max="4623" width="10.88671875" style="12" customWidth="1"/>
    <col min="4624" max="4864" width="8.88671875" style="12"/>
    <col min="4865" max="4865" width="4.109375" style="12" customWidth="1"/>
    <col min="4866" max="4866" width="26.6640625" style="12" customWidth="1"/>
    <col min="4867" max="4867" width="10.5546875" style="12" customWidth="1"/>
    <col min="4868" max="4868" width="12.88671875" style="12" customWidth="1"/>
    <col min="4869" max="4869" width="10" style="12" customWidth="1"/>
    <col min="4870" max="4870" width="9.44140625" style="12" customWidth="1"/>
    <col min="4871" max="4871" width="11.44140625" style="12" customWidth="1"/>
    <col min="4872" max="4872" width="10.44140625" style="12" customWidth="1"/>
    <col min="4873" max="4873" width="9.33203125" style="12" customWidth="1"/>
    <col min="4874" max="4874" width="9.109375" style="12" customWidth="1"/>
    <col min="4875" max="4875" width="10.44140625" style="12" customWidth="1"/>
    <col min="4876" max="4876" width="11.109375" style="12" customWidth="1"/>
    <col min="4877" max="4877" width="10.6640625" style="12" customWidth="1"/>
    <col min="4878" max="4878" width="13.33203125" style="12" customWidth="1"/>
    <col min="4879" max="4879" width="10.88671875" style="12" customWidth="1"/>
    <col min="4880" max="5120" width="8.88671875" style="12"/>
    <col min="5121" max="5121" width="4.109375" style="12" customWidth="1"/>
    <col min="5122" max="5122" width="26.6640625" style="12" customWidth="1"/>
    <col min="5123" max="5123" width="10.5546875" style="12" customWidth="1"/>
    <col min="5124" max="5124" width="12.88671875" style="12" customWidth="1"/>
    <col min="5125" max="5125" width="10" style="12" customWidth="1"/>
    <col min="5126" max="5126" width="9.44140625" style="12" customWidth="1"/>
    <col min="5127" max="5127" width="11.44140625" style="12" customWidth="1"/>
    <col min="5128" max="5128" width="10.44140625" style="12" customWidth="1"/>
    <col min="5129" max="5129" width="9.33203125" style="12" customWidth="1"/>
    <col min="5130" max="5130" width="9.109375" style="12" customWidth="1"/>
    <col min="5131" max="5131" width="10.44140625" style="12" customWidth="1"/>
    <col min="5132" max="5132" width="11.109375" style="12" customWidth="1"/>
    <col min="5133" max="5133" width="10.6640625" style="12" customWidth="1"/>
    <col min="5134" max="5134" width="13.33203125" style="12" customWidth="1"/>
    <col min="5135" max="5135" width="10.88671875" style="12" customWidth="1"/>
    <col min="5136" max="5376" width="8.88671875" style="12"/>
    <col min="5377" max="5377" width="4.109375" style="12" customWidth="1"/>
    <col min="5378" max="5378" width="26.6640625" style="12" customWidth="1"/>
    <col min="5379" max="5379" width="10.5546875" style="12" customWidth="1"/>
    <col min="5380" max="5380" width="12.88671875" style="12" customWidth="1"/>
    <col min="5381" max="5381" width="10" style="12" customWidth="1"/>
    <col min="5382" max="5382" width="9.44140625" style="12" customWidth="1"/>
    <col min="5383" max="5383" width="11.44140625" style="12" customWidth="1"/>
    <col min="5384" max="5384" width="10.44140625" style="12" customWidth="1"/>
    <col min="5385" max="5385" width="9.33203125" style="12" customWidth="1"/>
    <col min="5386" max="5386" width="9.109375" style="12" customWidth="1"/>
    <col min="5387" max="5387" width="10.44140625" style="12" customWidth="1"/>
    <col min="5388" max="5388" width="11.109375" style="12" customWidth="1"/>
    <col min="5389" max="5389" width="10.6640625" style="12" customWidth="1"/>
    <col min="5390" max="5390" width="13.33203125" style="12" customWidth="1"/>
    <col min="5391" max="5391" width="10.88671875" style="12" customWidth="1"/>
    <col min="5392" max="5632" width="8.88671875" style="12"/>
    <col min="5633" max="5633" width="4.109375" style="12" customWidth="1"/>
    <col min="5634" max="5634" width="26.6640625" style="12" customWidth="1"/>
    <col min="5635" max="5635" width="10.5546875" style="12" customWidth="1"/>
    <col min="5636" max="5636" width="12.88671875" style="12" customWidth="1"/>
    <col min="5637" max="5637" width="10" style="12" customWidth="1"/>
    <col min="5638" max="5638" width="9.44140625" style="12" customWidth="1"/>
    <col min="5639" max="5639" width="11.44140625" style="12" customWidth="1"/>
    <col min="5640" max="5640" width="10.44140625" style="12" customWidth="1"/>
    <col min="5641" max="5641" width="9.33203125" style="12" customWidth="1"/>
    <col min="5642" max="5642" width="9.109375" style="12" customWidth="1"/>
    <col min="5643" max="5643" width="10.44140625" style="12" customWidth="1"/>
    <col min="5644" max="5644" width="11.109375" style="12" customWidth="1"/>
    <col min="5645" max="5645" width="10.6640625" style="12" customWidth="1"/>
    <col min="5646" max="5646" width="13.33203125" style="12" customWidth="1"/>
    <col min="5647" max="5647" width="10.88671875" style="12" customWidth="1"/>
    <col min="5648" max="5888" width="8.88671875" style="12"/>
    <col min="5889" max="5889" width="4.109375" style="12" customWidth="1"/>
    <col min="5890" max="5890" width="26.6640625" style="12" customWidth="1"/>
    <col min="5891" max="5891" width="10.5546875" style="12" customWidth="1"/>
    <col min="5892" max="5892" width="12.88671875" style="12" customWidth="1"/>
    <col min="5893" max="5893" width="10" style="12" customWidth="1"/>
    <col min="5894" max="5894" width="9.44140625" style="12" customWidth="1"/>
    <col min="5895" max="5895" width="11.44140625" style="12" customWidth="1"/>
    <col min="5896" max="5896" width="10.44140625" style="12" customWidth="1"/>
    <col min="5897" max="5897" width="9.33203125" style="12" customWidth="1"/>
    <col min="5898" max="5898" width="9.109375" style="12" customWidth="1"/>
    <col min="5899" max="5899" width="10.44140625" style="12" customWidth="1"/>
    <col min="5900" max="5900" width="11.109375" style="12" customWidth="1"/>
    <col min="5901" max="5901" width="10.6640625" style="12" customWidth="1"/>
    <col min="5902" max="5902" width="13.33203125" style="12" customWidth="1"/>
    <col min="5903" max="5903" width="10.88671875" style="12" customWidth="1"/>
    <col min="5904" max="6144" width="8.88671875" style="12"/>
    <col min="6145" max="6145" width="4.109375" style="12" customWidth="1"/>
    <col min="6146" max="6146" width="26.6640625" style="12" customWidth="1"/>
    <col min="6147" max="6147" width="10.5546875" style="12" customWidth="1"/>
    <col min="6148" max="6148" width="12.88671875" style="12" customWidth="1"/>
    <col min="6149" max="6149" width="10" style="12" customWidth="1"/>
    <col min="6150" max="6150" width="9.44140625" style="12" customWidth="1"/>
    <col min="6151" max="6151" width="11.44140625" style="12" customWidth="1"/>
    <col min="6152" max="6152" width="10.44140625" style="12" customWidth="1"/>
    <col min="6153" max="6153" width="9.33203125" style="12" customWidth="1"/>
    <col min="6154" max="6154" width="9.109375" style="12" customWidth="1"/>
    <col min="6155" max="6155" width="10.44140625" style="12" customWidth="1"/>
    <col min="6156" max="6156" width="11.109375" style="12" customWidth="1"/>
    <col min="6157" max="6157" width="10.6640625" style="12" customWidth="1"/>
    <col min="6158" max="6158" width="13.33203125" style="12" customWidth="1"/>
    <col min="6159" max="6159" width="10.88671875" style="12" customWidth="1"/>
    <col min="6160" max="6400" width="8.88671875" style="12"/>
    <col min="6401" max="6401" width="4.109375" style="12" customWidth="1"/>
    <col min="6402" max="6402" width="26.6640625" style="12" customWidth="1"/>
    <col min="6403" max="6403" width="10.5546875" style="12" customWidth="1"/>
    <col min="6404" max="6404" width="12.88671875" style="12" customWidth="1"/>
    <col min="6405" max="6405" width="10" style="12" customWidth="1"/>
    <col min="6406" max="6406" width="9.44140625" style="12" customWidth="1"/>
    <col min="6407" max="6407" width="11.44140625" style="12" customWidth="1"/>
    <col min="6408" max="6408" width="10.44140625" style="12" customWidth="1"/>
    <col min="6409" max="6409" width="9.33203125" style="12" customWidth="1"/>
    <col min="6410" max="6410" width="9.109375" style="12" customWidth="1"/>
    <col min="6411" max="6411" width="10.44140625" style="12" customWidth="1"/>
    <col min="6412" max="6412" width="11.109375" style="12" customWidth="1"/>
    <col min="6413" max="6413" width="10.6640625" style="12" customWidth="1"/>
    <col min="6414" max="6414" width="13.33203125" style="12" customWidth="1"/>
    <col min="6415" max="6415" width="10.88671875" style="12" customWidth="1"/>
    <col min="6416" max="6656" width="8.88671875" style="12"/>
    <col min="6657" max="6657" width="4.109375" style="12" customWidth="1"/>
    <col min="6658" max="6658" width="26.6640625" style="12" customWidth="1"/>
    <col min="6659" max="6659" width="10.5546875" style="12" customWidth="1"/>
    <col min="6660" max="6660" width="12.88671875" style="12" customWidth="1"/>
    <col min="6661" max="6661" width="10" style="12" customWidth="1"/>
    <col min="6662" max="6662" width="9.44140625" style="12" customWidth="1"/>
    <col min="6663" max="6663" width="11.44140625" style="12" customWidth="1"/>
    <col min="6664" max="6664" width="10.44140625" style="12" customWidth="1"/>
    <col min="6665" max="6665" width="9.33203125" style="12" customWidth="1"/>
    <col min="6666" max="6666" width="9.109375" style="12" customWidth="1"/>
    <col min="6667" max="6667" width="10.44140625" style="12" customWidth="1"/>
    <col min="6668" max="6668" width="11.109375" style="12" customWidth="1"/>
    <col min="6669" max="6669" width="10.6640625" style="12" customWidth="1"/>
    <col min="6670" max="6670" width="13.33203125" style="12" customWidth="1"/>
    <col min="6671" max="6671" width="10.88671875" style="12" customWidth="1"/>
    <col min="6672" max="6912" width="8.88671875" style="12"/>
    <col min="6913" max="6913" width="4.109375" style="12" customWidth="1"/>
    <col min="6914" max="6914" width="26.6640625" style="12" customWidth="1"/>
    <col min="6915" max="6915" width="10.5546875" style="12" customWidth="1"/>
    <col min="6916" max="6916" width="12.88671875" style="12" customWidth="1"/>
    <col min="6917" max="6917" width="10" style="12" customWidth="1"/>
    <col min="6918" max="6918" width="9.44140625" style="12" customWidth="1"/>
    <col min="6919" max="6919" width="11.44140625" style="12" customWidth="1"/>
    <col min="6920" max="6920" width="10.44140625" style="12" customWidth="1"/>
    <col min="6921" max="6921" width="9.33203125" style="12" customWidth="1"/>
    <col min="6922" max="6922" width="9.109375" style="12" customWidth="1"/>
    <col min="6923" max="6923" width="10.44140625" style="12" customWidth="1"/>
    <col min="6924" max="6924" width="11.109375" style="12" customWidth="1"/>
    <col min="6925" max="6925" width="10.6640625" style="12" customWidth="1"/>
    <col min="6926" max="6926" width="13.33203125" style="12" customWidth="1"/>
    <col min="6927" max="6927" width="10.88671875" style="12" customWidth="1"/>
    <col min="6928" max="7168" width="8.88671875" style="12"/>
    <col min="7169" max="7169" width="4.109375" style="12" customWidth="1"/>
    <col min="7170" max="7170" width="26.6640625" style="12" customWidth="1"/>
    <col min="7171" max="7171" width="10.5546875" style="12" customWidth="1"/>
    <col min="7172" max="7172" width="12.88671875" style="12" customWidth="1"/>
    <col min="7173" max="7173" width="10" style="12" customWidth="1"/>
    <col min="7174" max="7174" width="9.44140625" style="12" customWidth="1"/>
    <col min="7175" max="7175" width="11.44140625" style="12" customWidth="1"/>
    <col min="7176" max="7176" width="10.44140625" style="12" customWidth="1"/>
    <col min="7177" max="7177" width="9.33203125" style="12" customWidth="1"/>
    <col min="7178" max="7178" width="9.109375" style="12" customWidth="1"/>
    <col min="7179" max="7179" width="10.44140625" style="12" customWidth="1"/>
    <col min="7180" max="7180" width="11.109375" style="12" customWidth="1"/>
    <col min="7181" max="7181" width="10.6640625" style="12" customWidth="1"/>
    <col min="7182" max="7182" width="13.33203125" style="12" customWidth="1"/>
    <col min="7183" max="7183" width="10.88671875" style="12" customWidth="1"/>
    <col min="7184" max="7424" width="8.88671875" style="12"/>
    <col min="7425" max="7425" width="4.109375" style="12" customWidth="1"/>
    <col min="7426" max="7426" width="26.6640625" style="12" customWidth="1"/>
    <col min="7427" max="7427" width="10.5546875" style="12" customWidth="1"/>
    <col min="7428" max="7428" width="12.88671875" style="12" customWidth="1"/>
    <col min="7429" max="7429" width="10" style="12" customWidth="1"/>
    <col min="7430" max="7430" width="9.44140625" style="12" customWidth="1"/>
    <col min="7431" max="7431" width="11.44140625" style="12" customWidth="1"/>
    <col min="7432" max="7432" width="10.44140625" style="12" customWidth="1"/>
    <col min="7433" max="7433" width="9.33203125" style="12" customWidth="1"/>
    <col min="7434" max="7434" width="9.109375" style="12" customWidth="1"/>
    <col min="7435" max="7435" width="10.44140625" style="12" customWidth="1"/>
    <col min="7436" max="7436" width="11.109375" style="12" customWidth="1"/>
    <col min="7437" max="7437" width="10.6640625" style="12" customWidth="1"/>
    <col min="7438" max="7438" width="13.33203125" style="12" customWidth="1"/>
    <col min="7439" max="7439" width="10.88671875" style="12" customWidth="1"/>
    <col min="7440" max="7680" width="8.88671875" style="12"/>
    <col min="7681" max="7681" width="4.109375" style="12" customWidth="1"/>
    <col min="7682" max="7682" width="26.6640625" style="12" customWidth="1"/>
    <col min="7683" max="7683" width="10.5546875" style="12" customWidth="1"/>
    <col min="7684" max="7684" width="12.88671875" style="12" customWidth="1"/>
    <col min="7685" max="7685" width="10" style="12" customWidth="1"/>
    <col min="7686" max="7686" width="9.44140625" style="12" customWidth="1"/>
    <col min="7687" max="7687" width="11.44140625" style="12" customWidth="1"/>
    <col min="7688" max="7688" width="10.44140625" style="12" customWidth="1"/>
    <col min="7689" max="7689" width="9.33203125" style="12" customWidth="1"/>
    <col min="7690" max="7690" width="9.109375" style="12" customWidth="1"/>
    <col min="7691" max="7691" width="10.44140625" style="12" customWidth="1"/>
    <col min="7692" max="7692" width="11.109375" style="12" customWidth="1"/>
    <col min="7693" max="7693" width="10.6640625" style="12" customWidth="1"/>
    <col min="7694" max="7694" width="13.33203125" style="12" customWidth="1"/>
    <col min="7695" max="7695" width="10.88671875" style="12" customWidth="1"/>
    <col min="7696" max="7936" width="8.88671875" style="12"/>
    <col min="7937" max="7937" width="4.109375" style="12" customWidth="1"/>
    <col min="7938" max="7938" width="26.6640625" style="12" customWidth="1"/>
    <col min="7939" max="7939" width="10.5546875" style="12" customWidth="1"/>
    <col min="7940" max="7940" width="12.88671875" style="12" customWidth="1"/>
    <col min="7941" max="7941" width="10" style="12" customWidth="1"/>
    <col min="7942" max="7942" width="9.44140625" style="12" customWidth="1"/>
    <col min="7943" max="7943" width="11.44140625" style="12" customWidth="1"/>
    <col min="7944" max="7944" width="10.44140625" style="12" customWidth="1"/>
    <col min="7945" max="7945" width="9.33203125" style="12" customWidth="1"/>
    <col min="7946" max="7946" width="9.109375" style="12" customWidth="1"/>
    <col min="7947" max="7947" width="10.44140625" style="12" customWidth="1"/>
    <col min="7948" max="7948" width="11.109375" style="12" customWidth="1"/>
    <col min="7949" max="7949" width="10.6640625" style="12" customWidth="1"/>
    <col min="7950" max="7950" width="13.33203125" style="12" customWidth="1"/>
    <col min="7951" max="7951" width="10.88671875" style="12" customWidth="1"/>
    <col min="7952" max="8192" width="8.88671875" style="12"/>
    <col min="8193" max="8193" width="4.109375" style="12" customWidth="1"/>
    <col min="8194" max="8194" width="26.6640625" style="12" customWidth="1"/>
    <col min="8195" max="8195" width="10.5546875" style="12" customWidth="1"/>
    <col min="8196" max="8196" width="12.88671875" style="12" customWidth="1"/>
    <col min="8197" max="8197" width="10" style="12" customWidth="1"/>
    <col min="8198" max="8198" width="9.44140625" style="12" customWidth="1"/>
    <col min="8199" max="8199" width="11.44140625" style="12" customWidth="1"/>
    <col min="8200" max="8200" width="10.44140625" style="12" customWidth="1"/>
    <col min="8201" max="8201" width="9.33203125" style="12" customWidth="1"/>
    <col min="8202" max="8202" width="9.109375" style="12" customWidth="1"/>
    <col min="8203" max="8203" width="10.44140625" style="12" customWidth="1"/>
    <col min="8204" max="8204" width="11.109375" style="12" customWidth="1"/>
    <col min="8205" max="8205" width="10.6640625" style="12" customWidth="1"/>
    <col min="8206" max="8206" width="13.33203125" style="12" customWidth="1"/>
    <col min="8207" max="8207" width="10.88671875" style="12" customWidth="1"/>
    <col min="8208" max="8448" width="8.88671875" style="12"/>
    <col min="8449" max="8449" width="4.109375" style="12" customWidth="1"/>
    <col min="8450" max="8450" width="26.6640625" style="12" customWidth="1"/>
    <col min="8451" max="8451" width="10.5546875" style="12" customWidth="1"/>
    <col min="8452" max="8452" width="12.88671875" style="12" customWidth="1"/>
    <col min="8453" max="8453" width="10" style="12" customWidth="1"/>
    <col min="8454" max="8454" width="9.44140625" style="12" customWidth="1"/>
    <col min="8455" max="8455" width="11.44140625" style="12" customWidth="1"/>
    <col min="8456" max="8456" width="10.44140625" style="12" customWidth="1"/>
    <col min="8457" max="8457" width="9.33203125" style="12" customWidth="1"/>
    <col min="8458" max="8458" width="9.109375" style="12" customWidth="1"/>
    <col min="8459" max="8459" width="10.44140625" style="12" customWidth="1"/>
    <col min="8460" max="8460" width="11.109375" style="12" customWidth="1"/>
    <col min="8461" max="8461" width="10.6640625" style="12" customWidth="1"/>
    <col min="8462" max="8462" width="13.33203125" style="12" customWidth="1"/>
    <col min="8463" max="8463" width="10.88671875" style="12" customWidth="1"/>
    <col min="8464" max="8704" width="8.88671875" style="12"/>
    <col min="8705" max="8705" width="4.109375" style="12" customWidth="1"/>
    <col min="8706" max="8706" width="26.6640625" style="12" customWidth="1"/>
    <col min="8707" max="8707" width="10.5546875" style="12" customWidth="1"/>
    <col min="8708" max="8708" width="12.88671875" style="12" customWidth="1"/>
    <col min="8709" max="8709" width="10" style="12" customWidth="1"/>
    <col min="8710" max="8710" width="9.44140625" style="12" customWidth="1"/>
    <col min="8711" max="8711" width="11.44140625" style="12" customWidth="1"/>
    <col min="8712" max="8712" width="10.44140625" style="12" customWidth="1"/>
    <col min="8713" max="8713" width="9.33203125" style="12" customWidth="1"/>
    <col min="8714" max="8714" width="9.109375" style="12" customWidth="1"/>
    <col min="8715" max="8715" width="10.44140625" style="12" customWidth="1"/>
    <col min="8716" max="8716" width="11.109375" style="12" customWidth="1"/>
    <col min="8717" max="8717" width="10.6640625" style="12" customWidth="1"/>
    <col min="8718" max="8718" width="13.33203125" style="12" customWidth="1"/>
    <col min="8719" max="8719" width="10.88671875" style="12" customWidth="1"/>
    <col min="8720" max="8960" width="8.88671875" style="12"/>
    <col min="8961" max="8961" width="4.109375" style="12" customWidth="1"/>
    <col min="8962" max="8962" width="26.6640625" style="12" customWidth="1"/>
    <col min="8963" max="8963" width="10.5546875" style="12" customWidth="1"/>
    <col min="8964" max="8964" width="12.88671875" style="12" customWidth="1"/>
    <col min="8965" max="8965" width="10" style="12" customWidth="1"/>
    <col min="8966" max="8966" width="9.44140625" style="12" customWidth="1"/>
    <col min="8967" max="8967" width="11.44140625" style="12" customWidth="1"/>
    <col min="8968" max="8968" width="10.44140625" style="12" customWidth="1"/>
    <col min="8969" max="8969" width="9.33203125" style="12" customWidth="1"/>
    <col min="8970" max="8970" width="9.109375" style="12" customWidth="1"/>
    <col min="8971" max="8971" width="10.44140625" style="12" customWidth="1"/>
    <col min="8972" max="8972" width="11.109375" style="12" customWidth="1"/>
    <col min="8973" max="8973" width="10.6640625" style="12" customWidth="1"/>
    <col min="8974" max="8974" width="13.33203125" style="12" customWidth="1"/>
    <col min="8975" max="8975" width="10.88671875" style="12" customWidth="1"/>
    <col min="8976" max="9216" width="8.88671875" style="12"/>
    <col min="9217" max="9217" width="4.109375" style="12" customWidth="1"/>
    <col min="9218" max="9218" width="26.6640625" style="12" customWidth="1"/>
    <col min="9219" max="9219" width="10.5546875" style="12" customWidth="1"/>
    <col min="9220" max="9220" width="12.88671875" style="12" customWidth="1"/>
    <col min="9221" max="9221" width="10" style="12" customWidth="1"/>
    <col min="9222" max="9222" width="9.44140625" style="12" customWidth="1"/>
    <col min="9223" max="9223" width="11.44140625" style="12" customWidth="1"/>
    <col min="9224" max="9224" width="10.44140625" style="12" customWidth="1"/>
    <col min="9225" max="9225" width="9.33203125" style="12" customWidth="1"/>
    <col min="9226" max="9226" width="9.109375" style="12" customWidth="1"/>
    <col min="9227" max="9227" width="10.44140625" style="12" customWidth="1"/>
    <col min="9228" max="9228" width="11.109375" style="12" customWidth="1"/>
    <col min="9229" max="9229" width="10.6640625" style="12" customWidth="1"/>
    <col min="9230" max="9230" width="13.33203125" style="12" customWidth="1"/>
    <col min="9231" max="9231" width="10.88671875" style="12" customWidth="1"/>
    <col min="9232" max="9472" width="8.88671875" style="12"/>
    <col min="9473" max="9473" width="4.109375" style="12" customWidth="1"/>
    <col min="9474" max="9474" width="26.6640625" style="12" customWidth="1"/>
    <col min="9475" max="9475" width="10.5546875" style="12" customWidth="1"/>
    <col min="9476" max="9476" width="12.88671875" style="12" customWidth="1"/>
    <col min="9477" max="9477" width="10" style="12" customWidth="1"/>
    <col min="9478" max="9478" width="9.44140625" style="12" customWidth="1"/>
    <col min="9479" max="9479" width="11.44140625" style="12" customWidth="1"/>
    <col min="9480" max="9480" width="10.44140625" style="12" customWidth="1"/>
    <col min="9481" max="9481" width="9.33203125" style="12" customWidth="1"/>
    <col min="9482" max="9482" width="9.109375" style="12" customWidth="1"/>
    <col min="9483" max="9483" width="10.44140625" style="12" customWidth="1"/>
    <col min="9484" max="9484" width="11.109375" style="12" customWidth="1"/>
    <col min="9485" max="9485" width="10.6640625" style="12" customWidth="1"/>
    <col min="9486" max="9486" width="13.33203125" style="12" customWidth="1"/>
    <col min="9487" max="9487" width="10.88671875" style="12" customWidth="1"/>
    <col min="9488" max="9728" width="8.88671875" style="12"/>
    <col min="9729" max="9729" width="4.109375" style="12" customWidth="1"/>
    <col min="9730" max="9730" width="26.6640625" style="12" customWidth="1"/>
    <col min="9731" max="9731" width="10.5546875" style="12" customWidth="1"/>
    <col min="9732" max="9732" width="12.88671875" style="12" customWidth="1"/>
    <col min="9733" max="9733" width="10" style="12" customWidth="1"/>
    <col min="9734" max="9734" width="9.44140625" style="12" customWidth="1"/>
    <col min="9735" max="9735" width="11.44140625" style="12" customWidth="1"/>
    <col min="9736" max="9736" width="10.44140625" style="12" customWidth="1"/>
    <col min="9737" max="9737" width="9.33203125" style="12" customWidth="1"/>
    <col min="9738" max="9738" width="9.109375" style="12" customWidth="1"/>
    <col min="9739" max="9739" width="10.44140625" style="12" customWidth="1"/>
    <col min="9740" max="9740" width="11.109375" style="12" customWidth="1"/>
    <col min="9741" max="9741" width="10.6640625" style="12" customWidth="1"/>
    <col min="9742" max="9742" width="13.33203125" style="12" customWidth="1"/>
    <col min="9743" max="9743" width="10.88671875" style="12" customWidth="1"/>
    <col min="9744" max="9984" width="8.88671875" style="12"/>
    <col min="9985" max="9985" width="4.109375" style="12" customWidth="1"/>
    <col min="9986" max="9986" width="26.6640625" style="12" customWidth="1"/>
    <col min="9987" max="9987" width="10.5546875" style="12" customWidth="1"/>
    <col min="9988" max="9988" width="12.88671875" style="12" customWidth="1"/>
    <col min="9989" max="9989" width="10" style="12" customWidth="1"/>
    <col min="9990" max="9990" width="9.44140625" style="12" customWidth="1"/>
    <col min="9991" max="9991" width="11.44140625" style="12" customWidth="1"/>
    <col min="9992" max="9992" width="10.44140625" style="12" customWidth="1"/>
    <col min="9993" max="9993" width="9.33203125" style="12" customWidth="1"/>
    <col min="9994" max="9994" width="9.109375" style="12" customWidth="1"/>
    <col min="9995" max="9995" width="10.44140625" style="12" customWidth="1"/>
    <col min="9996" max="9996" width="11.109375" style="12" customWidth="1"/>
    <col min="9997" max="9997" width="10.6640625" style="12" customWidth="1"/>
    <col min="9998" max="9998" width="13.33203125" style="12" customWidth="1"/>
    <col min="9999" max="9999" width="10.88671875" style="12" customWidth="1"/>
    <col min="10000" max="10240" width="8.88671875" style="12"/>
    <col min="10241" max="10241" width="4.109375" style="12" customWidth="1"/>
    <col min="10242" max="10242" width="26.6640625" style="12" customWidth="1"/>
    <col min="10243" max="10243" width="10.5546875" style="12" customWidth="1"/>
    <col min="10244" max="10244" width="12.88671875" style="12" customWidth="1"/>
    <col min="10245" max="10245" width="10" style="12" customWidth="1"/>
    <col min="10246" max="10246" width="9.44140625" style="12" customWidth="1"/>
    <col min="10247" max="10247" width="11.44140625" style="12" customWidth="1"/>
    <col min="10248" max="10248" width="10.44140625" style="12" customWidth="1"/>
    <col min="10249" max="10249" width="9.33203125" style="12" customWidth="1"/>
    <col min="10250" max="10250" width="9.109375" style="12" customWidth="1"/>
    <col min="10251" max="10251" width="10.44140625" style="12" customWidth="1"/>
    <col min="10252" max="10252" width="11.109375" style="12" customWidth="1"/>
    <col min="10253" max="10253" width="10.6640625" style="12" customWidth="1"/>
    <col min="10254" max="10254" width="13.33203125" style="12" customWidth="1"/>
    <col min="10255" max="10255" width="10.88671875" style="12" customWidth="1"/>
    <col min="10256" max="10496" width="8.88671875" style="12"/>
    <col min="10497" max="10497" width="4.109375" style="12" customWidth="1"/>
    <col min="10498" max="10498" width="26.6640625" style="12" customWidth="1"/>
    <col min="10499" max="10499" width="10.5546875" style="12" customWidth="1"/>
    <col min="10500" max="10500" width="12.88671875" style="12" customWidth="1"/>
    <col min="10501" max="10501" width="10" style="12" customWidth="1"/>
    <col min="10502" max="10502" width="9.44140625" style="12" customWidth="1"/>
    <col min="10503" max="10503" width="11.44140625" style="12" customWidth="1"/>
    <col min="10504" max="10504" width="10.44140625" style="12" customWidth="1"/>
    <col min="10505" max="10505" width="9.33203125" style="12" customWidth="1"/>
    <col min="10506" max="10506" width="9.109375" style="12" customWidth="1"/>
    <col min="10507" max="10507" width="10.44140625" style="12" customWidth="1"/>
    <col min="10508" max="10508" width="11.109375" style="12" customWidth="1"/>
    <col min="10509" max="10509" width="10.6640625" style="12" customWidth="1"/>
    <col min="10510" max="10510" width="13.33203125" style="12" customWidth="1"/>
    <col min="10511" max="10511" width="10.88671875" style="12" customWidth="1"/>
    <col min="10512" max="10752" width="8.88671875" style="12"/>
    <col min="10753" max="10753" width="4.109375" style="12" customWidth="1"/>
    <col min="10754" max="10754" width="26.6640625" style="12" customWidth="1"/>
    <col min="10755" max="10755" width="10.5546875" style="12" customWidth="1"/>
    <col min="10756" max="10756" width="12.88671875" style="12" customWidth="1"/>
    <col min="10757" max="10757" width="10" style="12" customWidth="1"/>
    <col min="10758" max="10758" width="9.44140625" style="12" customWidth="1"/>
    <col min="10759" max="10759" width="11.44140625" style="12" customWidth="1"/>
    <col min="10760" max="10760" width="10.44140625" style="12" customWidth="1"/>
    <col min="10761" max="10761" width="9.33203125" style="12" customWidth="1"/>
    <col min="10762" max="10762" width="9.109375" style="12" customWidth="1"/>
    <col min="10763" max="10763" width="10.44140625" style="12" customWidth="1"/>
    <col min="10764" max="10764" width="11.109375" style="12" customWidth="1"/>
    <col min="10765" max="10765" width="10.6640625" style="12" customWidth="1"/>
    <col min="10766" max="10766" width="13.33203125" style="12" customWidth="1"/>
    <col min="10767" max="10767" width="10.88671875" style="12" customWidth="1"/>
    <col min="10768" max="11008" width="8.88671875" style="12"/>
    <col min="11009" max="11009" width="4.109375" style="12" customWidth="1"/>
    <col min="11010" max="11010" width="26.6640625" style="12" customWidth="1"/>
    <col min="11011" max="11011" width="10.5546875" style="12" customWidth="1"/>
    <col min="11012" max="11012" width="12.88671875" style="12" customWidth="1"/>
    <col min="11013" max="11013" width="10" style="12" customWidth="1"/>
    <col min="11014" max="11014" width="9.44140625" style="12" customWidth="1"/>
    <col min="11015" max="11015" width="11.44140625" style="12" customWidth="1"/>
    <col min="11016" max="11016" width="10.44140625" style="12" customWidth="1"/>
    <col min="11017" max="11017" width="9.33203125" style="12" customWidth="1"/>
    <col min="11018" max="11018" width="9.109375" style="12" customWidth="1"/>
    <col min="11019" max="11019" width="10.44140625" style="12" customWidth="1"/>
    <col min="11020" max="11020" width="11.109375" style="12" customWidth="1"/>
    <col min="11021" max="11021" width="10.6640625" style="12" customWidth="1"/>
    <col min="11022" max="11022" width="13.33203125" style="12" customWidth="1"/>
    <col min="11023" max="11023" width="10.88671875" style="12" customWidth="1"/>
    <col min="11024" max="11264" width="8.88671875" style="12"/>
    <col min="11265" max="11265" width="4.109375" style="12" customWidth="1"/>
    <col min="11266" max="11266" width="26.6640625" style="12" customWidth="1"/>
    <col min="11267" max="11267" width="10.5546875" style="12" customWidth="1"/>
    <col min="11268" max="11268" width="12.88671875" style="12" customWidth="1"/>
    <col min="11269" max="11269" width="10" style="12" customWidth="1"/>
    <col min="11270" max="11270" width="9.44140625" style="12" customWidth="1"/>
    <col min="11271" max="11271" width="11.44140625" style="12" customWidth="1"/>
    <col min="11272" max="11272" width="10.44140625" style="12" customWidth="1"/>
    <col min="11273" max="11273" width="9.33203125" style="12" customWidth="1"/>
    <col min="11274" max="11274" width="9.109375" style="12" customWidth="1"/>
    <col min="11275" max="11275" width="10.44140625" style="12" customWidth="1"/>
    <col min="11276" max="11276" width="11.109375" style="12" customWidth="1"/>
    <col min="11277" max="11277" width="10.6640625" style="12" customWidth="1"/>
    <col min="11278" max="11278" width="13.33203125" style="12" customWidth="1"/>
    <col min="11279" max="11279" width="10.88671875" style="12" customWidth="1"/>
    <col min="11280" max="11520" width="8.88671875" style="12"/>
    <col min="11521" max="11521" width="4.109375" style="12" customWidth="1"/>
    <col min="11522" max="11522" width="26.6640625" style="12" customWidth="1"/>
    <col min="11523" max="11523" width="10.5546875" style="12" customWidth="1"/>
    <col min="11524" max="11524" width="12.88671875" style="12" customWidth="1"/>
    <col min="11525" max="11525" width="10" style="12" customWidth="1"/>
    <col min="11526" max="11526" width="9.44140625" style="12" customWidth="1"/>
    <col min="11527" max="11527" width="11.44140625" style="12" customWidth="1"/>
    <col min="11528" max="11528" width="10.44140625" style="12" customWidth="1"/>
    <col min="11529" max="11529" width="9.33203125" style="12" customWidth="1"/>
    <col min="11530" max="11530" width="9.109375" style="12" customWidth="1"/>
    <col min="11531" max="11531" width="10.44140625" style="12" customWidth="1"/>
    <col min="11532" max="11532" width="11.109375" style="12" customWidth="1"/>
    <col min="11533" max="11533" width="10.6640625" style="12" customWidth="1"/>
    <col min="11534" max="11534" width="13.33203125" style="12" customWidth="1"/>
    <col min="11535" max="11535" width="10.88671875" style="12" customWidth="1"/>
    <col min="11536" max="11776" width="8.88671875" style="12"/>
    <col min="11777" max="11777" width="4.109375" style="12" customWidth="1"/>
    <col min="11778" max="11778" width="26.6640625" style="12" customWidth="1"/>
    <col min="11779" max="11779" width="10.5546875" style="12" customWidth="1"/>
    <col min="11780" max="11780" width="12.88671875" style="12" customWidth="1"/>
    <col min="11781" max="11781" width="10" style="12" customWidth="1"/>
    <col min="11782" max="11782" width="9.44140625" style="12" customWidth="1"/>
    <col min="11783" max="11783" width="11.44140625" style="12" customWidth="1"/>
    <col min="11784" max="11784" width="10.44140625" style="12" customWidth="1"/>
    <col min="11785" max="11785" width="9.33203125" style="12" customWidth="1"/>
    <col min="11786" max="11786" width="9.109375" style="12" customWidth="1"/>
    <col min="11787" max="11787" width="10.44140625" style="12" customWidth="1"/>
    <col min="11788" max="11788" width="11.109375" style="12" customWidth="1"/>
    <col min="11789" max="11789" width="10.6640625" style="12" customWidth="1"/>
    <col min="11790" max="11790" width="13.33203125" style="12" customWidth="1"/>
    <col min="11791" max="11791" width="10.88671875" style="12" customWidth="1"/>
    <col min="11792" max="12032" width="8.88671875" style="12"/>
    <col min="12033" max="12033" width="4.109375" style="12" customWidth="1"/>
    <col min="12034" max="12034" width="26.6640625" style="12" customWidth="1"/>
    <col min="12035" max="12035" width="10.5546875" style="12" customWidth="1"/>
    <col min="12036" max="12036" width="12.88671875" style="12" customWidth="1"/>
    <col min="12037" max="12037" width="10" style="12" customWidth="1"/>
    <col min="12038" max="12038" width="9.44140625" style="12" customWidth="1"/>
    <col min="12039" max="12039" width="11.44140625" style="12" customWidth="1"/>
    <col min="12040" max="12040" width="10.44140625" style="12" customWidth="1"/>
    <col min="12041" max="12041" width="9.33203125" style="12" customWidth="1"/>
    <col min="12042" max="12042" width="9.109375" style="12" customWidth="1"/>
    <col min="12043" max="12043" width="10.44140625" style="12" customWidth="1"/>
    <col min="12044" max="12044" width="11.109375" style="12" customWidth="1"/>
    <col min="12045" max="12045" width="10.6640625" style="12" customWidth="1"/>
    <col min="12046" max="12046" width="13.33203125" style="12" customWidth="1"/>
    <col min="12047" max="12047" width="10.88671875" style="12" customWidth="1"/>
    <col min="12048" max="12288" width="8.88671875" style="12"/>
    <col min="12289" max="12289" width="4.109375" style="12" customWidth="1"/>
    <col min="12290" max="12290" width="26.6640625" style="12" customWidth="1"/>
    <col min="12291" max="12291" width="10.5546875" style="12" customWidth="1"/>
    <col min="12292" max="12292" width="12.88671875" style="12" customWidth="1"/>
    <col min="12293" max="12293" width="10" style="12" customWidth="1"/>
    <col min="12294" max="12294" width="9.44140625" style="12" customWidth="1"/>
    <col min="12295" max="12295" width="11.44140625" style="12" customWidth="1"/>
    <col min="12296" max="12296" width="10.44140625" style="12" customWidth="1"/>
    <col min="12297" max="12297" width="9.33203125" style="12" customWidth="1"/>
    <col min="12298" max="12298" width="9.109375" style="12" customWidth="1"/>
    <col min="12299" max="12299" width="10.44140625" style="12" customWidth="1"/>
    <col min="12300" max="12300" width="11.109375" style="12" customWidth="1"/>
    <col min="12301" max="12301" width="10.6640625" style="12" customWidth="1"/>
    <col min="12302" max="12302" width="13.33203125" style="12" customWidth="1"/>
    <col min="12303" max="12303" width="10.88671875" style="12" customWidth="1"/>
    <col min="12304" max="12544" width="8.88671875" style="12"/>
    <col min="12545" max="12545" width="4.109375" style="12" customWidth="1"/>
    <col min="12546" max="12546" width="26.6640625" style="12" customWidth="1"/>
    <col min="12547" max="12547" width="10.5546875" style="12" customWidth="1"/>
    <col min="12548" max="12548" width="12.88671875" style="12" customWidth="1"/>
    <col min="12549" max="12549" width="10" style="12" customWidth="1"/>
    <col min="12550" max="12550" width="9.44140625" style="12" customWidth="1"/>
    <col min="12551" max="12551" width="11.44140625" style="12" customWidth="1"/>
    <col min="12552" max="12552" width="10.44140625" style="12" customWidth="1"/>
    <col min="12553" max="12553" width="9.33203125" style="12" customWidth="1"/>
    <col min="12554" max="12554" width="9.109375" style="12" customWidth="1"/>
    <col min="12555" max="12555" width="10.44140625" style="12" customWidth="1"/>
    <col min="12556" max="12556" width="11.109375" style="12" customWidth="1"/>
    <col min="12557" max="12557" width="10.6640625" style="12" customWidth="1"/>
    <col min="12558" max="12558" width="13.33203125" style="12" customWidth="1"/>
    <col min="12559" max="12559" width="10.88671875" style="12" customWidth="1"/>
    <col min="12560" max="12800" width="8.88671875" style="12"/>
    <col min="12801" max="12801" width="4.109375" style="12" customWidth="1"/>
    <col min="12802" max="12802" width="26.6640625" style="12" customWidth="1"/>
    <col min="12803" max="12803" width="10.5546875" style="12" customWidth="1"/>
    <col min="12804" max="12804" width="12.88671875" style="12" customWidth="1"/>
    <col min="12805" max="12805" width="10" style="12" customWidth="1"/>
    <col min="12806" max="12806" width="9.44140625" style="12" customWidth="1"/>
    <col min="12807" max="12807" width="11.44140625" style="12" customWidth="1"/>
    <col min="12808" max="12808" width="10.44140625" style="12" customWidth="1"/>
    <col min="12809" max="12809" width="9.33203125" style="12" customWidth="1"/>
    <col min="12810" max="12810" width="9.109375" style="12" customWidth="1"/>
    <col min="12811" max="12811" width="10.44140625" style="12" customWidth="1"/>
    <col min="12812" max="12812" width="11.109375" style="12" customWidth="1"/>
    <col min="12813" max="12813" width="10.6640625" style="12" customWidth="1"/>
    <col min="12814" max="12814" width="13.33203125" style="12" customWidth="1"/>
    <col min="12815" max="12815" width="10.88671875" style="12" customWidth="1"/>
    <col min="12816" max="13056" width="8.88671875" style="12"/>
    <col min="13057" max="13057" width="4.109375" style="12" customWidth="1"/>
    <col min="13058" max="13058" width="26.6640625" style="12" customWidth="1"/>
    <col min="13059" max="13059" width="10.5546875" style="12" customWidth="1"/>
    <col min="13060" max="13060" width="12.88671875" style="12" customWidth="1"/>
    <col min="13061" max="13061" width="10" style="12" customWidth="1"/>
    <col min="13062" max="13062" width="9.44140625" style="12" customWidth="1"/>
    <col min="13063" max="13063" width="11.44140625" style="12" customWidth="1"/>
    <col min="13064" max="13064" width="10.44140625" style="12" customWidth="1"/>
    <col min="13065" max="13065" width="9.33203125" style="12" customWidth="1"/>
    <col min="13066" max="13066" width="9.109375" style="12" customWidth="1"/>
    <col min="13067" max="13067" width="10.44140625" style="12" customWidth="1"/>
    <col min="13068" max="13068" width="11.109375" style="12" customWidth="1"/>
    <col min="13069" max="13069" width="10.6640625" style="12" customWidth="1"/>
    <col min="13070" max="13070" width="13.33203125" style="12" customWidth="1"/>
    <col min="13071" max="13071" width="10.88671875" style="12" customWidth="1"/>
    <col min="13072" max="13312" width="8.88671875" style="12"/>
    <col min="13313" max="13313" width="4.109375" style="12" customWidth="1"/>
    <col min="13314" max="13314" width="26.6640625" style="12" customWidth="1"/>
    <col min="13315" max="13315" width="10.5546875" style="12" customWidth="1"/>
    <col min="13316" max="13316" width="12.88671875" style="12" customWidth="1"/>
    <col min="13317" max="13317" width="10" style="12" customWidth="1"/>
    <col min="13318" max="13318" width="9.44140625" style="12" customWidth="1"/>
    <col min="13319" max="13319" width="11.44140625" style="12" customWidth="1"/>
    <col min="13320" max="13320" width="10.44140625" style="12" customWidth="1"/>
    <col min="13321" max="13321" width="9.33203125" style="12" customWidth="1"/>
    <col min="13322" max="13322" width="9.109375" style="12" customWidth="1"/>
    <col min="13323" max="13323" width="10.44140625" style="12" customWidth="1"/>
    <col min="13324" max="13324" width="11.109375" style="12" customWidth="1"/>
    <col min="13325" max="13325" width="10.6640625" style="12" customWidth="1"/>
    <col min="13326" max="13326" width="13.33203125" style="12" customWidth="1"/>
    <col min="13327" max="13327" width="10.88671875" style="12" customWidth="1"/>
    <col min="13328" max="13568" width="8.88671875" style="12"/>
    <col min="13569" max="13569" width="4.109375" style="12" customWidth="1"/>
    <col min="13570" max="13570" width="26.6640625" style="12" customWidth="1"/>
    <col min="13571" max="13571" width="10.5546875" style="12" customWidth="1"/>
    <col min="13572" max="13572" width="12.88671875" style="12" customWidth="1"/>
    <col min="13573" max="13573" width="10" style="12" customWidth="1"/>
    <col min="13574" max="13574" width="9.44140625" style="12" customWidth="1"/>
    <col min="13575" max="13575" width="11.44140625" style="12" customWidth="1"/>
    <col min="13576" max="13576" width="10.44140625" style="12" customWidth="1"/>
    <col min="13577" max="13577" width="9.33203125" style="12" customWidth="1"/>
    <col min="13578" max="13578" width="9.109375" style="12" customWidth="1"/>
    <col min="13579" max="13579" width="10.44140625" style="12" customWidth="1"/>
    <col min="13580" max="13580" width="11.109375" style="12" customWidth="1"/>
    <col min="13581" max="13581" width="10.6640625" style="12" customWidth="1"/>
    <col min="13582" max="13582" width="13.33203125" style="12" customWidth="1"/>
    <col min="13583" max="13583" width="10.88671875" style="12" customWidth="1"/>
    <col min="13584" max="13824" width="8.88671875" style="12"/>
    <col min="13825" max="13825" width="4.109375" style="12" customWidth="1"/>
    <col min="13826" max="13826" width="26.6640625" style="12" customWidth="1"/>
    <col min="13827" max="13827" width="10.5546875" style="12" customWidth="1"/>
    <col min="13828" max="13828" width="12.88671875" style="12" customWidth="1"/>
    <col min="13829" max="13829" width="10" style="12" customWidth="1"/>
    <col min="13830" max="13830" width="9.44140625" style="12" customWidth="1"/>
    <col min="13831" max="13831" width="11.44140625" style="12" customWidth="1"/>
    <col min="13832" max="13832" width="10.44140625" style="12" customWidth="1"/>
    <col min="13833" max="13833" width="9.33203125" style="12" customWidth="1"/>
    <col min="13834" max="13834" width="9.109375" style="12" customWidth="1"/>
    <col min="13835" max="13835" width="10.44140625" style="12" customWidth="1"/>
    <col min="13836" max="13836" width="11.109375" style="12" customWidth="1"/>
    <col min="13837" max="13837" width="10.6640625" style="12" customWidth="1"/>
    <col min="13838" max="13838" width="13.33203125" style="12" customWidth="1"/>
    <col min="13839" max="13839" width="10.88671875" style="12" customWidth="1"/>
    <col min="13840" max="14080" width="8.88671875" style="12"/>
    <col min="14081" max="14081" width="4.109375" style="12" customWidth="1"/>
    <col min="14082" max="14082" width="26.6640625" style="12" customWidth="1"/>
    <col min="14083" max="14083" width="10.5546875" style="12" customWidth="1"/>
    <col min="14084" max="14084" width="12.88671875" style="12" customWidth="1"/>
    <col min="14085" max="14085" width="10" style="12" customWidth="1"/>
    <col min="14086" max="14086" width="9.44140625" style="12" customWidth="1"/>
    <col min="14087" max="14087" width="11.44140625" style="12" customWidth="1"/>
    <col min="14088" max="14088" width="10.44140625" style="12" customWidth="1"/>
    <col min="14089" max="14089" width="9.33203125" style="12" customWidth="1"/>
    <col min="14090" max="14090" width="9.109375" style="12" customWidth="1"/>
    <col min="14091" max="14091" width="10.44140625" style="12" customWidth="1"/>
    <col min="14092" max="14092" width="11.109375" style="12" customWidth="1"/>
    <col min="14093" max="14093" width="10.6640625" style="12" customWidth="1"/>
    <col min="14094" max="14094" width="13.33203125" style="12" customWidth="1"/>
    <col min="14095" max="14095" width="10.88671875" style="12" customWidth="1"/>
    <col min="14096" max="14336" width="8.88671875" style="12"/>
    <col min="14337" max="14337" width="4.109375" style="12" customWidth="1"/>
    <col min="14338" max="14338" width="26.6640625" style="12" customWidth="1"/>
    <col min="14339" max="14339" width="10.5546875" style="12" customWidth="1"/>
    <col min="14340" max="14340" width="12.88671875" style="12" customWidth="1"/>
    <col min="14341" max="14341" width="10" style="12" customWidth="1"/>
    <col min="14342" max="14342" width="9.44140625" style="12" customWidth="1"/>
    <col min="14343" max="14343" width="11.44140625" style="12" customWidth="1"/>
    <col min="14344" max="14344" width="10.44140625" style="12" customWidth="1"/>
    <col min="14345" max="14345" width="9.33203125" style="12" customWidth="1"/>
    <col min="14346" max="14346" width="9.109375" style="12" customWidth="1"/>
    <col min="14347" max="14347" width="10.44140625" style="12" customWidth="1"/>
    <col min="14348" max="14348" width="11.109375" style="12" customWidth="1"/>
    <col min="14349" max="14349" width="10.6640625" style="12" customWidth="1"/>
    <col min="14350" max="14350" width="13.33203125" style="12" customWidth="1"/>
    <col min="14351" max="14351" width="10.88671875" style="12" customWidth="1"/>
    <col min="14352" max="14592" width="8.88671875" style="12"/>
    <col min="14593" max="14593" width="4.109375" style="12" customWidth="1"/>
    <col min="14594" max="14594" width="26.6640625" style="12" customWidth="1"/>
    <col min="14595" max="14595" width="10.5546875" style="12" customWidth="1"/>
    <col min="14596" max="14596" width="12.88671875" style="12" customWidth="1"/>
    <col min="14597" max="14597" width="10" style="12" customWidth="1"/>
    <col min="14598" max="14598" width="9.44140625" style="12" customWidth="1"/>
    <col min="14599" max="14599" width="11.44140625" style="12" customWidth="1"/>
    <col min="14600" max="14600" width="10.44140625" style="12" customWidth="1"/>
    <col min="14601" max="14601" width="9.33203125" style="12" customWidth="1"/>
    <col min="14602" max="14602" width="9.109375" style="12" customWidth="1"/>
    <col min="14603" max="14603" width="10.44140625" style="12" customWidth="1"/>
    <col min="14604" max="14604" width="11.109375" style="12" customWidth="1"/>
    <col min="14605" max="14605" width="10.6640625" style="12" customWidth="1"/>
    <col min="14606" max="14606" width="13.33203125" style="12" customWidth="1"/>
    <col min="14607" max="14607" width="10.88671875" style="12" customWidth="1"/>
    <col min="14608" max="14848" width="8.88671875" style="12"/>
    <col min="14849" max="14849" width="4.109375" style="12" customWidth="1"/>
    <col min="14850" max="14850" width="26.6640625" style="12" customWidth="1"/>
    <col min="14851" max="14851" width="10.5546875" style="12" customWidth="1"/>
    <col min="14852" max="14852" width="12.88671875" style="12" customWidth="1"/>
    <col min="14853" max="14853" width="10" style="12" customWidth="1"/>
    <col min="14854" max="14854" width="9.44140625" style="12" customWidth="1"/>
    <col min="14855" max="14855" width="11.44140625" style="12" customWidth="1"/>
    <col min="14856" max="14856" width="10.44140625" style="12" customWidth="1"/>
    <col min="14857" max="14857" width="9.33203125" style="12" customWidth="1"/>
    <col min="14858" max="14858" width="9.109375" style="12" customWidth="1"/>
    <col min="14859" max="14859" width="10.44140625" style="12" customWidth="1"/>
    <col min="14860" max="14860" width="11.109375" style="12" customWidth="1"/>
    <col min="14861" max="14861" width="10.6640625" style="12" customWidth="1"/>
    <col min="14862" max="14862" width="13.33203125" style="12" customWidth="1"/>
    <col min="14863" max="14863" width="10.88671875" style="12" customWidth="1"/>
    <col min="14864" max="15104" width="8.88671875" style="12"/>
    <col min="15105" max="15105" width="4.109375" style="12" customWidth="1"/>
    <col min="15106" max="15106" width="26.6640625" style="12" customWidth="1"/>
    <col min="15107" max="15107" width="10.5546875" style="12" customWidth="1"/>
    <col min="15108" max="15108" width="12.88671875" style="12" customWidth="1"/>
    <col min="15109" max="15109" width="10" style="12" customWidth="1"/>
    <col min="15110" max="15110" width="9.44140625" style="12" customWidth="1"/>
    <col min="15111" max="15111" width="11.44140625" style="12" customWidth="1"/>
    <col min="15112" max="15112" width="10.44140625" style="12" customWidth="1"/>
    <col min="15113" max="15113" width="9.33203125" style="12" customWidth="1"/>
    <col min="15114" max="15114" width="9.109375" style="12" customWidth="1"/>
    <col min="15115" max="15115" width="10.44140625" style="12" customWidth="1"/>
    <col min="15116" max="15116" width="11.109375" style="12" customWidth="1"/>
    <col min="15117" max="15117" width="10.6640625" style="12" customWidth="1"/>
    <col min="15118" max="15118" width="13.33203125" style="12" customWidth="1"/>
    <col min="15119" max="15119" width="10.88671875" style="12" customWidth="1"/>
    <col min="15120" max="15360" width="8.88671875" style="12"/>
    <col min="15361" max="15361" width="4.109375" style="12" customWidth="1"/>
    <col min="15362" max="15362" width="26.6640625" style="12" customWidth="1"/>
    <col min="15363" max="15363" width="10.5546875" style="12" customWidth="1"/>
    <col min="15364" max="15364" width="12.88671875" style="12" customWidth="1"/>
    <col min="15365" max="15365" width="10" style="12" customWidth="1"/>
    <col min="15366" max="15366" width="9.44140625" style="12" customWidth="1"/>
    <col min="15367" max="15367" width="11.44140625" style="12" customWidth="1"/>
    <col min="15368" max="15368" width="10.44140625" style="12" customWidth="1"/>
    <col min="15369" max="15369" width="9.33203125" style="12" customWidth="1"/>
    <col min="15370" max="15370" width="9.109375" style="12" customWidth="1"/>
    <col min="15371" max="15371" width="10.44140625" style="12" customWidth="1"/>
    <col min="15372" max="15372" width="11.109375" style="12" customWidth="1"/>
    <col min="15373" max="15373" width="10.6640625" style="12" customWidth="1"/>
    <col min="15374" max="15374" width="13.33203125" style="12" customWidth="1"/>
    <col min="15375" max="15375" width="10.88671875" style="12" customWidth="1"/>
    <col min="15376" max="15616" width="8.88671875" style="12"/>
    <col min="15617" max="15617" width="4.109375" style="12" customWidth="1"/>
    <col min="15618" max="15618" width="26.6640625" style="12" customWidth="1"/>
    <col min="15619" max="15619" width="10.5546875" style="12" customWidth="1"/>
    <col min="15620" max="15620" width="12.88671875" style="12" customWidth="1"/>
    <col min="15621" max="15621" width="10" style="12" customWidth="1"/>
    <col min="15622" max="15622" width="9.44140625" style="12" customWidth="1"/>
    <col min="15623" max="15623" width="11.44140625" style="12" customWidth="1"/>
    <col min="15624" max="15624" width="10.44140625" style="12" customWidth="1"/>
    <col min="15625" max="15625" width="9.33203125" style="12" customWidth="1"/>
    <col min="15626" max="15626" width="9.109375" style="12" customWidth="1"/>
    <col min="15627" max="15627" width="10.44140625" style="12" customWidth="1"/>
    <col min="15628" max="15628" width="11.109375" style="12" customWidth="1"/>
    <col min="15629" max="15629" width="10.6640625" style="12" customWidth="1"/>
    <col min="15630" max="15630" width="13.33203125" style="12" customWidth="1"/>
    <col min="15631" max="15631" width="10.88671875" style="12" customWidth="1"/>
    <col min="15632" max="15872" width="8.88671875" style="12"/>
    <col min="15873" max="15873" width="4.109375" style="12" customWidth="1"/>
    <col min="15874" max="15874" width="26.6640625" style="12" customWidth="1"/>
    <col min="15875" max="15875" width="10.5546875" style="12" customWidth="1"/>
    <col min="15876" max="15876" width="12.88671875" style="12" customWidth="1"/>
    <col min="15877" max="15877" width="10" style="12" customWidth="1"/>
    <col min="15878" max="15878" width="9.44140625" style="12" customWidth="1"/>
    <col min="15879" max="15879" width="11.44140625" style="12" customWidth="1"/>
    <col min="15880" max="15880" width="10.44140625" style="12" customWidth="1"/>
    <col min="15881" max="15881" width="9.33203125" style="12" customWidth="1"/>
    <col min="15882" max="15882" width="9.109375" style="12" customWidth="1"/>
    <col min="15883" max="15883" width="10.44140625" style="12" customWidth="1"/>
    <col min="15884" max="15884" width="11.109375" style="12" customWidth="1"/>
    <col min="15885" max="15885" width="10.6640625" style="12" customWidth="1"/>
    <col min="15886" max="15886" width="13.33203125" style="12" customWidth="1"/>
    <col min="15887" max="15887" width="10.88671875" style="12" customWidth="1"/>
    <col min="15888" max="16128" width="8.88671875" style="12"/>
    <col min="16129" max="16129" width="4.109375" style="12" customWidth="1"/>
    <col min="16130" max="16130" width="26.6640625" style="12" customWidth="1"/>
    <col min="16131" max="16131" width="10.5546875" style="12" customWidth="1"/>
    <col min="16132" max="16132" width="12.88671875" style="12" customWidth="1"/>
    <col min="16133" max="16133" width="10" style="12" customWidth="1"/>
    <col min="16134" max="16134" width="9.44140625" style="12" customWidth="1"/>
    <col min="16135" max="16135" width="11.44140625" style="12" customWidth="1"/>
    <col min="16136" max="16136" width="10.44140625" style="12" customWidth="1"/>
    <col min="16137" max="16137" width="9.33203125" style="12" customWidth="1"/>
    <col min="16138" max="16138" width="9.109375" style="12" customWidth="1"/>
    <col min="16139" max="16139" width="10.44140625" style="12" customWidth="1"/>
    <col min="16140" max="16140" width="11.109375" style="12" customWidth="1"/>
    <col min="16141" max="16141" width="10.6640625" style="12" customWidth="1"/>
    <col min="16142" max="16142" width="13.33203125" style="12" customWidth="1"/>
    <col min="16143" max="16143" width="10.88671875" style="12" customWidth="1"/>
    <col min="16144" max="16384" width="8.88671875" style="12"/>
  </cols>
  <sheetData>
    <row r="1" spans="1:256" s="74" customFormat="1">
      <c r="A1" s="483" t="s">
        <v>512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</row>
    <row r="2" spans="1:256" ht="33.75" customHeight="1">
      <c r="A2" s="475" t="s">
        <v>456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</row>
    <row r="3" spans="1:256" ht="35.25" customHeight="1" thickBot="1">
      <c r="F3" s="27" t="s">
        <v>33</v>
      </c>
      <c r="G3" s="27"/>
      <c r="H3" s="27"/>
      <c r="O3" s="14" t="s">
        <v>201</v>
      </c>
    </row>
    <row r="4" spans="1:256" ht="34.799999999999997" thickBot="1">
      <c r="A4" s="15" t="s">
        <v>67</v>
      </c>
      <c r="B4" s="16" t="s">
        <v>41</v>
      </c>
      <c r="C4" s="16" t="s">
        <v>68</v>
      </c>
      <c r="D4" s="16" t="s">
        <v>69</v>
      </c>
      <c r="E4" s="16" t="s">
        <v>70</v>
      </c>
      <c r="F4" s="16" t="s">
        <v>71</v>
      </c>
      <c r="G4" s="16" t="s">
        <v>72</v>
      </c>
      <c r="H4" s="16" t="s">
        <v>73</v>
      </c>
      <c r="I4" s="16" t="s">
        <v>74</v>
      </c>
      <c r="J4" s="16" t="s">
        <v>75</v>
      </c>
      <c r="K4" s="16" t="s">
        <v>76</v>
      </c>
      <c r="L4" s="16" t="s">
        <v>77</v>
      </c>
      <c r="M4" s="16" t="s">
        <v>78</v>
      </c>
      <c r="N4" s="16" t="s">
        <v>79</v>
      </c>
      <c r="O4" s="17" t="s">
        <v>80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ht="16.2" thickBot="1">
      <c r="A5" s="18" t="s">
        <v>81</v>
      </c>
      <c r="B5" s="477" t="s">
        <v>82</v>
      </c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</row>
    <row r="6" spans="1:256" ht="31.2">
      <c r="A6" s="20" t="s">
        <v>83</v>
      </c>
      <c r="B6" s="314" t="s">
        <v>101</v>
      </c>
      <c r="C6" s="315"/>
      <c r="D6" s="315"/>
      <c r="E6" s="315">
        <v>3389724</v>
      </c>
      <c r="F6" s="315">
        <v>966161</v>
      </c>
      <c r="G6" s="315">
        <v>966161</v>
      </c>
      <c r="H6" s="315">
        <v>966161</v>
      </c>
      <c r="I6" s="315">
        <v>1086161</v>
      </c>
      <c r="J6" s="315">
        <v>986269</v>
      </c>
      <c r="K6" s="315">
        <v>986269</v>
      </c>
      <c r="L6" s="315">
        <v>986269</v>
      </c>
      <c r="M6" s="315">
        <v>986269</v>
      </c>
      <c r="N6" s="315">
        <v>986272</v>
      </c>
      <c r="O6" s="316">
        <f>SUM(C6:N6)</f>
        <v>12305716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</row>
    <row r="7" spans="1:256" ht="26.25" customHeight="1">
      <c r="A7" s="21" t="s">
        <v>84</v>
      </c>
      <c r="B7" s="317" t="s">
        <v>87</v>
      </c>
      <c r="C7" s="318"/>
      <c r="D7" s="318"/>
      <c r="E7" s="318">
        <v>2990578</v>
      </c>
      <c r="F7" s="318"/>
      <c r="G7" s="318"/>
      <c r="H7" s="318"/>
      <c r="I7" s="318"/>
      <c r="J7" s="318"/>
      <c r="K7" s="318">
        <v>3422155</v>
      </c>
      <c r="L7" s="318">
        <v>914484</v>
      </c>
      <c r="M7" s="318"/>
      <c r="N7" s="318">
        <v>50000</v>
      </c>
      <c r="O7" s="319">
        <f>SUM(C7:N7)</f>
        <v>7377217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</row>
    <row r="8" spans="1:256" ht="31.2">
      <c r="A8" s="21" t="s">
        <v>85</v>
      </c>
      <c r="B8" s="320" t="s">
        <v>102</v>
      </c>
      <c r="C8" s="318"/>
      <c r="D8" s="321"/>
      <c r="E8" s="321">
        <v>34105</v>
      </c>
      <c r="F8" s="321"/>
      <c r="G8" s="321"/>
      <c r="H8" s="321"/>
      <c r="I8" s="321"/>
      <c r="J8" s="321"/>
      <c r="K8" s="321">
        <v>0</v>
      </c>
      <c r="L8" s="321">
        <v>32000</v>
      </c>
      <c r="M8" s="321">
        <v>133895</v>
      </c>
      <c r="N8" s="321">
        <v>350000</v>
      </c>
      <c r="O8" s="322">
        <f>SUM(C8:N8)</f>
        <v>550000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</row>
    <row r="9" spans="1:256" ht="23.25" customHeight="1">
      <c r="A9" s="21" t="s">
        <v>86</v>
      </c>
      <c r="B9" s="323" t="s">
        <v>89</v>
      </c>
      <c r="C9" s="318"/>
      <c r="D9" s="318"/>
      <c r="E9" s="318"/>
      <c r="F9" s="318"/>
      <c r="G9" s="318">
        <v>0</v>
      </c>
      <c r="H9" s="318">
        <v>0</v>
      </c>
      <c r="I9" s="318">
        <v>0</v>
      </c>
      <c r="J9" s="318">
        <v>0</v>
      </c>
      <c r="K9" s="318">
        <v>0</v>
      </c>
      <c r="L9" s="318">
        <v>0</v>
      </c>
      <c r="M9" s="318">
        <v>0</v>
      </c>
      <c r="N9" s="318">
        <v>0</v>
      </c>
      <c r="O9" s="322">
        <f t="shared" ref="O9:O13" si="0">SUM(C9:N9)</f>
        <v>0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idden="1">
      <c r="A10" s="21" t="s">
        <v>88</v>
      </c>
      <c r="B10" s="323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22">
        <f t="shared" si="0"/>
        <v>0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20.25" customHeight="1">
      <c r="A11" s="21">
        <v>6</v>
      </c>
      <c r="B11" s="323" t="s">
        <v>40</v>
      </c>
      <c r="C11" s="318"/>
      <c r="D11" s="318"/>
      <c r="E11" s="318">
        <v>859360</v>
      </c>
      <c r="F11" s="318"/>
      <c r="G11" s="318">
        <v>0</v>
      </c>
      <c r="H11" s="318">
        <v>0</v>
      </c>
      <c r="I11" s="318">
        <v>0</v>
      </c>
      <c r="J11" s="318">
        <v>0</v>
      </c>
      <c r="K11" s="318">
        <v>0</v>
      </c>
      <c r="L11" s="318">
        <v>0</v>
      </c>
      <c r="M11" s="318">
        <v>0</v>
      </c>
      <c r="N11" s="318">
        <v>3119999</v>
      </c>
      <c r="O11" s="322">
        <f t="shared" si="0"/>
        <v>3979359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31.2">
      <c r="A12" s="21">
        <v>7</v>
      </c>
      <c r="B12" s="317" t="s">
        <v>103</v>
      </c>
      <c r="C12" s="318"/>
      <c r="D12" s="318"/>
      <c r="E12" s="318"/>
      <c r="F12" s="318"/>
      <c r="G12" s="318">
        <v>0</v>
      </c>
      <c r="H12" s="318">
        <v>0</v>
      </c>
      <c r="I12" s="318">
        <v>0</v>
      </c>
      <c r="J12" s="318">
        <v>0</v>
      </c>
      <c r="K12" s="318">
        <v>0</v>
      </c>
      <c r="L12" s="318">
        <v>0</v>
      </c>
      <c r="M12" s="318">
        <v>0</v>
      </c>
      <c r="N12" s="318">
        <v>0</v>
      </c>
      <c r="O12" s="322">
        <f t="shared" si="0"/>
        <v>0</v>
      </c>
      <c r="P12" s="11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pans="1:256">
      <c r="A13" s="21">
        <v>8</v>
      </c>
      <c r="B13" s="323" t="s">
        <v>90</v>
      </c>
      <c r="C13" s="318">
        <v>0</v>
      </c>
      <c r="D13" s="318">
        <v>0</v>
      </c>
      <c r="E13" s="318">
        <v>0</v>
      </c>
      <c r="F13" s="318">
        <v>0</v>
      </c>
      <c r="G13" s="318">
        <v>0</v>
      </c>
      <c r="H13" s="318">
        <v>0</v>
      </c>
      <c r="I13" s="318">
        <v>0</v>
      </c>
      <c r="J13" s="318">
        <v>0</v>
      </c>
      <c r="K13" s="318">
        <v>0</v>
      </c>
      <c r="L13" s="318">
        <v>0</v>
      </c>
      <c r="M13" s="318">
        <v>0</v>
      </c>
      <c r="N13" s="318">
        <v>0</v>
      </c>
      <c r="O13" s="322">
        <f t="shared" si="0"/>
        <v>0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</row>
    <row r="14" spans="1:256" ht="16.2" thickBot="1">
      <c r="A14" s="21">
        <v>9</v>
      </c>
      <c r="B14" s="323" t="s">
        <v>14</v>
      </c>
      <c r="C14" s="318">
        <v>30343461</v>
      </c>
      <c r="D14" s="318">
        <v>0</v>
      </c>
      <c r="E14" s="318">
        <v>0</v>
      </c>
      <c r="F14" s="318">
        <v>0</v>
      </c>
      <c r="G14" s="318">
        <v>0</v>
      </c>
      <c r="H14" s="318">
        <v>0</v>
      </c>
      <c r="I14" s="318">
        <v>0</v>
      </c>
      <c r="J14" s="318">
        <v>0</v>
      </c>
      <c r="K14" s="318">
        <v>0</v>
      </c>
      <c r="L14" s="318">
        <v>0</v>
      </c>
      <c r="M14" s="318">
        <v>0</v>
      </c>
      <c r="N14" s="318">
        <v>0</v>
      </c>
      <c r="O14" s="322">
        <f>SUM(C14:N14)</f>
        <v>30343461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20.25" customHeight="1" thickBot="1">
      <c r="A15" s="18">
        <v>10</v>
      </c>
      <c r="B15" s="324" t="s">
        <v>91</v>
      </c>
      <c r="C15" s="325">
        <f t="shared" ref="C15:O15" si="1">SUM(C6:C14)</f>
        <v>30343461</v>
      </c>
      <c r="D15" s="325">
        <f t="shared" si="1"/>
        <v>0</v>
      </c>
      <c r="E15" s="325">
        <f t="shared" si="1"/>
        <v>7273767</v>
      </c>
      <c r="F15" s="325">
        <f t="shared" si="1"/>
        <v>966161</v>
      </c>
      <c r="G15" s="325">
        <f t="shared" si="1"/>
        <v>966161</v>
      </c>
      <c r="H15" s="325">
        <f t="shared" si="1"/>
        <v>966161</v>
      </c>
      <c r="I15" s="325">
        <f t="shared" si="1"/>
        <v>1086161</v>
      </c>
      <c r="J15" s="325">
        <f t="shared" si="1"/>
        <v>986269</v>
      </c>
      <c r="K15" s="325">
        <f t="shared" si="1"/>
        <v>4408424</v>
      </c>
      <c r="L15" s="325">
        <f t="shared" si="1"/>
        <v>1932753</v>
      </c>
      <c r="M15" s="325">
        <f t="shared" si="1"/>
        <v>1120164</v>
      </c>
      <c r="N15" s="325">
        <f t="shared" si="1"/>
        <v>4506271</v>
      </c>
      <c r="O15" s="326">
        <f t="shared" si="1"/>
        <v>54555753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</row>
    <row r="16" spans="1:256" ht="22.5" customHeight="1" thickBot="1">
      <c r="A16" s="18">
        <v>11</v>
      </c>
      <c r="B16" s="480" t="s">
        <v>17</v>
      </c>
      <c r="C16" s="481"/>
      <c r="D16" s="481"/>
      <c r="E16" s="481"/>
      <c r="F16" s="481"/>
      <c r="G16" s="481"/>
      <c r="H16" s="481"/>
      <c r="I16" s="481"/>
      <c r="J16" s="481"/>
      <c r="K16" s="481"/>
      <c r="L16" s="481"/>
      <c r="M16" s="481"/>
      <c r="N16" s="481"/>
      <c r="O16" s="48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</row>
    <row r="17" spans="1:256" ht="26.25" customHeight="1">
      <c r="A17" s="23">
        <v>12</v>
      </c>
      <c r="B17" s="327" t="s">
        <v>18</v>
      </c>
      <c r="C17" s="321"/>
      <c r="D17" s="321"/>
      <c r="E17" s="321">
        <v>1176354</v>
      </c>
      <c r="F17" s="321">
        <v>423407</v>
      </c>
      <c r="G17" s="321">
        <v>423407</v>
      </c>
      <c r="H17" s="321">
        <v>423407</v>
      </c>
      <c r="I17" s="321">
        <v>423407</v>
      </c>
      <c r="J17" s="321">
        <v>423407</v>
      </c>
      <c r="K17" s="321">
        <v>423407</v>
      </c>
      <c r="L17" s="321">
        <v>419715</v>
      </c>
      <c r="M17" s="321">
        <v>427256</v>
      </c>
      <c r="N17" s="321">
        <v>427257</v>
      </c>
      <c r="O17" s="319">
        <f t="shared" ref="O17:O26" si="2">SUM(C17:N17)</f>
        <v>4991024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</row>
    <row r="18" spans="1:256" ht="46.8">
      <c r="A18" s="21">
        <v>13</v>
      </c>
      <c r="B18" s="317" t="s">
        <v>56</v>
      </c>
      <c r="C18" s="318"/>
      <c r="D18" s="318"/>
      <c r="E18" s="318">
        <v>204289</v>
      </c>
      <c r="F18" s="318">
        <v>68711</v>
      </c>
      <c r="G18" s="318">
        <v>68711</v>
      </c>
      <c r="H18" s="318">
        <v>68711</v>
      </c>
      <c r="I18" s="318">
        <v>68711</v>
      </c>
      <c r="J18" s="318">
        <v>68711</v>
      </c>
      <c r="K18" s="318">
        <v>68711</v>
      </c>
      <c r="L18" s="318">
        <v>68711</v>
      </c>
      <c r="M18" s="318">
        <v>68711</v>
      </c>
      <c r="N18" s="318">
        <v>68711</v>
      </c>
      <c r="O18" s="319">
        <f t="shared" si="2"/>
        <v>822688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</row>
    <row r="19" spans="1:256" ht="26.25" customHeight="1">
      <c r="A19" s="21">
        <v>14</v>
      </c>
      <c r="B19" s="317" t="s">
        <v>127</v>
      </c>
      <c r="C19" s="318"/>
      <c r="D19" s="318"/>
      <c r="E19" s="318">
        <v>1933354</v>
      </c>
      <c r="F19" s="318">
        <v>554194</v>
      </c>
      <c r="G19" s="318">
        <v>554194</v>
      </c>
      <c r="H19" s="318">
        <v>554194</v>
      </c>
      <c r="I19" s="318">
        <v>554194</v>
      </c>
      <c r="J19" s="318">
        <v>689191</v>
      </c>
      <c r="K19" s="318">
        <v>554194</v>
      </c>
      <c r="L19" s="318">
        <v>554194</v>
      </c>
      <c r="M19" s="318">
        <v>997127</v>
      </c>
      <c r="N19" s="318">
        <v>997128</v>
      </c>
      <c r="O19" s="319">
        <f t="shared" si="2"/>
        <v>7941964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</row>
    <row r="20" spans="1:256" ht="22.5" customHeight="1">
      <c r="A20" s="21">
        <v>15</v>
      </c>
      <c r="B20" s="317" t="s">
        <v>128</v>
      </c>
      <c r="C20" s="328"/>
      <c r="D20" s="328"/>
      <c r="E20" s="328"/>
      <c r="F20" s="329"/>
      <c r="G20" s="328"/>
      <c r="H20" s="328"/>
      <c r="I20" s="328"/>
      <c r="J20" s="328"/>
      <c r="K20" s="328"/>
      <c r="L20" s="328"/>
      <c r="M20" s="328"/>
      <c r="N20" s="328"/>
      <c r="O20" s="319">
        <f>SUM(C20:N20)</f>
        <v>0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 ht="23.25" customHeight="1">
      <c r="A21" s="21" t="s">
        <v>92</v>
      </c>
      <c r="B21" s="323" t="s">
        <v>93</v>
      </c>
      <c r="C21" s="318"/>
      <c r="D21" s="318"/>
      <c r="E21" s="318">
        <v>60000</v>
      </c>
      <c r="F21" s="318">
        <v>0</v>
      </c>
      <c r="G21" s="318">
        <v>0</v>
      </c>
      <c r="H21" s="318">
        <v>130000</v>
      </c>
      <c r="I21" s="318">
        <v>0</v>
      </c>
      <c r="J21" s="318">
        <v>0</v>
      </c>
      <c r="K21" s="318">
        <v>350000</v>
      </c>
      <c r="L21" s="318">
        <v>25000</v>
      </c>
      <c r="M21" s="318">
        <v>0</v>
      </c>
      <c r="N21" s="318">
        <v>354000</v>
      </c>
      <c r="O21" s="319">
        <f>SUM(C21:N21)</f>
        <v>919000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</row>
    <row r="22" spans="1:256" ht="33" customHeight="1">
      <c r="A22" s="21" t="s">
        <v>94</v>
      </c>
      <c r="B22" s="317" t="s">
        <v>104</v>
      </c>
      <c r="C22" s="318"/>
      <c r="D22" s="318"/>
      <c r="E22" s="318">
        <v>1255740</v>
      </c>
      <c r="F22" s="318">
        <v>448780</v>
      </c>
      <c r="G22" s="318">
        <v>502454</v>
      </c>
      <c r="H22" s="318">
        <v>448780</v>
      </c>
      <c r="I22" s="318">
        <v>544467</v>
      </c>
      <c r="J22" s="318">
        <v>448780</v>
      </c>
      <c r="K22" s="318">
        <v>448780</v>
      </c>
      <c r="L22" s="318">
        <v>448780</v>
      </c>
      <c r="M22" s="318">
        <v>448780</v>
      </c>
      <c r="N22" s="318">
        <v>448780</v>
      </c>
      <c r="O22" s="319">
        <f>SUM(C22:N22)</f>
        <v>5444121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</row>
    <row r="23" spans="1:256" ht="31.2">
      <c r="A23" s="21" t="s">
        <v>95</v>
      </c>
      <c r="B23" s="317" t="s">
        <v>105</v>
      </c>
      <c r="C23" s="318"/>
      <c r="D23" s="318"/>
      <c r="E23" s="318">
        <v>0</v>
      </c>
      <c r="F23" s="318">
        <v>0</v>
      </c>
      <c r="G23" s="318">
        <v>0</v>
      </c>
      <c r="H23" s="330">
        <v>50000</v>
      </c>
      <c r="I23" s="318">
        <v>80000</v>
      </c>
      <c r="J23" s="318">
        <v>0</v>
      </c>
      <c r="K23" s="318">
        <v>0</v>
      </c>
      <c r="L23" s="318">
        <v>0</v>
      </c>
      <c r="M23" s="318">
        <v>0</v>
      </c>
      <c r="N23" s="318">
        <v>0</v>
      </c>
      <c r="O23" s="319">
        <f t="shared" si="2"/>
        <v>130000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</row>
    <row r="24" spans="1:256" ht="23.25" customHeight="1">
      <c r="A24" s="21" t="s">
        <v>96</v>
      </c>
      <c r="B24" s="317" t="s">
        <v>106</v>
      </c>
      <c r="C24" s="318">
        <v>0</v>
      </c>
      <c r="D24" s="318"/>
      <c r="E24" s="318">
        <v>1136777</v>
      </c>
      <c r="F24" s="318">
        <v>0</v>
      </c>
      <c r="G24" s="318">
        <v>1653543</v>
      </c>
      <c r="H24" s="318">
        <v>14935073</v>
      </c>
      <c r="I24" s="318">
        <v>0</v>
      </c>
      <c r="J24" s="318">
        <v>130000</v>
      </c>
      <c r="K24" s="318">
        <v>0</v>
      </c>
      <c r="L24" s="318">
        <v>3800000</v>
      </c>
      <c r="M24" s="318">
        <v>1206500</v>
      </c>
      <c r="N24" s="318"/>
      <c r="O24" s="319">
        <f>SUM(C24:N24)</f>
        <v>22861893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31.2">
      <c r="A25" s="21" t="s">
        <v>97</v>
      </c>
      <c r="B25" s="317" t="s">
        <v>107</v>
      </c>
      <c r="C25" s="318">
        <v>0</v>
      </c>
      <c r="D25" s="318">
        <v>0</v>
      </c>
      <c r="E25" s="318">
        <v>0</v>
      </c>
      <c r="F25" s="318">
        <v>0</v>
      </c>
      <c r="G25" s="318">
        <v>0</v>
      </c>
      <c r="H25" s="318">
        <v>0</v>
      </c>
      <c r="I25" s="318">
        <v>0</v>
      </c>
      <c r="J25" s="318">
        <v>0</v>
      </c>
      <c r="K25" s="318">
        <v>0</v>
      </c>
      <c r="L25" s="318">
        <v>0</v>
      </c>
      <c r="M25" s="318">
        <v>0</v>
      </c>
      <c r="N25" s="318">
        <v>0</v>
      </c>
      <c r="O25" s="319">
        <f t="shared" si="2"/>
        <v>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</row>
    <row r="26" spans="1:256">
      <c r="A26" s="21" t="s">
        <v>98</v>
      </c>
      <c r="B26" s="323" t="s">
        <v>108</v>
      </c>
      <c r="C26" s="318">
        <v>483407</v>
      </c>
      <c r="D26" s="318">
        <v>0</v>
      </c>
      <c r="E26" s="318">
        <v>0</v>
      </c>
      <c r="F26" s="318">
        <v>0</v>
      </c>
      <c r="G26" s="318">
        <v>0</v>
      </c>
      <c r="H26" s="318">
        <v>0</v>
      </c>
      <c r="I26" s="318">
        <v>0</v>
      </c>
      <c r="J26" s="318">
        <v>0</v>
      </c>
      <c r="K26" s="318">
        <v>0</v>
      </c>
      <c r="L26" s="318">
        <v>0</v>
      </c>
      <c r="M26" s="318">
        <v>0</v>
      </c>
      <c r="N26" s="318">
        <v>0</v>
      </c>
      <c r="O26" s="319">
        <f t="shared" si="2"/>
        <v>483407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</row>
    <row r="27" spans="1:256" ht="16.2" thickBot="1">
      <c r="A27" s="215" t="s">
        <v>99</v>
      </c>
      <c r="B27" s="331" t="s">
        <v>412</v>
      </c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6">
        <v>10961656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</row>
    <row r="28" spans="1:256" ht="16.2" thickBot="1">
      <c r="A28" s="24">
        <v>23</v>
      </c>
      <c r="B28" s="324" t="s">
        <v>100</v>
      </c>
      <c r="C28" s="325">
        <f t="shared" ref="C28:O28" si="3">SUM(C17:C27)</f>
        <v>483407</v>
      </c>
      <c r="D28" s="325">
        <f t="shared" si="3"/>
        <v>0</v>
      </c>
      <c r="E28" s="325">
        <f t="shared" si="3"/>
        <v>5766514</v>
      </c>
      <c r="F28" s="325">
        <f t="shared" si="3"/>
        <v>1495092</v>
      </c>
      <c r="G28" s="325">
        <f t="shared" si="3"/>
        <v>3202309</v>
      </c>
      <c r="H28" s="325">
        <f t="shared" si="3"/>
        <v>16610165</v>
      </c>
      <c r="I28" s="325">
        <f t="shared" si="3"/>
        <v>1670779</v>
      </c>
      <c r="J28" s="325">
        <f t="shared" si="3"/>
        <v>1760089</v>
      </c>
      <c r="K28" s="325">
        <f t="shared" si="3"/>
        <v>1845092</v>
      </c>
      <c r="L28" s="325">
        <f t="shared" si="3"/>
        <v>5316400</v>
      </c>
      <c r="M28" s="325">
        <f t="shared" si="3"/>
        <v>3148374</v>
      </c>
      <c r="N28" s="325">
        <f t="shared" si="3"/>
        <v>2295876</v>
      </c>
      <c r="O28" s="326">
        <f t="shared" si="3"/>
        <v>54555753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</row>
    <row r="29" spans="1:256" ht="16.2" thickBot="1">
      <c r="A29" s="24">
        <v>24</v>
      </c>
      <c r="B29" s="332" t="s">
        <v>39</v>
      </c>
      <c r="C29" s="333">
        <f t="shared" ref="C29:O29" si="4">SUM(C15-C28)</f>
        <v>29860054</v>
      </c>
      <c r="D29" s="333">
        <f t="shared" si="4"/>
        <v>0</v>
      </c>
      <c r="E29" s="333">
        <f t="shared" si="4"/>
        <v>1507253</v>
      </c>
      <c r="F29" s="333">
        <f t="shared" si="4"/>
        <v>-528931</v>
      </c>
      <c r="G29" s="333">
        <f t="shared" si="4"/>
        <v>-2236148</v>
      </c>
      <c r="H29" s="333">
        <f t="shared" si="4"/>
        <v>-15644004</v>
      </c>
      <c r="I29" s="333">
        <f t="shared" si="4"/>
        <v>-584618</v>
      </c>
      <c r="J29" s="333">
        <f t="shared" si="4"/>
        <v>-773820</v>
      </c>
      <c r="K29" s="333">
        <f t="shared" si="4"/>
        <v>2563332</v>
      </c>
      <c r="L29" s="333">
        <f t="shared" si="4"/>
        <v>-3383647</v>
      </c>
      <c r="M29" s="333">
        <f t="shared" si="4"/>
        <v>-2028210</v>
      </c>
      <c r="N29" s="333">
        <f t="shared" si="4"/>
        <v>2210395</v>
      </c>
      <c r="O29" s="334">
        <f t="shared" si="4"/>
        <v>0</v>
      </c>
    </row>
    <row r="30" spans="1:256">
      <c r="A30" s="25"/>
    </row>
    <row r="31" spans="1:256">
      <c r="B31" s="26"/>
      <c r="C31" s="27"/>
      <c r="D31" s="27"/>
      <c r="O31" s="12"/>
    </row>
    <row r="32" spans="1:256">
      <c r="O32" s="12"/>
    </row>
    <row r="33" spans="15:15">
      <c r="O33" s="12"/>
    </row>
    <row r="34" spans="15:15">
      <c r="O34" s="12"/>
    </row>
    <row r="35" spans="15:15">
      <c r="O35" s="12"/>
    </row>
    <row r="36" spans="15:15">
      <c r="O36" s="12"/>
    </row>
    <row r="37" spans="15:15">
      <c r="O37" s="12"/>
    </row>
    <row r="38" spans="15:15">
      <c r="O38" s="12"/>
    </row>
    <row r="39" spans="15:15">
      <c r="O39" s="12"/>
    </row>
    <row r="40" spans="15:15">
      <c r="O40" s="12"/>
    </row>
    <row r="41" spans="15:15">
      <c r="O41" s="12"/>
    </row>
    <row r="42" spans="15:15">
      <c r="O42" s="12"/>
    </row>
    <row r="43" spans="15:15">
      <c r="O43" s="12"/>
    </row>
    <row r="44" spans="15:15">
      <c r="O44" s="12"/>
    </row>
    <row r="45" spans="15:15">
      <c r="O45" s="12"/>
    </row>
    <row r="46" spans="15:15">
      <c r="O46" s="12"/>
    </row>
    <row r="47" spans="15:15">
      <c r="O47" s="12"/>
    </row>
    <row r="48" spans="15:15">
      <c r="O48" s="12"/>
    </row>
    <row r="49" spans="15:15">
      <c r="O49" s="12"/>
    </row>
    <row r="50" spans="15:15">
      <c r="O50" s="12"/>
    </row>
    <row r="51" spans="15:15">
      <c r="O51" s="12"/>
    </row>
    <row r="52" spans="15:15">
      <c r="O52" s="12"/>
    </row>
    <row r="53" spans="15:15">
      <c r="O53" s="12"/>
    </row>
    <row r="54" spans="15:15">
      <c r="O54" s="12"/>
    </row>
    <row r="55" spans="15:15">
      <c r="O55" s="12"/>
    </row>
    <row r="56" spans="15:15">
      <c r="O56" s="12"/>
    </row>
    <row r="57" spans="15:15">
      <c r="O57" s="12"/>
    </row>
    <row r="58" spans="15:15">
      <c r="O58" s="12"/>
    </row>
    <row r="59" spans="15:15">
      <c r="O59" s="12"/>
    </row>
    <row r="60" spans="15:15">
      <c r="O60" s="12"/>
    </row>
    <row r="61" spans="15:15">
      <c r="O61" s="12"/>
    </row>
    <row r="62" spans="15:15">
      <c r="O62" s="12"/>
    </row>
    <row r="63" spans="15:15">
      <c r="O63" s="12"/>
    </row>
    <row r="64" spans="15:15">
      <c r="O64" s="12"/>
    </row>
    <row r="65" spans="15:15">
      <c r="O65" s="12"/>
    </row>
    <row r="66" spans="15:15">
      <c r="O66" s="12"/>
    </row>
    <row r="67" spans="15:15">
      <c r="O67" s="12"/>
    </row>
    <row r="68" spans="15:15">
      <c r="O68" s="12"/>
    </row>
    <row r="69" spans="15:15">
      <c r="O69" s="12"/>
    </row>
    <row r="70" spans="15:15">
      <c r="O70" s="12"/>
    </row>
    <row r="71" spans="15:15">
      <c r="O71" s="12"/>
    </row>
    <row r="72" spans="15:15">
      <c r="O72" s="12"/>
    </row>
    <row r="73" spans="15:15">
      <c r="O73" s="12"/>
    </row>
    <row r="74" spans="15:15">
      <c r="O74" s="12"/>
    </row>
    <row r="75" spans="15:15">
      <c r="O75" s="12"/>
    </row>
    <row r="76" spans="15:15">
      <c r="O76" s="12"/>
    </row>
    <row r="77" spans="15:15">
      <c r="O77" s="12"/>
    </row>
    <row r="78" spans="15:15">
      <c r="O78" s="12"/>
    </row>
    <row r="79" spans="15:15">
      <c r="O79" s="12"/>
    </row>
    <row r="80" spans="15:15">
      <c r="O80" s="12"/>
    </row>
    <row r="81" spans="15:15">
      <c r="O81" s="12"/>
    </row>
    <row r="82" spans="15:15">
      <c r="O82" s="12"/>
    </row>
    <row r="83" spans="15:15">
      <c r="O83" s="12"/>
    </row>
    <row r="84" spans="15:15">
      <c r="O84" s="12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16</vt:i4>
      </vt:variant>
    </vt:vector>
  </HeadingPairs>
  <TitlesOfParts>
    <vt:vector size="3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4.kötelező,önkéntv</vt:lpstr>
      <vt:lpstr>5.rovatos</vt:lpstr>
      <vt:lpstr>7.előir.felh.terv</vt:lpstr>
      <vt:lpstr>több éves kih. dönt.8</vt:lpstr>
      <vt:lpstr>következő 3 év.9.</vt:lpstr>
      <vt:lpstr>8.több éves</vt:lpstr>
      <vt:lpstr>9.köv 3 év</vt:lpstr>
      <vt:lpstr>10.Uniós</vt:lpstr>
      <vt:lpstr>'5.rovatos'!foot_334_place</vt:lpstr>
      <vt:lpstr>'5.rovatos'!foot_335_place</vt:lpstr>
      <vt:lpstr>'5.rovatos'!foot_336_place</vt:lpstr>
      <vt:lpstr>'5.rovatos'!foot_337_place</vt:lpstr>
      <vt:lpstr>'5.rovatos'!foot_338_place</vt:lpstr>
      <vt:lpstr>'5.rovatos'!foot_339_place</vt:lpstr>
      <vt:lpstr>'5.rovatos'!foot_340_place</vt:lpstr>
      <vt:lpstr>'5.rovatos'!foot_341_place</vt:lpstr>
      <vt:lpstr>'5.rovatos'!foot_342_place</vt:lpstr>
      <vt:lpstr>'1.bev kiad mérleg'!Nyomtatási_terület</vt:lpstr>
      <vt:lpstr>'2 bev kiad részletes'!Nyomtatási_terület</vt:lpstr>
      <vt:lpstr>'4.beruházás'!Nyomtatási_terület</vt:lpstr>
      <vt:lpstr>'4.kötelező,önkéntv'!Nyomtatási_terület</vt:lpstr>
      <vt:lpstr>'5.rovatos'!Nyomtatási_terület</vt:lpstr>
      <vt:lpstr>'következő 3 év.9.'!Nyomtatási_terület</vt:lpstr>
      <vt:lpstr>'több éves kih. dönt.8'!Nyomtatási_terület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2021-02-25T09:41:35Z</cp:lastPrinted>
  <dcterms:created xsi:type="dcterms:W3CDTF">2016-02-06T13:39:12Z</dcterms:created>
  <dcterms:modified xsi:type="dcterms:W3CDTF">2021-02-25T09:42:40Z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1401493715</vt:i4>
  </property>
  <property fmtid="{D5CDD505-2E9C-101B-9397-08002B2CF9AE}" pid="3" name="_NewReviewCycle">
    <vt:lpwstr/>
  </property>
  <property fmtid="{D5CDD505-2E9C-101B-9397-08002B2CF9AE}" pid="4" name="_EmailSubject">
    <vt:lpwstr>Veszprémfajsz 2020 évi költségvetés módosítás 2021 02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