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6A9F32ED-3108-48CC-A564-0D7BE52DC2C1}" xr6:coauthVersionLast="45" xr6:coauthVersionMax="45" xr10:uidLastSave="{00000000-0000-0000-0000-000000000000}"/>
  <bookViews>
    <workbookView xWindow="-120" yWindow="-120" windowWidth="21840" windowHeight="13140" xr2:uid="{166FD520-77E3-454B-AD85-F08DD278E09D}"/>
  </bookViews>
  <sheets>
    <sheet name="3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F37" i="1" s="1"/>
  <c r="D37" i="1"/>
  <c r="C37" i="1"/>
  <c r="E36" i="1"/>
  <c r="F36" i="1" s="1"/>
  <c r="D36" i="1"/>
  <c r="D38" i="1" s="1"/>
  <c r="C36" i="1"/>
  <c r="E34" i="1"/>
  <c r="D34" i="1"/>
  <c r="C34" i="1"/>
  <c r="E33" i="1"/>
  <c r="E35" i="1" s="1"/>
  <c r="D33" i="1"/>
  <c r="D35" i="1" s="1"/>
  <c r="C33" i="1"/>
  <c r="E32" i="1"/>
  <c r="D32" i="1"/>
  <c r="C32" i="1"/>
  <c r="E31" i="1"/>
  <c r="D31" i="1"/>
  <c r="C31" i="1"/>
  <c r="C29" i="1" s="1"/>
  <c r="E30" i="1"/>
  <c r="D30" i="1"/>
  <c r="C30" i="1"/>
  <c r="E29" i="1"/>
  <c r="F29" i="1" s="1"/>
  <c r="D29" i="1"/>
  <c r="E28" i="1"/>
  <c r="F28" i="1" s="1"/>
  <c r="D28" i="1"/>
  <c r="C28" i="1"/>
  <c r="E11" i="1"/>
  <c r="F11" i="1" s="1"/>
  <c r="D11" i="1"/>
  <c r="C11" i="1"/>
  <c r="E10" i="1"/>
  <c r="F10" i="1" s="1"/>
  <c r="D10" i="1"/>
  <c r="C10" i="1"/>
  <c r="G2" i="1"/>
  <c r="F35" i="1" l="1"/>
  <c r="C38" i="1"/>
  <c r="C35" i="1"/>
  <c r="F33" i="1"/>
  <c r="E38" i="1"/>
  <c r="F38" i="1" l="1"/>
</calcChain>
</file>

<file path=xl/sharedStrings.xml><?xml version="1.0" encoding="utf-8"?>
<sst xmlns="http://schemas.openxmlformats.org/spreadsheetml/2006/main" count="50" uniqueCount="50">
  <si>
    <t>3. melléklet</t>
  </si>
  <si>
    <t>Balatonakali Önkormányzat 2020. évi összesített konszolidált működési bevételei</t>
  </si>
  <si>
    <t>adatok Ft-ban</t>
  </si>
  <si>
    <t>Sor-   sz</t>
  </si>
  <si>
    <t>Megnevezés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</si>
  <si>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</si>
  <si>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</si>
  <si>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 xml:space="preserve">2020. évi mód.előir. </t>
    </r>
    <r>
      <rPr>
        <sz val="8"/>
        <rFont val="Times New Roman"/>
        <family val="1"/>
        <charset val="238"/>
      </rPr>
      <t>(2020.XII.1.)</t>
    </r>
  </si>
  <si>
    <t>mód./eredet előirányzat (%)</t>
  </si>
  <si>
    <t>A.</t>
  </si>
  <si>
    <t>B.</t>
  </si>
  <si>
    <t>C.</t>
  </si>
  <si>
    <t>D.</t>
  </si>
  <si>
    <t>E.</t>
  </si>
  <si>
    <t>F.</t>
  </si>
  <si>
    <t>BEVÉTELEK</t>
  </si>
  <si>
    <t> I.</t>
  </si>
  <si>
    <t>Működési célú támogatások államháztartáson belülről</t>
  </si>
  <si>
    <t>1. Önkormányzatok működési támogatásai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</si>
  <si>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</si>
  <si>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</si>
  <si>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</si>
  <si>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</si>
  <si>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</si>
  <si>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</si>
  <si>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1.7 Helyi önkormányzatok kiegészítő támogatásai</t>
  </si>
  <si>
    <t>1.8 Önkormányzat egyes köznevelési feladatainak támogatása - óvodapedagógusok bértámogatása</t>
  </si>
  <si>
    <t>1.9 Önkormányzat egyes köznevelési feladatainak támogatása - óvodaműködtetés támogatása</t>
  </si>
  <si>
    <t>1.10 Gyermekétkeztetés támogatása</t>
  </si>
  <si>
    <t>1.11 Hozzájárulás a pénzbeli szociális ellátáshoz</t>
  </si>
  <si>
    <t>1.12 Könyvtári,közművelődési feladatok támogatása</t>
  </si>
  <si>
    <t>1.13 Lakossági víz- és csatornaszolgáltatás támogatása</t>
  </si>
  <si>
    <t>1.14 Idegenforgalmi adóhoz kapcsolodó kiegészítő támogatás</t>
  </si>
  <si>
    <t>1.15 Szociális célú tüzelőanyag támogatás</t>
  </si>
  <si>
    <t>1.16 Elszámolásból származó bevételek</t>
  </si>
  <si>
    <t>2. Egyéb működési célú támogatások államháztartáson belülről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</si>
  <si>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</si>
  <si>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</si>
  <si>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</si>
  <si>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</si>
  <si>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</si>
  <si>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</si>
  <si>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bevételek</t>
  </si>
  <si>
    <t>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</si>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</sst>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/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3" fontId="9" fillId="0" borderId="10" xfId="0" applyNumberFormat="1" applyFont="1" applyBorder="1" applyAlignment="1">
      <alignment horizontal="right" vertical="center"/>
    </xf>
    <xf numFmtId="9" fontId="9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/>
    </xf>
    <xf numFmtId="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1" fillId="0" borderId="15" xfId="0" applyFont="1" applyBorder="1"/>
    <xf numFmtId="9" fontId="10" fillId="0" borderId="14" xfId="0" applyNumberFormat="1" applyFont="1" applyBorder="1" applyAlignment="1">
      <alignment horizontal="right" vertical="center"/>
    </xf>
    <xf numFmtId="3" fontId="10" fillId="0" borderId="15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 wrapText="1"/>
    </xf>
    <xf numFmtId="164" fontId="10" fillId="0" borderId="10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0" fontId="10" fillId="0" borderId="10" xfId="0" applyFont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left" vertical="center" wrapText="1"/>
    </xf>
    <xf numFmtId="3" fontId="10" fillId="0" borderId="16" xfId="0" applyNumberFormat="1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3" fontId="2" fillId="0" borderId="19" xfId="0" applyNumberFormat="1" applyFont="1" applyBorder="1" applyAlignment="1">
      <alignment horizontal="right" vertical="center"/>
    </xf>
    <xf numFmtId="9" fontId="2" fillId="0" borderId="20" xfId="0" applyNumberFormat="1" applyFont="1" applyBorder="1" applyAlignment="1">
      <alignment horizontal="right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3" fontId="9" fillId="0" borderId="19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vertical="center"/>
    </xf>
    <xf numFmtId="3" fontId="10" fillId="0" borderId="18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/>
    </xf>
    <xf numFmtId="3" fontId="9" fillId="0" borderId="23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3" fontId="9" fillId="0" borderId="25" xfId="0" applyNumberFormat="1" applyFont="1" applyBorder="1" applyAlignment="1">
      <alignment horizontal="right" vertical="center"/>
    </xf>
    <xf numFmtId="9" fontId="9" fillId="0" borderId="2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7" xfId="0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right" vertical="center"/>
    </xf>
    <xf numFmtId="9" fontId="8" fillId="0" borderId="26" xfId="0" applyNumberFormat="1" applyFont="1" applyBorder="1" applyAlignment="1">
      <alignment horizontal="right" vertical="center"/>
    </xf>
    <xf numFmtId="9" fontId="2" fillId="0" borderId="28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vertical="center"/>
    </xf>
    <xf numFmtId="3" fontId="10" fillId="0" borderId="30" xfId="0" applyNumberFormat="1" applyFont="1" applyBorder="1" applyAlignment="1">
      <alignment horizontal="right" vertical="center"/>
    </xf>
    <xf numFmtId="9" fontId="10" fillId="0" borderId="7" xfId="0" applyNumberFormat="1" applyFont="1" applyBorder="1" applyAlignment="1">
      <alignment horizontal="right" vertical="center"/>
    </xf>
    <xf numFmtId="0" fontId="8" fillId="2" borderId="31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9" fontId="8" fillId="2" borderId="32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>
        <row r="18">
          <cell r="C18">
            <v>9362655</v>
          </cell>
          <cell r="D18">
            <v>9362655</v>
          </cell>
          <cell r="E18">
            <v>9362655</v>
          </cell>
        </row>
      </sheetData>
      <sheetData sheetId="2"/>
      <sheetData sheetId="3"/>
      <sheetData sheetId="4"/>
      <sheetData sheetId="5">
        <row r="61">
          <cell r="D61">
            <v>17099910</v>
          </cell>
          <cell r="E61">
            <v>17099910</v>
          </cell>
          <cell r="F61">
            <v>17385274</v>
          </cell>
        </row>
        <row r="66">
          <cell r="D66">
            <v>63000000</v>
          </cell>
          <cell r="E66">
            <v>63000000</v>
          </cell>
          <cell r="F66">
            <v>63000000</v>
          </cell>
        </row>
        <row r="67">
          <cell r="D67">
            <v>42500000</v>
          </cell>
          <cell r="E67">
            <v>19000000</v>
          </cell>
          <cell r="F67">
            <v>19000000</v>
          </cell>
        </row>
        <row r="71">
          <cell r="D71">
            <v>500000</v>
          </cell>
          <cell r="E71">
            <v>500000</v>
          </cell>
          <cell r="F71">
            <v>500000</v>
          </cell>
        </row>
        <row r="72">
          <cell r="D72">
            <v>75302503</v>
          </cell>
          <cell r="E72">
            <v>62454965</v>
          </cell>
          <cell r="F72">
            <v>62454811</v>
          </cell>
        </row>
        <row r="84">
          <cell r="D84">
            <v>0</v>
          </cell>
          <cell r="E84">
            <v>0</v>
          </cell>
          <cell r="F84">
            <v>0</v>
          </cell>
        </row>
      </sheetData>
      <sheetData sheetId="6">
        <row r="35">
          <cell r="D35">
            <v>1220041</v>
          </cell>
          <cell r="E35">
            <v>1220041</v>
          </cell>
          <cell r="F35">
            <v>1220041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438B4-4694-426D-984E-0B41D7C9D9E6}">
  <dimension ref="A1:I39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40.7109375" style="2" customWidth="1"/>
    <col min="3" max="3" width="11.140625" style="2" bestFit="1" customWidth="1"/>
    <col min="4" max="5" width="10.5703125" style="2" bestFit="1" customWidth="1"/>
    <col min="6" max="6" width="9.7109375" style="2" customWidth="1"/>
    <col min="7" max="8" width="9.7109375" customWidth="1"/>
    <col min="9" max="9" width="10.140625" bestFit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3" t="s">
        <v>0</v>
      </c>
    </row>
    <row r="2" spans="1:8" s="1" customFormat="1" ht="15" customHeight="1" x14ac:dyDescent="0.2">
      <c r="B2" s="2"/>
      <c r="C2" s="2"/>
      <c r="D2" s="2"/>
      <c r="E2" s="2"/>
      <c r="F2" s="3"/>
      <c r="G2" s="3" t="str">
        <f>'[1]1.sz. melléklet'!G2</f>
        <v>a 10/2020. (XII.1.) önkormányzati rendelethez</v>
      </c>
    </row>
    <row r="3" spans="1:8" s="1" customFormat="1" ht="15" customHeight="1" x14ac:dyDescent="0.2">
      <c r="A3" s="4"/>
      <c r="B3" s="5"/>
      <c r="C3" s="5"/>
      <c r="D3" s="5"/>
      <c r="E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7"/>
    </row>
    <row r="5" spans="1:8" s="1" customFormat="1" ht="15" customHeight="1" x14ac:dyDescent="0.2">
      <c r="A5" s="8"/>
      <c r="B5" s="8"/>
      <c r="C5" s="8"/>
      <c r="D5" s="8"/>
      <c r="E5" s="8"/>
      <c r="F5" s="8"/>
      <c r="G5" s="9"/>
    </row>
    <row r="6" spans="1:8" s="1" customFormat="1" ht="15" customHeight="1" thickBot="1" x14ac:dyDescent="0.25">
      <c r="A6" s="7"/>
      <c r="B6" s="7"/>
      <c r="C6" s="10"/>
      <c r="D6" s="10"/>
      <c r="E6" s="10"/>
      <c r="F6" s="11" t="s">
        <v>2</v>
      </c>
      <c r="G6" s="9"/>
    </row>
    <row r="7" spans="1:8" s="1" customFormat="1" ht="36.75" thickTop="1" x14ac:dyDescent="0.2">
      <c r="A7" s="12" t="s">
        <v>3</v>
      </c>
      <c r="B7" s="13" t="s">
        <v>4</v>
      </c>
      <c r="C7" s="14" t="s">
        <v>5</v>
      </c>
      <c r="D7" s="14" t="s">
        <v>6</v>
      </c>
      <c r="E7" s="14" t="s">
        <v>7</v>
      </c>
      <c r="F7" s="15" t="s">
        <v>8</v>
      </c>
      <c r="G7" s="9"/>
    </row>
    <row r="8" spans="1:8" s="1" customFormat="1" ht="15" customHeight="1" thickBot="1" x14ac:dyDescent="0.25">
      <c r="A8" s="16" t="s">
        <v>9</v>
      </c>
      <c r="B8" s="17" t="s">
        <v>10</v>
      </c>
      <c r="C8" s="18" t="s">
        <v>11</v>
      </c>
      <c r="D8" s="18" t="s">
        <v>12</v>
      </c>
      <c r="E8" s="18" t="s">
        <v>13</v>
      </c>
      <c r="F8" s="19" t="s">
        <v>14</v>
      </c>
      <c r="G8" s="9"/>
    </row>
    <row r="9" spans="1:8" s="1" customFormat="1" ht="15" customHeight="1" thickTop="1" x14ac:dyDescent="0.2">
      <c r="A9" s="20" t="s">
        <v>15</v>
      </c>
      <c r="B9" s="20"/>
      <c r="C9" s="20"/>
      <c r="D9" s="20"/>
      <c r="E9" s="20"/>
      <c r="F9" s="20"/>
      <c r="G9" s="9"/>
    </row>
    <row r="10" spans="1:8" s="1" customFormat="1" ht="15" customHeight="1" x14ac:dyDescent="0.2">
      <c r="A10" s="21" t="s">
        <v>16</v>
      </c>
      <c r="B10" s="22" t="s">
        <v>17</v>
      </c>
      <c r="C10" s="23">
        <f>C11+C28</f>
        <v>85404388</v>
      </c>
      <c r="D10" s="23">
        <f>D11+D28</f>
        <v>81627921</v>
      </c>
      <c r="E10" s="23">
        <f>E11+E28</f>
        <v>85602075</v>
      </c>
      <c r="F10" s="24">
        <f>E10/C10</f>
        <v>1.0023147171313962</v>
      </c>
      <c r="G10" s="9"/>
    </row>
    <row r="11" spans="1:8" s="1" customFormat="1" ht="15" customHeight="1" x14ac:dyDescent="0.2">
      <c r="A11" s="25"/>
      <c r="B11" s="26" t="s">
        <v>18</v>
      </c>
      <c r="C11" s="27">
        <f>SUM(C12:C27)</f>
        <v>68304478</v>
      </c>
      <c r="D11" s="27">
        <f>SUM(D12:D27)</f>
        <v>64528011</v>
      </c>
      <c r="E11" s="27">
        <f>SUM(E12:E27)</f>
        <v>68216801</v>
      </c>
      <c r="F11" s="28">
        <f>E11/C11</f>
        <v>0.9987163799128953</v>
      </c>
      <c r="G11" s="9"/>
    </row>
    <row r="12" spans="1:8" s="1" customFormat="1" ht="15" customHeight="1" x14ac:dyDescent="0.2">
      <c r="A12" s="29"/>
      <c r="B12" s="30" t="s">
        <v>19</v>
      </c>
      <c r="C12" s="31"/>
      <c r="D12" s="31"/>
      <c r="E12" s="31"/>
      <c r="F12" s="32"/>
      <c r="G12" s="9"/>
    </row>
    <row r="13" spans="1:8" s="1" customFormat="1" ht="15" customHeight="1" x14ac:dyDescent="0.2">
      <c r="A13" s="29"/>
      <c r="B13" s="30" t="s">
        <v>20</v>
      </c>
      <c r="C13" s="33">
        <v>17735215</v>
      </c>
      <c r="D13" s="33">
        <v>17735215</v>
      </c>
      <c r="E13" s="33">
        <v>17735215</v>
      </c>
      <c r="F13" s="32"/>
      <c r="G13" s="9"/>
    </row>
    <row r="14" spans="1:8" s="1" customFormat="1" ht="15" customHeight="1" x14ac:dyDescent="0.2">
      <c r="A14" s="29"/>
      <c r="B14" s="30" t="s">
        <v>21</v>
      </c>
      <c r="C14" s="33">
        <v>3213463</v>
      </c>
      <c r="D14" s="33">
        <v>3213463</v>
      </c>
      <c r="E14" s="33">
        <v>3213463</v>
      </c>
      <c r="F14" s="32"/>
      <c r="G14" s="9"/>
    </row>
    <row r="15" spans="1:8" s="1" customFormat="1" ht="15" customHeight="1" x14ac:dyDescent="0.2">
      <c r="A15" s="29"/>
      <c r="B15" s="30" t="s">
        <v>22</v>
      </c>
      <c r="C15" s="33">
        <v>23114800</v>
      </c>
      <c r="D15" s="33">
        <v>19262333</v>
      </c>
      <c r="E15" s="33">
        <v>19262333</v>
      </c>
      <c r="F15" s="32"/>
      <c r="G15" s="34"/>
    </row>
    <row r="16" spans="1:8" s="1" customFormat="1" ht="15" customHeight="1" x14ac:dyDescent="0.2">
      <c r="A16" s="29"/>
      <c r="B16" s="35" t="s">
        <v>23</v>
      </c>
      <c r="C16" s="33">
        <v>158100</v>
      </c>
      <c r="D16" s="33">
        <v>158100</v>
      </c>
      <c r="E16" s="33">
        <v>158100</v>
      </c>
      <c r="F16" s="32"/>
      <c r="G16" s="34"/>
      <c r="H16" s="36"/>
    </row>
    <row r="17" spans="1:9" s="1" customFormat="1" ht="15" customHeight="1" x14ac:dyDescent="0.2">
      <c r="A17" s="29"/>
      <c r="B17" s="35" t="s">
        <v>24</v>
      </c>
      <c r="C17" s="33">
        <v>1024800</v>
      </c>
      <c r="D17" s="33">
        <v>1024800</v>
      </c>
      <c r="E17" s="33">
        <v>1024800</v>
      </c>
      <c r="F17" s="32"/>
      <c r="G17" s="34"/>
      <c r="H17" s="36"/>
      <c r="I17" s="36"/>
    </row>
    <row r="18" spans="1:9" s="1" customFormat="1" ht="15" customHeight="1" x14ac:dyDescent="0.2">
      <c r="A18" s="29"/>
      <c r="B18" s="35" t="s">
        <v>25</v>
      </c>
      <c r="C18" s="33">
        <v>0</v>
      </c>
      <c r="D18" s="33">
        <v>0</v>
      </c>
      <c r="E18" s="33">
        <v>0</v>
      </c>
      <c r="F18" s="32"/>
      <c r="G18" s="34"/>
      <c r="H18" s="36"/>
    </row>
    <row r="19" spans="1:9" s="1" customFormat="1" ht="24" x14ac:dyDescent="0.2">
      <c r="A19" s="29"/>
      <c r="B19" s="37" t="s">
        <v>26</v>
      </c>
      <c r="C19" s="33">
        <v>13288300</v>
      </c>
      <c r="D19" s="33">
        <v>13288300</v>
      </c>
      <c r="E19" s="33">
        <v>13863750</v>
      </c>
      <c r="F19" s="32"/>
      <c r="G19" s="9"/>
    </row>
    <row r="20" spans="1:9" s="1" customFormat="1" ht="24" x14ac:dyDescent="0.2">
      <c r="A20" s="29"/>
      <c r="B20" s="37" t="s">
        <v>27</v>
      </c>
      <c r="C20" s="33">
        <v>2142800</v>
      </c>
      <c r="D20" s="33">
        <v>2142800</v>
      </c>
      <c r="E20" s="33">
        <v>2045400</v>
      </c>
      <c r="F20" s="32"/>
      <c r="G20" s="9"/>
      <c r="H20" s="38"/>
    </row>
    <row r="21" spans="1:9" s="1" customFormat="1" ht="15" customHeight="1" x14ac:dyDescent="0.2">
      <c r="A21" s="29"/>
      <c r="B21" s="30" t="s">
        <v>28</v>
      </c>
      <c r="C21" s="33">
        <v>1408000</v>
      </c>
      <c r="D21" s="33">
        <v>1408000</v>
      </c>
      <c r="E21" s="33">
        <v>1432640</v>
      </c>
      <c r="F21" s="32"/>
      <c r="G21" s="9"/>
    </row>
    <row r="22" spans="1:9" s="1" customFormat="1" ht="15" customHeight="1" x14ac:dyDescent="0.2">
      <c r="A22" s="29"/>
      <c r="B22" s="30" t="s">
        <v>29</v>
      </c>
      <c r="C22" s="33">
        <v>4419000</v>
      </c>
      <c r="D22" s="33">
        <v>4419000</v>
      </c>
      <c r="E22" s="33">
        <v>4419000</v>
      </c>
      <c r="F22" s="32"/>
      <c r="G22" s="9"/>
      <c r="H22" s="36"/>
    </row>
    <row r="23" spans="1:9" s="1" customFormat="1" ht="15" customHeight="1" x14ac:dyDescent="0.2">
      <c r="A23" s="29"/>
      <c r="B23" s="30" t="s">
        <v>30</v>
      </c>
      <c r="C23" s="33">
        <v>1800000</v>
      </c>
      <c r="D23" s="33">
        <v>1800000</v>
      </c>
      <c r="E23" s="33">
        <v>2105300</v>
      </c>
      <c r="F23" s="32"/>
      <c r="G23" s="9"/>
      <c r="H23" s="36"/>
      <c r="I23" s="36"/>
    </row>
    <row r="24" spans="1:9" s="1" customFormat="1" ht="15" customHeight="1" x14ac:dyDescent="0.2">
      <c r="A24" s="29"/>
      <c r="B24" s="35" t="s">
        <v>31</v>
      </c>
      <c r="C24" s="39">
        <v>0</v>
      </c>
      <c r="D24" s="39">
        <v>0</v>
      </c>
      <c r="E24" s="39">
        <v>0</v>
      </c>
      <c r="F24" s="40"/>
      <c r="G24" s="9"/>
      <c r="H24" s="36"/>
    </row>
    <row r="25" spans="1:9" s="1" customFormat="1" ht="24" x14ac:dyDescent="0.2">
      <c r="A25" s="29"/>
      <c r="B25" s="41" t="s">
        <v>32</v>
      </c>
      <c r="C25" s="42">
        <v>0</v>
      </c>
      <c r="D25" s="39">
        <v>0</v>
      </c>
      <c r="E25" s="39">
        <v>2423600</v>
      </c>
      <c r="F25" s="40"/>
      <c r="G25" s="9"/>
      <c r="H25" s="36"/>
    </row>
    <row r="26" spans="1:9" s="1" customFormat="1" ht="15" customHeight="1" x14ac:dyDescent="0.2">
      <c r="A26" s="29"/>
      <c r="B26" s="41" t="s">
        <v>33</v>
      </c>
      <c r="C26" s="42">
        <v>0</v>
      </c>
      <c r="D26" s="39">
        <v>0</v>
      </c>
      <c r="E26" s="39">
        <v>457200</v>
      </c>
      <c r="F26" s="40"/>
      <c r="G26" s="9"/>
      <c r="H26" s="36"/>
    </row>
    <row r="27" spans="1:9" s="1" customFormat="1" ht="15" customHeight="1" x14ac:dyDescent="0.2">
      <c r="A27" s="29"/>
      <c r="B27" s="35" t="s">
        <v>34</v>
      </c>
      <c r="C27" s="42">
        <v>0</v>
      </c>
      <c r="D27" s="39">
        <v>76000</v>
      </c>
      <c r="E27" s="39">
        <v>76000</v>
      </c>
      <c r="F27" s="40"/>
      <c r="G27" s="9"/>
      <c r="H27" s="36"/>
    </row>
    <row r="28" spans="1:9" s="1" customFormat="1" ht="24" x14ac:dyDescent="0.2">
      <c r="A28" s="43"/>
      <c r="B28" s="44" t="s">
        <v>35</v>
      </c>
      <c r="C28" s="45">
        <f>'[1]6.sz. melléklet'!D61</f>
        <v>17099910</v>
      </c>
      <c r="D28" s="45">
        <f>'[1]6.sz. melléklet'!E61</f>
        <v>17099910</v>
      </c>
      <c r="E28" s="45">
        <f>'[1]6.sz. melléklet'!F61</f>
        <v>17385274</v>
      </c>
      <c r="F28" s="46">
        <f t="shared" ref="F28:F29" si="0">E28/C28</f>
        <v>1.0166880410481693</v>
      </c>
      <c r="G28" s="9"/>
    </row>
    <row r="29" spans="1:9" s="1" customFormat="1" ht="15" customHeight="1" x14ac:dyDescent="0.2">
      <c r="A29" s="47" t="s">
        <v>36</v>
      </c>
      <c r="B29" s="48" t="s">
        <v>37</v>
      </c>
      <c r="C29" s="49">
        <f>SUM(C30:C32)</f>
        <v>106000000</v>
      </c>
      <c r="D29" s="49">
        <f>SUM(D30:D32)</f>
        <v>82500000</v>
      </c>
      <c r="E29" s="49">
        <f>SUM(E30:E32)</f>
        <v>82500000</v>
      </c>
      <c r="F29" s="24">
        <f t="shared" si="0"/>
        <v>0.77830188679245282</v>
      </c>
      <c r="G29" s="9"/>
    </row>
    <row r="30" spans="1:9" s="1" customFormat="1" ht="15" customHeight="1" x14ac:dyDescent="0.2">
      <c r="A30" s="29"/>
      <c r="B30" s="30" t="s">
        <v>38</v>
      </c>
      <c r="C30" s="50">
        <f>'[1]6.sz. melléklet'!D66</f>
        <v>63000000</v>
      </c>
      <c r="D30" s="50">
        <f>'[1]6.sz. melléklet'!E66</f>
        <v>63000000</v>
      </c>
      <c r="E30" s="50">
        <f>'[1]6.sz. melléklet'!F66</f>
        <v>63000000</v>
      </c>
      <c r="F30" s="32"/>
      <c r="G30" s="9"/>
    </row>
    <row r="31" spans="1:9" s="1" customFormat="1" ht="15" customHeight="1" x14ac:dyDescent="0.2">
      <c r="A31" s="29"/>
      <c r="B31" s="30" t="s">
        <v>39</v>
      </c>
      <c r="C31" s="50">
        <f>'[1]6.sz. melléklet'!D67</f>
        <v>42500000</v>
      </c>
      <c r="D31" s="50">
        <f>'[1]6.sz. melléklet'!E67</f>
        <v>19000000</v>
      </c>
      <c r="E31" s="50">
        <f>'[1]6.sz. melléklet'!F67</f>
        <v>19000000</v>
      </c>
      <c r="F31" s="32"/>
      <c r="G31" s="9"/>
    </row>
    <row r="32" spans="1:9" s="1" customFormat="1" ht="15" customHeight="1" x14ac:dyDescent="0.2">
      <c r="A32" s="43"/>
      <c r="B32" s="51" t="s">
        <v>40</v>
      </c>
      <c r="C32" s="52">
        <f>'[1]6.sz. melléklet'!D71</f>
        <v>500000</v>
      </c>
      <c r="D32" s="52">
        <f>'[1]6.sz. melléklet'!E71</f>
        <v>500000</v>
      </c>
      <c r="E32" s="52">
        <f>'[1]6.sz. melléklet'!F71</f>
        <v>500000</v>
      </c>
      <c r="F32" s="32"/>
      <c r="G32" s="9"/>
    </row>
    <row r="33" spans="1:7" s="57" customFormat="1" ht="15" customHeight="1" x14ac:dyDescent="0.2">
      <c r="A33" s="53" t="s">
        <v>41</v>
      </c>
      <c r="B33" s="54" t="s">
        <v>42</v>
      </c>
      <c r="C33" s="55">
        <f>'[1]6.sz. melléklet'!D72+'[1]7.sz. melléklet'!D35</f>
        <v>76522544</v>
      </c>
      <c r="D33" s="55">
        <f>'[1]6.sz. melléklet'!E72+'[1]7.sz. melléklet'!E35</f>
        <v>63675006</v>
      </c>
      <c r="E33" s="55">
        <f>'[1]6.sz. melléklet'!F72+'[1]7.sz. melléklet'!F35</f>
        <v>63674852</v>
      </c>
      <c r="F33" s="24">
        <f>E33/C33</f>
        <v>0.83210579094181714</v>
      </c>
      <c r="G33" s="56"/>
    </row>
    <row r="34" spans="1:7" s="62" customFormat="1" ht="15" customHeight="1" x14ac:dyDescent="0.2">
      <c r="A34" s="58" t="s">
        <v>43</v>
      </c>
      <c r="B34" s="59" t="s">
        <v>44</v>
      </c>
      <c r="C34" s="60">
        <f>'[1]6.sz. melléklet'!D84</f>
        <v>0</v>
      </c>
      <c r="D34" s="60">
        <f>'[1]6.sz. melléklet'!E84</f>
        <v>0</v>
      </c>
      <c r="E34" s="60">
        <f>'[1]6.sz. melléklet'!F84</f>
        <v>0</v>
      </c>
      <c r="F34" s="61"/>
      <c r="G34" s="9"/>
    </row>
    <row r="35" spans="1:7" s="1" customFormat="1" ht="15" customHeight="1" x14ac:dyDescent="0.2">
      <c r="A35" s="63" t="s">
        <v>45</v>
      </c>
      <c r="B35" s="63"/>
      <c r="C35" s="64">
        <f>C33+C29+C10+C34</f>
        <v>267926932</v>
      </c>
      <c r="D35" s="64">
        <f>D33+D29+D10+D34</f>
        <v>227802927</v>
      </c>
      <c r="E35" s="64">
        <f>E33+E29+E10+E34</f>
        <v>231776927</v>
      </c>
      <c r="F35" s="65">
        <f t="shared" ref="F35:F38" si="1">E35/C35</f>
        <v>0.8650751354850732</v>
      </c>
      <c r="G35" s="9"/>
    </row>
    <row r="36" spans="1:7" s="1" customFormat="1" ht="15" customHeight="1" x14ac:dyDescent="0.2">
      <c r="A36" s="25" t="s">
        <v>46</v>
      </c>
      <c r="B36" s="26" t="s">
        <v>47</v>
      </c>
      <c r="C36" s="27">
        <f>SUM(C37)</f>
        <v>9362655</v>
      </c>
      <c r="D36" s="27">
        <f>SUM(D37)</f>
        <v>9362655</v>
      </c>
      <c r="E36" s="27">
        <f>SUM(E37)</f>
        <v>9362655</v>
      </c>
      <c r="F36" s="66">
        <f t="shared" si="1"/>
        <v>1</v>
      </c>
      <c r="G36" s="9"/>
    </row>
    <row r="37" spans="1:7" s="1" customFormat="1" ht="15" customHeight="1" thickBot="1" x14ac:dyDescent="0.25">
      <c r="A37" s="67"/>
      <c r="B37" s="68" t="s">
        <v>48</v>
      </c>
      <c r="C37" s="69">
        <f>'[1]2.sz. melléklet'!C18</f>
        <v>9362655</v>
      </c>
      <c r="D37" s="69">
        <f>'[1]2.sz. melléklet'!D18</f>
        <v>9362655</v>
      </c>
      <c r="E37" s="69">
        <f>'[1]2.sz. melléklet'!E18</f>
        <v>9362655</v>
      </c>
      <c r="F37" s="70">
        <f t="shared" si="1"/>
        <v>1</v>
      </c>
      <c r="G37" s="9"/>
    </row>
    <row r="38" spans="1:7" s="1" customFormat="1" ht="15" customHeight="1" thickTop="1" thickBot="1" x14ac:dyDescent="0.25">
      <c r="A38" s="71" t="s">
        <v>49</v>
      </c>
      <c r="B38" s="71"/>
      <c r="C38" s="72">
        <f>C36+C35</f>
        <v>277289587</v>
      </c>
      <c r="D38" s="72">
        <f>D36+D35</f>
        <v>237165582</v>
      </c>
      <c r="E38" s="72">
        <f>E36+E35</f>
        <v>241139582</v>
      </c>
      <c r="F38" s="73">
        <f t="shared" si="1"/>
        <v>0.86963085995724754</v>
      </c>
      <c r="G38" s="9"/>
    </row>
    <row r="39" spans="1:7" ht="13.5" thickTop="1" x14ac:dyDescent="0.2"/>
  </sheetData>
  <sheetProtection selectLockedCells="1" selectUnlockedCells="1"/>
  <mergeCells count="4">
    <mergeCell ref="A4:G4"/>
    <mergeCell ref="A9:F9"/>
    <mergeCell ref="A35:B35"/>
    <mergeCell ref="A38:B38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2020-11-30T14:38:08Z</dcterms:created>
  <dcterms:modified xsi:type="dcterms:W3CDTF">2020-11-30T14:38:22Z</dcterms:modified>
</cp:coreProperties>
</file>