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ika\Desktop\ERIKA\Anyagok\2017\BAZSI\05.22\Bazsi előirányzat módosítás\Rendelet\"/>
    </mc:Choice>
  </mc:AlternateContent>
  <bookViews>
    <workbookView xWindow="0" yWindow="165" windowWidth="15225" windowHeight="8790"/>
  </bookViews>
  <sheets>
    <sheet name="1.melléklet " sheetId="1" r:id="rId1"/>
    <sheet name="2.melléklet" sheetId="4" r:id="rId2"/>
    <sheet name="3.melléklet" sheetId="9" r:id="rId3"/>
    <sheet name="4.melléklet" sheetId="5" r:id="rId4"/>
    <sheet name="5.melléklet" sheetId="6" r:id="rId5"/>
    <sheet name="6.melléklet" sheetId="2" r:id="rId6"/>
    <sheet name="7.melléklet" sheetId="8" r:id="rId7"/>
    <sheet name="8.melléklet" sheetId="7" r:id="rId8"/>
    <sheet name="9.melléklet" sheetId="3" r:id="rId9"/>
    <sheet name="10.melléklet" sheetId="10" r:id="rId10"/>
    <sheet name="11. melléklet" sheetId="11" r:id="rId11"/>
  </sheets>
  <calcPr calcId="152511"/>
</workbook>
</file>

<file path=xl/calcChain.xml><?xml version="1.0" encoding="utf-8"?>
<calcChain xmlns="http://schemas.openxmlformats.org/spreadsheetml/2006/main">
  <c r="E73" i="8" l="1"/>
  <c r="P73" i="8"/>
  <c r="H34" i="10"/>
  <c r="H54" i="5"/>
  <c r="H13" i="5"/>
  <c r="H27" i="5"/>
  <c r="H40" i="9"/>
  <c r="P66" i="8"/>
  <c r="P26" i="8"/>
  <c r="G28" i="7"/>
  <c r="L33" i="11"/>
  <c r="D33" i="11"/>
  <c r="N30" i="10"/>
  <c r="H30" i="10"/>
  <c r="G49" i="6"/>
  <c r="H46" i="5"/>
  <c r="L15" i="11"/>
  <c r="E53" i="8"/>
  <c r="P30" i="8"/>
  <c r="P29" i="8"/>
  <c r="P28" i="8"/>
  <c r="P32" i="8"/>
  <c r="J26" i="8"/>
  <c r="P12" i="8"/>
  <c r="P31" i="8"/>
  <c r="E33" i="8"/>
  <c r="H26" i="9"/>
  <c r="L27" i="11"/>
  <c r="L22" i="11"/>
  <c r="D22" i="11"/>
  <c r="D15" i="11"/>
  <c r="H15" i="10"/>
  <c r="N15" i="10"/>
  <c r="N34" i="10"/>
  <c r="G14" i="3"/>
  <c r="G49" i="3"/>
  <c r="G16" i="3"/>
  <c r="G13" i="7"/>
  <c r="P55" i="8"/>
  <c r="P69" i="8"/>
  <c r="M31" i="2"/>
  <c r="K31" i="2"/>
  <c r="I31" i="2"/>
  <c r="G31" i="2"/>
  <c r="G14" i="6"/>
  <c r="G12" i="6"/>
  <c r="M26" i="4"/>
  <c r="K26" i="4"/>
  <c r="I26" i="4"/>
  <c r="G26" i="4"/>
  <c r="E26" i="4"/>
  <c r="E44" i="1"/>
  <c r="E38" i="1"/>
  <c r="E30" i="1"/>
  <c r="E47" i="1"/>
  <c r="E20" i="1"/>
  <c r="F25" i="3"/>
  <c r="E26" i="8"/>
  <c r="O33" i="8"/>
  <c r="K33" i="8"/>
  <c r="J33" i="8"/>
  <c r="C33" i="8"/>
  <c r="O26" i="8"/>
  <c r="C26" i="8"/>
  <c r="C27" i="11"/>
  <c r="C33" i="11"/>
  <c r="C22" i="11"/>
  <c r="K22" i="11"/>
  <c r="E15" i="11"/>
  <c r="E33" i="11"/>
  <c r="C15" i="11"/>
  <c r="G22" i="10"/>
  <c r="G15" i="10"/>
  <c r="G34" i="10"/>
  <c r="F13" i="7"/>
  <c r="F28" i="7"/>
  <c r="K15" i="11"/>
  <c r="P68" i="8"/>
  <c r="P65" i="8"/>
  <c r="P64" i="8"/>
  <c r="P63" i="8"/>
  <c r="P62" i="8"/>
  <c r="P61" i="8"/>
  <c r="P60" i="8"/>
  <c r="P59" i="8"/>
  <c r="P58" i="8"/>
  <c r="P57" i="8"/>
  <c r="P56" i="8"/>
  <c r="P52" i="8"/>
  <c r="P51" i="8"/>
  <c r="P48" i="8"/>
  <c r="P47" i="8"/>
  <c r="P46" i="8"/>
  <c r="P45" i="8"/>
  <c r="P43" i="8"/>
  <c r="P42" i="8"/>
  <c r="P41" i="8"/>
  <c r="P71" i="8"/>
  <c r="O66" i="8"/>
  <c r="O53" i="8"/>
  <c r="O49" i="8"/>
  <c r="O73" i="8"/>
  <c r="N66" i="8"/>
  <c r="N73" i="8"/>
  <c r="M66" i="8"/>
  <c r="M49" i="8"/>
  <c r="M73" i="8"/>
  <c r="L66" i="8"/>
  <c r="L73" i="8"/>
  <c r="K49" i="8"/>
  <c r="K73" i="8"/>
  <c r="J66" i="8"/>
  <c r="J73" i="8"/>
  <c r="J49" i="8"/>
  <c r="I66" i="8"/>
  <c r="I73" i="8"/>
  <c r="I49" i="8"/>
  <c r="H66" i="8"/>
  <c r="H73" i="8"/>
  <c r="G66" i="8"/>
  <c r="G73" i="8"/>
  <c r="F66" i="8"/>
  <c r="F49" i="8"/>
  <c r="F73" i="8"/>
  <c r="E66" i="8"/>
  <c r="E49" i="8"/>
  <c r="D66" i="8"/>
  <c r="D73" i="8"/>
  <c r="D49" i="8"/>
  <c r="C66" i="8"/>
  <c r="C53" i="8"/>
  <c r="C49" i="8"/>
  <c r="C73" i="8"/>
  <c r="P24" i="8"/>
  <c r="P11" i="8"/>
  <c r="F26" i="4"/>
  <c r="F31" i="2"/>
  <c r="F14" i="6"/>
  <c r="F12" i="6"/>
  <c r="F49" i="6"/>
  <c r="G54" i="5"/>
  <c r="H26" i="4"/>
  <c r="L26" i="4"/>
  <c r="J26" i="4"/>
  <c r="D26" i="4"/>
  <c r="D44" i="1"/>
  <c r="D38" i="1"/>
  <c r="D30" i="1"/>
  <c r="D47" i="1"/>
  <c r="D20" i="1"/>
  <c r="D46" i="1"/>
  <c r="J31" i="2"/>
  <c r="H31" i="2"/>
  <c r="G13" i="5"/>
  <c r="G27" i="5"/>
  <c r="L31" i="2"/>
  <c r="K12" i="10"/>
  <c r="M12" i="10"/>
  <c r="M34" i="10"/>
  <c r="F16" i="3"/>
  <c r="F14" i="3"/>
  <c r="F49" i="3"/>
  <c r="M15" i="10"/>
  <c r="G12" i="9"/>
  <c r="G16" i="9"/>
  <c r="G40" i="9"/>
  <c r="K34" i="10"/>
  <c r="P53" i="8"/>
  <c r="P33" i="8"/>
  <c r="K27" i="11"/>
  <c r="K33" i="11"/>
  <c r="E46" i="1"/>
  <c r="P49" i="8"/>
</calcChain>
</file>

<file path=xl/sharedStrings.xml><?xml version="1.0" encoding="utf-8"?>
<sst xmlns="http://schemas.openxmlformats.org/spreadsheetml/2006/main" count="519" uniqueCount="289">
  <si>
    <t>I: MŰKÖDÉSI BEVÉTELEK ÉS KIADÁSOK</t>
  </si>
  <si>
    <t>BEVÉTELEK ÖSSZESEN</t>
  </si>
  <si>
    <t>Bevételek</t>
  </si>
  <si>
    <t>Kiadások</t>
  </si>
  <si>
    <t>személyi juttatások</t>
  </si>
  <si>
    <t>dologi kiadások</t>
  </si>
  <si>
    <t>KIADÁSOK ÖSSZESEN</t>
  </si>
  <si>
    <t>II. FELHALMOZÁSI C. BEVÉTELEK ÉS KIADÁSOK</t>
  </si>
  <si>
    <t>BEVÉTELEK MINDÖSSZESEN</t>
  </si>
  <si>
    <t>KIADÁSOK MINDÖSSZESEN</t>
  </si>
  <si>
    <t>MŰKÖDÉSI ÉS FELHALMOZÁSI BEVÉTELEK ÉS KIADÁSOK</t>
  </si>
  <si>
    <t>E</t>
  </si>
  <si>
    <t>A</t>
  </si>
  <si>
    <t>B</t>
  </si>
  <si>
    <t>C</t>
  </si>
  <si>
    <t>D</t>
  </si>
  <si>
    <t>F</t>
  </si>
  <si>
    <t>BAZSI KÖZSÉG ÖNKORMÁNYZATA</t>
  </si>
  <si>
    <t>G</t>
  </si>
  <si>
    <t>előirányzat</t>
  </si>
  <si>
    <t>I.  ÖNKORMÁNYZAT</t>
  </si>
  <si>
    <t>köztemető</t>
  </si>
  <si>
    <t>CÍM</t>
  </si>
  <si>
    <t>ALCÍM</t>
  </si>
  <si>
    <t>MEGNEVEZÉS</t>
  </si>
  <si>
    <t>I.</t>
  </si>
  <si>
    <t>ÖNKORMÁNYZAT</t>
  </si>
  <si>
    <t>KÖLTSÉGVETÉSI TÁMOGATÁS JOGCÍMENKÉNT</t>
  </si>
  <si>
    <t>I.Önkormányzat</t>
  </si>
  <si>
    <t>ebből:</t>
  </si>
  <si>
    <t>m.adót terh.járulék</t>
  </si>
  <si>
    <t xml:space="preserve"> </t>
  </si>
  <si>
    <t>BURSA</t>
  </si>
  <si>
    <t>Civil szervezetek működési támogatása</t>
  </si>
  <si>
    <t xml:space="preserve">                  </t>
  </si>
  <si>
    <t>községgazd.</t>
  </si>
  <si>
    <t>Cafetéria</t>
  </si>
  <si>
    <t>2.oldal</t>
  </si>
  <si>
    <t>folyóiratok</t>
  </si>
  <si>
    <t>Készletek összesen</t>
  </si>
  <si>
    <t>Komm.szolgáltatás</t>
  </si>
  <si>
    <t>ÁFA</t>
  </si>
  <si>
    <t>Szociális étkeztetés</t>
  </si>
  <si>
    <t>Köztemető fenntartás és működtetés</t>
  </si>
  <si>
    <t>FELHALMOZÁSI CÉLÚ BEVÉTELEK</t>
  </si>
  <si>
    <t xml:space="preserve">     </t>
  </si>
  <si>
    <t>CÍM          ALCÍM</t>
  </si>
  <si>
    <t>SKTC Sümeg</t>
  </si>
  <si>
    <t>Önk.és társulásaik elszámolásai</t>
  </si>
  <si>
    <t>közvilágítás fenntartásának támogatása</t>
  </si>
  <si>
    <t>közutak fenntartásának támogatása</t>
  </si>
  <si>
    <t>Járóbeteg</t>
  </si>
  <si>
    <t>ÖSSZESÍTETT (MÉRLEGSZERŰ) ELŐIRÁNYZATA</t>
  </si>
  <si>
    <t>MŰKÖDÉSI BEVÉTELEK ÖSSZESÍTETT ELŐIRÁNYZATA</t>
  </si>
  <si>
    <t>Ellátottak pénzbeni juttatásai</t>
  </si>
  <si>
    <t>Támogatásértékű működési kiadások</t>
  </si>
  <si>
    <t>Tűzoltó Köztestület</t>
  </si>
  <si>
    <t xml:space="preserve">10 fő </t>
  </si>
  <si>
    <t>Egyéb önkormányzati feladatok támogatása</t>
  </si>
  <si>
    <t>018010</t>
  </si>
  <si>
    <t>DOLOGI KIADÁSOK Ö.</t>
  </si>
  <si>
    <t>közvil.</t>
  </si>
  <si>
    <t>013320</t>
  </si>
  <si>
    <t>082063</t>
  </si>
  <si>
    <t>041233</t>
  </si>
  <si>
    <t>Önkormányzatok elszámolásai</t>
  </si>
  <si>
    <t>051030</t>
  </si>
  <si>
    <t>011130</t>
  </si>
  <si>
    <t>064010</t>
  </si>
  <si>
    <t>066020</t>
  </si>
  <si>
    <t>082044</t>
  </si>
  <si>
    <t>082091</t>
  </si>
  <si>
    <t>066020 Községgazdálkodás</t>
  </si>
  <si>
    <t>107051</t>
  </si>
  <si>
    <t>107055</t>
  </si>
  <si>
    <t>Megnevezés</t>
  </si>
  <si>
    <t>Összesen</t>
  </si>
  <si>
    <t>Közhatalmi bevételek</t>
  </si>
  <si>
    <t>Pénzeszköz átvétel</t>
  </si>
  <si>
    <t>Tárgyi eszköz értékesítés</t>
  </si>
  <si>
    <t>Személyi juttatások</t>
  </si>
  <si>
    <t>Tartalék</t>
  </si>
  <si>
    <t>Működési bevételek</t>
  </si>
  <si>
    <t>Költségvetési támogatások</t>
  </si>
  <si>
    <t>Előző évi pénzmaradvány</t>
  </si>
  <si>
    <t>ÁH-on belüli megelőlegezés</t>
  </si>
  <si>
    <t>Dologi kiadások</t>
  </si>
  <si>
    <t>ÁH-on belüli megelőlegezés visszafiz.</t>
  </si>
  <si>
    <t>Beruházások</t>
  </si>
  <si>
    <t>Felújítások</t>
  </si>
  <si>
    <t>Pénzeszköz átadások</t>
  </si>
  <si>
    <t>Munkaadót terhelő járulékok</t>
  </si>
  <si>
    <t>066010</t>
  </si>
  <si>
    <t>045160</t>
  </si>
  <si>
    <t>közutak</t>
  </si>
  <si>
    <t>zöldterület</t>
  </si>
  <si>
    <t>közfoglalk.</t>
  </si>
  <si>
    <t>múz.kiál.tev.</t>
  </si>
  <si>
    <t>közműv.</t>
  </si>
  <si>
    <t>Falugondnoki szolgáltatás</t>
  </si>
  <si>
    <t>Köztemető fenntartás, műk.</t>
  </si>
  <si>
    <t>Ktgvetési tám.</t>
  </si>
  <si>
    <t>Pénzeszk. átvét.</t>
  </si>
  <si>
    <t>900020</t>
  </si>
  <si>
    <t>Önkorm. bev.</t>
  </si>
  <si>
    <t>Pénzmaradv.</t>
  </si>
  <si>
    <t>Kamatbevételek</t>
  </si>
  <si>
    <t>Város és községgazd.</t>
  </si>
  <si>
    <t>Bérleti díjak</t>
  </si>
  <si>
    <t>Termék értékesítés</t>
  </si>
  <si>
    <t>Múzeumi kiállítási tev.</t>
  </si>
  <si>
    <t>Belépődíjak</t>
  </si>
  <si>
    <t>ÖSSZESEN</t>
  </si>
  <si>
    <t>Kommunális adók</t>
  </si>
  <si>
    <t>Iparűzési adó</t>
  </si>
  <si>
    <t>Gépjárműadó 40% önk.megillető</t>
  </si>
  <si>
    <t>Késedelmi pótlék bevétel</t>
  </si>
  <si>
    <t>Település-üzemeltetéshez kapcs.feladatok</t>
  </si>
  <si>
    <t>Lakott külterülettel kapcsolatos feladatok</t>
  </si>
  <si>
    <t>Kiegészítés adóerőképesség alapján</t>
  </si>
  <si>
    <t>Kulturális feladatok támogatása</t>
  </si>
  <si>
    <t>Önkorm. elszám. kp-i ktgv-sel</t>
  </si>
  <si>
    <t>Közhatalmi bev.</t>
  </si>
  <si>
    <t>Intézményi bev.</t>
  </si>
  <si>
    <t>Szolgáltatások össz.</t>
  </si>
  <si>
    <t>Személyi juttatások, munkaadót terhelő járulékok és dologi kiadások összesített előirányzata</t>
  </si>
  <si>
    <t>Önk. és társulások igazg. tev.</t>
  </si>
  <si>
    <t>Közutak fenntartása</t>
  </si>
  <si>
    <t>Települési hulladékkezelés</t>
  </si>
  <si>
    <t>Közvilágítás</t>
  </si>
  <si>
    <t>Zöldterület-kezelés</t>
  </si>
  <si>
    <t>Város és községgazd. szolg.</t>
  </si>
  <si>
    <t>Könyvtári tevékenység</t>
  </si>
  <si>
    <t>Közművelődés</t>
  </si>
  <si>
    <t>Térítési díjak</t>
  </si>
  <si>
    <t>Alapilletmény</t>
  </si>
  <si>
    <t>Jutalom</t>
  </si>
  <si>
    <t>Ajándékutalvány</t>
  </si>
  <si>
    <t>Választott tiszt. jutt.</t>
  </si>
  <si>
    <t>Külső személyi jutt.</t>
  </si>
  <si>
    <t>igazg.tev.</t>
  </si>
  <si>
    <t>EHO</t>
  </si>
  <si>
    <t>SZJA</t>
  </si>
  <si>
    <t>SZHA</t>
  </si>
  <si>
    <t>Munkaruha</t>
  </si>
  <si>
    <t>Irodaszer, nyomtatvány</t>
  </si>
  <si>
    <t>Könyv, folyóirat</t>
  </si>
  <si>
    <t>Hajtó és kenőanyagok</t>
  </si>
  <si>
    <t>Kisértékű eszközök</t>
  </si>
  <si>
    <t>Üzemeltetési anyagok</t>
  </si>
  <si>
    <t>Egyéb anyagok</t>
  </si>
  <si>
    <t>Telefondíj</t>
  </si>
  <si>
    <t>Internetdíj</t>
  </si>
  <si>
    <t>Vásárolt élelmezés</t>
  </si>
  <si>
    <t>Szállítási szolgáltatás</t>
  </si>
  <si>
    <t>Gázenergia</t>
  </si>
  <si>
    <t>Villamosenergia</t>
  </si>
  <si>
    <t>Víz-és csatornadíjak</t>
  </si>
  <si>
    <t>Karbantartás, kisjavítás</t>
  </si>
  <si>
    <t>Egyéb szolgáltatás</t>
  </si>
  <si>
    <t>Biztosítási díjak</t>
  </si>
  <si>
    <t>Egyéb dologi kiadás</t>
  </si>
  <si>
    <t>Szakmai tev. segítő szolg.</t>
  </si>
  <si>
    <t>Postaköltség</t>
  </si>
  <si>
    <t>hull.kez.</t>
  </si>
  <si>
    <t>08263</t>
  </si>
  <si>
    <t>szoc.étkez.</t>
  </si>
  <si>
    <t>falugond.sz.</t>
  </si>
  <si>
    <t>ktár.tev.</t>
  </si>
  <si>
    <t>M.ADÓT TERH. JÁR.</t>
  </si>
  <si>
    <t>I.Önkorm.</t>
  </si>
  <si>
    <t>Települési támogatás</t>
  </si>
  <si>
    <t>Iskolakezdési tám.</t>
  </si>
  <si>
    <t>tartalék</t>
  </si>
  <si>
    <t>90 Ft/fő/év</t>
  </si>
  <si>
    <t>214 Ft/fő/év</t>
  </si>
  <si>
    <t>1301 Ft/fő/év</t>
  </si>
  <si>
    <t>Tagdíj önk. ig. feladatokra</t>
  </si>
  <si>
    <t>Tagdíj Sümegnek</t>
  </si>
  <si>
    <t>Orvosi ügyelet</t>
  </si>
  <si>
    <t>Önk. és társulásaik ált.igazg. tevékenysége</t>
  </si>
  <si>
    <t>Tagdíj</t>
  </si>
  <si>
    <t>1971 Ft/fő/év</t>
  </si>
  <si>
    <t>235 Ft/fő</t>
  </si>
  <si>
    <t>Szociális Társulás</t>
  </si>
  <si>
    <t>Nyitott szín építés</t>
  </si>
  <si>
    <t>Sajátos bevételek</t>
  </si>
  <si>
    <t>Költsgv.bevételek</t>
  </si>
  <si>
    <t>T.eszköz ért.</t>
  </si>
  <si>
    <t>Pénzmaradvány</t>
  </si>
  <si>
    <t xml:space="preserve">  Összesen</t>
  </si>
  <si>
    <t>ei.</t>
  </si>
  <si>
    <t>011130 Önk.és társ. ig. tev.</t>
  </si>
  <si>
    <t>082091 Közművelődés</t>
  </si>
  <si>
    <t>Magtár kialakítás</t>
  </si>
  <si>
    <t>Bérlakások felújítása</t>
  </si>
  <si>
    <t>Eszközhasználat (DRV)</t>
  </si>
  <si>
    <t>Pénzeszk.átvétel</t>
  </si>
  <si>
    <t>Beruházás</t>
  </si>
  <si>
    <t>Felújítás</t>
  </si>
  <si>
    <t>Pénzeszk. átadás</t>
  </si>
  <si>
    <t>Hitel</t>
  </si>
  <si>
    <t>Szivattyú vásárlás (szennyvíz)</t>
  </si>
  <si>
    <t>Érdekeltségnöv. tám. önrésze</t>
  </si>
  <si>
    <t>FELHALMOZÁS CÉLÚ KIADÁSOK</t>
  </si>
  <si>
    <t>Falugondnoki szolg.</t>
  </si>
  <si>
    <t>INTÉZMÉNYI MŰKÖDÉSI BEVÉTELEK</t>
  </si>
  <si>
    <t>Forint</t>
  </si>
  <si>
    <t>KÖZHATALMI BEVÉTELEK</t>
  </si>
  <si>
    <t>TÁMOGATÁSÉRTÉKŰ MŰKÖDÉSI BEVÉTELEK</t>
  </si>
  <si>
    <t>Szociális feladatok egyéb támogatása</t>
  </si>
  <si>
    <t>BAZSI KÖZSÉG ÖNKORMÁNYZAT</t>
  </si>
  <si>
    <t>SZEMÉLYI JUTTATÁSOK, MUNKAADÓT TERHELŐ JÁRULÉKOK ÉS DOLOGI KIADÁSOK</t>
  </si>
  <si>
    <t>ELLÁTOTTAK PÉNZBENI JUTTATÁSAI</t>
  </si>
  <si>
    <t>TÁMOGATÁSÉRTÉKŰ MŰKÖDÉSI KIADÁSOK</t>
  </si>
  <si>
    <t>Pm. költségátalány</t>
  </si>
  <si>
    <t>Támogatásértékű működési bevétel</t>
  </si>
  <si>
    <t>Egyéb szoc. pénzbeli és term. ellátás</t>
  </si>
  <si>
    <t>Sírhelyek (új)</t>
  </si>
  <si>
    <t>Sírhely megváltások (lejárt)</t>
  </si>
  <si>
    <t>107060</t>
  </si>
  <si>
    <t>Önk. és társulásaik ált. ig. tev.</t>
  </si>
  <si>
    <t>Közvetített szolg. áh-on kívülről</t>
  </si>
  <si>
    <t>köztemető fenntartásának támogatása</t>
  </si>
  <si>
    <t>Közv. szolg. áh-on kívül</t>
  </si>
  <si>
    <t>Táppénz</t>
  </si>
  <si>
    <t>SZEMÉLYI JUTTATÁS</t>
  </si>
  <si>
    <t>Uborka tám- és öntözőrendsz.</t>
  </si>
  <si>
    <t>Közalapítvány, Bazsi</t>
  </si>
  <si>
    <t>Bazsalma Egyesület, Bazsi</t>
  </si>
  <si>
    <t>2350 Ft/fő/év</t>
  </si>
  <si>
    <t>8. melléklet Bazsi Község Önkormányzat Képviselő-testületének  1/2016.(II.29.) önkormányzati rendelethez</t>
  </si>
  <si>
    <t>módosított</t>
  </si>
  <si>
    <t>,,2. melléklet Bazsi Község Önkormányzat Képviselő-testületének  1/2016.(II.29.) önkormányzati rendelethez"</t>
  </si>
  <si>
    <t>,,3. melléklet Bazsi Község Önkormányzat Képviselő-testületének  1/2016.(II.29.) önkormányzati rendelethez"</t>
  </si>
  <si>
    <t>Önk.és társ. ált. igazg. tev.</t>
  </si>
  <si>
    <t>Hosszabb időtart. közfoglalk.</t>
  </si>
  <si>
    <t>041237</t>
  </si>
  <si>
    <t>Közfoglalk. mintaprogram</t>
  </si>
  <si>
    <t>,,4. melléklet Bazsi Község Önkormányzat Képviselő-testületének  1/2016.(II.29.) önkormányzati rendelethez"</t>
  </si>
  <si>
    <t>Egyéb működési bevétel</t>
  </si>
  <si>
    <t>Kártérítés</t>
  </si>
  <si>
    <t>Közfoglalkoztatási mintaprogram</t>
  </si>
  <si>
    <t>Hosszabb időtartamú közfoglalk.</t>
  </si>
  <si>
    <t>Hosszabb időtartamú közfoglalkoztatás</t>
  </si>
  <si>
    <t>,,5. melléklet Bazsi Község Önkormányzat Képviselő-testületének  1/2016.(II.29.) önkormányzati rendelethez"</t>
  </si>
  <si>
    <t>Város- és községgazdálkodás</t>
  </si>
  <si>
    <t>diákmunka támogatása</t>
  </si>
  <si>
    <t>MVH területalapú támogatás</t>
  </si>
  <si>
    <t>Bérkompenzáció támogatása</t>
  </si>
  <si>
    <t>Lakossági víz- és csatornadíj támogatás</t>
  </si>
  <si>
    <t>Elszámolásból származó bevétel</t>
  </si>
  <si>
    <t>,,6. melléklet Bazsi Község Önkormányzat Képviselő-testületének  1/2016.(II.29.) önkormányzati rendelethez"</t>
  </si>
  <si>
    <t>zöldterület-kezeléssel kapcs. feladatok</t>
  </si>
  <si>
    <t>,,7. melléklet Bazsi Község Önkormányzat Képviselő-testületének  1/2016.(II.29.) önkormányzati rendelethez"</t>
  </si>
  <si>
    <t>Múzeumi kiállítási tevékenység</t>
  </si>
  <si>
    <t>Betegszabadság</t>
  </si>
  <si>
    <t>Fizetendő kamat</t>
  </si>
  <si>
    <t>,,9. melléklet Bazsi Község Önkormányzat Képviselő-testületének  1/2016.(II.29.) önkormányzati rendelethez"</t>
  </si>
  <si>
    <t>,,10. melléklet Bazsi Község Önkormányzat Képviselő-testületének  1/2016.(II.29.) önkormányzati rendelethez"</t>
  </si>
  <si>
    <t>018010 Önk. elszám. kp-i ktgv-sel</t>
  </si>
  <si>
    <t>Érdekeltségnöv. támogatás</t>
  </si>
  <si>
    <t>041237 Közfoglalkoztatás</t>
  </si>
  <si>
    <t>,,11. melléklet Bazsi Község Önkormányzat Képviselő-testületének 1/2016.(II.29.) önkormányzati rendelethez"</t>
  </si>
  <si>
    <t>,,12. melléklet Bazsi Község Önkormányzat Képviselő-testületének 1/2016.(II.29.) önkormányzati rendelethez"</t>
  </si>
  <si>
    <t xml:space="preserve">Érdekeltségnöv. tám. </t>
  </si>
  <si>
    <t>mód.</t>
  </si>
  <si>
    <t xml:space="preserve">mód. </t>
  </si>
  <si>
    <t>Egyéb bírság</t>
  </si>
  <si>
    <t>Szociális ágazati pótlék támogatás</t>
  </si>
  <si>
    <t>Szociális tűzifa támogatás</t>
  </si>
  <si>
    <t>Egyéb járulék fiz. köt.</t>
  </si>
  <si>
    <t>Megbízási díj</t>
  </si>
  <si>
    <t xml:space="preserve">Szociális tűzifa </t>
  </si>
  <si>
    <t>Adósságkonsz. tám.</t>
  </si>
  <si>
    <t>Term-ben nyújtott gyvt. (Erzsébet ut.)</t>
  </si>
  <si>
    <t>Rendkívüli gyvt.</t>
  </si>
  <si>
    <t>2016. évről áthúzódó bérkompezáció tám.</t>
  </si>
  <si>
    <t>1. melléklet Bazsi Község Önkormányzat Képviselő-testületének 3/2017.(V.30.) önkormányzati rendelethez</t>
  </si>
  <si>
    <t>2. melléklet Bazsi Község Önkormányzat Képviselő-testületének   3/2017.(V.30.) önkormányzati rendelethez</t>
  </si>
  <si>
    <t>3. melléklet Bazsi Község Önkormányzat Képviselő-testületének  3/2017.(V.30.) önkormányzati rendelethez</t>
  </si>
  <si>
    <t>4. melléklet Bazsi Község Önkormányzat Képviselő-testületének   3/2017.(V.30.) önkormányzati rendelethez</t>
  </si>
  <si>
    <t>5. melléklet Bazsi Község Önkormányzat Képviselő-testületének   3/2017.(V.30.) önkormányzati rendelethez</t>
  </si>
  <si>
    <t>6. melléklet Bazsi Község Önkormányzat Képviselő-testületének  3/2017.(V.30.) önkormányzati rendelethez</t>
  </si>
  <si>
    <t>7. melléklet Bazsi Község Önkormányzat Képviselő-testületének   3/2017.(V.30.) önkormányzati rendelethez</t>
  </si>
  <si>
    <t>8. melléklet Bazsi Község Önkormányzat Képviselő-testületének  3/2017.(V.30.) önkormányzati rendelethez</t>
  </si>
  <si>
    <t>9. melléklet Bazsi Község Önkormányzat Képviselő-testületének  3/2017.(V.30.) önkormányzati rendelethez</t>
  </si>
  <si>
    <t>10. melléklet Bazsi Község Önkormányzat Képviselő-testületének  3/2017.(V.30.) önkormányzati rendelethez</t>
  </si>
  <si>
    <t>11. melléklet Bazsi Község Önkormányzat Képviselő-testületének  3/2017.(V.30.)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</si>
</sst>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51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  <font>
      <b/>
      <sz val="7"/>
      <name val="Arial CE"/>
      <charset val="238"/>
    </font>
    <font>
      <b/>
      <sz val="8"/>
      <name val="Arial CE"/>
      <charset val="238"/>
    </font>
    <font>
      <sz val="9"/>
      <name val="Arial CE"/>
      <family val="2"/>
      <charset val="238"/>
    </font>
    <font>
      <b/>
      <sz val="7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b/>
      <i/>
      <sz val="10"/>
      <name val="Arial CE"/>
      <family val="2"/>
      <charset val="238"/>
    </font>
    <font>
      <b/>
      <i/>
      <sz val="10"/>
      <name val="Arial CE"/>
      <charset val="238"/>
    </font>
    <font>
      <b/>
      <i/>
      <sz val="9"/>
      <name val="Arial CE"/>
      <charset val="238"/>
    </font>
    <font>
      <sz val="8"/>
      <name val="Arial CE"/>
      <family val="2"/>
      <charset val="238"/>
    </font>
    <font>
      <i/>
      <sz val="9"/>
      <name val="Arial CE"/>
      <charset val="238"/>
    </font>
    <font>
      <i/>
      <sz val="10"/>
      <name val="Arial CE"/>
      <charset val="238"/>
    </font>
    <font>
      <sz val="7"/>
      <name val="Arial CE"/>
      <family val="2"/>
      <charset val="238"/>
    </font>
    <font>
      <b/>
      <sz val="11"/>
      <name val="Arial CE"/>
      <charset val="238"/>
    </font>
    <font>
      <b/>
      <i/>
      <sz val="9"/>
      <name val="Arial CE"/>
      <family val="2"/>
      <charset val="238"/>
    </font>
    <font>
      <sz val="8.8000000000000007"/>
      <name val="Arial CE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10"/>
      <color indexed="16"/>
      <name val="Arial CE"/>
      <family val="2"/>
      <charset val="238"/>
    </font>
    <font>
      <b/>
      <sz val="9"/>
      <name val="Arial CE"/>
      <charset val="238"/>
    </font>
    <font>
      <sz val="8.5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9"/>
      <name val="Arial CE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b/>
      <sz val="8"/>
      <name val="Arial CE"/>
      <charset val="238"/>
    </font>
    <font>
      <b/>
      <sz val="7"/>
      <name val="Arial CE"/>
      <family val="2"/>
      <charset val="238"/>
    </font>
    <font>
      <b/>
      <sz val="9"/>
      <name val="Arial CE"/>
      <family val="2"/>
      <charset val="238"/>
    </font>
    <font>
      <b/>
      <i/>
      <sz val="10"/>
      <name val="Arial CE"/>
      <charset val="238"/>
    </font>
    <font>
      <b/>
      <i/>
      <sz val="9"/>
      <name val="Arial CE"/>
      <charset val="238"/>
    </font>
    <font>
      <b/>
      <sz val="9"/>
      <name val="Arial CE"/>
      <charset val="238"/>
    </font>
    <font>
      <b/>
      <sz val="8"/>
      <name val="Arial CE"/>
      <family val="2"/>
      <charset val="238"/>
    </font>
    <font>
      <sz val="9"/>
      <name val="Arial"/>
      <family val="2"/>
      <charset val="238"/>
    </font>
    <font>
      <sz val="9"/>
      <name val="Arial CE"/>
      <family val="2"/>
      <charset val="238"/>
    </font>
    <font>
      <sz val="8"/>
      <name val="Arial CE"/>
      <family val="2"/>
      <charset val="238"/>
    </font>
    <font>
      <b/>
      <sz val="9"/>
      <name val="Arial"/>
      <family val="2"/>
      <charset val="238"/>
    </font>
    <font>
      <i/>
      <sz val="10"/>
      <name val="Arial CE"/>
      <charset val="238"/>
    </font>
    <font>
      <i/>
      <sz val="8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9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1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2" fillId="0" borderId="2" xfId="0" applyFont="1" applyBorder="1"/>
    <xf numFmtId="0" fontId="2" fillId="0" borderId="0" xfId="0" applyFont="1"/>
    <xf numFmtId="0" fontId="2" fillId="0" borderId="0" xfId="0" applyFont="1" applyBorder="1"/>
    <xf numFmtId="0" fontId="2" fillId="0" borderId="3" xfId="0" applyFont="1" applyBorder="1"/>
    <xf numFmtId="0" fontId="2" fillId="0" borderId="4" xfId="0" applyFont="1" applyBorder="1"/>
    <xf numFmtId="0" fontId="4" fillId="0" borderId="2" xfId="0" applyFont="1" applyBorder="1"/>
    <xf numFmtId="0" fontId="2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9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5" fillId="0" borderId="2" xfId="0" applyFont="1" applyBorder="1"/>
    <xf numFmtId="0" fontId="2" fillId="0" borderId="8" xfId="0" applyFont="1" applyBorder="1"/>
    <xf numFmtId="0" fontId="2" fillId="0" borderId="12" xfId="0" applyFont="1" applyBorder="1"/>
    <xf numFmtId="0" fontId="1" fillId="0" borderId="0" xfId="0" applyFont="1"/>
    <xf numFmtId="0" fontId="2" fillId="0" borderId="13" xfId="0" applyFont="1" applyBorder="1"/>
    <xf numFmtId="0" fontId="2" fillId="0" borderId="14" xfId="0" applyFont="1" applyBorder="1"/>
    <xf numFmtId="0" fontId="0" fillId="0" borderId="15" xfId="0" applyBorder="1"/>
    <xf numFmtId="0" fontId="9" fillId="0" borderId="2" xfId="0" applyFont="1" applyBorder="1"/>
    <xf numFmtId="0" fontId="0" fillId="0" borderId="14" xfId="0" applyBorder="1"/>
    <xf numFmtId="0" fontId="12" fillId="0" borderId="0" xfId="0" applyFont="1"/>
    <xf numFmtId="0" fontId="3" fillId="0" borderId="0" xfId="0" applyFont="1"/>
    <xf numFmtId="0" fontId="0" fillId="0" borderId="16" xfId="0" applyBorder="1"/>
    <xf numFmtId="0" fontId="0" fillId="0" borderId="17" xfId="0" applyBorder="1"/>
    <xf numFmtId="0" fontId="5" fillId="0" borderId="18" xfId="0" applyFont="1" applyBorder="1"/>
    <xf numFmtId="0" fontId="2" fillId="0" borderId="19" xfId="0" applyFont="1" applyBorder="1"/>
    <xf numFmtId="0" fontId="2" fillId="0" borderId="11" xfId="0" applyFont="1" applyBorder="1"/>
    <xf numFmtId="0" fontId="9" fillId="0" borderId="20" xfId="0" applyFont="1" applyBorder="1"/>
    <xf numFmtId="0" fontId="2" fillId="0" borderId="21" xfId="0" applyFont="1" applyBorder="1"/>
    <xf numFmtId="0" fontId="2" fillId="0" borderId="15" xfId="0" applyFont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4" fillId="0" borderId="2" xfId="0" applyFont="1" applyBorder="1"/>
    <xf numFmtId="0" fontId="14" fillId="0" borderId="25" xfId="0" applyFont="1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19" xfId="0" applyBorder="1"/>
    <xf numFmtId="0" fontId="12" fillId="0" borderId="0" xfId="0" applyFont="1" applyBorder="1"/>
    <xf numFmtId="0" fontId="3" fillId="0" borderId="0" xfId="0" applyFont="1" applyBorder="1"/>
    <xf numFmtId="0" fontId="5" fillId="0" borderId="31" xfId="0" applyFont="1" applyBorder="1"/>
    <xf numFmtId="0" fontId="9" fillId="0" borderId="32" xfId="0" applyFont="1" applyBorder="1"/>
    <xf numFmtId="0" fontId="0" fillId="0" borderId="4" xfId="0" applyBorder="1"/>
    <xf numFmtId="0" fontId="0" fillId="0" borderId="33" xfId="0" applyBorder="1"/>
    <xf numFmtId="0" fontId="0" fillId="0" borderId="34" xfId="0" applyBorder="1"/>
    <xf numFmtId="0" fontId="15" fillId="0" borderId="6" xfId="0" applyFont="1" applyBorder="1"/>
    <xf numFmtId="0" fontId="15" fillId="0" borderId="35" xfId="0" applyFont="1" applyBorder="1"/>
    <xf numFmtId="0" fontId="15" fillId="0" borderId="2" xfId="0" applyFont="1" applyBorder="1"/>
    <xf numFmtId="0" fontId="15" fillId="0" borderId="25" xfId="0" applyFont="1" applyBorder="1"/>
    <xf numFmtId="0" fontId="2" fillId="0" borderId="26" xfId="0" applyFont="1" applyBorder="1"/>
    <xf numFmtId="0" fontId="0" fillId="0" borderId="35" xfId="0" applyBorder="1"/>
    <xf numFmtId="0" fontId="5" fillId="0" borderId="35" xfId="0" applyFont="1" applyBorder="1"/>
    <xf numFmtId="0" fontId="5" fillId="0" borderId="25" xfId="0" applyFont="1" applyBorder="1"/>
    <xf numFmtId="0" fontId="0" fillId="0" borderId="35" xfId="0" applyFill="1" applyBorder="1"/>
    <xf numFmtId="0" fontId="16" fillId="0" borderId="6" xfId="0" applyFont="1" applyBorder="1"/>
    <xf numFmtId="0" fontId="16" fillId="0" borderId="2" xfId="0" applyFont="1" applyBorder="1"/>
    <xf numFmtId="0" fontId="16" fillId="0" borderId="25" xfId="0" applyFont="1" applyBorder="1"/>
    <xf numFmtId="0" fontId="16" fillId="0" borderId="35" xfId="0" applyFont="1" applyBorder="1"/>
    <xf numFmtId="0" fontId="17" fillId="0" borderId="6" xfId="0" applyFont="1" applyBorder="1"/>
    <xf numFmtId="0" fontId="0" fillId="0" borderId="36" xfId="0" applyBorder="1"/>
    <xf numFmtId="0" fontId="2" fillId="0" borderId="9" xfId="0" applyFont="1" applyBorder="1"/>
    <xf numFmtId="0" fontId="3" fillId="0" borderId="8" xfId="0" applyFont="1" applyBorder="1"/>
    <xf numFmtId="0" fontId="3" fillId="0" borderId="14" xfId="0" applyFont="1" applyBorder="1" applyAlignment="1">
      <alignment horizontal="right"/>
    </xf>
    <xf numFmtId="0" fontId="3" fillId="0" borderId="14" xfId="0" applyFont="1" applyBorder="1"/>
    <xf numFmtId="0" fontId="3" fillId="0" borderId="12" xfId="0" applyFont="1" applyBorder="1"/>
    <xf numFmtId="0" fontId="2" fillId="0" borderId="37" xfId="0" applyFont="1" applyBorder="1"/>
    <xf numFmtId="0" fontId="2" fillId="0" borderId="1" xfId="0" applyFont="1" applyBorder="1"/>
    <xf numFmtId="0" fontId="0" fillId="0" borderId="38" xfId="0" applyBorder="1"/>
    <xf numFmtId="0" fontId="2" fillId="0" borderId="28" xfId="0" applyFont="1" applyBorder="1"/>
    <xf numFmtId="0" fontId="2" fillId="0" borderId="27" xfId="0" applyFont="1" applyBorder="1"/>
    <xf numFmtId="0" fontId="0" fillId="0" borderId="39" xfId="0" applyBorder="1"/>
    <xf numFmtId="0" fontId="16" fillId="0" borderId="39" xfId="0" applyFont="1" applyBorder="1"/>
    <xf numFmtId="0" fontId="3" fillId="0" borderId="2" xfId="0" applyFont="1" applyBorder="1"/>
    <xf numFmtId="0" fontId="2" fillId="0" borderId="39" xfId="0" applyFont="1" applyBorder="1"/>
    <xf numFmtId="0" fontId="0" fillId="0" borderId="40" xfId="0" applyBorder="1"/>
    <xf numFmtId="0" fontId="3" fillId="0" borderId="39" xfId="0" applyFont="1" applyBorder="1"/>
    <xf numFmtId="0" fontId="0" fillId="0" borderId="41" xfId="0" applyBorder="1"/>
    <xf numFmtId="0" fontId="13" fillId="0" borderId="14" xfId="0" applyFont="1" applyBorder="1"/>
    <xf numFmtId="0" fontId="13" fillId="0" borderId="12" xfId="0" applyFont="1" applyBorder="1"/>
    <xf numFmtId="0" fontId="2" fillId="0" borderId="17" xfId="0" applyFont="1" applyBorder="1"/>
    <xf numFmtId="0" fontId="13" fillId="0" borderId="17" xfId="0" applyFont="1" applyBorder="1"/>
    <xf numFmtId="0" fontId="13" fillId="0" borderId="42" xfId="0" applyFont="1" applyBorder="1"/>
    <xf numFmtId="0" fontId="2" fillId="0" borderId="11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0" fillId="0" borderId="44" xfId="0" applyBorder="1"/>
    <xf numFmtId="0" fontId="0" fillId="0" borderId="45" xfId="0" applyBorder="1"/>
    <xf numFmtId="0" fontId="1" fillId="0" borderId="29" xfId="0" applyFont="1" applyBorder="1"/>
    <xf numFmtId="0" fontId="2" fillId="0" borderId="46" xfId="0" applyFont="1" applyBorder="1"/>
    <xf numFmtId="0" fontId="0" fillId="0" borderId="47" xfId="0" applyBorder="1"/>
    <xf numFmtId="0" fontId="0" fillId="0" borderId="37" xfId="0" applyBorder="1"/>
    <xf numFmtId="0" fontId="2" fillId="0" borderId="48" xfId="0" applyFont="1" applyBorder="1"/>
    <xf numFmtId="0" fontId="3" fillId="0" borderId="0" xfId="0" applyFont="1" applyAlignment="1">
      <alignment horizontal="right"/>
    </xf>
    <xf numFmtId="0" fontId="3" fillId="0" borderId="16" xfId="0" applyFont="1" applyBorder="1" applyAlignment="1">
      <alignment horizontal="center"/>
    </xf>
    <xf numFmtId="0" fontId="2" fillId="0" borderId="16" xfId="0" applyFont="1" applyBorder="1"/>
    <xf numFmtId="0" fontId="2" fillId="0" borderId="49" xfId="0" applyFont="1" applyBorder="1"/>
    <xf numFmtId="0" fontId="2" fillId="0" borderId="42" xfId="0" applyFont="1" applyBorder="1"/>
    <xf numFmtId="0" fontId="3" fillId="0" borderId="50" xfId="0" applyFont="1" applyBorder="1"/>
    <xf numFmtId="0" fontId="8" fillId="0" borderId="18" xfId="0" applyFont="1" applyBorder="1"/>
    <xf numFmtId="0" fontId="9" fillId="0" borderId="31" xfId="0" applyFont="1" applyBorder="1"/>
    <xf numFmtId="0" fontId="2" fillId="0" borderId="19" xfId="0" applyFont="1" applyBorder="1" applyAlignment="1">
      <alignment horizontal="right"/>
    </xf>
    <xf numFmtId="0" fontId="2" fillId="0" borderId="51" xfId="0" applyFont="1" applyBorder="1"/>
    <xf numFmtId="0" fontId="2" fillId="0" borderId="43" xfId="0" applyFont="1" applyBorder="1"/>
    <xf numFmtId="14" fontId="9" fillId="0" borderId="20" xfId="0" applyNumberFormat="1" applyFont="1" applyBorder="1"/>
    <xf numFmtId="14" fontId="9" fillId="0" borderId="32" xfId="0" applyNumberFormat="1" applyFont="1" applyBorder="1"/>
    <xf numFmtId="0" fontId="2" fillId="0" borderId="33" xfId="0" applyFont="1" applyBorder="1"/>
    <xf numFmtId="0" fontId="2" fillId="0" borderId="34" xfId="0" applyFont="1" applyBorder="1"/>
    <xf numFmtId="0" fontId="15" fillId="0" borderId="48" xfId="0" applyFont="1" applyBorder="1"/>
    <xf numFmtId="0" fontId="0" fillId="0" borderId="48" xfId="0" applyBorder="1"/>
    <xf numFmtId="0" fontId="19" fillId="0" borderId="2" xfId="0" applyFont="1" applyBorder="1"/>
    <xf numFmtId="9" fontId="19" fillId="0" borderId="2" xfId="0" applyNumberFormat="1" applyFont="1" applyBorder="1"/>
    <xf numFmtId="0" fontId="1" fillId="0" borderId="2" xfId="0" applyFont="1" applyBorder="1"/>
    <xf numFmtId="0" fontId="20" fillId="0" borderId="2" xfId="0" applyFont="1" applyBorder="1"/>
    <xf numFmtId="0" fontId="1" fillId="0" borderId="27" xfId="0" applyFont="1" applyBorder="1"/>
    <xf numFmtId="0" fontId="15" fillId="0" borderId="27" xfId="0" applyFont="1" applyBorder="1"/>
    <xf numFmtId="0" fontId="15" fillId="0" borderId="39" xfId="0" applyFont="1" applyBorder="1"/>
    <xf numFmtId="0" fontId="2" fillId="0" borderId="52" xfId="0" applyFont="1" applyBorder="1"/>
    <xf numFmtId="0" fontId="2" fillId="0" borderId="20" xfId="0" applyFont="1" applyBorder="1"/>
    <xf numFmtId="0" fontId="0" fillId="0" borderId="53" xfId="0" applyBorder="1"/>
    <xf numFmtId="0" fontId="0" fillId="0" borderId="54" xfId="0" applyBorder="1"/>
    <xf numFmtId="0" fontId="0" fillId="0" borderId="55" xfId="0" applyBorder="1"/>
    <xf numFmtId="0" fontId="2" fillId="0" borderId="56" xfId="0" applyFont="1" applyBorder="1"/>
    <xf numFmtId="0" fontId="2" fillId="0" borderId="57" xfId="0" applyFont="1" applyBorder="1"/>
    <xf numFmtId="0" fontId="12" fillId="0" borderId="58" xfId="0" applyFont="1" applyBorder="1"/>
    <xf numFmtId="0" fontId="15" fillId="0" borderId="28" xfId="0" applyFont="1" applyBorder="1"/>
    <xf numFmtId="0" fontId="5" fillId="0" borderId="48" xfId="0" applyFont="1" applyBorder="1"/>
    <xf numFmtId="0" fontId="18" fillId="0" borderId="40" xfId="0" applyFont="1" applyBorder="1"/>
    <xf numFmtId="0" fontId="18" fillId="0" borderId="10" xfId="0" applyFont="1" applyBorder="1"/>
    <xf numFmtId="0" fontId="18" fillId="0" borderId="59" xfId="0" applyFont="1" applyBorder="1"/>
    <xf numFmtId="0" fontId="3" fillId="0" borderId="48" xfId="0" applyFont="1" applyBorder="1"/>
    <xf numFmtId="0" fontId="2" fillId="0" borderId="32" xfId="0" applyFont="1" applyBorder="1"/>
    <xf numFmtId="0" fontId="16" fillId="0" borderId="28" xfId="0" applyFont="1" applyBorder="1"/>
    <xf numFmtId="0" fontId="1" fillId="0" borderId="28" xfId="0" applyFont="1" applyBorder="1"/>
    <xf numFmtId="0" fontId="3" fillId="0" borderId="28" xfId="0" applyFont="1" applyBorder="1"/>
    <xf numFmtId="0" fontId="12" fillId="0" borderId="60" xfId="0" applyFont="1" applyBorder="1"/>
    <xf numFmtId="0" fontId="5" fillId="0" borderId="50" xfId="0" applyFont="1" applyBorder="1"/>
    <xf numFmtId="0" fontId="0" fillId="0" borderId="0" xfId="0" applyAlignment="1"/>
    <xf numFmtId="0" fontId="2" fillId="0" borderId="0" xfId="0" applyFont="1" applyAlignment="1"/>
    <xf numFmtId="0" fontId="10" fillId="0" borderId="2" xfId="0" applyFont="1" applyBorder="1"/>
    <xf numFmtId="0" fontId="13" fillId="0" borderId="39" xfId="0" applyFont="1" applyBorder="1"/>
    <xf numFmtId="0" fontId="13" fillId="0" borderId="0" xfId="0" applyFont="1" applyBorder="1"/>
    <xf numFmtId="0" fontId="13" fillId="0" borderId="8" xfId="0" applyFont="1" applyBorder="1"/>
    <xf numFmtId="0" fontId="13" fillId="0" borderId="28" xfId="0" applyFont="1" applyBorder="1"/>
    <xf numFmtId="0" fontId="0" fillId="0" borderId="46" xfId="0" applyBorder="1"/>
    <xf numFmtId="0" fontId="0" fillId="0" borderId="61" xfId="0" applyBorder="1"/>
    <xf numFmtId="0" fontId="0" fillId="0" borderId="62" xfId="0" applyBorder="1"/>
    <xf numFmtId="0" fontId="2" fillId="0" borderId="24" xfId="0" applyFont="1" applyBorder="1"/>
    <xf numFmtId="0" fontId="2" fillId="0" borderId="23" xfId="0" applyFont="1" applyBorder="1"/>
    <xf numFmtId="0" fontId="2" fillId="0" borderId="22" xfId="0" applyFont="1" applyBorder="1"/>
    <xf numFmtId="0" fontId="0" fillId="0" borderId="32" xfId="0" applyBorder="1"/>
    <xf numFmtId="0" fontId="0" fillId="0" borderId="31" xfId="0" applyBorder="1"/>
    <xf numFmtId="0" fontId="0" fillId="0" borderId="18" xfId="0" applyBorder="1"/>
    <xf numFmtId="0" fontId="0" fillId="0" borderId="49" xfId="0" applyBorder="1"/>
    <xf numFmtId="0" fontId="2" fillId="0" borderId="63" xfId="0" applyFont="1" applyBorder="1"/>
    <xf numFmtId="0" fontId="2" fillId="0" borderId="64" xfId="0" applyFont="1" applyBorder="1"/>
    <xf numFmtId="0" fontId="2" fillId="0" borderId="54" xfId="0" applyFont="1" applyBorder="1"/>
    <xf numFmtId="0" fontId="0" fillId="0" borderId="65" xfId="0" applyBorder="1"/>
    <xf numFmtId="0" fontId="0" fillId="0" borderId="63" xfId="0" applyBorder="1"/>
    <xf numFmtId="0" fontId="0" fillId="0" borderId="42" xfId="0" applyBorder="1"/>
    <xf numFmtId="0" fontId="15" fillId="0" borderId="66" xfId="0" applyFont="1" applyBorder="1"/>
    <xf numFmtId="0" fontId="0" fillId="0" borderId="67" xfId="0" applyBorder="1"/>
    <xf numFmtId="0" fontId="0" fillId="0" borderId="68" xfId="0" applyBorder="1" applyAlignment="1">
      <alignment horizontal="left"/>
    </xf>
    <xf numFmtId="0" fontId="0" fillId="0" borderId="59" xfId="0" applyBorder="1"/>
    <xf numFmtId="0" fontId="10" fillId="0" borderId="69" xfId="0" applyFont="1" applyBorder="1" applyAlignment="1">
      <alignment horizontal="left"/>
    </xf>
    <xf numFmtId="0" fontId="18" fillId="0" borderId="35" xfId="0" applyFont="1" applyBorder="1" applyAlignment="1">
      <alignment horizontal="left"/>
    </xf>
    <xf numFmtId="0" fontId="18" fillId="0" borderId="48" xfId="0" applyFont="1" applyBorder="1"/>
    <xf numFmtId="0" fontId="18" fillId="0" borderId="68" xfId="0" applyFont="1" applyBorder="1" applyAlignment="1">
      <alignment horizontal="left"/>
    </xf>
    <xf numFmtId="0" fontId="0" fillId="0" borderId="66" xfId="0" applyBorder="1"/>
    <xf numFmtId="0" fontId="18" fillId="0" borderId="69" xfId="0" applyFont="1" applyBorder="1" applyAlignment="1">
      <alignment horizontal="left"/>
    </xf>
    <xf numFmtId="0" fontId="18" fillId="0" borderId="37" xfId="0" applyFont="1" applyBorder="1"/>
    <xf numFmtId="0" fontId="0" fillId="0" borderId="64" xfId="0" applyBorder="1" applyAlignment="1">
      <alignment horizontal="left"/>
    </xf>
    <xf numFmtId="0" fontId="0" fillId="0" borderId="0" xfId="0" applyBorder="1" applyAlignment="1">
      <alignment horizontal="right"/>
    </xf>
    <xf numFmtId="0" fontId="2" fillId="0" borderId="70" xfId="0" applyFont="1" applyBorder="1" applyAlignment="1">
      <alignment horizontal="left"/>
    </xf>
    <xf numFmtId="0" fontId="2" fillId="0" borderId="71" xfId="0" applyFont="1" applyBorder="1"/>
    <xf numFmtId="0" fontId="2" fillId="0" borderId="44" xfId="0" applyFont="1" applyBorder="1"/>
    <xf numFmtId="0" fontId="0" fillId="0" borderId="35" xfId="0" applyFont="1" applyBorder="1"/>
    <xf numFmtId="0" fontId="3" fillId="0" borderId="0" xfId="0" applyFont="1" applyBorder="1" applyAlignment="1">
      <alignment horizontal="center"/>
    </xf>
    <xf numFmtId="0" fontId="3" fillId="0" borderId="35" xfId="0" applyFont="1" applyBorder="1"/>
    <xf numFmtId="0" fontId="2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59" xfId="0" applyFont="1" applyBorder="1"/>
    <xf numFmtId="0" fontId="0" fillId="0" borderId="50" xfId="0" applyBorder="1"/>
    <xf numFmtId="0" fontId="11" fillId="0" borderId="72" xfId="0" applyFont="1" applyBorder="1" applyAlignment="1">
      <alignment horizontal="center"/>
    </xf>
    <xf numFmtId="0" fontId="11" fillId="0" borderId="46" xfId="0" applyFont="1" applyBorder="1" applyAlignment="1">
      <alignment horizontal="center"/>
    </xf>
    <xf numFmtId="0" fontId="17" fillId="0" borderId="28" xfId="0" applyFont="1" applyBorder="1"/>
    <xf numFmtId="0" fontId="0" fillId="0" borderId="48" xfId="0" applyFont="1" applyBorder="1"/>
    <xf numFmtId="0" fontId="7" fillId="0" borderId="2" xfId="0" applyFont="1" applyBorder="1"/>
    <xf numFmtId="49" fontId="5" fillId="0" borderId="35" xfId="0" applyNumberFormat="1" applyFont="1" applyBorder="1" applyAlignment="1">
      <alignment horizontal="left"/>
    </xf>
    <xf numFmtId="0" fontId="20" fillId="0" borderId="48" xfId="0" applyFont="1" applyBorder="1"/>
    <xf numFmtId="0" fontId="0" fillId="0" borderId="2" xfId="0" applyFont="1" applyBorder="1"/>
    <xf numFmtId="0" fontId="2" fillId="0" borderId="0" xfId="0" applyFont="1" applyAlignment="1">
      <alignment horizontal="center"/>
    </xf>
    <xf numFmtId="3" fontId="4" fillId="0" borderId="26" xfId="0" applyNumberFormat="1" applyFont="1" applyBorder="1"/>
    <xf numFmtId="3" fontId="2" fillId="0" borderId="26" xfId="0" applyNumberFormat="1" applyFont="1" applyBorder="1"/>
    <xf numFmtId="3" fontId="0" fillId="0" borderId="26" xfId="0" applyNumberFormat="1" applyBorder="1"/>
    <xf numFmtId="3" fontId="0" fillId="0" borderId="73" xfId="0" applyNumberFormat="1" applyBorder="1"/>
    <xf numFmtId="3" fontId="2" fillId="0" borderId="72" xfId="0" applyNumberFormat="1" applyFont="1" applyBorder="1"/>
    <xf numFmtId="49" fontId="0" fillId="0" borderId="41" xfId="0" applyNumberFormat="1" applyBorder="1"/>
    <xf numFmtId="49" fontId="16" fillId="0" borderId="2" xfId="0" applyNumberFormat="1" applyFont="1" applyBorder="1" applyAlignment="1">
      <alignment horizontal="left"/>
    </xf>
    <xf numFmtId="49" fontId="16" fillId="0" borderId="2" xfId="0" applyNumberFormat="1" applyFont="1" applyBorder="1"/>
    <xf numFmtId="3" fontId="3" fillId="0" borderId="26" xfId="0" applyNumberFormat="1" applyFont="1" applyBorder="1"/>
    <xf numFmtId="0" fontId="3" fillId="0" borderId="0" xfId="0" applyFont="1" applyAlignment="1">
      <alignment horizontal="center"/>
    </xf>
    <xf numFmtId="0" fontId="0" fillId="0" borderId="0" xfId="0" applyFont="1"/>
    <xf numFmtId="3" fontId="0" fillId="0" borderId="74" xfId="0" applyNumberFormat="1" applyBorder="1"/>
    <xf numFmtId="3" fontId="6" fillId="0" borderId="26" xfId="0" applyNumberFormat="1" applyFont="1" applyBorder="1"/>
    <xf numFmtId="0" fontId="2" fillId="0" borderId="14" xfId="0" applyFont="1" applyBorder="1" applyAlignment="1">
      <alignment horizontal="center"/>
    </xf>
    <xf numFmtId="0" fontId="0" fillId="0" borderId="75" xfId="0" applyBorder="1"/>
    <xf numFmtId="0" fontId="2" fillId="0" borderId="76" xfId="0" applyFont="1" applyBorder="1"/>
    <xf numFmtId="0" fontId="0" fillId="0" borderId="77" xfId="0" applyBorder="1"/>
    <xf numFmtId="0" fontId="0" fillId="0" borderId="13" xfId="0" applyBorder="1"/>
    <xf numFmtId="0" fontId="0" fillId="0" borderId="76" xfId="0" applyBorder="1"/>
    <xf numFmtId="0" fontId="5" fillId="0" borderId="65" xfId="0" applyFont="1" applyBorder="1"/>
    <xf numFmtId="0" fontId="9" fillId="0" borderId="75" xfId="0" applyFont="1" applyBorder="1"/>
    <xf numFmtId="0" fontId="17" fillId="0" borderId="39" xfId="0" applyFont="1" applyBorder="1"/>
    <xf numFmtId="0" fontId="16" fillId="0" borderId="6" xfId="0" applyFont="1" applyBorder="1" applyAlignment="1">
      <alignment horizontal="left"/>
    </xf>
    <xf numFmtId="49" fontId="16" fillId="0" borderId="6" xfId="0" applyNumberFormat="1" applyFont="1" applyBorder="1" applyAlignment="1">
      <alignment horizontal="left"/>
    </xf>
    <xf numFmtId="3" fontId="17" fillId="0" borderId="26" xfId="0" applyNumberFormat="1" applyFont="1" applyBorder="1"/>
    <xf numFmtId="3" fontId="6" fillId="0" borderId="72" xfId="0" applyNumberFormat="1" applyFont="1" applyBorder="1"/>
    <xf numFmtId="3" fontId="7" fillId="0" borderId="26" xfId="0" applyNumberFormat="1" applyFont="1" applyBorder="1"/>
    <xf numFmtId="3" fontId="4" fillId="0" borderId="73" xfId="0" applyNumberFormat="1" applyFont="1" applyBorder="1"/>
    <xf numFmtId="3" fontId="7" fillId="0" borderId="72" xfId="0" applyNumberFormat="1" applyFont="1" applyBorder="1"/>
    <xf numFmtId="0" fontId="17" fillId="0" borderId="35" xfId="0" applyFont="1" applyBorder="1"/>
    <xf numFmtId="0" fontId="17" fillId="0" borderId="2" xfId="0" applyFont="1" applyBorder="1"/>
    <xf numFmtId="0" fontId="17" fillId="0" borderId="25" xfId="0" applyFont="1" applyBorder="1"/>
    <xf numFmtId="0" fontId="7" fillId="0" borderId="35" xfId="0" applyFont="1" applyBorder="1"/>
    <xf numFmtId="0" fontId="4" fillId="0" borderId="35" xfId="0" applyFont="1" applyBorder="1"/>
    <xf numFmtId="3" fontId="4" fillId="0" borderId="26" xfId="0" applyNumberFormat="1" applyFont="1" applyBorder="1" applyAlignment="1">
      <alignment horizontal="right"/>
    </xf>
    <xf numFmtId="3" fontId="4" fillId="0" borderId="28" xfId="0" applyNumberFormat="1" applyFont="1" applyBorder="1"/>
    <xf numFmtId="3" fontId="4" fillId="0" borderId="28" xfId="0" applyNumberFormat="1" applyFont="1" applyBorder="1" applyAlignment="1">
      <alignment horizontal="right"/>
    </xf>
    <xf numFmtId="3" fontId="4" fillId="2" borderId="26" xfId="0" applyNumberFormat="1" applyFont="1" applyFill="1" applyBorder="1"/>
    <xf numFmtId="3" fontId="7" fillId="0" borderId="44" xfId="0" applyNumberFormat="1" applyFont="1" applyBorder="1" applyAlignment="1">
      <alignment horizontal="right"/>
    </xf>
    <xf numFmtId="3" fontId="7" fillId="0" borderId="45" xfId="0" applyNumberFormat="1" applyFont="1" applyBorder="1" applyAlignment="1">
      <alignment horizontal="right"/>
    </xf>
    <xf numFmtId="3" fontId="4" fillId="0" borderId="44" xfId="0" applyNumberFormat="1" applyFont="1" applyBorder="1"/>
    <xf numFmtId="3" fontId="4" fillId="0" borderId="45" xfId="0" applyNumberFormat="1" applyFont="1" applyBorder="1"/>
    <xf numFmtId="3" fontId="4" fillId="0" borderId="74" xfId="0" applyNumberFormat="1" applyFont="1" applyBorder="1" applyAlignment="1">
      <alignment horizontal="right"/>
    </xf>
    <xf numFmtId="3" fontId="4" fillId="0" borderId="30" xfId="0" applyNumberFormat="1" applyFont="1" applyBorder="1" applyAlignment="1">
      <alignment horizontal="right"/>
    </xf>
    <xf numFmtId="3" fontId="4" fillId="0" borderId="74" xfId="0" applyNumberFormat="1" applyFont="1" applyBorder="1"/>
    <xf numFmtId="3" fontId="4" fillId="0" borderId="30" xfId="0" applyNumberFormat="1" applyFont="1" applyBorder="1"/>
    <xf numFmtId="3" fontId="4" fillId="0" borderId="73" xfId="0" applyNumberFormat="1" applyFont="1" applyBorder="1" applyAlignment="1">
      <alignment horizontal="right"/>
    </xf>
    <xf numFmtId="3" fontId="4" fillId="0" borderId="61" xfId="0" applyNumberFormat="1" applyFont="1" applyBorder="1"/>
    <xf numFmtId="3" fontId="7" fillId="0" borderId="46" xfId="0" applyNumberFormat="1" applyFont="1" applyBorder="1"/>
    <xf numFmtId="3" fontId="7" fillId="2" borderId="72" xfId="0" applyNumberFormat="1" applyFont="1" applyFill="1" applyBorder="1"/>
    <xf numFmtId="0" fontId="0" fillId="0" borderId="51" xfId="0" applyBorder="1"/>
    <xf numFmtId="0" fontId="9" fillId="0" borderId="8" xfId="0" applyFont="1" applyBorder="1"/>
    <xf numFmtId="0" fontId="2" fillId="0" borderId="51" xfId="0" applyFont="1" applyBorder="1" applyAlignment="1">
      <alignment horizontal="right"/>
    </xf>
    <xf numFmtId="49" fontId="4" fillId="0" borderId="35" xfId="0" applyNumberFormat="1" applyFont="1" applyBorder="1" applyAlignment="1">
      <alignment horizontal="left"/>
    </xf>
    <xf numFmtId="0" fontId="7" fillId="0" borderId="0" xfId="0" applyFont="1" applyBorder="1"/>
    <xf numFmtId="49" fontId="4" fillId="0" borderId="68" xfId="0" applyNumberFormat="1" applyFont="1" applyBorder="1" applyAlignment="1">
      <alignment horizontal="left"/>
    </xf>
    <xf numFmtId="0" fontId="4" fillId="0" borderId="68" xfId="0" applyFont="1" applyBorder="1"/>
    <xf numFmtId="0" fontId="4" fillId="0" borderId="10" xfId="0" applyFont="1" applyBorder="1" applyAlignment="1">
      <alignment horizontal="right"/>
    </xf>
    <xf numFmtId="0" fontId="4" fillId="0" borderId="10" xfId="0" applyFont="1" applyBorder="1"/>
    <xf numFmtId="0" fontId="4" fillId="0" borderId="68" xfId="0" applyFont="1" applyBorder="1" applyAlignment="1">
      <alignment horizontal="left"/>
    </xf>
    <xf numFmtId="0" fontId="7" fillId="0" borderId="8" xfId="0" applyFont="1" applyBorder="1"/>
    <xf numFmtId="0" fontId="13" fillId="0" borderId="78" xfId="0" applyFont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13" fillId="0" borderId="52" xfId="0" applyFont="1" applyBorder="1" applyAlignment="1">
      <alignment horizontal="center"/>
    </xf>
    <xf numFmtId="0" fontId="2" fillId="0" borderId="62" xfId="0" applyFont="1" applyBorder="1" applyAlignment="1">
      <alignment horizontal="right"/>
    </xf>
    <xf numFmtId="0" fontId="4" fillId="0" borderId="25" xfId="0" applyFont="1" applyBorder="1"/>
    <xf numFmtId="3" fontId="4" fillId="0" borderId="35" xfId="0" applyNumberFormat="1" applyFont="1" applyBorder="1"/>
    <xf numFmtId="0" fontId="4" fillId="0" borderId="35" xfId="0" applyFont="1" applyBorder="1" applyAlignment="1">
      <alignment horizontal="left"/>
    </xf>
    <xf numFmtId="0" fontId="4" fillId="0" borderId="25" xfId="0" applyFont="1" applyBorder="1" applyAlignment="1">
      <alignment horizontal="left"/>
    </xf>
    <xf numFmtId="3" fontId="4" fillId="0" borderId="68" xfId="0" applyNumberFormat="1" applyFont="1" applyBorder="1"/>
    <xf numFmtId="3" fontId="4" fillId="0" borderId="29" xfId="0" applyNumberFormat="1" applyFont="1" applyBorder="1"/>
    <xf numFmtId="0" fontId="4" fillId="0" borderId="36" xfId="0" applyFont="1" applyBorder="1"/>
    <xf numFmtId="0" fontId="4" fillId="0" borderId="44" xfId="0" applyFont="1" applyBorder="1"/>
    <xf numFmtId="0" fontId="4" fillId="0" borderId="45" xfId="0" applyFont="1" applyBorder="1"/>
    <xf numFmtId="0" fontId="4" fillId="0" borderId="12" xfId="0" applyFont="1" applyBorder="1"/>
    <xf numFmtId="3" fontId="7" fillId="0" borderId="8" xfId="0" applyNumberFormat="1" applyFont="1" applyBorder="1"/>
    <xf numFmtId="0" fontId="2" fillId="0" borderId="69" xfId="0" applyFont="1" applyBorder="1"/>
    <xf numFmtId="0" fontId="4" fillId="0" borderId="64" xfId="0" applyFont="1" applyBorder="1"/>
    <xf numFmtId="0" fontId="4" fillId="0" borderId="3" xfId="0" applyFont="1" applyBorder="1"/>
    <xf numFmtId="0" fontId="4" fillId="0" borderId="24" xfId="0" applyFont="1" applyBorder="1"/>
    <xf numFmtId="0" fontId="4" fillId="0" borderId="22" xfId="0" applyFont="1" applyBorder="1"/>
    <xf numFmtId="3" fontId="7" fillId="0" borderId="35" xfId="0" applyNumberFormat="1" applyFont="1" applyBorder="1"/>
    <xf numFmtId="3" fontId="7" fillId="0" borderId="28" xfId="0" applyNumberFormat="1" applyFont="1" applyBorder="1"/>
    <xf numFmtId="3" fontId="4" fillId="0" borderId="32" xfId="0" applyNumberFormat="1" applyFont="1" applyBorder="1"/>
    <xf numFmtId="0" fontId="7" fillId="0" borderId="64" xfId="0" applyFont="1" applyBorder="1"/>
    <xf numFmtId="3" fontId="4" fillId="0" borderId="51" xfId="0" applyNumberFormat="1" applyFont="1" applyBorder="1"/>
    <xf numFmtId="0" fontId="0" fillId="0" borderId="0" xfId="0" applyAlignment="1">
      <alignment horizontal="right"/>
    </xf>
    <xf numFmtId="0" fontId="13" fillId="0" borderId="4" xfId="0" applyFont="1" applyBorder="1"/>
    <xf numFmtId="49" fontId="9" fillId="0" borderId="50" xfId="0" applyNumberFormat="1" applyFont="1" applyBorder="1" applyAlignment="1">
      <alignment horizontal="center"/>
    </xf>
    <xf numFmtId="49" fontId="9" fillId="0" borderId="18" xfId="0" applyNumberFormat="1" applyFont="1" applyBorder="1" applyAlignment="1">
      <alignment horizontal="center"/>
    </xf>
    <xf numFmtId="49" fontId="9" fillId="0" borderId="65" xfId="0" applyNumberFormat="1" applyFont="1" applyBorder="1" applyAlignment="1">
      <alignment horizontal="center"/>
    </xf>
    <xf numFmtId="0" fontId="13" fillId="0" borderId="64" xfId="0" applyFont="1" applyBorder="1"/>
    <xf numFmtId="0" fontId="10" fillId="0" borderId="35" xfId="0" applyFont="1" applyBorder="1"/>
    <xf numFmtId="0" fontId="13" fillId="0" borderId="51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21" fillId="0" borderId="78" xfId="0" applyFont="1" applyBorder="1" applyAlignment="1">
      <alignment horizontal="center"/>
    </xf>
    <xf numFmtId="0" fontId="21" fillId="0" borderId="20" xfId="0" applyFont="1" applyBorder="1" applyAlignment="1">
      <alignment horizontal="center"/>
    </xf>
    <xf numFmtId="49" fontId="21" fillId="0" borderId="20" xfId="0" applyNumberFormat="1" applyFont="1" applyBorder="1" applyAlignment="1">
      <alignment horizontal="center"/>
    </xf>
    <xf numFmtId="0" fontId="21" fillId="0" borderId="75" xfId="0" applyFont="1" applyBorder="1" applyAlignment="1">
      <alignment horizontal="center"/>
    </xf>
    <xf numFmtId="0" fontId="13" fillId="0" borderId="51" xfId="0" applyFont="1" applyBorder="1"/>
    <xf numFmtId="0" fontId="13" fillId="0" borderId="11" xfId="0" applyFont="1" applyBorder="1"/>
    <xf numFmtId="0" fontId="15" fillId="0" borderId="79" xfId="0" applyFont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6" xfId="0" applyFont="1" applyBorder="1" applyAlignment="1">
      <alignment horizontal="right"/>
    </xf>
    <xf numFmtId="0" fontId="3" fillId="0" borderId="44" xfId="0" applyFont="1" applyBorder="1" applyAlignment="1">
      <alignment horizontal="right"/>
    </xf>
    <xf numFmtId="0" fontId="3" fillId="0" borderId="26" xfId="0" applyFont="1" applyBorder="1" applyAlignment="1">
      <alignment horizontal="right"/>
    </xf>
    <xf numFmtId="0" fontId="0" fillId="0" borderId="73" xfId="0" applyBorder="1" applyAlignment="1">
      <alignment horizontal="left"/>
    </xf>
    <xf numFmtId="0" fontId="8" fillId="0" borderId="65" xfId="0" applyFont="1" applyBorder="1"/>
    <xf numFmtId="14" fontId="9" fillId="0" borderId="75" xfId="0" applyNumberFormat="1" applyFont="1" applyBorder="1"/>
    <xf numFmtId="0" fontId="15" fillId="0" borderId="26" xfId="0" applyFont="1" applyBorder="1" applyAlignment="1">
      <alignment horizontal="left"/>
    </xf>
    <xf numFmtId="3" fontId="2" fillId="0" borderId="33" xfId="0" applyNumberFormat="1" applyFont="1" applyBorder="1"/>
    <xf numFmtId="3" fontId="15" fillId="0" borderId="48" xfId="0" applyNumberFormat="1" applyFont="1" applyBorder="1"/>
    <xf numFmtId="3" fontId="0" fillId="0" borderId="48" xfId="0" applyNumberFormat="1" applyFont="1" applyBorder="1"/>
    <xf numFmtId="3" fontId="0" fillId="0" borderId="48" xfId="0" applyNumberFormat="1" applyBorder="1"/>
    <xf numFmtId="3" fontId="0" fillId="0" borderId="27" xfId="0" applyNumberFormat="1" applyBorder="1"/>
    <xf numFmtId="3" fontId="1" fillId="0" borderId="48" xfId="0" applyNumberFormat="1" applyFont="1" applyBorder="1"/>
    <xf numFmtId="3" fontId="0" fillId="0" borderId="27" xfId="0" applyNumberFormat="1" applyFont="1" applyBorder="1"/>
    <xf numFmtId="3" fontId="3" fillId="0" borderId="27" xfId="0" applyNumberFormat="1" applyFont="1" applyBorder="1"/>
    <xf numFmtId="3" fontId="3" fillId="0" borderId="48" xfId="0" applyNumberFormat="1" applyFont="1" applyBorder="1"/>
    <xf numFmtId="3" fontId="15" fillId="0" borderId="27" xfId="0" applyNumberFormat="1" applyFont="1" applyBorder="1"/>
    <xf numFmtId="3" fontId="12" fillId="0" borderId="20" xfId="0" applyNumberFormat="1" applyFont="1" applyBorder="1"/>
    <xf numFmtId="3" fontId="0" fillId="0" borderId="38" xfId="0" applyNumberFormat="1" applyBorder="1"/>
    <xf numFmtId="3" fontId="2" fillId="0" borderId="58" xfId="0" applyNumberFormat="1" applyFont="1" applyBorder="1"/>
    <xf numFmtId="0" fontId="9" fillId="0" borderId="78" xfId="0" applyFont="1" applyBorder="1" applyAlignment="1">
      <alignment horizontal="center"/>
    </xf>
    <xf numFmtId="0" fontId="17" fillId="0" borderId="44" xfId="0" applyFont="1" applyBorder="1"/>
    <xf numFmtId="0" fontId="2" fillId="0" borderId="3" xfId="0" applyFont="1" applyBorder="1" applyAlignment="1">
      <alignment horizontal="right"/>
    </xf>
    <xf numFmtId="14" fontId="9" fillId="0" borderId="23" xfId="0" applyNumberFormat="1" applyFont="1" applyBorder="1"/>
    <xf numFmtId="14" fontId="9" fillId="0" borderId="76" xfId="0" applyNumberFormat="1" applyFont="1" applyBorder="1"/>
    <xf numFmtId="14" fontId="9" fillId="0" borderId="24" xfId="0" applyNumberFormat="1" applyFont="1" applyBorder="1"/>
    <xf numFmtId="0" fontId="9" fillId="0" borderId="23" xfId="0" applyFont="1" applyBorder="1" applyAlignment="1">
      <alignment horizontal="center"/>
    </xf>
    <xf numFmtId="0" fontId="15" fillId="0" borderId="26" xfId="0" applyFont="1" applyBorder="1"/>
    <xf numFmtId="0" fontId="9" fillId="0" borderId="26" xfId="0" applyFont="1" applyBorder="1"/>
    <xf numFmtId="49" fontId="15" fillId="0" borderId="79" xfId="0" applyNumberFormat="1" applyFont="1" applyBorder="1"/>
    <xf numFmtId="0" fontId="7" fillId="0" borderId="31" xfId="0" applyFont="1" applyBorder="1"/>
    <xf numFmtId="0" fontId="7" fillId="0" borderId="32" xfId="0" applyFont="1" applyBorder="1"/>
    <xf numFmtId="0" fontId="23" fillId="0" borderId="2" xfId="0" applyFont="1" applyBorder="1"/>
    <xf numFmtId="0" fontId="5" fillId="0" borderId="48" xfId="0" applyFont="1" applyBorder="1" applyAlignment="1">
      <alignment horizontal="right"/>
    </xf>
    <xf numFmtId="3" fontId="15" fillId="0" borderId="28" xfId="0" applyNumberFormat="1" applyFont="1" applyBorder="1"/>
    <xf numFmtId="3" fontId="0" fillId="0" borderId="54" xfId="0" applyNumberFormat="1" applyFill="1" applyBorder="1"/>
    <xf numFmtId="3" fontId="0" fillId="0" borderId="28" xfId="0" applyNumberFormat="1" applyBorder="1"/>
    <xf numFmtId="3" fontId="16" fillId="0" borderId="27" xfId="0" applyNumberFormat="1" applyFont="1" applyBorder="1"/>
    <xf numFmtId="3" fontId="16" fillId="0" borderId="28" xfId="0" applyNumberFormat="1" applyFont="1" applyBorder="1"/>
    <xf numFmtId="3" fontId="1" fillId="0" borderId="27" xfId="0" applyNumberFormat="1" applyFont="1" applyBorder="1"/>
    <xf numFmtId="3" fontId="1" fillId="0" borderId="28" xfId="0" applyNumberFormat="1" applyFont="1" applyBorder="1"/>
    <xf numFmtId="3" fontId="3" fillId="0" borderId="28" xfId="0" applyNumberFormat="1" applyFont="1" applyBorder="1"/>
    <xf numFmtId="3" fontId="0" fillId="0" borderId="80" xfId="0" applyNumberFormat="1" applyBorder="1"/>
    <xf numFmtId="3" fontId="0" fillId="0" borderId="45" xfId="0" applyNumberFormat="1" applyBorder="1"/>
    <xf numFmtId="3" fontId="12" fillId="0" borderId="60" xfId="0" applyNumberFormat="1" applyFont="1" applyBorder="1"/>
    <xf numFmtId="0" fontId="5" fillId="0" borderId="75" xfId="0" applyFont="1" applyBorder="1"/>
    <xf numFmtId="3" fontId="15" fillId="0" borderId="39" xfId="0" applyNumberFormat="1" applyFont="1" applyBorder="1"/>
    <xf numFmtId="3" fontId="15" fillId="0" borderId="2" xfId="0" applyNumberFormat="1" applyFont="1" applyBorder="1"/>
    <xf numFmtId="3" fontId="0" fillId="0" borderId="2" xfId="0" applyNumberFormat="1" applyBorder="1"/>
    <xf numFmtId="3" fontId="1" fillId="0" borderId="2" xfId="0" applyNumberFormat="1" applyFont="1" applyBorder="1"/>
    <xf numFmtId="3" fontId="3" fillId="0" borderId="2" xfId="0" applyNumberFormat="1" applyFont="1" applyBorder="1"/>
    <xf numFmtId="3" fontId="0" fillId="0" borderId="0" xfId="0" applyNumberFormat="1" applyFill="1" applyBorder="1"/>
    <xf numFmtId="3" fontId="0" fillId="0" borderId="39" xfId="0" applyNumberFormat="1" applyBorder="1"/>
    <xf numFmtId="3" fontId="16" fillId="0" borderId="39" xfId="0" applyNumberFormat="1" applyFont="1" applyBorder="1"/>
    <xf numFmtId="3" fontId="1" fillId="0" borderId="39" xfId="0" applyNumberFormat="1" applyFont="1" applyBorder="1"/>
    <xf numFmtId="3" fontId="3" fillId="0" borderId="39" xfId="0" applyNumberFormat="1" applyFont="1" applyBorder="1"/>
    <xf numFmtId="3" fontId="0" fillId="0" borderId="53" xfId="0" applyNumberFormat="1" applyBorder="1"/>
    <xf numFmtId="3" fontId="12" fillId="0" borderId="81" xfId="0" applyNumberFormat="1" applyFont="1" applyBorder="1"/>
    <xf numFmtId="3" fontId="0" fillId="0" borderId="45" xfId="0" applyNumberFormat="1" applyFill="1" applyBorder="1"/>
    <xf numFmtId="0" fontId="5" fillId="0" borderId="10" xfId="0" applyFont="1" applyBorder="1"/>
    <xf numFmtId="3" fontId="12" fillId="0" borderId="27" xfId="0" applyNumberFormat="1" applyFont="1" applyBorder="1"/>
    <xf numFmtId="3" fontId="2" fillId="0" borderId="27" xfId="0" applyNumberFormat="1" applyFont="1" applyBorder="1"/>
    <xf numFmtId="3" fontId="2" fillId="0" borderId="39" xfId="0" applyNumberFormat="1" applyFont="1" applyBorder="1"/>
    <xf numFmtId="3" fontId="2" fillId="0" borderId="28" xfId="0" applyNumberFormat="1" applyFont="1" applyBorder="1"/>
    <xf numFmtId="0" fontId="4" fillId="0" borderId="3" xfId="0" applyFont="1" applyBorder="1" applyAlignment="1">
      <alignment horizontal="left"/>
    </xf>
    <xf numFmtId="0" fontId="23" fillId="0" borderId="8" xfId="0" applyFont="1" applyBorder="1" applyAlignment="1">
      <alignment horizontal="left"/>
    </xf>
    <xf numFmtId="0" fontId="6" fillId="0" borderId="53" xfId="0" applyFont="1" applyBorder="1" applyAlignment="1">
      <alignment horizontal="center"/>
    </xf>
    <xf numFmtId="0" fontId="17" fillId="0" borderId="8" xfId="0" applyFont="1" applyBorder="1" applyAlignment="1">
      <alignment horizontal="left"/>
    </xf>
    <xf numFmtId="0" fontId="6" fillId="0" borderId="38" xfId="0" applyFont="1" applyBorder="1" applyAlignment="1">
      <alignment horizontal="center"/>
    </xf>
    <xf numFmtId="3" fontId="23" fillId="0" borderId="82" xfId="0" applyNumberFormat="1" applyFont="1" applyBorder="1" applyAlignment="1">
      <alignment horizontal="right"/>
    </xf>
    <xf numFmtId="3" fontId="23" fillId="0" borderId="82" xfId="0" applyNumberFormat="1" applyFont="1" applyBorder="1"/>
    <xf numFmtId="3" fontId="6" fillId="0" borderId="82" xfId="0" applyNumberFormat="1" applyFont="1" applyBorder="1" applyAlignment="1">
      <alignment horizontal="right"/>
    </xf>
    <xf numFmtId="3" fontId="23" fillId="0" borderId="46" xfId="0" applyNumberFormat="1" applyFont="1" applyBorder="1" applyAlignment="1">
      <alignment horizontal="right"/>
    </xf>
    <xf numFmtId="3" fontId="10" fillId="0" borderId="23" xfId="0" applyNumberFormat="1" applyFont="1" applyBorder="1" applyAlignment="1">
      <alignment horizontal="right"/>
    </xf>
    <xf numFmtId="3" fontId="10" fillId="0" borderId="23" xfId="0" applyNumberFormat="1" applyFont="1" applyBorder="1"/>
    <xf numFmtId="3" fontId="10" fillId="0" borderId="24" xfId="0" applyNumberFormat="1" applyFont="1" applyBorder="1"/>
    <xf numFmtId="3" fontId="10" fillId="0" borderId="80" xfId="0" applyNumberFormat="1" applyFont="1" applyBorder="1" applyAlignment="1">
      <alignment horizontal="right"/>
    </xf>
    <xf numFmtId="3" fontId="10" fillId="0" borderId="80" xfId="0" applyNumberFormat="1" applyFont="1" applyBorder="1"/>
    <xf numFmtId="3" fontId="10" fillId="0" borderId="30" xfId="0" applyNumberFormat="1" applyFont="1" applyBorder="1"/>
    <xf numFmtId="3" fontId="10" fillId="0" borderId="33" xfId="0" applyNumberFormat="1" applyFont="1" applyBorder="1" applyAlignment="1">
      <alignment horizontal="right"/>
    </xf>
    <xf numFmtId="3" fontId="10" fillId="0" borderId="33" xfId="0" applyNumberFormat="1" applyFont="1" applyBorder="1"/>
    <xf numFmtId="3" fontId="10" fillId="0" borderId="34" xfId="0" applyNumberFormat="1" applyFont="1" applyBorder="1"/>
    <xf numFmtId="3" fontId="23" fillId="0" borderId="27" xfId="0" applyNumberFormat="1" applyFont="1" applyBorder="1" applyAlignment="1">
      <alignment horizontal="right"/>
    </xf>
    <xf numFmtId="3" fontId="23" fillId="0" borderId="27" xfId="0" applyNumberFormat="1" applyFont="1" applyBorder="1"/>
    <xf numFmtId="3" fontId="10" fillId="0" borderId="27" xfId="0" applyNumberFormat="1" applyFont="1" applyBorder="1" applyAlignment="1">
      <alignment horizontal="right"/>
    </xf>
    <xf numFmtId="3" fontId="10" fillId="0" borderId="28" xfId="0" applyNumberFormat="1" applyFont="1" applyBorder="1"/>
    <xf numFmtId="3" fontId="6" fillId="0" borderId="82" xfId="0" applyNumberFormat="1" applyFont="1" applyBorder="1"/>
    <xf numFmtId="3" fontId="6" fillId="0" borderId="46" xfId="0" applyNumberFormat="1" applyFont="1" applyBorder="1"/>
    <xf numFmtId="3" fontId="10" fillId="0" borderId="27" xfId="0" applyNumberFormat="1" applyFont="1" applyBorder="1"/>
    <xf numFmtId="3" fontId="10" fillId="0" borderId="38" xfId="0" applyNumberFormat="1" applyFont="1" applyBorder="1" applyAlignment="1">
      <alignment horizontal="right"/>
    </xf>
    <xf numFmtId="3" fontId="10" fillId="0" borderId="38" xfId="0" applyNumberFormat="1" applyFont="1" applyBorder="1"/>
    <xf numFmtId="3" fontId="10" fillId="0" borderId="45" xfId="0" applyNumberFormat="1" applyFont="1" applyBorder="1"/>
    <xf numFmtId="3" fontId="6" fillId="0" borderId="83" xfId="0" applyNumberFormat="1" applyFont="1" applyBorder="1" applyAlignment="1">
      <alignment horizontal="right"/>
    </xf>
    <xf numFmtId="3" fontId="7" fillId="0" borderId="82" xfId="0" applyNumberFormat="1" applyFont="1" applyBorder="1" applyAlignment="1">
      <alignment horizontal="right"/>
    </xf>
    <xf numFmtId="3" fontId="4" fillId="0" borderId="65" xfId="0" applyNumberFormat="1" applyFont="1" applyBorder="1"/>
    <xf numFmtId="3" fontId="4" fillId="0" borderId="63" xfId="0" applyNumberFormat="1" applyFont="1" applyBorder="1"/>
    <xf numFmtId="3" fontId="4" fillId="0" borderId="42" xfId="0" applyNumberFormat="1" applyFont="1" applyBorder="1"/>
    <xf numFmtId="3" fontId="17" fillId="0" borderId="82" xfId="0" applyNumberFormat="1" applyFont="1" applyBorder="1" applyAlignment="1">
      <alignment horizontal="right"/>
    </xf>
    <xf numFmtId="3" fontId="17" fillId="0" borderId="82" xfId="0" applyNumberFormat="1" applyFont="1" applyBorder="1"/>
    <xf numFmtId="3" fontId="17" fillId="0" borderId="46" xfId="0" applyNumberFormat="1" applyFont="1" applyBorder="1" applyAlignment="1">
      <alignment horizontal="right"/>
    </xf>
    <xf numFmtId="3" fontId="4" fillId="0" borderId="23" xfId="0" applyNumberFormat="1" applyFont="1" applyBorder="1" applyAlignment="1">
      <alignment horizontal="right"/>
    </xf>
    <xf numFmtId="3" fontId="4" fillId="0" borderId="23" xfId="0" applyNumberFormat="1" applyFont="1" applyBorder="1"/>
    <xf numFmtId="3" fontId="4" fillId="0" borderId="24" xfId="0" applyNumberFormat="1" applyFont="1" applyBorder="1"/>
    <xf numFmtId="3" fontId="4" fillId="0" borderId="80" xfId="0" applyNumberFormat="1" applyFont="1" applyBorder="1" applyAlignment="1">
      <alignment horizontal="right"/>
    </xf>
    <xf numFmtId="3" fontId="4" fillId="0" borderId="80" xfId="0" applyNumberFormat="1" applyFont="1" applyBorder="1"/>
    <xf numFmtId="3" fontId="4" fillId="0" borderId="33" xfId="0" applyNumberFormat="1" applyFont="1" applyBorder="1" applyAlignment="1">
      <alignment horizontal="right"/>
    </xf>
    <xf numFmtId="3" fontId="4" fillId="0" borderId="33" xfId="0" applyNumberFormat="1" applyFont="1" applyBorder="1"/>
    <xf numFmtId="3" fontId="17" fillId="0" borderId="27" xfId="0" applyNumberFormat="1" applyFont="1" applyBorder="1" applyAlignment="1">
      <alignment horizontal="right"/>
    </xf>
    <xf numFmtId="3" fontId="17" fillId="0" borderId="27" xfId="0" applyNumberFormat="1" applyFont="1" applyBorder="1"/>
    <xf numFmtId="3" fontId="4" fillId="0" borderId="27" xfId="0" applyNumberFormat="1" applyFont="1" applyBorder="1" applyAlignment="1">
      <alignment horizontal="right"/>
    </xf>
    <xf numFmtId="3" fontId="7" fillId="0" borderId="82" xfId="0" applyNumberFormat="1" applyFont="1" applyBorder="1"/>
    <xf numFmtId="3" fontId="4" fillId="0" borderId="27" xfId="0" applyNumberFormat="1" applyFont="1" applyBorder="1"/>
    <xf numFmtId="3" fontId="4" fillId="0" borderId="38" xfId="0" applyNumberFormat="1" applyFont="1" applyBorder="1" applyAlignment="1">
      <alignment horizontal="right"/>
    </xf>
    <xf numFmtId="3" fontId="4" fillId="0" borderId="38" xfId="0" applyNumberFormat="1" applyFont="1" applyBorder="1"/>
    <xf numFmtId="3" fontId="7" fillId="0" borderId="83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2" fillId="0" borderId="84" xfId="0" applyFont="1" applyBorder="1"/>
    <xf numFmtId="0" fontId="2" fillId="0" borderId="47" xfId="0" applyFont="1" applyBorder="1"/>
    <xf numFmtId="0" fontId="0" fillId="0" borderId="79" xfId="0" applyBorder="1"/>
    <xf numFmtId="0" fontId="13" fillId="0" borderId="50" xfId="0" applyFont="1" applyBorder="1" applyAlignment="1">
      <alignment horizontal="center"/>
    </xf>
    <xf numFmtId="3" fontId="4" fillId="0" borderId="85" xfId="0" applyNumberFormat="1" applyFont="1" applyBorder="1"/>
    <xf numFmtId="3" fontId="7" fillId="0" borderId="6" xfId="0" applyNumberFormat="1" applyFont="1" applyBorder="1"/>
    <xf numFmtId="3" fontId="4" fillId="0" borderId="86" xfId="0" applyNumberFormat="1" applyFont="1" applyBorder="1"/>
    <xf numFmtId="49" fontId="17" fillId="0" borderId="26" xfId="0" applyNumberFormat="1" applyFont="1" applyBorder="1" applyAlignment="1">
      <alignment horizontal="left"/>
    </xf>
    <xf numFmtId="0" fontId="10" fillId="0" borderId="64" xfId="0" applyFont="1" applyBorder="1"/>
    <xf numFmtId="0" fontId="10" fillId="0" borderId="0" xfId="0" applyFont="1" applyBorder="1"/>
    <xf numFmtId="3" fontId="4" fillId="0" borderId="39" xfId="0" applyNumberFormat="1" applyFont="1" applyBorder="1"/>
    <xf numFmtId="3" fontId="4" fillId="0" borderId="6" xfId="0" applyNumberFormat="1" applyFont="1" applyBorder="1"/>
    <xf numFmtId="3" fontId="7" fillId="0" borderId="27" xfId="0" applyNumberFormat="1" applyFont="1" applyBorder="1"/>
    <xf numFmtId="3" fontId="7" fillId="0" borderId="39" xfId="0" applyNumberFormat="1" applyFont="1" applyBorder="1"/>
    <xf numFmtId="3" fontId="7" fillId="0" borderId="13" xfId="0" applyNumberFormat="1" applyFont="1" applyBorder="1"/>
    <xf numFmtId="3" fontId="7" fillId="3" borderId="9" xfId="0" applyNumberFormat="1" applyFont="1" applyFill="1" applyBorder="1"/>
    <xf numFmtId="0" fontId="9" fillId="0" borderId="14" xfId="0" applyFont="1" applyBorder="1"/>
    <xf numFmtId="3" fontId="4" fillId="0" borderId="79" xfId="0" applyNumberFormat="1" applyFont="1" applyBorder="1"/>
    <xf numFmtId="3" fontId="4" fillId="0" borderId="1" xfId="0" applyNumberFormat="1" applyFont="1" applyBorder="1"/>
    <xf numFmtId="3" fontId="4" fillId="0" borderId="84" xfId="0" applyNumberFormat="1" applyFont="1" applyBorder="1"/>
    <xf numFmtId="3" fontId="4" fillId="0" borderId="40" xfId="0" applyNumberFormat="1" applyFont="1" applyBorder="1"/>
    <xf numFmtId="3" fontId="7" fillId="0" borderId="4" xfId="0" applyNumberFormat="1" applyFont="1" applyBorder="1"/>
    <xf numFmtId="3" fontId="7" fillId="0" borderId="15" xfId="0" applyNumberFormat="1" applyFont="1" applyBorder="1"/>
    <xf numFmtId="3" fontId="4" fillId="0" borderId="53" xfId="0" applyNumberFormat="1" applyFont="1" applyBorder="1"/>
    <xf numFmtId="0" fontId="4" fillId="0" borderId="69" xfId="0" applyFont="1" applyBorder="1"/>
    <xf numFmtId="0" fontId="4" fillId="0" borderId="5" xfId="0" applyFont="1" applyBorder="1"/>
    <xf numFmtId="0" fontId="7" fillId="0" borderId="10" xfId="0" applyFont="1" applyBorder="1"/>
    <xf numFmtId="3" fontId="25" fillId="0" borderId="33" xfId="0" applyNumberFormat="1" applyFont="1" applyBorder="1"/>
    <xf numFmtId="0" fontId="5" fillId="0" borderId="2" xfId="0" applyFont="1" applyBorder="1" applyAlignment="1">
      <alignment horizontal="right"/>
    </xf>
    <xf numFmtId="3" fontId="0" fillId="0" borderId="87" xfId="0" applyNumberFormat="1" applyBorder="1"/>
    <xf numFmtId="3" fontId="3" fillId="0" borderId="82" xfId="0" applyNumberFormat="1" applyFont="1" applyBorder="1"/>
    <xf numFmtId="3" fontId="6" fillId="0" borderId="27" xfId="0" applyNumberFormat="1" applyFont="1" applyBorder="1"/>
    <xf numFmtId="49" fontId="16" fillId="0" borderId="6" xfId="0" applyNumberFormat="1" applyFont="1" applyBorder="1"/>
    <xf numFmtId="0" fontId="16" fillId="0" borderId="35" xfId="0" applyFont="1" applyFill="1" applyBorder="1"/>
    <xf numFmtId="3" fontId="4" fillId="0" borderId="87" xfId="0" applyNumberFormat="1" applyFont="1" applyBorder="1"/>
    <xf numFmtId="0" fontId="9" fillId="0" borderId="20" xfId="0" applyFont="1" applyBorder="1" applyAlignment="1">
      <alignment horizontal="center"/>
    </xf>
    <xf numFmtId="3" fontId="2" fillId="0" borderId="20" xfId="0" applyNumberFormat="1" applyFont="1" applyBorder="1"/>
    <xf numFmtId="0" fontId="7" fillId="0" borderId="39" xfId="0" applyFont="1" applyBorder="1"/>
    <xf numFmtId="49" fontId="15" fillId="0" borderId="26" xfId="0" applyNumberFormat="1" applyFont="1" applyBorder="1" applyAlignment="1">
      <alignment horizontal="left"/>
    </xf>
    <xf numFmtId="0" fontId="5" fillId="0" borderId="39" xfId="0" applyFont="1" applyBorder="1"/>
    <xf numFmtId="3" fontId="7" fillId="0" borderId="46" xfId="0" applyNumberFormat="1" applyFont="1" applyBorder="1" applyAlignment="1">
      <alignment horizontal="right"/>
    </xf>
    <xf numFmtId="0" fontId="18" fillId="0" borderId="66" xfId="0" applyFont="1" applyBorder="1"/>
    <xf numFmtId="3" fontId="10" fillId="0" borderId="82" xfId="0" applyNumberFormat="1" applyFont="1" applyBorder="1" applyAlignment="1">
      <alignment horizontal="right"/>
    </xf>
    <xf numFmtId="3" fontId="10" fillId="0" borderId="82" xfId="0" applyNumberFormat="1" applyFont="1" applyBorder="1"/>
    <xf numFmtId="3" fontId="7" fillId="0" borderId="88" xfId="0" applyNumberFormat="1" applyFont="1" applyBorder="1" applyAlignment="1">
      <alignment horizontal="right"/>
    </xf>
    <xf numFmtId="3" fontId="6" fillId="0" borderId="46" xfId="0" applyNumberFormat="1" applyFont="1" applyBorder="1" applyAlignment="1">
      <alignment horizontal="right"/>
    </xf>
    <xf numFmtId="3" fontId="10" fillId="0" borderId="34" xfId="0" applyNumberFormat="1" applyFont="1" applyBorder="1" applyAlignment="1">
      <alignment horizontal="right"/>
    </xf>
    <xf numFmtId="0" fontId="10" fillId="0" borderId="35" xfId="0" applyFont="1" applyBorder="1" applyAlignment="1">
      <alignment horizontal="left"/>
    </xf>
    <xf numFmtId="0" fontId="27" fillId="0" borderId="0" xfId="0" applyFont="1"/>
    <xf numFmtId="0" fontId="26" fillId="0" borderId="0" xfId="0" applyFont="1"/>
    <xf numFmtId="0" fontId="28" fillId="0" borderId="0" xfId="0" applyFont="1"/>
    <xf numFmtId="0" fontId="28" fillId="0" borderId="0" xfId="0" applyFont="1" applyBorder="1" applyAlignment="1">
      <alignment horizontal="left"/>
    </xf>
    <xf numFmtId="0" fontId="28" fillId="0" borderId="0" xfId="0" applyFont="1" applyBorder="1"/>
    <xf numFmtId="0" fontId="28" fillId="0" borderId="0" xfId="0" applyFont="1" applyBorder="1" applyAlignment="1">
      <alignment horizontal="right"/>
    </xf>
    <xf numFmtId="0" fontId="27" fillId="0" borderId="0" xfId="0" applyFont="1" applyBorder="1"/>
    <xf numFmtId="0" fontId="27" fillId="0" borderId="0" xfId="0" applyFont="1" applyBorder="1" applyAlignment="1">
      <alignment horizontal="right"/>
    </xf>
    <xf numFmtId="0" fontId="29" fillId="0" borderId="8" xfId="0" applyFont="1" applyBorder="1" applyAlignment="1">
      <alignment horizontal="center"/>
    </xf>
    <xf numFmtId="0" fontId="29" fillId="0" borderId="14" xfId="0" applyFont="1" applyBorder="1" applyAlignment="1">
      <alignment horizontal="center"/>
    </xf>
    <xf numFmtId="0" fontId="29" fillId="0" borderId="12" xfId="0" applyFont="1" applyBorder="1" applyAlignment="1">
      <alignment horizontal="center"/>
    </xf>
    <xf numFmtId="0" fontId="29" fillId="0" borderId="9" xfId="0" applyFont="1" applyBorder="1" applyAlignment="1">
      <alignment horizontal="center"/>
    </xf>
    <xf numFmtId="0" fontId="27" fillId="0" borderId="64" xfId="0" applyFont="1" applyBorder="1"/>
    <xf numFmtId="0" fontId="30" fillId="0" borderId="0" xfId="0" applyFont="1" applyBorder="1"/>
    <xf numFmtId="0" fontId="30" fillId="0" borderId="54" xfId="0" applyFont="1" applyBorder="1"/>
    <xf numFmtId="0" fontId="30" fillId="0" borderId="33" xfId="0" applyFont="1" applyBorder="1" applyAlignment="1">
      <alignment horizontal="center"/>
    </xf>
    <xf numFmtId="0" fontId="27" fillId="0" borderId="23" xfId="0" applyFont="1" applyBorder="1" applyAlignment="1">
      <alignment horizontal="center"/>
    </xf>
    <xf numFmtId="0" fontId="27" fillId="0" borderId="15" xfId="0" applyFont="1" applyBorder="1" applyAlignment="1">
      <alignment horizontal="center"/>
    </xf>
    <xf numFmtId="0" fontId="28" fillId="0" borderId="35" xfId="0" applyFont="1" applyBorder="1"/>
    <xf numFmtId="0" fontId="27" fillId="0" borderId="39" xfId="0" applyFont="1" applyBorder="1"/>
    <xf numFmtId="0" fontId="27" fillId="0" borderId="25" xfId="0" applyFont="1" applyBorder="1"/>
    <xf numFmtId="0" fontId="31" fillId="0" borderId="26" xfId="0" applyFont="1" applyBorder="1" applyAlignment="1">
      <alignment horizontal="center"/>
    </xf>
    <xf numFmtId="0" fontId="31" fillId="0" borderId="27" xfId="0" applyFont="1" applyBorder="1" applyAlignment="1">
      <alignment horizontal="center"/>
    </xf>
    <xf numFmtId="0" fontId="29" fillId="0" borderId="27" xfId="0" applyFont="1" applyBorder="1" applyAlignment="1">
      <alignment horizontal="center"/>
    </xf>
    <xf numFmtId="0" fontId="27" fillId="0" borderId="25" xfId="0" applyFont="1" applyBorder="1" applyAlignment="1">
      <alignment horizontal="center"/>
    </xf>
    <xf numFmtId="0" fontId="27" fillId="0" borderId="35" xfId="0" applyFont="1" applyBorder="1"/>
    <xf numFmtId="0" fontId="27" fillId="0" borderId="2" xfId="0" applyFont="1" applyBorder="1"/>
    <xf numFmtId="3" fontId="27" fillId="0" borderId="26" xfId="0" applyNumberFormat="1" applyFont="1" applyBorder="1" applyAlignment="1">
      <alignment horizontal="right"/>
    </xf>
    <xf numFmtId="3" fontId="27" fillId="0" borderId="27" xfId="0" applyNumberFormat="1" applyFont="1" applyBorder="1" applyAlignment="1">
      <alignment horizontal="right"/>
    </xf>
    <xf numFmtId="0" fontId="27" fillId="0" borderId="27" xfId="0" applyFont="1" applyBorder="1" applyAlignment="1">
      <alignment horizontal="center"/>
    </xf>
    <xf numFmtId="0" fontId="27" fillId="0" borderId="2" xfId="0" applyFont="1" applyBorder="1" applyAlignment="1">
      <alignment horizontal="left"/>
    </xf>
    <xf numFmtId="0" fontId="28" fillId="0" borderId="2" xfId="0" applyFont="1" applyBorder="1"/>
    <xf numFmtId="3" fontId="28" fillId="0" borderId="26" xfId="0" applyNumberFormat="1" applyFont="1" applyBorder="1" applyAlignment="1">
      <alignment horizontal="right"/>
    </xf>
    <xf numFmtId="3" fontId="28" fillId="0" borderId="27" xfId="0" applyNumberFormat="1" applyFont="1" applyBorder="1" applyAlignment="1">
      <alignment horizontal="right"/>
    </xf>
    <xf numFmtId="0" fontId="28" fillId="0" borderId="27" xfId="0" applyFont="1" applyBorder="1" applyAlignment="1">
      <alignment horizontal="center"/>
    </xf>
    <xf numFmtId="0" fontId="28" fillId="0" borderId="25" xfId="0" applyFont="1" applyBorder="1" applyAlignment="1">
      <alignment horizontal="center"/>
    </xf>
    <xf numFmtId="0" fontId="27" fillId="0" borderId="26" xfId="0" applyFont="1" applyBorder="1" applyAlignment="1">
      <alignment horizontal="right"/>
    </xf>
    <xf numFmtId="0" fontId="26" fillId="0" borderId="35" xfId="0" applyFont="1" applyBorder="1"/>
    <xf numFmtId="0" fontId="26" fillId="0" borderId="2" xfId="0" applyFont="1" applyBorder="1"/>
    <xf numFmtId="3" fontId="27" fillId="0" borderId="26" xfId="0" applyNumberFormat="1" applyFont="1" applyFill="1" applyBorder="1" applyAlignment="1">
      <alignment horizontal="right"/>
    </xf>
    <xf numFmtId="0" fontId="27" fillId="0" borderId="68" xfId="0" applyFont="1" applyBorder="1"/>
    <xf numFmtId="0" fontId="27" fillId="0" borderId="10" xfId="0" applyFont="1" applyBorder="1"/>
    <xf numFmtId="0" fontId="27" fillId="0" borderId="10" xfId="0" applyFont="1" applyBorder="1" applyAlignment="1">
      <alignment horizontal="right"/>
    </xf>
    <xf numFmtId="3" fontId="27" fillId="0" borderId="10" xfId="0" applyNumberFormat="1" applyFont="1" applyBorder="1" applyAlignment="1">
      <alignment horizontal="center"/>
    </xf>
    <xf numFmtId="0" fontId="27" fillId="0" borderId="10" xfId="0" applyFont="1" applyBorder="1" applyAlignment="1">
      <alignment horizontal="center"/>
    </xf>
    <xf numFmtId="0" fontId="27" fillId="0" borderId="29" xfId="0" applyFont="1" applyBorder="1" applyAlignment="1">
      <alignment horizontal="center"/>
    </xf>
    <xf numFmtId="0" fontId="28" fillId="0" borderId="69" xfId="0" applyFont="1" applyBorder="1"/>
    <xf numFmtId="0" fontId="30" fillId="0" borderId="5" xfId="0" applyFont="1" applyBorder="1"/>
    <xf numFmtId="0" fontId="30" fillId="0" borderId="5" xfId="0" applyFont="1" applyBorder="1" applyAlignment="1">
      <alignment horizontal="right"/>
    </xf>
    <xf numFmtId="3" fontId="30" fillId="0" borderId="5" xfId="0" applyNumberFormat="1" applyFont="1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28" fillId="0" borderId="47" xfId="0" applyFont="1" applyBorder="1" applyAlignment="1">
      <alignment horizontal="center"/>
    </xf>
    <xf numFmtId="0" fontId="30" fillId="0" borderId="2" xfId="0" applyFont="1" applyBorder="1"/>
    <xf numFmtId="0" fontId="30" fillId="0" borderId="2" xfId="0" applyFont="1" applyBorder="1" applyAlignment="1">
      <alignment horizontal="right"/>
    </xf>
    <xf numFmtId="3" fontId="30" fillId="0" borderId="2" xfId="0" applyNumberFormat="1" applyFont="1" applyBorder="1" applyAlignment="1">
      <alignment horizontal="center"/>
    </xf>
    <xf numFmtId="0" fontId="30" fillId="0" borderId="2" xfId="0" applyFont="1" applyBorder="1" applyAlignment="1">
      <alignment horizontal="center"/>
    </xf>
    <xf numFmtId="3" fontId="27" fillId="0" borderId="27" xfId="0" applyNumberFormat="1" applyFont="1" applyBorder="1" applyAlignment="1">
      <alignment horizontal="center"/>
    </xf>
    <xf numFmtId="0" fontId="27" fillId="0" borderId="74" xfId="0" applyFont="1" applyBorder="1" applyAlignment="1">
      <alignment horizontal="right"/>
    </xf>
    <xf numFmtId="3" fontId="27" fillId="0" borderId="80" xfId="0" applyNumberFormat="1" applyFont="1" applyBorder="1" applyAlignment="1">
      <alignment horizontal="right"/>
    </xf>
    <xf numFmtId="0" fontId="27" fillId="0" borderId="80" xfId="0" applyFont="1" applyBorder="1" applyAlignment="1">
      <alignment horizontal="center"/>
    </xf>
    <xf numFmtId="0" fontId="30" fillId="0" borderId="3" xfId="0" applyFont="1" applyBorder="1"/>
    <xf numFmtId="0" fontId="30" fillId="0" borderId="4" xfId="0" applyFont="1" applyBorder="1"/>
    <xf numFmtId="3" fontId="30" fillId="0" borderId="22" xfId="0" applyNumberFormat="1" applyFont="1" applyBorder="1" applyAlignment="1">
      <alignment horizontal="right"/>
    </xf>
    <xf numFmtId="3" fontId="30" fillId="0" borderId="23" xfId="0" applyNumberFormat="1" applyFont="1" applyBorder="1" applyAlignment="1">
      <alignment horizontal="right"/>
    </xf>
    <xf numFmtId="0" fontId="30" fillId="0" borderId="23" xfId="0" applyFont="1" applyBorder="1" applyAlignment="1">
      <alignment horizontal="center"/>
    </xf>
    <xf numFmtId="0" fontId="30" fillId="0" borderId="15" xfId="0" applyFont="1" applyBorder="1" applyAlignment="1">
      <alignment horizontal="center"/>
    </xf>
    <xf numFmtId="0" fontId="30" fillId="0" borderId="62" xfId="0" applyFont="1" applyBorder="1"/>
    <xf numFmtId="0" fontId="30" fillId="0" borderId="41" xfId="0" applyFont="1" applyBorder="1"/>
    <xf numFmtId="3" fontId="30" fillId="0" borderId="73" xfId="0" applyNumberFormat="1" applyFont="1" applyBorder="1" applyAlignment="1">
      <alignment horizontal="right"/>
    </xf>
    <xf numFmtId="3" fontId="30" fillId="0" borderId="87" xfId="0" applyNumberFormat="1" applyFont="1" applyBorder="1" applyAlignment="1">
      <alignment horizontal="right"/>
    </xf>
    <xf numFmtId="0" fontId="30" fillId="0" borderId="87" xfId="0" applyFont="1" applyBorder="1" applyAlignment="1">
      <alignment horizontal="center"/>
    </xf>
    <xf numFmtId="0" fontId="30" fillId="0" borderId="89" xfId="0" applyFont="1" applyBorder="1" applyAlignment="1">
      <alignment horizontal="center"/>
    </xf>
    <xf numFmtId="3" fontId="27" fillId="0" borderId="0" xfId="0" applyNumberFormat="1" applyFont="1" applyBorder="1" applyAlignment="1">
      <alignment horizontal="right"/>
    </xf>
    <xf numFmtId="0" fontId="27" fillId="0" borderId="0" xfId="0" applyFont="1" applyBorder="1" applyAlignment="1">
      <alignment horizontal="center"/>
    </xf>
    <xf numFmtId="0" fontId="0" fillId="0" borderId="0" xfId="0" applyAlignment="1">
      <alignment horizontal="left"/>
    </xf>
    <xf numFmtId="0" fontId="16" fillId="0" borderId="26" xfId="0" applyFont="1" applyBorder="1" applyAlignment="1">
      <alignment horizontal="right"/>
    </xf>
    <xf numFmtId="0" fontId="33" fillId="0" borderId="0" xfId="0" applyFont="1"/>
    <xf numFmtId="0" fontId="33" fillId="0" borderId="0" xfId="0" applyFont="1" applyBorder="1"/>
    <xf numFmtId="0" fontId="34" fillId="0" borderId="0" xfId="0" applyFont="1" applyBorder="1"/>
    <xf numFmtId="0" fontId="35" fillId="0" borderId="0" xfId="0" applyFont="1" applyBorder="1" applyAlignment="1">
      <alignment horizontal="right"/>
    </xf>
    <xf numFmtId="0" fontId="34" fillId="0" borderId="49" xfId="0" applyFont="1" applyBorder="1" applyAlignment="1"/>
    <xf numFmtId="0" fontId="34" fillId="0" borderId="17" xfId="0" applyFont="1" applyBorder="1" applyAlignment="1"/>
    <xf numFmtId="0" fontId="34" fillId="0" borderId="42" xfId="0" applyFont="1" applyBorder="1" applyAlignment="1"/>
    <xf numFmtId="0" fontId="33" fillId="0" borderId="64" xfId="0" applyFont="1" applyBorder="1"/>
    <xf numFmtId="0" fontId="36" fillId="0" borderId="0" xfId="0" applyFont="1" applyBorder="1"/>
    <xf numFmtId="0" fontId="37" fillId="0" borderId="0" xfId="0" applyFont="1" applyBorder="1" applyAlignment="1">
      <alignment horizontal="center"/>
    </xf>
    <xf numFmtId="0" fontId="33" fillId="0" borderId="43" xfId="0" applyFont="1" applyBorder="1"/>
    <xf numFmtId="0" fontId="37" fillId="0" borderId="9" xfId="0" applyFont="1" applyBorder="1" applyAlignment="1">
      <alignment horizontal="center"/>
    </xf>
    <xf numFmtId="0" fontId="37" fillId="0" borderId="8" xfId="0" applyFont="1" applyBorder="1"/>
    <xf numFmtId="0" fontId="37" fillId="0" borderId="14" xfId="0" applyFont="1" applyBorder="1" applyAlignment="1">
      <alignment horizontal="right"/>
    </xf>
    <xf numFmtId="0" fontId="37" fillId="0" borderId="14" xfId="0" applyFont="1" applyBorder="1"/>
    <xf numFmtId="0" fontId="34" fillId="0" borderId="19" xfId="0" applyFont="1" applyBorder="1" applyAlignment="1">
      <alignment horizontal="left"/>
    </xf>
    <xf numFmtId="0" fontId="33" fillId="0" borderId="85" xfId="0" applyFont="1" applyBorder="1"/>
    <xf numFmtId="0" fontId="38" fillId="0" borderId="85" xfId="0" applyFont="1" applyBorder="1" applyAlignment="1">
      <alignment horizontal="center"/>
    </xf>
    <xf numFmtId="0" fontId="39" fillId="0" borderId="0" xfId="0" applyFont="1" applyBorder="1" applyAlignment="1">
      <alignment horizontal="center"/>
    </xf>
    <xf numFmtId="0" fontId="34" fillId="0" borderId="19" xfId="0" applyFont="1" applyBorder="1" applyAlignment="1">
      <alignment horizontal="right"/>
    </xf>
    <xf numFmtId="0" fontId="34" fillId="0" borderId="51" xfId="0" applyFont="1" applyBorder="1" applyAlignment="1">
      <alignment horizontal="left"/>
    </xf>
    <xf numFmtId="0" fontId="34" fillId="0" borderId="11" xfId="0" applyFont="1" applyBorder="1" applyAlignment="1">
      <alignment horizontal="left"/>
    </xf>
    <xf numFmtId="0" fontId="40" fillId="0" borderId="19" xfId="0" applyFont="1" applyBorder="1" applyAlignment="1">
      <alignment horizontal="center"/>
    </xf>
    <xf numFmtId="14" fontId="39" fillId="0" borderId="0" xfId="0" applyNumberFormat="1" applyFont="1" applyBorder="1" applyAlignment="1">
      <alignment horizontal="center"/>
    </xf>
    <xf numFmtId="0" fontId="34" fillId="0" borderId="79" xfId="0" applyFont="1" applyBorder="1"/>
    <xf numFmtId="0" fontId="34" fillId="0" borderId="1" xfId="0" applyFont="1" applyBorder="1"/>
    <xf numFmtId="0" fontId="34" fillId="0" borderId="5" xfId="0" applyFont="1" applyBorder="1"/>
    <xf numFmtId="0" fontId="40" fillId="0" borderId="84" xfId="0" applyFont="1" applyBorder="1"/>
    <xf numFmtId="164" fontId="34" fillId="0" borderId="21" xfId="1" applyNumberFormat="1" applyFont="1" applyBorder="1" applyAlignment="1">
      <alignment horizontal="center"/>
    </xf>
    <xf numFmtId="164" fontId="34" fillId="0" borderId="0" xfId="1" applyNumberFormat="1" applyFont="1" applyBorder="1"/>
    <xf numFmtId="49" fontId="41" fillId="0" borderId="35" xfId="0" applyNumberFormat="1" applyFont="1" applyBorder="1"/>
    <xf numFmtId="0" fontId="41" fillId="0" borderId="35" xfId="0" applyFont="1" applyBorder="1"/>
    <xf numFmtId="0" fontId="42" fillId="0" borderId="2" xfId="0" applyFont="1" applyBorder="1"/>
    <xf numFmtId="0" fontId="34" fillId="0" borderId="25" xfId="0" applyFont="1" applyBorder="1"/>
    <xf numFmtId="3" fontId="40" fillId="0" borderId="84" xfId="0" applyNumberFormat="1" applyFont="1" applyBorder="1"/>
    <xf numFmtId="0" fontId="33" fillId="0" borderId="35" xfId="0" applyFont="1" applyBorder="1"/>
    <xf numFmtId="0" fontId="34" fillId="0" borderId="64" xfId="0" applyFont="1" applyBorder="1"/>
    <xf numFmtId="0" fontId="33" fillId="0" borderId="36" xfId="0" applyFont="1" applyBorder="1"/>
    <xf numFmtId="3" fontId="35" fillId="0" borderId="85" xfId="0" applyNumberFormat="1" applyFont="1" applyBorder="1"/>
    <xf numFmtId="0" fontId="43" fillId="0" borderId="35" xfId="0" applyFont="1" applyBorder="1"/>
    <xf numFmtId="0" fontId="36" fillId="0" borderId="2" xfId="0" applyFont="1" applyBorder="1"/>
    <xf numFmtId="0" fontId="44" fillId="0" borderId="25" xfId="0" applyFont="1" applyBorder="1"/>
    <xf numFmtId="3" fontId="40" fillId="0" borderId="6" xfId="0" applyNumberFormat="1" applyFont="1" applyBorder="1"/>
    <xf numFmtId="164" fontId="42" fillId="0" borderId="0" xfId="1" applyNumberFormat="1" applyFont="1" applyBorder="1" applyAlignment="1">
      <alignment horizontal="right"/>
    </xf>
    <xf numFmtId="0" fontId="35" fillId="0" borderId="35" xfId="0" applyFont="1" applyBorder="1"/>
    <xf numFmtId="0" fontId="45" fillId="0" borderId="2" xfId="0" applyFont="1" applyBorder="1"/>
    <xf numFmtId="0" fontId="46" fillId="0" borderId="25" xfId="0" applyFont="1" applyBorder="1"/>
    <xf numFmtId="3" fontId="46" fillId="0" borderId="6" xfId="0" applyNumberFormat="1" applyFont="1" applyBorder="1"/>
    <xf numFmtId="164" fontId="47" fillId="0" borderId="0" xfId="1" applyNumberFormat="1" applyFont="1" applyBorder="1"/>
    <xf numFmtId="164" fontId="33" fillId="0" borderId="0" xfId="1" applyNumberFormat="1" applyFont="1" applyBorder="1"/>
    <xf numFmtId="0" fontId="36" fillId="0" borderId="35" xfId="0" applyFont="1" applyFill="1" applyBorder="1"/>
    <xf numFmtId="0" fontId="36" fillId="0" borderId="25" xfId="0" applyFont="1" applyBorder="1"/>
    <xf numFmtId="3" fontId="48" fillId="0" borderId="6" xfId="0" applyNumberFormat="1" applyFont="1" applyBorder="1"/>
    <xf numFmtId="0" fontId="40" fillId="0" borderId="2" xfId="0" applyFont="1" applyBorder="1"/>
    <xf numFmtId="3" fontId="48" fillId="0" borderId="86" xfId="0" applyNumberFormat="1" applyFont="1" applyBorder="1"/>
    <xf numFmtId="0" fontId="40" fillId="0" borderId="35" xfId="0" applyFont="1" applyBorder="1"/>
    <xf numFmtId="0" fontId="35" fillId="0" borderId="2" xfId="0" applyFont="1" applyBorder="1"/>
    <xf numFmtId="164" fontId="40" fillId="0" borderId="0" xfId="1" applyNumberFormat="1" applyFont="1" applyBorder="1"/>
    <xf numFmtId="0" fontId="33" fillId="0" borderId="86" xfId="0" applyFont="1" applyBorder="1" applyAlignment="1"/>
    <xf numFmtId="0" fontId="42" fillId="0" borderId="68" xfId="0" applyFont="1" applyBorder="1" applyAlignment="1"/>
    <xf numFmtId="0" fontId="42" fillId="0" borderId="10" xfId="0" applyFont="1" applyBorder="1" applyAlignment="1"/>
    <xf numFmtId="0" fontId="42" fillId="0" borderId="29" xfId="0" applyFont="1" applyBorder="1" applyAlignment="1"/>
    <xf numFmtId="3" fontId="43" fillId="0" borderId="86" xfId="0" applyNumberFormat="1" applyFont="1" applyBorder="1" applyAlignment="1"/>
    <xf numFmtId="0" fontId="49" fillId="0" borderId="35" xfId="0" applyFont="1" applyBorder="1"/>
    <xf numFmtId="0" fontId="49" fillId="0" borderId="2" xfId="0" applyFont="1" applyBorder="1"/>
    <xf numFmtId="0" fontId="50" fillId="0" borderId="25" xfId="0" applyFont="1" applyBorder="1"/>
    <xf numFmtId="0" fontId="42" fillId="0" borderId="35" xfId="0" applyFont="1" applyBorder="1"/>
    <xf numFmtId="0" fontId="41" fillId="0" borderId="2" xfId="0" applyFont="1" applyBorder="1"/>
    <xf numFmtId="3" fontId="43" fillId="0" borderId="6" xfId="0" applyNumberFormat="1" applyFont="1" applyBorder="1"/>
    <xf numFmtId="0" fontId="49" fillId="0" borderId="64" xfId="0" applyFont="1" applyFill="1" applyBorder="1"/>
    <xf numFmtId="0" fontId="49" fillId="0" borderId="0" xfId="0" applyFont="1" applyBorder="1"/>
    <xf numFmtId="0" fontId="49" fillId="0" borderId="36" xfId="0" applyFont="1" applyBorder="1"/>
    <xf numFmtId="164" fontId="38" fillId="0" borderId="0" xfId="1" applyNumberFormat="1" applyFont="1" applyBorder="1"/>
    <xf numFmtId="0" fontId="35" fillId="0" borderId="0" xfId="0" applyFont="1"/>
    <xf numFmtId="0" fontId="42" fillId="0" borderId="35" xfId="0" applyFont="1" applyFill="1" applyBorder="1"/>
    <xf numFmtId="0" fontId="49" fillId="0" borderId="25" xfId="0" applyFont="1" applyBorder="1"/>
    <xf numFmtId="0" fontId="37" fillId="0" borderId="35" xfId="0" applyFont="1" applyBorder="1"/>
    <xf numFmtId="0" fontId="37" fillId="0" borderId="2" xfId="0" applyFont="1" applyBorder="1"/>
    <xf numFmtId="0" fontId="37" fillId="0" borderId="25" xfId="0" applyFont="1" applyBorder="1"/>
    <xf numFmtId="0" fontId="33" fillId="0" borderId="68" xfId="0" applyFont="1" applyBorder="1"/>
    <xf numFmtId="0" fontId="42" fillId="0" borderId="68" xfId="0" applyFont="1" applyBorder="1"/>
    <xf numFmtId="0" fontId="37" fillId="0" borderId="10" xfId="0" applyFont="1" applyBorder="1"/>
    <xf numFmtId="0" fontId="37" fillId="0" borderId="29" xfId="0" applyFont="1" applyBorder="1"/>
    <xf numFmtId="3" fontId="43" fillId="0" borderId="86" xfId="0" applyNumberFormat="1" applyFont="1" applyBorder="1"/>
    <xf numFmtId="0" fontId="37" fillId="0" borderId="68" xfId="0" applyFont="1" applyBorder="1"/>
    <xf numFmtId="0" fontId="33" fillId="0" borderId="10" xfId="0" applyFont="1" applyBorder="1"/>
    <xf numFmtId="0" fontId="33" fillId="0" borderId="29" xfId="0" applyFont="1" applyBorder="1"/>
    <xf numFmtId="3" fontId="35" fillId="0" borderId="86" xfId="0" applyNumberFormat="1" applyFont="1" applyBorder="1"/>
    <xf numFmtId="0" fontId="33" fillId="0" borderId="8" xfId="0" applyFont="1" applyBorder="1"/>
    <xf numFmtId="0" fontId="34" fillId="0" borderId="8" xfId="0" applyFont="1" applyBorder="1"/>
    <xf numFmtId="0" fontId="33" fillId="0" borderId="14" xfId="0" applyFont="1" applyBorder="1"/>
    <xf numFmtId="0" fontId="33" fillId="0" borderId="12" xfId="0" applyFont="1" applyBorder="1"/>
    <xf numFmtId="3" fontId="43" fillId="0" borderId="9" xfId="0" applyNumberFormat="1" applyFont="1" applyBorder="1"/>
    <xf numFmtId="0" fontId="4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8" fillId="0" borderId="8" xfId="0" applyFont="1" applyBorder="1" applyAlignment="1">
      <alignment horizontal="center"/>
    </xf>
    <xf numFmtId="0" fontId="28" fillId="0" borderId="14" xfId="0" applyFont="1" applyBorder="1" applyAlignment="1">
      <alignment horizontal="center"/>
    </xf>
    <xf numFmtId="0" fontId="28" fillId="0" borderId="12" xfId="0" applyFont="1" applyBorder="1" applyAlignment="1">
      <alignment horizontal="center"/>
    </xf>
    <xf numFmtId="0" fontId="27" fillId="0" borderId="35" xfId="0" applyFont="1" applyBorder="1" applyAlignment="1">
      <alignment horizontal="left"/>
    </xf>
    <xf numFmtId="0" fontId="27" fillId="0" borderId="2" xfId="0" applyFont="1" applyBorder="1" applyAlignment="1">
      <alignment horizontal="left"/>
    </xf>
    <xf numFmtId="0" fontId="27" fillId="0" borderId="25" xfId="0" applyFont="1" applyBorder="1" applyAlignment="1">
      <alignment horizontal="left"/>
    </xf>
    <xf numFmtId="0" fontId="28" fillId="0" borderId="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35" xfId="0" applyFont="1" applyBorder="1" applyAlignment="1">
      <alignment horizontal="left"/>
    </xf>
    <xf numFmtId="0" fontId="4" fillId="0" borderId="25" xfId="0" applyFont="1" applyBorder="1" applyAlignment="1">
      <alignment horizontal="left"/>
    </xf>
    <xf numFmtId="0" fontId="2" fillId="0" borderId="49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2" fillId="0" borderId="0" xfId="0" applyFont="1" applyAlignment="1">
      <alignment horizontal="center"/>
    </xf>
    <xf numFmtId="0" fontId="4" fillId="0" borderId="2" xfId="0" applyFont="1" applyBorder="1" applyAlignment="1">
      <alignment horizontal="left"/>
    </xf>
    <xf numFmtId="0" fontId="13" fillId="0" borderId="8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49" xfId="0" applyFont="1" applyBorder="1" applyAlignment="1">
      <alignment horizontal="center"/>
    </xf>
    <xf numFmtId="0" fontId="13" fillId="0" borderId="42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6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6" fillId="0" borderId="1" xfId="0" applyFont="1" applyBorder="1" applyAlignment="1">
      <alignment horizontal="left"/>
    </xf>
    <xf numFmtId="0" fontId="16" fillId="0" borderId="5" xfId="0" applyFont="1" applyBorder="1" applyAlignment="1">
      <alignment horizontal="left"/>
    </xf>
    <xf numFmtId="0" fontId="16" fillId="0" borderId="37" xfId="0" applyFont="1" applyBorder="1" applyAlignment="1">
      <alignment horizontal="left"/>
    </xf>
    <xf numFmtId="0" fontId="24" fillId="0" borderId="0" xfId="0" applyFont="1" applyAlignment="1">
      <alignment horizontal="center"/>
    </xf>
    <xf numFmtId="0" fontId="2" fillId="0" borderId="65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63" xfId="0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10" fillId="0" borderId="67" xfId="0" applyFont="1" applyBorder="1" applyAlignment="1">
      <alignment horizontal="lef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workbookViewId="0">
      <selection sqref="A1:H1"/>
    </sheetView>
  </sheetViews>
  <sheetFormatPr defaultRowHeight="12.75" x14ac:dyDescent="0.2"/>
  <cols>
    <col min="1" max="1" width="9.140625" style="471"/>
    <col min="2" max="2" width="8.28515625" style="471" customWidth="1"/>
    <col min="3" max="3" width="15" style="471" customWidth="1"/>
    <col min="4" max="6" width="11" style="471" customWidth="1"/>
    <col min="7" max="7" width="11.42578125" style="471" customWidth="1"/>
    <col min="8" max="16384" width="9.140625" style="471"/>
  </cols>
  <sheetData>
    <row r="1" spans="1:8" x14ac:dyDescent="0.2">
      <c r="A1" s="640" t="s">
        <v>278</v>
      </c>
      <c r="B1" s="641"/>
      <c r="C1" s="641"/>
      <c r="D1" s="641"/>
      <c r="E1" s="641"/>
      <c r="F1" s="641"/>
      <c r="G1" s="641"/>
      <c r="H1" s="641"/>
    </row>
    <row r="2" spans="1:8" x14ac:dyDescent="0.2">
      <c r="A2" s="641" t="s">
        <v>233</v>
      </c>
      <c r="B2" s="641"/>
      <c r="C2" s="641"/>
      <c r="D2" s="641"/>
      <c r="E2" s="641"/>
      <c r="F2" s="641"/>
      <c r="G2" s="641"/>
      <c r="H2" s="641"/>
    </row>
    <row r="3" spans="1:8" x14ac:dyDescent="0.2">
      <c r="A3" s="472"/>
      <c r="B3" s="472"/>
      <c r="C3" s="472"/>
      <c r="D3" s="472"/>
      <c r="E3" s="472"/>
      <c r="F3" s="472"/>
      <c r="G3" s="472"/>
    </row>
    <row r="4" spans="1:8" x14ac:dyDescent="0.2">
      <c r="A4" s="473"/>
      <c r="B4" s="473"/>
      <c r="C4" s="473" t="s">
        <v>17</v>
      </c>
      <c r="D4" s="473"/>
      <c r="E4" s="473"/>
    </row>
    <row r="5" spans="1:8" x14ac:dyDescent="0.2">
      <c r="G5" s="474"/>
    </row>
    <row r="6" spans="1:8" x14ac:dyDescent="0.2">
      <c r="A6" s="648" t="s">
        <v>10</v>
      </c>
      <c r="B6" s="648"/>
      <c r="C6" s="648"/>
      <c r="D6" s="648"/>
      <c r="E6" s="648"/>
      <c r="F6" s="648"/>
      <c r="G6" s="474"/>
    </row>
    <row r="7" spans="1:8" x14ac:dyDescent="0.2">
      <c r="A7" s="474"/>
      <c r="B7" s="648" t="s">
        <v>52</v>
      </c>
      <c r="C7" s="648"/>
      <c r="D7" s="648"/>
      <c r="E7" s="648"/>
      <c r="F7" s="474"/>
      <c r="G7" s="475"/>
    </row>
    <row r="8" spans="1:8" x14ac:dyDescent="0.2">
      <c r="A8" s="475"/>
      <c r="B8" s="475"/>
      <c r="C8" s="476">
        <v>2016</v>
      </c>
      <c r="D8" s="475"/>
      <c r="E8" s="475"/>
      <c r="F8" s="475"/>
      <c r="G8" s="475"/>
    </row>
    <row r="9" spans="1:8" ht="13.5" thickBot="1" x14ac:dyDescent="0.25">
      <c r="A9" s="477"/>
      <c r="B9" s="477"/>
      <c r="C9" s="477"/>
      <c r="D9" s="477"/>
      <c r="E9" s="477"/>
      <c r="F9" s="477"/>
      <c r="G9" s="478" t="s">
        <v>207</v>
      </c>
    </row>
    <row r="10" spans="1:8" ht="13.5" thickBot="1" x14ac:dyDescent="0.25">
      <c r="A10" s="479"/>
      <c r="B10" s="480" t="s">
        <v>12</v>
      </c>
      <c r="C10" s="481"/>
      <c r="D10" s="482" t="s">
        <v>13</v>
      </c>
      <c r="E10" s="482" t="s">
        <v>14</v>
      </c>
      <c r="F10" s="482" t="s">
        <v>15</v>
      </c>
      <c r="G10" s="481" t="s">
        <v>11</v>
      </c>
    </row>
    <row r="11" spans="1:8" ht="14.25" customHeight="1" thickBot="1" x14ac:dyDescent="0.25">
      <c r="A11" s="642" t="s">
        <v>75</v>
      </c>
      <c r="B11" s="643"/>
      <c r="C11" s="644"/>
      <c r="D11" s="642">
        <v>2016</v>
      </c>
      <c r="E11" s="643"/>
      <c r="F11" s="643"/>
      <c r="G11" s="644"/>
    </row>
    <row r="12" spans="1:8" s="473" customFormat="1" ht="15" customHeight="1" x14ac:dyDescent="0.2">
      <c r="A12" s="483"/>
      <c r="B12" s="484" t="s">
        <v>0</v>
      </c>
      <c r="C12" s="484"/>
      <c r="D12" s="485"/>
      <c r="E12" s="486"/>
      <c r="F12" s="487"/>
      <c r="G12" s="488"/>
    </row>
    <row r="13" spans="1:8" s="473" customFormat="1" x14ac:dyDescent="0.2">
      <c r="A13" s="489" t="s">
        <v>2</v>
      </c>
      <c r="B13" s="490"/>
      <c r="C13" s="491"/>
      <c r="D13" s="492" t="s">
        <v>19</v>
      </c>
      <c r="E13" s="493" t="s">
        <v>232</v>
      </c>
      <c r="F13" s="494"/>
      <c r="G13" s="495"/>
    </row>
    <row r="14" spans="1:8" x14ac:dyDescent="0.2">
      <c r="A14" s="496" t="s">
        <v>82</v>
      </c>
      <c r="B14" s="497"/>
      <c r="C14" s="497"/>
      <c r="D14" s="498">
        <v>5952000</v>
      </c>
      <c r="E14" s="499">
        <v>6513763</v>
      </c>
      <c r="F14" s="500"/>
      <c r="G14" s="495"/>
    </row>
    <row r="15" spans="1:8" x14ac:dyDescent="0.2">
      <c r="A15" s="496" t="s">
        <v>77</v>
      </c>
      <c r="B15" s="497"/>
      <c r="C15" s="497"/>
      <c r="D15" s="498">
        <v>5915000</v>
      </c>
      <c r="E15" s="499">
        <v>6330516</v>
      </c>
      <c r="F15" s="500"/>
      <c r="G15" s="495"/>
    </row>
    <row r="16" spans="1:8" x14ac:dyDescent="0.2">
      <c r="A16" s="496" t="s">
        <v>83</v>
      </c>
      <c r="B16" s="497"/>
      <c r="C16" s="497"/>
      <c r="D16" s="498">
        <v>18012549</v>
      </c>
      <c r="E16" s="499">
        <v>22200199</v>
      </c>
      <c r="F16" s="500"/>
      <c r="G16" s="495"/>
    </row>
    <row r="17" spans="1:7" x14ac:dyDescent="0.2">
      <c r="A17" s="496" t="s">
        <v>216</v>
      </c>
      <c r="B17" s="497"/>
      <c r="C17" s="497"/>
      <c r="D17" s="498">
        <v>26624885</v>
      </c>
      <c r="E17" s="499">
        <v>28223585</v>
      </c>
      <c r="F17" s="500"/>
      <c r="G17" s="495"/>
    </row>
    <row r="18" spans="1:7" x14ac:dyDescent="0.2">
      <c r="A18" s="496" t="s">
        <v>84</v>
      </c>
      <c r="B18" s="497"/>
      <c r="C18" s="501"/>
      <c r="D18" s="498">
        <v>5748000</v>
      </c>
      <c r="E18" s="499">
        <v>5748000</v>
      </c>
      <c r="F18" s="500"/>
      <c r="G18" s="495"/>
    </row>
    <row r="19" spans="1:7" x14ac:dyDescent="0.2">
      <c r="A19" s="496" t="s">
        <v>85</v>
      </c>
      <c r="B19" s="497"/>
      <c r="C19" s="497"/>
      <c r="D19" s="498"/>
      <c r="E19" s="499">
        <v>9118639</v>
      </c>
      <c r="F19" s="500"/>
      <c r="G19" s="495"/>
    </row>
    <row r="20" spans="1:7" ht="13.5" customHeight="1" x14ac:dyDescent="0.2">
      <c r="A20" s="489" t="s">
        <v>1</v>
      </c>
      <c r="B20" s="502"/>
      <c r="C20" s="502"/>
      <c r="D20" s="503">
        <f>SUM(D14:D19)</f>
        <v>62252434</v>
      </c>
      <c r="E20" s="504">
        <f>SUM(E14:E19)</f>
        <v>78134702</v>
      </c>
      <c r="F20" s="505"/>
      <c r="G20" s="506"/>
    </row>
    <row r="21" spans="1:7" x14ac:dyDescent="0.2">
      <c r="A21" s="496"/>
      <c r="B21" s="497"/>
      <c r="C21" s="497"/>
      <c r="D21" s="507"/>
      <c r="E21" s="499"/>
      <c r="F21" s="500"/>
      <c r="G21" s="495"/>
    </row>
    <row r="22" spans="1:7" x14ac:dyDescent="0.2">
      <c r="A22" s="489" t="s">
        <v>3</v>
      </c>
      <c r="B22" s="497"/>
      <c r="C22" s="497"/>
      <c r="D22" s="507"/>
      <c r="E22" s="499"/>
      <c r="F22" s="500"/>
      <c r="G22" s="495"/>
    </row>
    <row r="23" spans="1:7" x14ac:dyDescent="0.2">
      <c r="A23" s="496" t="s">
        <v>80</v>
      </c>
      <c r="B23" s="497"/>
      <c r="C23" s="497"/>
      <c r="D23" s="498">
        <v>31264497</v>
      </c>
      <c r="E23" s="499">
        <v>32151965</v>
      </c>
      <c r="F23" s="500"/>
      <c r="G23" s="495"/>
    </row>
    <row r="24" spans="1:7" x14ac:dyDescent="0.2">
      <c r="A24" s="496" t="s">
        <v>91</v>
      </c>
      <c r="B24" s="497"/>
      <c r="C24" s="497"/>
      <c r="D24" s="498">
        <v>5589298</v>
      </c>
      <c r="E24" s="499">
        <v>6620376</v>
      </c>
      <c r="F24" s="500"/>
      <c r="G24" s="495"/>
    </row>
    <row r="25" spans="1:7" x14ac:dyDescent="0.2">
      <c r="A25" s="496" t="s">
        <v>86</v>
      </c>
      <c r="B25" s="497"/>
      <c r="C25" s="497"/>
      <c r="D25" s="498">
        <v>16003078</v>
      </c>
      <c r="E25" s="499">
        <v>21316992</v>
      </c>
      <c r="F25" s="500"/>
      <c r="G25" s="495"/>
    </row>
    <row r="26" spans="1:7" x14ac:dyDescent="0.2">
      <c r="A26" s="496" t="s">
        <v>54</v>
      </c>
      <c r="B26" s="497"/>
      <c r="C26" s="497"/>
      <c r="D26" s="498">
        <v>2029284</v>
      </c>
      <c r="E26" s="499">
        <v>3290834</v>
      </c>
      <c r="F26" s="500"/>
      <c r="G26" s="495"/>
    </row>
    <row r="27" spans="1:7" x14ac:dyDescent="0.2">
      <c r="A27" s="508" t="s">
        <v>55</v>
      </c>
      <c r="B27" s="509"/>
      <c r="C27" s="509"/>
      <c r="D27" s="498">
        <v>2802726</v>
      </c>
      <c r="E27" s="499">
        <v>4153968</v>
      </c>
      <c r="F27" s="500"/>
      <c r="G27" s="495"/>
    </row>
    <row r="28" spans="1:7" x14ac:dyDescent="0.2">
      <c r="A28" s="496" t="s">
        <v>81</v>
      </c>
      <c r="B28" s="497"/>
      <c r="C28" s="497"/>
      <c r="D28" s="510">
        <v>3844045</v>
      </c>
      <c r="E28" s="499">
        <v>7964655</v>
      </c>
      <c r="F28" s="500"/>
      <c r="G28" s="495"/>
    </row>
    <row r="29" spans="1:7" x14ac:dyDescent="0.2">
      <c r="A29" s="645" t="s">
        <v>87</v>
      </c>
      <c r="B29" s="646"/>
      <c r="C29" s="647"/>
      <c r="D29" s="498">
        <v>719506</v>
      </c>
      <c r="E29" s="499">
        <v>8977974</v>
      </c>
      <c r="F29" s="500"/>
      <c r="G29" s="495"/>
    </row>
    <row r="30" spans="1:7" ht="13.5" customHeight="1" x14ac:dyDescent="0.2">
      <c r="A30" s="489" t="s">
        <v>6</v>
      </c>
      <c r="B30" s="502"/>
      <c r="C30" s="502"/>
      <c r="D30" s="503">
        <f>SUM(D23:D29)</f>
        <v>62252434</v>
      </c>
      <c r="E30" s="504">
        <f>SUM(E23:E29)</f>
        <v>84476764</v>
      </c>
      <c r="F30" s="505"/>
      <c r="G30" s="506"/>
    </row>
    <row r="31" spans="1:7" x14ac:dyDescent="0.2">
      <c r="A31" s="511"/>
      <c r="B31" s="512"/>
      <c r="C31" s="512"/>
      <c r="D31" s="513"/>
      <c r="E31" s="514"/>
      <c r="F31" s="515"/>
      <c r="G31" s="516"/>
    </row>
    <row r="32" spans="1:7" x14ac:dyDescent="0.2">
      <c r="A32" s="517"/>
      <c r="B32" s="518" t="s">
        <v>7</v>
      </c>
      <c r="C32" s="518"/>
      <c r="D32" s="519"/>
      <c r="E32" s="520"/>
      <c r="F32" s="521"/>
      <c r="G32" s="522"/>
    </row>
    <row r="33" spans="1:7" x14ac:dyDescent="0.2">
      <c r="A33" s="489"/>
      <c r="B33" s="523"/>
      <c r="C33" s="523"/>
      <c r="D33" s="524"/>
      <c r="E33" s="525"/>
      <c r="F33" s="526"/>
      <c r="G33" s="506"/>
    </row>
    <row r="34" spans="1:7" x14ac:dyDescent="0.2">
      <c r="A34" s="489" t="s">
        <v>2</v>
      </c>
      <c r="B34" s="497"/>
      <c r="C34" s="497"/>
      <c r="D34" s="507"/>
      <c r="E34" s="527"/>
      <c r="F34" s="500"/>
      <c r="G34" s="495"/>
    </row>
    <row r="35" spans="1:7" x14ac:dyDescent="0.2">
      <c r="A35" s="496" t="s">
        <v>84</v>
      </c>
      <c r="B35" s="497"/>
      <c r="C35" s="497"/>
      <c r="D35" s="498">
        <v>200000</v>
      </c>
      <c r="E35" s="499">
        <v>200000</v>
      </c>
      <c r="F35" s="500"/>
      <c r="G35" s="495"/>
    </row>
    <row r="36" spans="1:7" x14ac:dyDescent="0.2">
      <c r="A36" s="496" t="s">
        <v>78</v>
      </c>
      <c r="B36" s="497"/>
      <c r="C36" s="497"/>
      <c r="D36" s="498">
        <v>6616576</v>
      </c>
      <c r="E36" s="499">
        <v>13345575</v>
      </c>
      <c r="F36" s="500"/>
      <c r="G36" s="495"/>
    </row>
    <row r="37" spans="1:7" x14ac:dyDescent="0.2">
      <c r="A37" s="496" t="s">
        <v>79</v>
      </c>
      <c r="B37" s="497"/>
      <c r="C37" s="497"/>
      <c r="D37" s="498">
        <v>0</v>
      </c>
      <c r="E37" s="499">
        <v>0</v>
      </c>
      <c r="F37" s="500"/>
      <c r="G37" s="495"/>
    </row>
    <row r="38" spans="1:7" ht="13.5" customHeight="1" x14ac:dyDescent="0.2">
      <c r="A38" s="489" t="s">
        <v>1</v>
      </c>
      <c r="B38" s="502"/>
      <c r="C38" s="502"/>
      <c r="D38" s="503">
        <f>D35+D36+D37</f>
        <v>6816576</v>
      </c>
      <c r="E38" s="504">
        <f>SUM(E35:E37)</f>
        <v>13545575</v>
      </c>
      <c r="F38" s="505"/>
      <c r="G38" s="506"/>
    </row>
    <row r="39" spans="1:7" x14ac:dyDescent="0.2">
      <c r="A39" s="496"/>
      <c r="B39" s="497"/>
      <c r="C39" s="497"/>
      <c r="D39" s="507"/>
      <c r="E39" s="499"/>
      <c r="F39" s="500"/>
      <c r="G39" s="495"/>
    </row>
    <row r="40" spans="1:7" x14ac:dyDescent="0.2">
      <c r="A40" s="489" t="s">
        <v>3</v>
      </c>
      <c r="B40" s="497"/>
      <c r="C40" s="497"/>
      <c r="D40" s="507"/>
      <c r="E40" s="499"/>
      <c r="F40" s="500"/>
      <c r="G40" s="495"/>
    </row>
    <row r="41" spans="1:7" x14ac:dyDescent="0.2">
      <c r="A41" s="496" t="s">
        <v>88</v>
      </c>
      <c r="B41" s="497"/>
      <c r="C41" s="497"/>
      <c r="D41" s="498">
        <v>4383480</v>
      </c>
      <c r="E41" s="499">
        <v>4614767</v>
      </c>
      <c r="F41" s="500"/>
      <c r="G41" s="495"/>
    </row>
    <row r="42" spans="1:7" x14ac:dyDescent="0.2">
      <c r="A42" s="496" t="s">
        <v>89</v>
      </c>
      <c r="B42" s="497"/>
      <c r="C42" s="497"/>
      <c r="D42" s="498">
        <v>2433096</v>
      </c>
      <c r="E42" s="499">
        <v>2588746</v>
      </c>
      <c r="F42" s="500"/>
      <c r="G42" s="495"/>
    </row>
    <row r="43" spans="1:7" x14ac:dyDescent="0.2">
      <c r="A43" s="496" t="s">
        <v>90</v>
      </c>
      <c r="B43" s="497"/>
      <c r="C43" s="497"/>
      <c r="D43" s="498">
        <v>0</v>
      </c>
      <c r="E43" s="499">
        <v>0</v>
      </c>
      <c r="F43" s="500"/>
      <c r="G43" s="495"/>
    </row>
    <row r="44" spans="1:7" ht="13.5" customHeight="1" x14ac:dyDescent="0.2">
      <c r="A44" s="489" t="s">
        <v>6</v>
      </c>
      <c r="B44" s="502"/>
      <c r="C44" s="502"/>
      <c r="D44" s="503">
        <f>D41+D42+D43</f>
        <v>6816576</v>
      </c>
      <c r="E44" s="504">
        <f>SUM(E41:E43)</f>
        <v>7203513</v>
      </c>
      <c r="F44" s="505"/>
      <c r="G44" s="506"/>
    </row>
    <row r="45" spans="1:7" ht="13.5" thickBot="1" x14ac:dyDescent="0.25">
      <c r="A45" s="511"/>
      <c r="B45" s="512"/>
      <c r="C45" s="512"/>
      <c r="D45" s="528"/>
      <c r="E45" s="529"/>
      <c r="F45" s="530"/>
      <c r="G45" s="516"/>
    </row>
    <row r="46" spans="1:7" ht="13.5" customHeight="1" x14ac:dyDescent="0.2">
      <c r="A46" s="531" t="s">
        <v>8</v>
      </c>
      <c r="B46" s="532"/>
      <c r="C46" s="532"/>
      <c r="D46" s="533">
        <f>D20+D38</f>
        <v>69069010</v>
      </c>
      <c r="E46" s="534">
        <f>E20+E38</f>
        <v>91680277</v>
      </c>
      <c r="F46" s="535"/>
      <c r="G46" s="536"/>
    </row>
    <row r="47" spans="1:7" ht="14.25" customHeight="1" thickBot="1" x14ac:dyDescent="0.25">
      <c r="A47" s="537" t="s">
        <v>9</v>
      </c>
      <c r="B47" s="538"/>
      <c r="C47" s="538"/>
      <c r="D47" s="539">
        <f>D30+D44</f>
        <v>69069010</v>
      </c>
      <c r="E47" s="540">
        <f>E30+E44</f>
        <v>91680277</v>
      </c>
      <c r="F47" s="541"/>
      <c r="G47" s="542"/>
    </row>
    <row r="48" spans="1:7" x14ac:dyDescent="0.2">
      <c r="A48" s="477"/>
      <c r="B48" s="477"/>
      <c r="C48" s="477"/>
      <c r="D48" s="543"/>
      <c r="E48" s="544"/>
      <c r="F48" s="544"/>
      <c r="G48" s="544"/>
    </row>
    <row r="49" spans="1:7" x14ac:dyDescent="0.2">
      <c r="A49" s="472"/>
      <c r="B49" s="477"/>
      <c r="C49" s="477"/>
      <c r="D49" s="477"/>
      <c r="E49" s="477"/>
      <c r="F49" s="477"/>
      <c r="G49" s="477"/>
    </row>
  </sheetData>
  <mergeCells count="7">
    <mergeCell ref="A1:H1"/>
    <mergeCell ref="A2:H2"/>
    <mergeCell ref="D11:G11"/>
    <mergeCell ref="A11:C11"/>
    <mergeCell ref="A29:C29"/>
    <mergeCell ref="A6:F6"/>
    <mergeCell ref="B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C1" sqref="C1:K1"/>
    </sheetView>
  </sheetViews>
  <sheetFormatPr defaultRowHeight="12.75" x14ac:dyDescent="0.2"/>
  <cols>
    <col min="3" max="3" width="15" customWidth="1"/>
    <col min="4" max="13" width="9.7109375" customWidth="1"/>
  </cols>
  <sheetData>
    <row r="1" spans="1:13" x14ac:dyDescent="0.2">
      <c r="C1" s="640" t="s">
        <v>279</v>
      </c>
      <c r="D1" s="640"/>
      <c r="E1" s="640"/>
      <c r="F1" s="640"/>
      <c r="G1" s="640"/>
      <c r="H1" s="640"/>
      <c r="I1" s="640"/>
      <c r="J1" s="640"/>
      <c r="K1" s="640"/>
    </row>
    <row r="2" spans="1:13" x14ac:dyDescent="0.2">
      <c r="C2" s="640" t="s">
        <v>234</v>
      </c>
      <c r="D2" s="640"/>
      <c r="E2" s="640"/>
      <c r="F2" s="640"/>
      <c r="G2" s="640"/>
      <c r="H2" s="640"/>
      <c r="I2" s="640"/>
      <c r="J2" s="640"/>
      <c r="K2" s="640"/>
    </row>
    <row r="3" spans="1:13" x14ac:dyDescent="0.2">
      <c r="A3" s="5"/>
      <c r="B3" s="5"/>
      <c r="C3" s="5"/>
    </row>
    <row r="4" spans="1:13" x14ac:dyDescent="0.2">
      <c r="A4" s="5"/>
      <c r="B4" s="5"/>
      <c r="C4" s="421"/>
      <c r="D4" s="652" t="s">
        <v>17</v>
      </c>
      <c r="E4" s="652"/>
      <c r="F4" s="652"/>
      <c r="G4" s="652"/>
      <c r="H4" s="652"/>
      <c r="I4" s="652"/>
    </row>
    <row r="5" spans="1:13" x14ac:dyDescent="0.2">
      <c r="A5" s="5"/>
      <c r="B5" s="5"/>
      <c r="C5" s="421"/>
      <c r="D5" s="211"/>
      <c r="E5" s="211"/>
      <c r="F5" s="211"/>
      <c r="G5" s="211"/>
      <c r="H5" s="211"/>
      <c r="I5" s="211"/>
    </row>
    <row r="6" spans="1:13" x14ac:dyDescent="0.2">
      <c r="A6" s="5"/>
      <c r="B6" s="5"/>
      <c r="C6" s="5"/>
      <c r="D6" s="651" t="s">
        <v>53</v>
      </c>
      <c r="E6" s="651"/>
      <c r="F6" s="651"/>
      <c r="G6" s="651"/>
      <c r="H6" s="651"/>
      <c r="I6" s="651"/>
      <c r="J6" s="5"/>
      <c r="K6" s="5"/>
      <c r="L6" s="5"/>
      <c r="M6" s="5"/>
    </row>
    <row r="7" spans="1:13" x14ac:dyDescent="0.2">
      <c r="A7" s="5"/>
      <c r="B7" s="5"/>
      <c r="C7" s="5"/>
      <c r="D7" s="5"/>
      <c r="E7" s="5"/>
      <c r="F7" s="5">
        <v>2016</v>
      </c>
      <c r="G7" s="5"/>
      <c r="H7" s="5"/>
      <c r="I7" s="5"/>
      <c r="J7" s="5"/>
      <c r="K7" s="5"/>
      <c r="L7" s="5"/>
      <c r="M7" s="20"/>
    </row>
    <row r="8" spans="1:13" ht="13.5" thickBo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212"/>
      <c r="M8" s="288" t="s">
        <v>207</v>
      </c>
    </row>
    <row r="9" spans="1:13" ht="13.5" thickBot="1" x14ac:dyDescent="0.25">
      <c r="A9" s="18"/>
      <c r="B9" s="215" t="s">
        <v>12</v>
      </c>
      <c r="C9" s="22"/>
      <c r="D9" s="649" t="s">
        <v>13</v>
      </c>
      <c r="E9" s="650"/>
      <c r="F9" s="649" t="s">
        <v>14</v>
      </c>
      <c r="G9" s="650"/>
      <c r="H9" s="649" t="s">
        <v>15</v>
      </c>
      <c r="I9" s="650"/>
      <c r="J9" s="649" t="s">
        <v>11</v>
      </c>
      <c r="K9" s="650"/>
      <c r="L9" s="649" t="s">
        <v>18</v>
      </c>
      <c r="M9" s="650"/>
    </row>
    <row r="10" spans="1:13" ht="15" customHeight="1" thickBot="1" x14ac:dyDescent="0.25">
      <c r="A10" s="7" t="s">
        <v>22</v>
      </c>
      <c r="B10" s="655" t="s">
        <v>24</v>
      </c>
      <c r="C10" s="656"/>
      <c r="D10" s="649" t="s">
        <v>123</v>
      </c>
      <c r="E10" s="650"/>
      <c r="F10" s="649" t="s">
        <v>122</v>
      </c>
      <c r="G10" s="650"/>
      <c r="H10" s="649" t="s">
        <v>101</v>
      </c>
      <c r="I10" s="650"/>
      <c r="J10" s="649" t="s">
        <v>102</v>
      </c>
      <c r="K10" s="650"/>
      <c r="L10" s="649" t="s">
        <v>105</v>
      </c>
      <c r="M10" s="650"/>
    </row>
    <row r="11" spans="1:13" ht="15" customHeight="1" thickBot="1" x14ac:dyDescent="0.25">
      <c r="A11" s="266" t="s">
        <v>23</v>
      </c>
      <c r="B11" s="657"/>
      <c r="C11" s="658"/>
      <c r="D11" s="193" t="s">
        <v>19</v>
      </c>
      <c r="E11" s="194" t="s">
        <v>232</v>
      </c>
      <c r="F11" s="193" t="s">
        <v>19</v>
      </c>
      <c r="G11" s="194" t="s">
        <v>232</v>
      </c>
      <c r="H11" s="193" t="s">
        <v>19</v>
      </c>
      <c r="I11" s="194" t="s">
        <v>232</v>
      </c>
      <c r="J11" s="193" t="s">
        <v>19</v>
      </c>
      <c r="K11" s="194" t="s">
        <v>232</v>
      </c>
      <c r="L11" s="193" t="s">
        <v>19</v>
      </c>
      <c r="M11" s="194" t="s">
        <v>232</v>
      </c>
    </row>
    <row r="12" spans="1:13" x14ac:dyDescent="0.2">
      <c r="A12" s="7" t="s">
        <v>20</v>
      </c>
      <c r="B12" s="7"/>
      <c r="C12" s="23"/>
      <c r="D12" s="280"/>
      <c r="E12" s="281"/>
      <c r="F12" s="282"/>
      <c r="G12" s="281"/>
      <c r="H12" s="282"/>
      <c r="I12" s="281"/>
      <c r="J12" s="282"/>
      <c r="K12" s="281"/>
      <c r="L12" s="282"/>
      <c r="M12" s="281"/>
    </row>
    <row r="13" spans="1:13" x14ac:dyDescent="0.2">
      <c r="A13" s="278"/>
      <c r="B13" s="278"/>
      <c r="C13" s="98"/>
      <c r="D13" s="279"/>
      <c r="E13" s="275"/>
      <c r="F13" s="274"/>
      <c r="G13" s="275"/>
      <c r="H13" s="274"/>
      <c r="I13" s="275"/>
      <c r="J13" s="274"/>
      <c r="K13" s="275"/>
      <c r="L13" s="274"/>
      <c r="M13" s="275"/>
    </row>
    <row r="14" spans="1:13" x14ac:dyDescent="0.2">
      <c r="A14" s="255" t="s">
        <v>67</v>
      </c>
      <c r="B14" s="235" t="s">
        <v>235</v>
      </c>
      <c r="C14" s="267"/>
      <c r="D14" s="268">
        <v>102000</v>
      </c>
      <c r="E14" s="237">
        <v>102000</v>
      </c>
      <c r="F14" s="202"/>
      <c r="G14" s="237"/>
      <c r="H14" s="202"/>
      <c r="I14" s="237"/>
      <c r="J14" s="202"/>
      <c r="K14" s="237">
        <v>383953</v>
      </c>
      <c r="L14" s="202">
        <v>5748000</v>
      </c>
      <c r="M14" s="237">
        <v>5748000</v>
      </c>
    </row>
    <row r="15" spans="1:13" x14ac:dyDescent="0.2">
      <c r="A15" s="255" t="s">
        <v>62</v>
      </c>
      <c r="B15" s="235" t="s">
        <v>100</v>
      </c>
      <c r="C15" s="267"/>
      <c r="D15" s="268">
        <v>100000</v>
      </c>
      <c r="E15" s="237">
        <v>100000</v>
      </c>
      <c r="F15" s="202"/>
      <c r="G15" s="237"/>
      <c r="H15" s="202"/>
      <c r="I15" s="237"/>
      <c r="J15" s="202"/>
      <c r="K15" s="237"/>
      <c r="L15" s="202"/>
      <c r="M15" s="237"/>
    </row>
    <row r="16" spans="1:13" x14ac:dyDescent="0.2">
      <c r="A16" s="255" t="s">
        <v>59</v>
      </c>
      <c r="B16" s="235" t="s">
        <v>121</v>
      </c>
      <c r="C16" s="267"/>
      <c r="D16" s="268"/>
      <c r="E16" s="237"/>
      <c r="F16" s="202"/>
      <c r="G16" s="237"/>
      <c r="H16" s="202">
        <v>18012549</v>
      </c>
      <c r="I16" s="237">
        <v>22200199</v>
      </c>
      <c r="J16" s="202"/>
      <c r="K16" s="237"/>
      <c r="L16" s="202"/>
      <c r="M16" s="237"/>
    </row>
    <row r="17" spans="1:13" x14ac:dyDescent="0.2">
      <c r="A17" s="255" t="s">
        <v>64</v>
      </c>
      <c r="B17" s="235" t="s">
        <v>236</v>
      </c>
      <c r="C17" s="267"/>
      <c r="D17" s="268">
        <v>3600000</v>
      </c>
      <c r="E17" s="237">
        <v>0</v>
      </c>
      <c r="F17" s="202"/>
      <c r="G17" s="237"/>
      <c r="H17" s="202"/>
      <c r="I17" s="237"/>
      <c r="J17" s="202">
        <v>26624885</v>
      </c>
      <c r="K17" s="237">
        <v>0</v>
      </c>
      <c r="L17" s="202"/>
      <c r="M17" s="237"/>
    </row>
    <row r="18" spans="1:13" x14ac:dyDescent="0.2">
      <c r="A18" s="255" t="s">
        <v>237</v>
      </c>
      <c r="B18" s="235" t="s">
        <v>238</v>
      </c>
      <c r="C18" s="267"/>
      <c r="D18" s="268"/>
      <c r="E18" s="237">
        <v>3600000</v>
      </c>
      <c r="F18" s="202"/>
      <c r="G18" s="237"/>
      <c r="H18" s="202"/>
      <c r="I18" s="237"/>
      <c r="J18" s="202"/>
      <c r="K18" s="237">
        <v>26624885</v>
      </c>
      <c r="L18" s="202"/>
      <c r="M18" s="237"/>
    </row>
    <row r="19" spans="1:13" x14ac:dyDescent="0.2">
      <c r="A19" s="255" t="s">
        <v>69</v>
      </c>
      <c r="B19" s="653" t="s">
        <v>131</v>
      </c>
      <c r="C19" s="654"/>
      <c r="D19" s="268">
        <v>950000</v>
      </c>
      <c r="E19" s="237">
        <v>1345543</v>
      </c>
      <c r="F19" s="202"/>
      <c r="G19" s="237"/>
      <c r="H19" s="202"/>
      <c r="I19" s="237"/>
      <c r="J19" s="202"/>
      <c r="K19" s="237">
        <v>913547</v>
      </c>
      <c r="L19" s="202"/>
      <c r="M19" s="237"/>
    </row>
    <row r="20" spans="1:13" x14ac:dyDescent="0.2">
      <c r="A20" s="255" t="s">
        <v>63</v>
      </c>
      <c r="B20" s="269" t="s">
        <v>110</v>
      </c>
      <c r="C20" s="270"/>
      <c r="D20" s="271">
        <v>10000</v>
      </c>
      <c r="E20" s="247">
        <v>10000</v>
      </c>
      <c r="F20" s="246"/>
      <c r="G20" s="247"/>
      <c r="H20" s="202"/>
      <c r="I20" s="272"/>
      <c r="J20" s="246"/>
      <c r="K20" s="247"/>
      <c r="L20" s="246"/>
      <c r="M20" s="247"/>
    </row>
    <row r="21" spans="1:13" x14ac:dyDescent="0.2">
      <c r="A21" s="255" t="s">
        <v>73</v>
      </c>
      <c r="B21" s="235" t="s">
        <v>42</v>
      </c>
      <c r="C21" s="267"/>
      <c r="D21" s="271">
        <v>1190000</v>
      </c>
      <c r="E21" s="247">
        <v>1256220</v>
      </c>
      <c r="F21" s="246"/>
      <c r="G21" s="247"/>
      <c r="H21" s="202"/>
      <c r="I21" s="272"/>
      <c r="J21" s="246"/>
      <c r="K21" s="247"/>
      <c r="L21" s="246"/>
      <c r="M21" s="247"/>
    </row>
    <row r="22" spans="1:13" x14ac:dyDescent="0.2">
      <c r="A22" s="255" t="s">
        <v>74</v>
      </c>
      <c r="B22" s="235" t="s">
        <v>205</v>
      </c>
      <c r="C22" s="267"/>
      <c r="D22" s="271"/>
      <c r="E22" s="247">
        <v>100000</v>
      </c>
      <c r="F22" s="246"/>
      <c r="G22" s="247"/>
      <c r="H22" s="202"/>
      <c r="I22" s="272"/>
      <c r="J22" s="246"/>
      <c r="K22" s="247"/>
      <c r="L22" s="246"/>
      <c r="M22" s="247"/>
    </row>
    <row r="23" spans="1:13" x14ac:dyDescent="0.2">
      <c r="A23" s="255" t="s">
        <v>103</v>
      </c>
      <c r="B23" s="235" t="s">
        <v>104</v>
      </c>
      <c r="C23" s="267"/>
      <c r="D23" s="283"/>
      <c r="E23" s="284"/>
      <c r="F23" s="202">
        <v>5915000</v>
      </c>
      <c r="G23" s="237">
        <v>6330516</v>
      </c>
      <c r="H23" s="202"/>
      <c r="I23" s="284"/>
      <c r="J23" s="228"/>
      <c r="K23" s="237"/>
      <c r="L23" s="228"/>
      <c r="M23" s="284"/>
    </row>
    <row r="24" spans="1:13" x14ac:dyDescent="0.2">
      <c r="A24" s="255"/>
      <c r="B24" s="235"/>
      <c r="C24" s="267"/>
      <c r="D24" s="283"/>
      <c r="E24" s="284"/>
      <c r="F24" s="202"/>
      <c r="G24" s="284"/>
      <c r="H24" s="202"/>
      <c r="I24" s="284"/>
      <c r="J24" s="228"/>
      <c r="K24" s="237"/>
      <c r="L24" s="228"/>
      <c r="M24" s="284"/>
    </row>
    <row r="25" spans="1:13" ht="13.5" thickBot="1" x14ac:dyDescent="0.25">
      <c r="A25" s="286"/>
      <c r="B25" s="286"/>
      <c r="C25" s="273"/>
      <c r="D25" s="287"/>
      <c r="E25" s="285"/>
      <c r="F25" s="242"/>
      <c r="G25" s="243"/>
      <c r="H25" s="242"/>
      <c r="I25" s="243"/>
      <c r="J25" s="242"/>
      <c r="K25" s="243"/>
      <c r="L25" s="242"/>
      <c r="M25" s="243"/>
    </row>
    <row r="26" spans="1:13" ht="13.5" thickBot="1" x14ac:dyDescent="0.25">
      <c r="A26" s="262"/>
      <c r="B26" s="262" t="s">
        <v>112</v>
      </c>
      <c r="C26" s="276"/>
      <c r="D26" s="277">
        <f>SUM(D14:D21)</f>
        <v>5952000</v>
      </c>
      <c r="E26" s="250">
        <f>SUM(E14:E23)</f>
        <v>6513763</v>
      </c>
      <c r="F26" s="277">
        <f>SUM(F14:F23)</f>
        <v>5915000</v>
      </c>
      <c r="G26" s="250">
        <f>SUM(G14:G23)</f>
        <v>6330516</v>
      </c>
      <c r="H26" s="277">
        <f>SUM(H14:H23)</f>
        <v>18012549</v>
      </c>
      <c r="I26" s="250">
        <f>SUM(I14:I23)</f>
        <v>22200199</v>
      </c>
      <c r="J26" s="230">
        <f>SUM(J14:J21)</f>
        <v>26624885</v>
      </c>
      <c r="K26" s="250">
        <f>SUM(K14:K23)</f>
        <v>27922385</v>
      </c>
      <c r="L26" s="277">
        <f>SUM(L14:L21)</f>
        <v>5748000</v>
      </c>
      <c r="M26" s="250">
        <f>SUM(M14:M23)</f>
        <v>5748000</v>
      </c>
    </row>
  </sheetData>
  <mergeCells count="16">
    <mergeCell ref="L10:M10"/>
    <mergeCell ref="B19:C19"/>
    <mergeCell ref="D10:E10"/>
    <mergeCell ref="F10:G10"/>
    <mergeCell ref="H10:I10"/>
    <mergeCell ref="J10:K10"/>
    <mergeCell ref="B10:C11"/>
    <mergeCell ref="D9:E9"/>
    <mergeCell ref="F9:G9"/>
    <mergeCell ref="H9:I9"/>
    <mergeCell ref="J9:K9"/>
    <mergeCell ref="L9:M9"/>
    <mergeCell ref="C1:K1"/>
    <mergeCell ref="C2:K2"/>
    <mergeCell ref="D6:I6"/>
    <mergeCell ref="D4:I4"/>
  </mergeCells>
  <phoneticPr fontId="5" type="noConversion"/>
  <pageMargins left="0.39370078740157483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sqref="A1:J1"/>
    </sheetView>
  </sheetViews>
  <sheetFormatPr defaultRowHeight="12.75" x14ac:dyDescent="0.2"/>
  <cols>
    <col min="1" max="1" width="4.5703125" customWidth="1"/>
    <col min="6" max="6" width="6.140625" customWidth="1"/>
    <col min="7" max="10" width="9.7109375" customWidth="1"/>
  </cols>
  <sheetData>
    <row r="1" spans="1:10" x14ac:dyDescent="0.2">
      <c r="A1" s="640" t="s">
        <v>280</v>
      </c>
      <c r="B1" s="640"/>
      <c r="C1" s="640"/>
      <c r="D1" s="640"/>
      <c r="E1" s="640"/>
      <c r="F1" s="640"/>
      <c r="G1" s="640"/>
      <c r="H1" s="640"/>
      <c r="I1" s="640"/>
      <c r="J1" s="640"/>
    </row>
    <row r="2" spans="1:10" ht="15" customHeight="1" x14ac:dyDescent="0.2">
      <c r="A2" s="640" t="s">
        <v>239</v>
      </c>
      <c r="B2" s="640"/>
      <c r="C2" s="640"/>
      <c r="D2" s="640"/>
      <c r="E2" s="640"/>
      <c r="F2" s="640"/>
      <c r="G2" s="640"/>
      <c r="H2" s="640"/>
      <c r="I2" s="640"/>
      <c r="J2" s="640"/>
    </row>
    <row r="3" spans="1:10" ht="15" x14ac:dyDescent="0.25">
      <c r="A3" s="188"/>
      <c r="B3" s="26"/>
      <c r="C3" s="26"/>
      <c r="J3" s="27"/>
    </row>
    <row r="4" spans="1:10" ht="15" x14ac:dyDescent="0.25">
      <c r="A4" s="26"/>
      <c r="B4" s="26"/>
      <c r="C4" s="651" t="s">
        <v>17</v>
      </c>
      <c r="D4" s="651"/>
      <c r="E4" s="651"/>
      <c r="F4" s="651"/>
      <c r="G4" s="651"/>
    </row>
    <row r="5" spans="1:10" ht="15" x14ac:dyDescent="0.25">
      <c r="A5" s="26"/>
      <c r="G5" s="26"/>
    </row>
    <row r="6" spans="1:10" ht="15" x14ac:dyDescent="0.25">
      <c r="B6" s="26"/>
      <c r="C6" s="651" t="s">
        <v>206</v>
      </c>
      <c r="D6" s="651"/>
      <c r="E6" s="651"/>
      <c r="F6" s="651"/>
      <c r="G6" s="651"/>
    </row>
    <row r="7" spans="1:10" x14ac:dyDescent="0.2">
      <c r="D7" s="27"/>
      <c r="E7" s="422">
        <v>2016</v>
      </c>
    </row>
    <row r="8" spans="1:10" ht="13.5" thickBot="1" x14ac:dyDescent="0.25">
      <c r="J8" s="288" t="s">
        <v>207</v>
      </c>
    </row>
    <row r="9" spans="1:10" ht="15.75" customHeight="1" x14ac:dyDescent="0.2">
      <c r="A9" s="161"/>
      <c r="B9" s="29"/>
      <c r="C9" s="161"/>
      <c r="D9" s="29"/>
      <c r="E9" s="29"/>
      <c r="F9" s="29"/>
      <c r="G9" s="426"/>
      <c r="H9" s="160"/>
      <c r="I9" s="165"/>
      <c r="J9" s="159"/>
    </row>
    <row r="10" spans="1:10" ht="15" customHeight="1" thickBot="1" x14ac:dyDescent="0.25">
      <c r="A10" s="110" t="s">
        <v>22</v>
      </c>
      <c r="B10" s="32" t="s">
        <v>23</v>
      </c>
      <c r="C10" s="110"/>
      <c r="D10" s="32" t="s">
        <v>24</v>
      </c>
      <c r="E10" s="32"/>
      <c r="F10" s="16"/>
      <c r="G10" s="325" t="s">
        <v>19</v>
      </c>
      <c r="H10" s="33" t="s">
        <v>232</v>
      </c>
      <c r="I10" s="216"/>
      <c r="J10" s="158"/>
    </row>
    <row r="11" spans="1:10" ht="14.25" customHeight="1" x14ac:dyDescent="0.2">
      <c r="A11" s="7" t="s">
        <v>25</v>
      </c>
      <c r="B11" s="8"/>
      <c r="C11" s="7" t="s">
        <v>26</v>
      </c>
      <c r="D11" s="8"/>
      <c r="E11" s="8"/>
      <c r="F11" s="8"/>
      <c r="G11" s="157"/>
      <c r="H11" s="156"/>
      <c r="I11" s="217"/>
      <c r="J11" s="155"/>
    </row>
    <row r="12" spans="1:10" x14ac:dyDescent="0.2">
      <c r="A12" s="60"/>
      <c r="B12" s="208" t="s">
        <v>67</v>
      </c>
      <c r="C12" s="56" t="s">
        <v>221</v>
      </c>
      <c r="D12" s="57"/>
      <c r="E12" s="57"/>
      <c r="F12" s="3"/>
      <c r="G12" s="203">
        <f>G13+G14</f>
        <v>102000</v>
      </c>
      <c r="H12" s="319">
        <v>102000</v>
      </c>
      <c r="I12" s="80"/>
      <c r="J12" s="44"/>
    </row>
    <row r="13" spans="1:10" x14ac:dyDescent="0.2">
      <c r="A13" s="60"/>
      <c r="B13" s="208"/>
      <c r="C13" s="60" t="s">
        <v>106</v>
      </c>
      <c r="D13" s="3"/>
      <c r="E13" s="3"/>
      <c r="F13" s="3"/>
      <c r="G13" s="204">
        <v>2000</v>
      </c>
      <c r="H13" s="316">
        <v>2000</v>
      </c>
      <c r="I13" s="80"/>
      <c r="J13" s="44"/>
    </row>
    <row r="14" spans="1:10" x14ac:dyDescent="0.2">
      <c r="A14" s="60"/>
      <c r="B14" s="208"/>
      <c r="C14" s="60" t="s">
        <v>222</v>
      </c>
      <c r="D14" s="3"/>
      <c r="E14" s="3"/>
      <c r="F14" s="3"/>
      <c r="G14" s="204">
        <v>100000</v>
      </c>
      <c r="H14" s="316">
        <v>100000</v>
      </c>
      <c r="I14" s="80"/>
      <c r="J14" s="44"/>
    </row>
    <row r="15" spans="1:10" x14ac:dyDescent="0.2">
      <c r="A15" s="60"/>
      <c r="B15" s="208"/>
      <c r="C15" s="63"/>
      <c r="D15" s="3"/>
      <c r="E15" s="3"/>
      <c r="F15" s="3"/>
      <c r="G15" s="204"/>
      <c r="H15" s="316"/>
      <c r="I15" s="80"/>
      <c r="J15" s="44"/>
    </row>
    <row r="16" spans="1:10" x14ac:dyDescent="0.2">
      <c r="A16" s="60"/>
      <c r="B16" s="208" t="s">
        <v>62</v>
      </c>
      <c r="C16" s="56" t="s">
        <v>43</v>
      </c>
      <c r="D16" s="57"/>
      <c r="E16" s="3"/>
      <c r="F16" s="3"/>
      <c r="G16" s="203">
        <f>G17+G18</f>
        <v>100000</v>
      </c>
      <c r="H16" s="319">
        <v>100000</v>
      </c>
      <c r="I16" s="80"/>
      <c r="J16" s="44"/>
    </row>
    <row r="17" spans="1:10" x14ac:dyDescent="0.2">
      <c r="A17" s="60"/>
      <c r="B17" s="208"/>
      <c r="C17" s="60" t="s">
        <v>218</v>
      </c>
      <c r="D17" s="3"/>
      <c r="E17" s="3"/>
      <c r="F17" s="3"/>
      <c r="G17" s="204">
        <v>20000</v>
      </c>
      <c r="H17" s="316">
        <v>20000</v>
      </c>
      <c r="I17" s="80"/>
      <c r="J17" s="44"/>
    </row>
    <row r="18" spans="1:10" x14ac:dyDescent="0.2">
      <c r="A18" s="60"/>
      <c r="B18" s="208"/>
      <c r="C18" s="60" t="s">
        <v>219</v>
      </c>
      <c r="D18" s="3"/>
      <c r="E18" s="3"/>
      <c r="F18" s="3"/>
      <c r="G18" s="204">
        <v>80000</v>
      </c>
      <c r="H18" s="316">
        <v>80000</v>
      </c>
      <c r="I18" s="80"/>
      <c r="J18" s="44"/>
    </row>
    <row r="19" spans="1:10" x14ac:dyDescent="0.2">
      <c r="A19" s="60"/>
      <c r="B19" s="208"/>
      <c r="C19" s="60"/>
      <c r="D19" s="3"/>
      <c r="E19" s="3"/>
      <c r="F19" s="3"/>
      <c r="G19" s="204"/>
      <c r="H19" s="316"/>
      <c r="I19" s="80"/>
      <c r="J19" s="44"/>
    </row>
    <row r="20" spans="1:10" x14ac:dyDescent="0.2">
      <c r="A20" s="60"/>
      <c r="B20" s="208" t="s">
        <v>64</v>
      </c>
      <c r="C20" s="67" t="s">
        <v>243</v>
      </c>
      <c r="D20" s="3"/>
      <c r="E20" s="3"/>
      <c r="F20" s="3"/>
      <c r="G20" s="210">
        <v>3600000</v>
      </c>
      <c r="H20" s="319">
        <v>0</v>
      </c>
      <c r="I20" s="80"/>
      <c r="J20" s="44"/>
    </row>
    <row r="21" spans="1:10" x14ac:dyDescent="0.2">
      <c r="A21" s="60"/>
      <c r="B21" s="208"/>
      <c r="C21" s="60" t="s">
        <v>109</v>
      </c>
      <c r="D21" s="3"/>
      <c r="E21" s="3"/>
      <c r="F21" s="3"/>
      <c r="G21" s="204">
        <v>3600000</v>
      </c>
      <c r="H21" s="316">
        <v>0</v>
      </c>
      <c r="I21" s="80"/>
      <c r="J21" s="44"/>
    </row>
    <row r="22" spans="1:10" x14ac:dyDescent="0.2">
      <c r="A22" s="60"/>
      <c r="B22" s="208"/>
      <c r="C22" s="60"/>
      <c r="D22" s="3"/>
      <c r="E22" s="3"/>
      <c r="F22" s="3"/>
      <c r="G22" s="204"/>
      <c r="H22" s="316"/>
      <c r="I22" s="80"/>
      <c r="J22" s="44"/>
    </row>
    <row r="23" spans="1:10" x14ac:dyDescent="0.2">
      <c r="A23" s="60"/>
      <c r="B23" s="208" t="s">
        <v>237</v>
      </c>
      <c r="C23" s="67" t="s">
        <v>242</v>
      </c>
      <c r="D23" s="3"/>
      <c r="E23" s="3"/>
      <c r="F23" s="3"/>
      <c r="G23" s="204"/>
      <c r="H23" s="319">
        <v>3600000</v>
      </c>
      <c r="I23" s="80"/>
      <c r="J23" s="44"/>
    </row>
    <row r="24" spans="1:10" x14ac:dyDescent="0.2">
      <c r="A24" s="60"/>
      <c r="B24" s="208"/>
      <c r="C24" s="60" t="s">
        <v>109</v>
      </c>
      <c r="D24" s="3"/>
      <c r="E24" s="3"/>
      <c r="F24" s="3"/>
      <c r="G24" s="204"/>
      <c r="H24" s="316">
        <v>3600000</v>
      </c>
      <c r="I24" s="80"/>
      <c r="J24" s="44"/>
    </row>
    <row r="25" spans="1:10" x14ac:dyDescent="0.2">
      <c r="A25" s="60"/>
      <c r="B25" s="208"/>
      <c r="C25" s="60"/>
      <c r="D25" s="3"/>
      <c r="E25" s="3"/>
      <c r="F25" s="3"/>
      <c r="G25" s="204"/>
      <c r="H25" s="316"/>
      <c r="I25" s="80"/>
      <c r="J25" s="44"/>
    </row>
    <row r="26" spans="1:10" x14ac:dyDescent="0.2">
      <c r="A26" s="60"/>
      <c r="B26" s="208" t="s">
        <v>69</v>
      </c>
      <c r="C26" s="67" t="s">
        <v>107</v>
      </c>
      <c r="D26" s="3"/>
      <c r="E26" s="3"/>
      <c r="F26" s="3"/>
      <c r="G26" s="210">
        <v>950000</v>
      </c>
      <c r="H26" s="319">
        <f>SUM(H27:H29)</f>
        <v>1345543</v>
      </c>
      <c r="I26" s="80"/>
      <c r="J26" s="44"/>
    </row>
    <row r="27" spans="1:10" x14ac:dyDescent="0.2">
      <c r="A27" s="60"/>
      <c r="B27" s="208"/>
      <c r="C27" s="60" t="s">
        <v>108</v>
      </c>
      <c r="D27" s="3"/>
      <c r="E27" s="3"/>
      <c r="F27" s="3"/>
      <c r="G27" s="204">
        <v>450000</v>
      </c>
      <c r="H27" s="316">
        <v>730543</v>
      </c>
      <c r="I27" s="80"/>
      <c r="J27" s="44"/>
    </row>
    <row r="28" spans="1:10" x14ac:dyDescent="0.2">
      <c r="A28" s="60"/>
      <c r="B28" s="208"/>
      <c r="C28" s="60" t="s">
        <v>222</v>
      </c>
      <c r="D28" s="3"/>
      <c r="E28" s="3"/>
      <c r="F28" s="3"/>
      <c r="G28" s="204">
        <v>500000</v>
      </c>
      <c r="H28" s="316">
        <v>500000</v>
      </c>
      <c r="I28" s="80"/>
      <c r="J28" s="44"/>
    </row>
    <row r="29" spans="1:10" x14ac:dyDescent="0.2">
      <c r="A29" s="60"/>
      <c r="B29" s="208"/>
      <c r="C29" s="60" t="s">
        <v>240</v>
      </c>
      <c r="D29" s="3"/>
      <c r="E29" s="3"/>
      <c r="F29" s="3"/>
      <c r="G29" s="204"/>
      <c r="H29" s="316">
        <v>115000</v>
      </c>
      <c r="I29" s="80"/>
      <c r="J29" s="44"/>
    </row>
    <row r="30" spans="1:10" x14ac:dyDescent="0.2">
      <c r="A30" s="60"/>
      <c r="B30" s="208"/>
      <c r="C30" s="67"/>
      <c r="D30" s="3"/>
      <c r="E30" s="3"/>
      <c r="F30" s="3"/>
      <c r="G30" s="204"/>
      <c r="H30" s="316"/>
      <c r="I30" s="80"/>
      <c r="J30" s="44"/>
    </row>
    <row r="31" spans="1:10" x14ac:dyDescent="0.2">
      <c r="A31" s="60"/>
      <c r="B31" s="208" t="s">
        <v>63</v>
      </c>
      <c r="C31" s="67" t="s">
        <v>110</v>
      </c>
      <c r="D31" s="3"/>
      <c r="E31" s="3"/>
      <c r="F31" s="3"/>
      <c r="G31" s="210">
        <v>10000</v>
      </c>
      <c r="H31" s="319">
        <v>10000</v>
      </c>
      <c r="I31" s="80"/>
      <c r="J31" s="44"/>
    </row>
    <row r="32" spans="1:10" x14ac:dyDescent="0.2">
      <c r="A32" s="60"/>
      <c r="B32" s="208"/>
      <c r="C32" s="184" t="s">
        <v>111</v>
      </c>
      <c r="D32" s="3"/>
      <c r="E32" s="3"/>
      <c r="F32" s="3"/>
      <c r="G32" s="204">
        <v>10000</v>
      </c>
      <c r="H32" s="316">
        <v>10000</v>
      </c>
      <c r="I32" s="80"/>
      <c r="J32" s="44"/>
    </row>
    <row r="33" spans="1:10" x14ac:dyDescent="0.2">
      <c r="A33" s="60"/>
      <c r="B33" s="208"/>
      <c r="C33" s="60"/>
      <c r="D33" s="3"/>
      <c r="E33" s="3"/>
      <c r="F33" s="3"/>
      <c r="G33" s="204"/>
      <c r="H33" s="316"/>
      <c r="I33" s="80"/>
      <c r="J33" s="44"/>
    </row>
    <row r="34" spans="1:10" x14ac:dyDescent="0.2">
      <c r="A34" s="60"/>
      <c r="B34" s="208">
        <v>107051</v>
      </c>
      <c r="C34" s="56" t="s">
        <v>42</v>
      </c>
      <c r="D34" s="57"/>
      <c r="E34" s="57"/>
      <c r="F34" s="3"/>
      <c r="G34" s="203">
        <v>1190000</v>
      </c>
      <c r="H34" s="319">
        <v>1256220</v>
      </c>
      <c r="I34" s="80"/>
      <c r="J34" s="44"/>
    </row>
    <row r="35" spans="1:10" x14ac:dyDescent="0.2">
      <c r="A35" s="60"/>
      <c r="B35" s="208"/>
      <c r="C35" s="60" t="s">
        <v>134</v>
      </c>
      <c r="D35" s="3"/>
      <c r="E35" s="3" t="s">
        <v>57</v>
      </c>
      <c r="F35" s="3"/>
      <c r="G35" s="204">
        <v>1190000</v>
      </c>
      <c r="H35" s="316">
        <v>1256220</v>
      </c>
      <c r="I35" s="80"/>
      <c r="J35" s="44"/>
    </row>
    <row r="36" spans="1:10" x14ac:dyDescent="0.2">
      <c r="A36" s="60"/>
      <c r="B36" s="208"/>
      <c r="C36" s="60"/>
      <c r="D36" s="3"/>
      <c r="E36" s="3"/>
      <c r="F36" s="3"/>
      <c r="G36" s="204"/>
      <c r="H36" s="316"/>
      <c r="I36" s="80"/>
      <c r="J36" s="44"/>
    </row>
    <row r="37" spans="1:10" x14ac:dyDescent="0.2">
      <c r="A37" s="60"/>
      <c r="B37" s="208" t="s">
        <v>74</v>
      </c>
      <c r="C37" s="67" t="s">
        <v>205</v>
      </c>
      <c r="D37" s="3"/>
      <c r="E37" s="3"/>
      <c r="F37" s="3"/>
      <c r="G37" s="204"/>
      <c r="H37" s="319">
        <v>100000</v>
      </c>
      <c r="I37" s="80"/>
      <c r="J37" s="44"/>
    </row>
    <row r="38" spans="1:10" x14ac:dyDescent="0.2">
      <c r="A38" s="60"/>
      <c r="B38" s="209"/>
      <c r="C38" s="60" t="s">
        <v>241</v>
      </c>
      <c r="D38" s="3"/>
      <c r="E38" s="3"/>
      <c r="F38" s="3"/>
      <c r="G38" s="204"/>
      <c r="H38" s="316">
        <v>100000</v>
      </c>
      <c r="I38" s="80"/>
      <c r="J38" s="44"/>
    </row>
    <row r="39" spans="1:10" ht="13.5" thickBot="1" x14ac:dyDescent="0.25">
      <c r="A39" s="154"/>
      <c r="B39" s="207"/>
      <c r="C39" s="154"/>
      <c r="D39" s="86"/>
      <c r="E39" s="86"/>
      <c r="F39" s="86"/>
      <c r="G39" s="205"/>
      <c r="H39" s="452"/>
      <c r="I39" s="218"/>
      <c r="J39" s="153"/>
    </row>
    <row r="40" spans="1:10" ht="13.5" thickBot="1" x14ac:dyDescent="0.25">
      <c r="A40" s="13"/>
      <c r="B40" s="25"/>
      <c r="C40" s="18" t="s">
        <v>112</v>
      </c>
      <c r="D40" s="22"/>
      <c r="E40" s="22"/>
      <c r="F40" s="19"/>
      <c r="G40" s="206">
        <f>G12+G16+G20+G26+G31+G34</f>
        <v>5952000</v>
      </c>
      <c r="H40" s="453">
        <f>H12+H16+H20+H26+H31+H34+H37+H23</f>
        <v>6513763</v>
      </c>
      <c r="I40" s="219"/>
      <c r="J40" s="152"/>
    </row>
  </sheetData>
  <mergeCells count="4">
    <mergeCell ref="C6:G6"/>
    <mergeCell ref="C4:G4"/>
    <mergeCell ref="A2:J2"/>
    <mergeCell ref="A1:J1"/>
  </mergeCells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workbookViewId="0">
      <selection sqref="A1:J1"/>
    </sheetView>
  </sheetViews>
  <sheetFormatPr defaultRowHeight="12.75" x14ac:dyDescent="0.2"/>
  <cols>
    <col min="1" max="1" width="4.5703125" customWidth="1"/>
    <col min="2" max="2" width="8" customWidth="1"/>
    <col min="3" max="3" width="5.7109375" customWidth="1"/>
    <col min="6" max="6" width="11.85546875" customWidth="1"/>
    <col min="7" max="7" width="10.5703125" customWidth="1"/>
    <col min="8" max="8" width="10.140625" bestFit="1" customWidth="1"/>
    <col min="9" max="10" width="9.28515625" customWidth="1"/>
  </cols>
  <sheetData>
    <row r="1" spans="1:10" x14ac:dyDescent="0.2">
      <c r="A1" s="640" t="s">
        <v>281</v>
      </c>
      <c r="B1" s="640"/>
      <c r="C1" s="640"/>
      <c r="D1" s="640"/>
      <c r="E1" s="640"/>
      <c r="F1" s="640"/>
      <c r="G1" s="640"/>
      <c r="H1" s="640"/>
      <c r="I1" s="640"/>
      <c r="J1" s="640"/>
    </row>
    <row r="2" spans="1:10" ht="15" customHeight="1" x14ac:dyDescent="0.2">
      <c r="A2" s="640" t="s">
        <v>245</v>
      </c>
      <c r="B2" s="640"/>
      <c r="C2" s="640"/>
      <c r="D2" s="640"/>
      <c r="E2" s="640"/>
      <c r="F2" s="640"/>
      <c r="G2" s="640"/>
      <c r="H2" s="640"/>
      <c r="I2" s="640"/>
      <c r="J2" s="640"/>
    </row>
    <row r="3" spans="1:10" ht="15" x14ac:dyDescent="0.25">
      <c r="A3" s="188"/>
      <c r="B3" s="26"/>
      <c r="C3" s="26"/>
      <c r="J3" s="27"/>
    </row>
    <row r="4" spans="1:10" ht="15" x14ac:dyDescent="0.25">
      <c r="A4" s="26"/>
      <c r="B4" s="26"/>
      <c r="C4" s="26"/>
      <c r="D4" s="651" t="s">
        <v>17</v>
      </c>
      <c r="E4" s="651"/>
      <c r="F4" s="651"/>
      <c r="G4" s="651"/>
    </row>
    <row r="5" spans="1:10" ht="15" x14ac:dyDescent="0.25">
      <c r="A5" s="26"/>
      <c r="B5" s="26"/>
      <c r="C5" s="26"/>
      <c r="D5" s="26"/>
      <c r="G5" s="26"/>
    </row>
    <row r="6" spans="1:10" ht="15" x14ac:dyDescent="0.25">
      <c r="A6" s="26"/>
      <c r="B6" s="26"/>
      <c r="C6" s="26"/>
      <c r="D6" s="651" t="s">
        <v>208</v>
      </c>
      <c r="E6" s="651"/>
      <c r="F6" s="651"/>
      <c r="G6" s="651"/>
    </row>
    <row r="7" spans="1:10" x14ac:dyDescent="0.2">
      <c r="D7" s="5"/>
      <c r="E7" s="659">
        <v>2016</v>
      </c>
      <c r="F7" s="659"/>
    </row>
    <row r="8" spans="1:10" ht="13.5" thickBot="1" x14ac:dyDescent="0.25">
      <c r="D8" s="5"/>
      <c r="E8" s="185"/>
      <c r="F8" s="185"/>
      <c r="J8" s="288" t="s">
        <v>207</v>
      </c>
    </row>
    <row r="9" spans="1:10" x14ac:dyDescent="0.2">
      <c r="A9" s="28"/>
      <c r="B9" s="28"/>
      <c r="C9" s="29"/>
      <c r="D9" s="29"/>
      <c r="E9" s="29"/>
      <c r="F9" s="29"/>
      <c r="G9" s="426"/>
      <c r="H9" s="30"/>
      <c r="I9" s="30"/>
      <c r="J9" s="50"/>
    </row>
    <row r="10" spans="1:10" ht="13.5" thickBot="1" x14ac:dyDescent="0.25">
      <c r="A10" s="31" t="s">
        <v>22</v>
      </c>
      <c r="B10" s="31" t="s">
        <v>23</v>
      </c>
      <c r="C10" s="32"/>
      <c r="D10" s="32" t="s">
        <v>24</v>
      </c>
      <c r="E10" s="32"/>
      <c r="F10" s="16"/>
      <c r="G10" s="325" t="s">
        <v>19</v>
      </c>
      <c r="H10" s="458" t="s">
        <v>232</v>
      </c>
      <c r="I10" s="33"/>
      <c r="J10" s="51"/>
    </row>
    <row r="11" spans="1:10" x14ac:dyDescent="0.2">
      <c r="A11" s="34" t="s">
        <v>25</v>
      </c>
      <c r="B11" s="34"/>
      <c r="C11" s="8" t="s">
        <v>26</v>
      </c>
      <c r="D11" s="8"/>
      <c r="E11" s="8"/>
      <c r="F11" s="35"/>
      <c r="G11" s="36"/>
      <c r="H11" s="37"/>
      <c r="I11" s="220"/>
      <c r="J11" s="38"/>
    </row>
    <row r="12" spans="1:10" x14ac:dyDescent="0.2">
      <c r="A12" s="423"/>
      <c r="B12" s="423"/>
      <c r="C12" s="10"/>
      <c r="D12" s="10"/>
      <c r="E12" s="10"/>
      <c r="F12" s="424"/>
      <c r="G12" s="425"/>
      <c r="H12" s="53"/>
      <c r="I12" s="1"/>
      <c r="J12" s="54"/>
    </row>
    <row r="13" spans="1:10" x14ac:dyDescent="0.2">
      <c r="A13" s="11"/>
      <c r="B13" s="224">
        <v>900020</v>
      </c>
      <c r="C13" s="57" t="s">
        <v>65</v>
      </c>
      <c r="D13" s="39"/>
      <c r="E13" s="39"/>
      <c r="F13" s="40"/>
      <c r="G13" s="214">
        <f>SUM(G15:G19)</f>
        <v>5915000</v>
      </c>
      <c r="H13" s="454">
        <f>SUM(H15:H21)</f>
        <v>6330516</v>
      </c>
      <c r="I13" s="148"/>
      <c r="J13" s="151"/>
    </row>
    <row r="14" spans="1:10" x14ac:dyDescent="0.2">
      <c r="A14" s="11"/>
      <c r="B14" s="11"/>
      <c r="C14" s="3"/>
      <c r="D14" s="3"/>
      <c r="E14" s="3"/>
      <c r="F14" s="41"/>
      <c r="G14" s="204"/>
      <c r="H14" s="316"/>
      <c r="I14" s="80"/>
      <c r="J14" s="44"/>
    </row>
    <row r="15" spans="1:10" x14ac:dyDescent="0.2">
      <c r="A15" s="11"/>
      <c r="B15" s="11"/>
      <c r="C15" s="3"/>
      <c r="D15" s="3" t="s">
        <v>113</v>
      </c>
      <c r="E15" s="3"/>
      <c r="F15" s="41"/>
      <c r="G15" s="202">
        <v>3450000</v>
      </c>
      <c r="H15" s="416">
        <v>3644421</v>
      </c>
      <c r="I15" s="80"/>
      <c r="J15" s="44"/>
    </row>
    <row r="16" spans="1:10" x14ac:dyDescent="0.2">
      <c r="A16" s="11"/>
      <c r="B16" s="11"/>
      <c r="C16" s="3"/>
      <c r="D16" s="3" t="s">
        <v>114</v>
      </c>
      <c r="E16" s="3"/>
      <c r="F16" s="41"/>
      <c r="G16" s="202">
        <v>1700000</v>
      </c>
      <c r="H16" s="416">
        <v>1918500</v>
      </c>
      <c r="I16" s="80"/>
      <c r="J16" s="44"/>
    </row>
    <row r="17" spans="1:16" hidden="1" x14ac:dyDescent="0.2">
      <c r="A17" s="11"/>
      <c r="B17" s="11"/>
      <c r="C17" s="3"/>
      <c r="D17" s="9"/>
      <c r="E17" s="9"/>
      <c r="F17" s="41"/>
      <c r="G17" s="202"/>
      <c r="H17" s="416"/>
      <c r="I17" s="80"/>
      <c r="J17" s="44"/>
    </row>
    <row r="18" spans="1:16" x14ac:dyDescent="0.2">
      <c r="A18" s="11"/>
      <c r="B18" s="11"/>
      <c r="C18" s="3"/>
      <c r="D18" s="3" t="s">
        <v>115</v>
      </c>
      <c r="E18" s="3"/>
      <c r="F18" s="41"/>
      <c r="G18" s="202">
        <v>650000</v>
      </c>
      <c r="H18" s="416">
        <v>723017</v>
      </c>
      <c r="I18" s="80"/>
      <c r="J18" s="44"/>
    </row>
    <row r="19" spans="1:16" x14ac:dyDescent="0.2">
      <c r="A19" s="11"/>
      <c r="B19" s="11"/>
      <c r="C19" s="3"/>
      <c r="D19" s="3" t="s">
        <v>116</v>
      </c>
      <c r="E19" s="3"/>
      <c r="F19" s="41"/>
      <c r="G19" s="202">
        <v>115000</v>
      </c>
      <c r="H19" s="416">
        <v>40000</v>
      </c>
      <c r="I19" s="80"/>
      <c r="J19" s="44"/>
    </row>
    <row r="20" spans="1:16" x14ac:dyDescent="0.2">
      <c r="A20" s="11"/>
      <c r="B20" s="11"/>
      <c r="C20" s="3"/>
      <c r="D20" s="3" t="s">
        <v>268</v>
      </c>
      <c r="E20" s="3"/>
      <c r="F20" s="41"/>
      <c r="G20" s="204"/>
      <c r="H20" s="416">
        <v>4578</v>
      </c>
      <c r="I20" s="80"/>
      <c r="J20" s="44"/>
    </row>
    <row r="21" spans="1:16" x14ac:dyDescent="0.2">
      <c r="A21" s="11"/>
      <c r="B21" s="11"/>
      <c r="C21" s="3"/>
      <c r="D21" s="3"/>
      <c r="E21" s="3"/>
      <c r="F21" s="41"/>
      <c r="G21" s="204"/>
      <c r="H21" s="316"/>
      <c r="I21" s="80"/>
      <c r="J21" s="44"/>
    </row>
    <row r="22" spans="1:16" x14ac:dyDescent="0.2">
      <c r="A22" s="11"/>
      <c r="B22" s="11"/>
      <c r="C22" s="3"/>
      <c r="D22" s="3"/>
      <c r="E22" s="3"/>
      <c r="F22" s="41"/>
      <c r="G22" s="204"/>
      <c r="H22" s="316"/>
      <c r="I22" s="80"/>
      <c r="J22" s="44"/>
    </row>
    <row r="23" spans="1:16" x14ac:dyDescent="0.2">
      <c r="A23" s="11"/>
      <c r="B23" s="11"/>
      <c r="C23" s="3"/>
      <c r="D23" s="3"/>
      <c r="E23" s="3"/>
      <c r="F23" s="41"/>
      <c r="G23" s="204"/>
      <c r="H23" s="316"/>
      <c r="I23" s="80"/>
      <c r="J23" s="44"/>
    </row>
    <row r="24" spans="1:16" x14ac:dyDescent="0.2">
      <c r="A24" s="11"/>
      <c r="B24" s="11"/>
      <c r="C24" s="3"/>
      <c r="D24" s="3"/>
      <c r="E24" s="3"/>
      <c r="F24" s="41"/>
      <c r="G24" s="204"/>
      <c r="H24" s="316"/>
      <c r="I24" s="80"/>
      <c r="J24" s="44"/>
    </row>
    <row r="25" spans="1:16" x14ac:dyDescent="0.2">
      <c r="A25" s="11"/>
      <c r="B25" s="11"/>
      <c r="C25" s="3"/>
      <c r="D25" s="3"/>
      <c r="E25" s="3"/>
      <c r="F25" s="41"/>
      <c r="G25" s="204"/>
      <c r="H25" s="316"/>
      <c r="I25" s="80"/>
      <c r="J25" s="44"/>
    </row>
    <row r="26" spans="1:16" ht="13.5" thickBot="1" x14ac:dyDescent="0.25">
      <c r="A26" s="12"/>
      <c r="B26" s="12"/>
      <c r="C26" s="15"/>
      <c r="D26" s="15"/>
      <c r="E26" s="15"/>
      <c r="F26" s="45"/>
      <c r="G26" s="213"/>
      <c r="H26" s="347"/>
      <c r="I26" s="84"/>
      <c r="J26" s="46"/>
    </row>
    <row r="27" spans="1:16" ht="13.5" thickBot="1" x14ac:dyDescent="0.25">
      <c r="A27" s="47"/>
      <c r="B27" s="47"/>
      <c r="C27" s="18" t="s">
        <v>112</v>
      </c>
      <c r="D27" s="22"/>
      <c r="E27" s="22"/>
      <c r="F27" s="19"/>
      <c r="G27" s="227">
        <f>SUM(G15:G19)</f>
        <v>5915000</v>
      </c>
      <c r="H27" s="391">
        <f>H13</f>
        <v>6330516</v>
      </c>
      <c r="I27" s="21"/>
      <c r="J27" s="97"/>
    </row>
    <row r="28" spans="1:16" x14ac:dyDescent="0.2">
      <c r="A28" s="29"/>
      <c r="B28" s="29"/>
      <c r="C28" s="29"/>
      <c r="D28" s="29"/>
      <c r="E28" s="29"/>
      <c r="F28" s="29"/>
      <c r="G28" s="29"/>
      <c r="H28" s="29"/>
      <c r="I28" s="29"/>
      <c r="J28" s="29"/>
    </row>
    <row r="29" spans="1:16" x14ac:dyDescent="0.2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6" x14ac:dyDescent="0.2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6" ht="15" customHeight="1" x14ac:dyDescent="0.2">
      <c r="A31" s="2"/>
      <c r="B31" s="2"/>
      <c r="C31" s="660" t="s">
        <v>209</v>
      </c>
      <c r="D31" s="660"/>
      <c r="E31" s="660"/>
      <c r="F31" s="660"/>
      <c r="G31" s="660"/>
      <c r="H31" s="660"/>
      <c r="I31" s="2"/>
      <c r="J31" s="2"/>
      <c r="P31" s="545"/>
    </row>
    <row r="32" spans="1:16" ht="15" x14ac:dyDescent="0.25">
      <c r="A32" s="2"/>
      <c r="E32" s="659">
        <v>2016</v>
      </c>
      <c r="F32" s="659"/>
      <c r="G32" s="48"/>
      <c r="H32" s="2"/>
      <c r="I32" s="2"/>
      <c r="J32" s="2"/>
    </row>
    <row r="33" spans="1:10" ht="13.5" thickBot="1" x14ac:dyDescent="0.25">
      <c r="A33" s="16"/>
      <c r="B33" s="2"/>
      <c r="C33" s="2"/>
      <c r="D33" s="49"/>
      <c r="E33" s="2"/>
      <c r="F33" s="2"/>
      <c r="G33" s="2"/>
      <c r="H33" s="49"/>
      <c r="I33" s="49"/>
      <c r="J33" s="180" t="s">
        <v>207</v>
      </c>
    </row>
    <row r="34" spans="1:10" x14ac:dyDescent="0.2">
      <c r="A34" s="28"/>
      <c r="B34" s="28"/>
      <c r="C34" s="29"/>
      <c r="D34" s="29"/>
      <c r="E34" s="29"/>
      <c r="F34" s="29"/>
      <c r="G34" s="426"/>
      <c r="H34" s="30"/>
      <c r="I34" s="221"/>
      <c r="J34" s="50"/>
    </row>
    <row r="35" spans="1:10" ht="13.5" thickBot="1" x14ac:dyDescent="0.25">
      <c r="A35" s="31" t="s">
        <v>22</v>
      </c>
      <c r="B35" s="31" t="s">
        <v>23</v>
      </c>
      <c r="C35" s="32"/>
      <c r="D35" s="32" t="s">
        <v>24</v>
      </c>
      <c r="E35" s="32"/>
      <c r="F35" s="32"/>
      <c r="G35" s="263" t="s">
        <v>19</v>
      </c>
      <c r="H35" s="458" t="s">
        <v>232</v>
      </c>
      <c r="I35" s="222"/>
      <c r="J35" s="51"/>
    </row>
    <row r="36" spans="1:10" x14ac:dyDescent="0.2">
      <c r="A36" s="34" t="s">
        <v>25</v>
      </c>
      <c r="B36" s="34"/>
      <c r="C36" s="7" t="s">
        <v>26</v>
      </c>
      <c r="D36" s="8"/>
      <c r="E36" s="52"/>
      <c r="F36" s="23"/>
      <c r="G36" s="36"/>
      <c r="H36" s="37"/>
      <c r="I36" s="220"/>
      <c r="J36" s="38"/>
    </row>
    <row r="37" spans="1:10" hidden="1" x14ac:dyDescent="0.2">
      <c r="A37" s="11"/>
      <c r="B37" s="55"/>
      <c r="C37" s="56"/>
      <c r="D37" s="57"/>
      <c r="E37" s="57"/>
      <c r="F37" s="58"/>
      <c r="G37" s="59"/>
      <c r="H37" s="79"/>
      <c r="I37" s="83"/>
      <c r="J37" s="78"/>
    </row>
    <row r="38" spans="1:10" hidden="1" x14ac:dyDescent="0.2">
      <c r="A38" s="11"/>
      <c r="B38" s="11"/>
      <c r="C38" s="61"/>
      <c r="D38" s="3"/>
      <c r="E38" s="3"/>
      <c r="F38" s="41"/>
      <c r="G38" s="42"/>
      <c r="H38" s="43"/>
      <c r="I38" s="80"/>
      <c r="J38" s="44"/>
    </row>
    <row r="39" spans="1:10" hidden="1" x14ac:dyDescent="0.2">
      <c r="A39" s="11"/>
      <c r="B39" s="11"/>
      <c r="C39" s="60"/>
      <c r="D39" s="3"/>
      <c r="E39" s="3"/>
      <c r="F39" s="41"/>
      <c r="G39" s="42"/>
      <c r="H39" s="43"/>
      <c r="I39" s="80"/>
      <c r="J39" s="44"/>
    </row>
    <row r="40" spans="1:10" hidden="1" x14ac:dyDescent="0.2">
      <c r="A40" s="11"/>
      <c r="B40" s="11"/>
      <c r="C40" s="61"/>
      <c r="D40" s="17"/>
      <c r="E40" s="17"/>
      <c r="F40" s="62"/>
      <c r="G40" s="42"/>
      <c r="H40" s="43"/>
      <c r="I40" s="80"/>
      <c r="J40" s="44"/>
    </row>
    <row r="41" spans="1:10" x14ac:dyDescent="0.2">
      <c r="A41" s="11"/>
      <c r="B41" s="11"/>
      <c r="C41" s="61"/>
      <c r="D41" s="17"/>
      <c r="E41" s="17"/>
      <c r="F41" s="62"/>
      <c r="G41" s="42"/>
      <c r="H41" s="43"/>
      <c r="I41" s="80"/>
      <c r="J41" s="44"/>
    </row>
    <row r="42" spans="1:10" x14ac:dyDescent="0.2">
      <c r="A42" s="11"/>
      <c r="B42" s="225" t="s">
        <v>64</v>
      </c>
      <c r="C42" s="67" t="s">
        <v>244</v>
      </c>
      <c r="D42" s="65"/>
      <c r="E42" s="65"/>
      <c r="F42" s="66"/>
      <c r="G42" s="228">
        <v>26624885</v>
      </c>
      <c r="H42" s="435">
        <v>0</v>
      </c>
      <c r="I42" s="80"/>
      <c r="J42" s="44"/>
    </row>
    <row r="43" spans="1:10" x14ac:dyDescent="0.2">
      <c r="A43" s="11"/>
      <c r="B43" s="64"/>
      <c r="C43" s="63"/>
      <c r="D43" s="65"/>
      <c r="E43" s="65"/>
      <c r="F43" s="66"/>
      <c r="G43" s="202"/>
      <c r="H43" s="413"/>
      <c r="I43" s="81"/>
      <c r="J43" s="140"/>
    </row>
    <row r="44" spans="1:10" x14ac:dyDescent="0.2">
      <c r="A44" s="11"/>
      <c r="B44" s="455" t="s">
        <v>237</v>
      </c>
      <c r="C44" s="456" t="s">
        <v>242</v>
      </c>
      <c r="D44" s="3"/>
      <c r="E44" s="3"/>
      <c r="F44" s="41"/>
      <c r="G44" s="202"/>
      <c r="H44" s="435">
        <v>26624885</v>
      </c>
      <c r="I44" s="80"/>
      <c r="J44" s="44"/>
    </row>
    <row r="45" spans="1:10" x14ac:dyDescent="0.2">
      <c r="A45" s="11"/>
      <c r="B45" s="64"/>
      <c r="C45" s="184"/>
      <c r="D45" s="65"/>
      <c r="E45" s="65"/>
      <c r="F45" s="66"/>
      <c r="G45" s="202"/>
      <c r="H45" s="413"/>
      <c r="I45" s="81"/>
      <c r="J45" s="140"/>
    </row>
    <row r="46" spans="1:10" x14ac:dyDescent="0.2">
      <c r="A46" s="11"/>
      <c r="B46" s="455" t="s">
        <v>69</v>
      </c>
      <c r="C46" s="67" t="s">
        <v>246</v>
      </c>
      <c r="D46" s="3"/>
      <c r="E46" s="3"/>
      <c r="F46" s="41"/>
      <c r="G46" s="202"/>
      <c r="H46" s="435">
        <f>SUM(H47:H48)</f>
        <v>1297500</v>
      </c>
      <c r="I46" s="80"/>
      <c r="J46" s="44"/>
    </row>
    <row r="47" spans="1:10" x14ac:dyDescent="0.2">
      <c r="A47" s="11"/>
      <c r="B47" s="55"/>
      <c r="C47" s="184" t="s">
        <v>247</v>
      </c>
      <c r="D47" s="57"/>
      <c r="E47" s="57"/>
      <c r="F47" s="58"/>
      <c r="G47" s="228"/>
      <c r="H47" s="416">
        <v>913547</v>
      </c>
      <c r="I47" s="83"/>
      <c r="J47" s="78"/>
    </row>
    <row r="48" spans="1:10" x14ac:dyDescent="0.2">
      <c r="A48" s="11"/>
      <c r="B48" s="11"/>
      <c r="C48" s="63" t="s">
        <v>248</v>
      </c>
      <c r="D48" s="3"/>
      <c r="E48" s="3"/>
      <c r="F48" s="41"/>
      <c r="G48" s="202"/>
      <c r="H48" s="416">
        <v>383953</v>
      </c>
      <c r="I48" s="80"/>
      <c r="J48" s="44"/>
    </row>
    <row r="49" spans="1:10" x14ac:dyDescent="0.2">
      <c r="A49" s="11"/>
      <c r="B49" s="455"/>
      <c r="C49" s="186"/>
      <c r="D49" s="82"/>
      <c r="E49" s="3"/>
      <c r="F49" s="41"/>
      <c r="G49" s="228"/>
      <c r="H49" s="416"/>
      <c r="I49" s="80"/>
      <c r="J49" s="44"/>
    </row>
    <row r="50" spans="1:10" x14ac:dyDescent="0.2">
      <c r="A50" s="11"/>
      <c r="B50" s="224">
        <v>104051</v>
      </c>
      <c r="C50" s="67" t="s">
        <v>275</v>
      </c>
      <c r="D50" s="120"/>
      <c r="E50" s="65"/>
      <c r="F50" s="66"/>
      <c r="G50" s="202"/>
      <c r="H50" s="435">
        <v>301200</v>
      </c>
      <c r="I50" s="80"/>
      <c r="J50" s="142"/>
    </row>
    <row r="51" spans="1:10" x14ac:dyDescent="0.2">
      <c r="A51" s="11"/>
      <c r="B51" s="11"/>
      <c r="C51" s="60"/>
      <c r="D51" s="3"/>
      <c r="E51" s="3"/>
      <c r="F51" s="41"/>
      <c r="G51" s="202"/>
      <c r="H51" s="416"/>
      <c r="I51" s="80"/>
      <c r="J51" s="44"/>
    </row>
    <row r="52" spans="1:10" x14ac:dyDescent="0.2">
      <c r="A52" s="11"/>
      <c r="B52" s="68"/>
      <c r="C52" s="231"/>
      <c r="D52" s="232"/>
      <c r="E52" s="232"/>
      <c r="F52" s="233"/>
      <c r="G52" s="226"/>
      <c r="H52" s="413"/>
      <c r="I52" s="223"/>
      <c r="J52" s="195"/>
    </row>
    <row r="53" spans="1:10" ht="13.5" thickBot="1" x14ac:dyDescent="0.25">
      <c r="A53" s="12"/>
      <c r="B53" s="12"/>
      <c r="C53" s="2"/>
      <c r="D53" s="2"/>
      <c r="E53" s="2"/>
      <c r="F53" s="69"/>
      <c r="G53" s="229"/>
      <c r="H53" s="457"/>
      <c r="I53" s="218"/>
      <c r="J53" s="153"/>
    </row>
    <row r="54" spans="1:10" ht="13.5" thickBot="1" x14ac:dyDescent="0.25">
      <c r="A54" s="47"/>
      <c r="B54" s="47"/>
      <c r="C54" s="18" t="s">
        <v>112</v>
      </c>
      <c r="D54" s="22"/>
      <c r="E54" s="22"/>
      <c r="F54" s="19"/>
      <c r="G54" s="230">
        <f>SUM(G42:G42)</f>
        <v>26624885</v>
      </c>
      <c r="H54" s="230">
        <f>H42+H44+H46+H50</f>
        <v>28223585</v>
      </c>
      <c r="I54" s="18"/>
      <c r="J54" s="70"/>
    </row>
  </sheetData>
  <mergeCells count="7">
    <mergeCell ref="A1:J1"/>
    <mergeCell ref="E32:F32"/>
    <mergeCell ref="A2:J2"/>
    <mergeCell ref="D4:G4"/>
    <mergeCell ref="D6:G6"/>
    <mergeCell ref="E7:F7"/>
    <mergeCell ref="C31:H31"/>
  </mergeCells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workbookViewId="0">
      <selection sqref="A1:G1"/>
    </sheetView>
  </sheetViews>
  <sheetFormatPr defaultRowHeight="12.75" x14ac:dyDescent="0.2"/>
  <cols>
    <col min="1" max="1" width="7.85546875" style="547" customWidth="1"/>
    <col min="2" max="2" width="6.140625" style="547" customWidth="1"/>
    <col min="3" max="4" width="9.140625" style="547"/>
    <col min="5" max="5" width="15.5703125" style="547" customWidth="1"/>
    <col min="6" max="7" width="14.7109375" style="547" customWidth="1"/>
    <col min="8" max="8" width="9.28515625" style="547" bestFit="1" customWidth="1"/>
    <col min="9" max="16384" width="9.140625" style="547"/>
  </cols>
  <sheetData>
    <row r="1" spans="1:8" x14ac:dyDescent="0.2">
      <c r="A1" s="661" t="s">
        <v>282</v>
      </c>
      <c r="B1" s="661"/>
      <c r="C1" s="661"/>
      <c r="D1" s="661"/>
      <c r="E1" s="661"/>
      <c r="F1" s="661"/>
      <c r="G1" s="661"/>
    </row>
    <row r="2" spans="1:8" x14ac:dyDescent="0.2">
      <c r="A2" s="661" t="s">
        <v>252</v>
      </c>
      <c r="B2" s="661"/>
      <c r="C2" s="661"/>
      <c r="D2" s="661"/>
      <c r="E2" s="661"/>
      <c r="F2" s="661"/>
      <c r="G2" s="661"/>
      <c r="H2" s="548"/>
    </row>
    <row r="3" spans="1:8" x14ac:dyDescent="0.2">
      <c r="A3" s="548"/>
      <c r="B3" s="548"/>
      <c r="D3" s="548"/>
      <c r="E3" s="548"/>
      <c r="F3" s="548"/>
      <c r="G3" s="548"/>
      <c r="H3" s="548"/>
    </row>
    <row r="4" spans="1:8" x14ac:dyDescent="0.2">
      <c r="A4" s="549"/>
      <c r="B4" s="549"/>
      <c r="C4" s="549" t="s">
        <v>17</v>
      </c>
      <c r="D4" s="548"/>
      <c r="E4" s="548"/>
      <c r="F4" s="548"/>
      <c r="G4" s="548"/>
      <c r="H4" s="548"/>
    </row>
    <row r="5" spans="1:8" ht="13.5" thickBot="1" x14ac:dyDescent="0.25">
      <c r="A5" s="549"/>
      <c r="G5" s="550" t="s">
        <v>207</v>
      </c>
      <c r="H5" s="548"/>
    </row>
    <row r="6" spans="1:8" x14ac:dyDescent="0.2">
      <c r="A6" s="551"/>
      <c r="B6" s="552" t="s">
        <v>27</v>
      </c>
      <c r="C6" s="552"/>
      <c r="D6" s="552"/>
      <c r="E6" s="552"/>
      <c r="F6" s="552"/>
      <c r="G6" s="553"/>
      <c r="H6" s="548"/>
    </row>
    <row r="7" spans="1:8" ht="13.5" thickBot="1" x14ac:dyDescent="0.25">
      <c r="A7" s="554"/>
      <c r="B7" s="548"/>
      <c r="C7" s="555"/>
      <c r="D7" s="556">
        <v>2016</v>
      </c>
      <c r="E7" s="548"/>
      <c r="F7" s="548"/>
      <c r="G7" s="557"/>
      <c r="H7" s="548"/>
    </row>
    <row r="8" spans="1:8" ht="13.5" thickBot="1" x14ac:dyDescent="0.25">
      <c r="A8" s="558" t="s">
        <v>12</v>
      </c>
      <c r="B8" s="559"/>
      <c r="C8" s="560" t="s">
        <v>13</v>
      </c>
      <c r="D8" s="561"/>
      <c r="E8" s="561"/>
      <c r="F8" s="558" t="s">
        <v>14</v>
      </c>
      <c r="G8" s="558" t="s">
        <v>15</v>
      </c>
      <c r="H8" s="556"/>
    </row>
    <row r="9" spans="1:8" ht="15" customHeight="1" thickBot="1" x14ac:dyDescent="0.25">
      <c r="A9" s="562" t="s">
        <v>22</v>
      </c>
      <c r="B9" s="554"/>
      <c r="C9" s="548"/>
      <c r="D9" s="548"/>
      <c r="E9" s="548"/>
      <c r="F9" s="563"/>
      <c r="G9" s="564"/>
      <c r="H9" s="565"/>
    </row>
    <row r="10" spans="1:8" ht="15.75" customHeight="1" thickBot="1" x14ac:dyDescent="0.25">
      <c r="A10" s="566" t="s">
        <v>23</v>
      </c>
      <c r="B10" s="567" t="s">
        <v>24</v>
      </c>
      <c r="C10" s="568"/>
      <c r="D10" s="568"/>
      <c r="E10" s="568"/>
      <c r="F10" s="569" t="s">
        <v>19</v>
      </c>
      <c r="G10" s="569" t="s">
        <v>232</v>
      </c>
      <c r="H10" s="570"/>
    </row>
    <row r="11" spans="1:8" x14ac:dyDescent="0.2">
      <c r="A11" s="571" t="s">
        <v>28</v>
      </c>
      <c r="B11" s="572"/>
      <c r="C11" s="573"/>
      <c r="D11" s="573"/>
      <c r="E11" s="573"/>
      <c r="F11" s="574"/>
      <c r="G11" s="575"/>
      <c r="H11" s="576"/>
    </row>
    <row r="12" spans="1:8" x14ac:dyDescent="0.2">
      <c r="A12" s="577" t="s">
        <v>59</v>
      </c>
      <c r="B12" s="578" t="s">
        <v>48</v>
      </c>
      <c r="C12" s="579"/>
      <c r="D12" s="579"/>
      <c r="E12" s="580"/>
      <c r="F12" s="581">
        <f>F14+F20+F22+F24+F26</f>
        <v>10808523</v>
      </c>
      <c r="G12" s="581">
        <f>G14+G20+G22+G24+G26</f>
        <v>12215083</v>
      </c>
      <c r="H12" s="576"/>
    </row>
    <row r="13" spans="1:8" x14ac:dyDescent="0.2">
      <c r="A13" s="582"/>
      <c r="B13" s="583"/>
      <c r="C13" s="548"/>
      <c r="D13" s="548"/>
      <c r="E13" s="584"/>
      <c r="F13" s="585"/>
      <c r="G13" s="585"/>
      <c r="H13" s="576"/>
    </row>
    <row r="14" spans="1:8" x14ac:dyDescent="0.2">
      <c r="A14" s="582"/>
      <c r="B14" s="586" t="s">
        <v>117</v>
      </c>
      <c r="C14" s="587"/>
      <c r="D14" s="587"/>
      <c r="E14" s="588"/>
      <c r="F14" s="589">
        <f>SUM(F15:F18)</f>
        <v>4280170</v>
      </c>
      <c r="G14" s="589">
        <f>SUM(G15:G18)</f>
        <v>4280170</v>
      </c>
      <c r="H14" s="590"/>
    </row>
    <row r="15" spans="1:8" x14ac:dyDescent="0.2">
      <c r="A15" s="591" t="s">
        <v>29</v>
      </c>
      <c r="B15" s="591"/>
      <c r="C15" s="592" t="s">
        <v>253</v>
      </c>
      <c r="D15" s="592"/>
      <c r="E15" s="593"/>
      <c r="F15" s="594">
        <v>1222040</v>
      </c>
      <c r="G15" s="594">
        <v>1222040</v>
      </c>
      <c r="H15" s="595"/>
    </row>
    <row r="16" spans="1:8" x14ac:dyDescent="0.2">
      <c r="A16" s="582"/>
      <c r="B16" s="591"/>
      <c r="C16" s="592" t="s">
        <v>49</v>
      </c>
      <c r="D16" s="592"/>
      <c r="E16" s="593"/>
      <c r="F16" s="594">
        <v>2688000</v>
      </c>
      <c r="G16" s="594">
        <v>2688000</v>
      </c>
      <c r="H16" s="595"/>
    </row>
    <row r="17" spans="1:8" x14ac:dyDescent="0.2">
      <c r="A17" s="582"/>
      <c r="B17" s="591"/>
      <c r="C17" s="592" t="s">
        <v>223</v>
      </c>
      <c r="D17" s="592"/>
      <c r="E17" s="593"/>
      <c r="F17" s="594">
        <v>100000</v>
      </c>
      <c r="G17" s="594">
        <v>100000</v>
      </c>
      <c r="H17" s="596"/>
    </row>
    <row r="18" spans="1:8" x14ac:dyDescent="0.2">
      <c r="A18" s="582"/>
      <c r="B18" s="591"/>
      <c r="C18" s="592" t="s">
        <v>50</v>
      </c>
      <c r="D18" s="592"/>
      <c r="E18" s="593"/>
      <c r="F18" s="594">
        <v>270130</v>
      </c>
      <c r="G18" s="594">
        <v>270130</v>
      </c>
      <c r="H18" s="576"/>
    </row>
    <row r="19" spans="1:8" x14ac:dyDescent="0.2">
      <c r="A19" s="582"/>
      <c r="B19" s="597"/>
      <c r="C19" s="587"/>
      <c r="D19" s="587"/>
      <c r="E19" s="598"/>
      <c r="F19" s="599"/>
      <c r="G19" s="599"/>
      <c r="H19" s="595"/>
    </row>
    <row r="20" spans="1:8" x14ac:dyDescent="0.2">
      <c r="A20" s="582"/>
      <c r="B20" s="586" t="s">
        <v>58</v>
      </c>
      <c r="C20" s="600"/>
      <c r="D20" s="600"/>
      <c r="E20" s="598"/>
      <c r="F20" s="601">
        <v>5000000</v>
      </c>
      <c r="G20" s="601">
        <v>6406560</v>
      </c>
      <c r="H20" s="595"/>
    </row>
    <row r="21" spans="1:8" x14ac:dyDescent="0.2">
      <c r="A21" s="582"/>
      <c r="B21" s="602"/>
      <c r="C21" s="600"/>
      <c r="D21" s="600"/>
      <c r="E21" s="598"/>
      <c r="F21" s="601"/>
      <c r="G21" s="601"/>
      <c r="H21" s="595"/>
    </row>
    <row r="22" spans="1:8" x14ac:dyDescent="0.2">
      <c r="A22" s="582"/>
      <c r="B22" s="586" t="s">
        <v>118</v>
      </c>
      <c r="C22" s="587"/>
      <c r="D22" s="587"/>
      <c r="E22" s="588"/>
      <c r="F22" s="589">
        <v>96900</v>
      </c>
      <c r="G22" s="589">
        <v>96900</v>
      </c>
      <c r="H22" s="595"/>
    </row>
    <row r="23" spans="1:8" x14ac:dyDescent="0.2">
      <c r="A23" s="582"/>
      <c r="B23" s="591"/>
      <c r="C23" s="603"/>
      <c r="D23" s="603"/>
      <c r="E23" s="580"/>
      <c r="F23" s="589"/>
      <c r="G23" s="589"/>
      <c r="H23" s="595"/>
    </row>
    <row r="24" spans="1:8" x14ac:dyDescent="0.2">
      <c r="A24" s="582"/>
      <c r="B24" s="586" t="s">
        <v>119</v>
      </c>
      <c r="C24" s="587"/>
      <c r="D24" s="587"/>
      <c r="E24" s="588"/>
      <c r="F24" s="589">
        <v>1406561</v>
      </c>
      <c r="G24" s="589">
        <v>1406561</v>
      </c>
      <c r="H24" s="604"/>
    </row>
    <row r="25" spans="1:8" x14ac:dyDescent="0.2">
      <c r="A25" s="582"/>
      <c r="B25" s="586"/>
      <c r="C25" s="587"/>
      <c r="D25" s="587"/>
      <c r="E25" s="588"/>
      <c r="F25" s="589"/>
      <c r="G25" s="589"/>
      <c r="H25" s="604"/>
    </row>
    <row r="26" spans="1:8" x14ac:dyDescent="0.2">
      <c r="A26" s="582"/>
      <c r="B26" s="586" t="s">
        <v>277</v>
      </c>
      <c r="C26" s="587"/>
      <c r="D26" s="587"/>
      <c r="E26" s="588"/>
      <c r="F26" s="589">
        <v>24892</v>
      </c>
      <c r="G26" s="589">
        <v>24892</v>
      </c>
      <c r="H26" s="604"/>
    </row>
    <row r="27" spans="1:8" x14ac:dyDescent="0.2">
      <c r="A27" s="582"/>
      <c r="B27" s="586"/>
      <c r="C27" s="587"/>
      <c r="D27" s="587"/>
      <c r="E27" s="588"/>
      <c r="F27" s="589"/>
      <c r="G27" s="589"/>
      <c r="H27" s="604"/>
    </row>
    <row r="28" spans="1:8" x14ac:dyDescent="0.2">
      <c r="A28" s="582"/>
      <c r="B28" s="586"/>
      <c r="C28" s="587"/>
      <c r="D28" s="587"/>
      <c r="E28" s="588"/>
      <c r="F28" s="589"/>
      <c r="G28" s="589"/>
      <c r="H28" s="604"/>
    </row>
    <row r="29" spans="1:8" x14ac:dyDescent="0.2">
      <c r="A29" s="582"/>
      <c r="B29" s="586"/>
      <c r="C29" s="587"/>
      <c r="D29" s="587"/>
      <c r="E29" s="588"/>
      <c r="F29" s="589"/>
      <c r="G29" s="589"/>
      <c r="H29" s="604"/>
    </row>
    <row r="30" spans="1:8" ht="12.75" customHeight="1" x14ac:dyDescent="0.2">
      <c r="A30" s="605"/>
      <c r="B30" s="606" t="s">
        <v>210</v>
      </c>
      <c r="C30" s="607"/>
      <c r="D30" s="607"/>
      <c r="E30" s="608"/>
      <c r="F30" s="609">
        <v>3061146</v>
      </c>
      <c r="G30" s="609">
        <v>3061146</v>
      </c>
      <c r="H30" s="595"/>
    </row>
    <row r="31" spans="1:8" x14ac:dyDescent="0.2">
      <c r="A31" s="582"/>
      <c r="B31" s="610"/>
      <c r="C31" s="611"/>
      <c r="D31" s="611"/>
      <c r="E31" s="612"/>
      <c r="F31" s="594"/>
      <c r="G31" s="594"/>
      <c r="H31" s="595"/>
    </row>
    <row r="32" spans="1:8" x14ac:dyDescent="0.2">
      <c r="A32" s="582"/>
      <c r="B32" s="613" t="s">
        <v>42</v>
      </c>
      <c r="C32" s="614"/>
      <c r="D32" s="611"/>
      <c r="E32" s="612"/>
      <c r="F32" s="615">
        <v>442880</v>
      </c>
      <c r="G32" s="615">
        <v>442880</v>
      </c>
      <c r="H32" s="595"/>
    </row>
    <row r="33" spans="1:11" x14ac:dyDescent="0.2">
      <c r="A33" s="582"/>
      <c r="B33" s="616"/>
      <c r="C33" s="617"/>
      <c r="D33" s="617"/>
      <c r="E33" s="618"/>
      <c r="F33" s="585"/>
      <c r="G33" s="585"/>
      <c r="H33" s="619"/>
      <c r="K33" s="620"/>
    </row>
    <row r="34" spans="1:11" x14ac:dyDescent="0.2">
      <c r="A34" s="582"/>
      <c r="B34" s="621" t="s">
        <v>99</v>
      </c>
      <c r="C34" s="614"/>
      <c r="D34" s="614"/>
      <c r="E34" s="612"/>
      <c r="F34" s="615">
        <v>2500000</v>
      </c>
      <c r="G34" s="615">
        <v>2500000</v>
      </c>
      <c r="H34" s="595"/>
    </row>
    <row r="35" spans="1:11" x14ac:dyDescent="0.2">
      <c r="A35" s="582"/>
      <c r="B35" s="616"/>
      <c r="C35" s="617"/>
      <c r="D35" s="617"/>
      <c r="E35" s="618"/>
      <c r="F35" s="585"/>
      <c r="G35" s="585"/>
      <c r="H35" s="604"/>
    </row>
    <row r="36" spans="1:11" x14ac:dyDescent="0.2">
      <c r="A36" s="582"/>
      <c r="B36" s="613" t="s">
        <v>120</v>
      </c>
      <c r="C36" s="611"/>
      <c r="D36" s="611"/>
      <c r="E36" s="622"/>
      <c r="F36" s="615">
        <v>1200000</v>
      </c>
      <c r="G36" s="615">
        <v>1200000</v>
      </c>
      <c r="H36" s="595"/>
    </row>
    <row r="37" spans="1:11" x14ac:dyDescent="0.2">
      <c r="A37" s="582"/>
      <c r="B37" s="623"/>
      <c r="C37" s="624"/>
      <c r="D37" s="624"/>
      <c r="E37" s="625"/>
      <c r="F37" s="615"/>
      <c r="G37" s="615"/>
      <c r="H37" s="595"/>
    </row>
    <row r="38" spans="1:11" x14ac:dyDescent="0.2">
      <c r="A38" s="626"/>
      <c r="B38" s="627" t="s">
        <v>249</v>
      </c>
      <c r="C38" s="628"/>
      <c r="D38" s="628"/>
      <c r="E38" s="629"/>
      <c r="F38" s="630"/>
      <c r="G38" s="630">
        <v>235966</v>
      </c>
      <c r="H38" s="595"/>
    </row>
    <row r="39" spans="1:11" x14ac:dyDescent="0.2">
      <c r="A39" s="626"/>
      <c r="B39" s="627" t="s">
        <v>269</v>
      </c>
      <c r="C39" s="628"/>
      <c r="D39" s="628"/>
      <c r="E39" s="629"/>
      <c r="F39" s="630"/>
      <c r="G39" s="630">
        <v>452184</v>
      </c>
      <c r="H39" s="595"/>
    </row>
    <row r="40" spans="1:11" x14ac:dyDescent="0.2">
      <c r="A40" s="626"/>
      <c r="B40" s="631"/>
      <c r="C40" s="628"/>
      <c r="D40" s="628"/>
      <c r="E40" s="629"/>
      <c r="F40" s="630"/>
      <c r="G40" s="630"/>
      <c r="H40" s="595"/>
    </row>
    <row r="41" spans="1:11" x14ac:dyDescent="0.2">
      <c r="A41" s="626"/>
      <c r="B41" s="627" t="s">
        <v>250</v>
      </c>
      <c r="C41" s="628"/>
      <c r="D41" s="628"/>
      <c r="E41" s="629"/>
      <c r="F41" s="630"/>
      <c r="G41" s="630">
        <v>1091200</v>
      </c>
      <c r="H41" s="595"/>
    </row>
    <row r="42" spans="1:11" x14ac:dyDescent="0.2">
      <c r="A42" s="626"/>
      <c r="B42" s="627"/>
      <c r="C42" s="628"/>
      <c r="D42" s="628"/>
      <c r="E42" s="629"/>
      <c r="F42" s="630"/>
      <c r="G42" s="630"/>
      <c r="H42" s="595"/>
    </row>
    <row r="43" spans="1:11" x14ac:dyDescent="0.2">
      <c r="A43" s="626"/>
      <c r="B43" s="627" t="s">
        <v>270</v>
      </c>
      <c r="C43" s="628"/>
      <c r="D43" s="628"/>
      <c r="E43" s="629"/>
      <c r="F43" s="630"/>
      <c r="G43" s="630">
        <v>835660</v>
      </c>
      <c r="H43" s="595"/>
    </row>
    <row r="44" spans="1:11" x14ac:dyDescent="0.2">
      <c r="A44" s="626"/>
      <c r="B44" s="631"/>
      <c r="C44" s="628"/>
      <c r="D44" s="628"/>
      <c r="E44" s="629"/>
      <c r="F44" s="630"/>
      <c r="G44" s="630"/>
      <c r="H44" s="595"/>
    </row>
    <row r="45" spans="1:11" x14ac:dyDescent="0.2">
      <c r="A45" s="626"/>
      <c r="B45" s="627" t="s">
        <v>251</v>
      </c>
      <c r="C45" s="628"/>
      <c r="D45" s="628"/>
      <c r="E45" s="629"/>
      <c r="F45" s="630"/>
      <c r="G45" s="630">
        <v>166080</v>
      </c>
      <c r="H45" s="595"/>
    </row>
    <row r="46" spans="1:11" x14ac:dyDescent="0.2">
      <c r="A46" s="626"/>
      <c r="B46" s="631"/>
      <c r="C46" s="628"/>
      <c r="D46" s="628"/>
      <c r="E46" s="629"/>
      <c r="F46" s="630"/>
      <c r="G46" s="630"/>
      <c r="H46" s="595"/>
    </row>
    <row r="47" spans="1:11" x14ac:dyDescent="0.2">
      <c r="A47" s="626"/>
      <c r="B47" s="631"/>
      <c r="C47" s="628"/>
      <c r="D47" s="628"/>
      <c r="E47" s="629"/>
      <c r="F47" s="630"/>
      <c r="G47" s="630"/>
      <c r="H47" s="595"/>
    </row>
    <row r="48" spans="1:11" ht="13.5" thickBot="1" x14ac:dyDescent="0.25">
      <c r="A48" s="626"/>
      <c r="B48" s="626"/>
      <c r="C48" s="632"/>
      <c r="D48" s="632"/>
      <c r="E48" s="633"/>
      <c r="F48" s="634"/>
      <c r="G48" s="634"/>
      <c r="H48" s="595"/>
    </row>
    <row r="49" spans="1:9" ht="13.5" thickBot="1" x14ac:dyDescent="0.25">
      <c r="A49" s="635"/>
      <c r="B49" s="636" t="s">
        <v>112</v>
      </c>
      <c r="C49" s="637"/>
      <c r="D49" s="637"/>
      <c r="E49" s="638"/>
      <c r="F49" s="639">
        <f>F12+F30+F32+F34+F36</f>
        <v>18012549</v>
      </c>
      <c r="G49" s="639">
        <f>G12+G30+G32+G34+G36+G38+G41+G45+G39+G43</f>
        <v>22200199</v>
      </c>
      <c r="H49" s="595"/>
    </row>
    <row r="52" spans="1:9" x14ac:dyDescent="0.2">
      <c r="A52" s="620"/>
      <c r="B52" s="548"/>
      <c r="C52" s="548"/>
      <c r="E52" s="548"/>
      <c r="F52" s="548"/>
      <c r="G52" s="548"/>
      <c r="H52" s="548"/>
      <c r="I52" s="548"/>
    </row>
  </sheetData>
  <mergeCells count="2">
    <mergeCell ref="A2:G2"/>
    <mergeCell ref="A1:G1"/>
  </mergeCells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selection activeCell="B1" sqref="B1:K1"/>
    </sheetView>
  </sheetViews>
  <sheetFormatPr defaultRowHeight="12.75" x14ac:dyDescent="0.2"/>
  <cols>
    <col min="3" max="3" width="11.140625" customWidth="1"/>
    <col min="4" max="4" width="6.7109375" customWidth="1"/>
    <col min="5" max="5" width="9.140625" hidden="1" customWidth="1"/>
    <col min="6" max="13" width="10.7109375" customWidth="1"/>
  </cols>
  <sheetData>
    <row r="1" spans="1:13" x14ac:dyDescent="0.2">
      <c r="B1" s="640" t="s">
        <v>283</v>
      </c>
      <c r="C1" s="640"/>
      <c r="D1" s="640"/>
      <c r="E1" s="640"/>
      <c r="F1" s="640"/>
      <c r="G1" s="640"/>
      <c r="H1" s="640"/>
      <c r="I1" s="640"/>
      <c r="J1" s="640"/>
      <c r="K1" s="640"/>
    </row>
    <row r="2" spans="1:13" x14ac:dyDescent="0.2">
      <c r="B2" s="640" t="s">
        <v>254</v>
      </c>
      <c r="C2" s="640"/>
      <c r="D2" s="640"/>
      <c r="E2" s="640"/>
      <c r="F2" s="640"/>
      <c r="G2" s="640"/>
      <c r="H2" s="640"/>
      <c r="I2" s="640"/>
      <c r="J2" s="640"/>
      <c r="K2" s="640"/>
      <c r="L2" s="2"/>
      <c r="M2" s="2"/>
    </row>
    <row r="3" spans="1:13" x14ac:dyDescent="0.2">
      <c r="B3" s="188"/>
      <c r="F3" s="188"/>
      <c r="I3" s="2"/>
      <c r="K3" s="2"/>
      <c r="L3" s="2"/>
      <c r="M3" s="2"/>
    </row>
    <row r="4" spans="1:13" x14ac:dyDescent="0.2">
      <c r="A4" s="5"/>
      <c r="B4" s="5"/>
      <c r="C4" s="5"/>
      <c r="F4" s="652" t="s">
        <v>211</v>
      </c>
      <c r="G4" s="652"/>
      <c r="H4" s="652"/>
    </row>
    <row r="5" spans="1:13" x14ac:dyDescent="0.2">
      <c r="A5" s="5"/>
      <c r="B5" s="5"/>
      <c r="C5" s="5"/>
    </row>
    <row r="6" spans="1:13" x14ac:dyDescent="0.2">
      <c r="A6" s="5"/>
      <c r="B6" s="651" t="s">
        <v>125</v>
      </c>
      <c r="C6" s="651"/>
      <c r="D6" s="651"/>
      <c r="E6" s="651"/>
      <c r="F6" s="651"/>
      <c r="G6" s="651"/>
      <c r="H6" s="651"/>
      <c r="I6" s="651"/>
      <c r="J6" s="651"/>
      <c r="K6" s="651"/>
      <c r="L6" s="651"/>
      <c r="M6" s="5"/>
    </row>
    <row r="7" spans="1:13" x14ac:dyDescent="0.2">
      <c r="A7" s="5"/>
      <c r="B7" s="5"/>
      <c r="C7" s="5"/>
      <c r="D7" s="5"/>
      <c r="E7" s="5"/>
      <c r="F7" s="5"/>
      <c r="G7" s="201">
        <v>2016</v>
      </c>
      <c r="H7" s="5"/>
      <c r="I7" s="5"/>
      <c r="J7" s="5"/>
      <c r="K7" s="5"/>
      <c r="L7" s="5"/>
      <c r="M7" s="288"/>
    </row>
    <row r="8" spans="1:13" ht="13.5" thickBo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288" t="s">
        <v>207</v>
      </c>
    </row>
    <row r="9" spans="1:13" ht="13.5" thickBot="1" x14ac:dyDescent="0.25">
      <c r="A9" s="18"/>
      <c r="B9" s="215" t="s">
        <v>12</v>
      </c>
      <c r="C9" s="87"/>
      <c r="D9" s="87"/>
      <c r="E9" s="88"/>
      <c r="F9" s="663" t="s">
        <v>13</v>
      </c>
      <c r="G9" s="664"/>
      <c r="H9" s="663" t="s">
        <v>14</v>
      </c>
      <c r="I9" s="664"/>
      <c r="J9" s="663" t="s">
        <v>15</v>
      </c>
      <c r="K9" s="664"/>
      <c r="L9" s="663" t="s">
        <v>11</v>
      </c>
      <c r="M9" s="664"/>
    </row>
    <row r="10" spans="1:13" x14ac:dyDescent="0.2">
      <c r="A10" s="104" t="s">
        <v>22</v>
      </c>
      <c r="B10" s="104" t="s">
        <v>24</v>
      </c>
      <c r="C10" s="90"/>
      <c r="D10" s="90"/>
      <c r="E10" s="91"/>
      <c r="F10" s="665" t="s">
        <v>4</v>
      </c>
      <c r="G10" s="666"/>
      <c r="H10" s="665" t="s">
        <v>30</v>
      </c>
      <c r="I10" s="666"/>
      <c r="J10" s="665" t="s">
        <v>5</v>
      </c>
      <c r="K10" s="666"/>
      <c r="L10" s="665" t="s">
        <v>173</v>
      </c>
      <c r="M10" s="666"/>
    </row>
    <row r="11" spans="1:13" ht="13.5" thickBot="1" x14ac:dyDescent="0.25">
      <c r="A11" s="254" t="s">
        <v>23</v>
      </c>
      <c r="B11" s="252"/>
      <c r="C11" s="92"/>
      <c r="D11" s="92"/>
      <c r="E11" s="93"/>
      <c r="F11" s="263" t="s">
        <v>19</v>
      </c>
      <c r="G11" s="264" t="s">
        <v>232</v>
      </c>
      <c r="H11" s="263" t="s">
        <v>19</v>
      </c>
      <c r="I11" s="264" t="s">
        <v>232</v>
      </c>
      <c r="J11" s="263" t="s">
        <v>19</v>
      </c>
      <c r="K11" s="264" t="s">
        <v>232</v>
      </c>
      <c r="L11" s="265" t="s">
        <v>19</v>
      </c>
      <c r="M11" s="264" t="s">
        <v>232</v>
      </c>
    </row>
    <row r="12" spans="1:13" x14ac:dyDescent="0.2">
      <c r="A12" s="7" t="s">
        <v>20</v>
      </c>
      <c r="B12" s="7"/>
      <c r="C12" s="52"/>
      <c r="D12" s="52"/>
      <c r="E12" s="23"/>
      <c r="F12" s="192"/>
      <c r="G12" s="159"/>
      <c r="H12" s="192"/>
      <c r="I12" s="159"/>
      <c r="J12" s="192"/>
      <c r="K12" s="159"/>
      <c r="L12" s="192"/>
      <c r="M12" s="159"/>
    </row>
    <row r="13" spans="1:13" x14ac:dyDescent="0.2">
      <c r="A13" s="198"/>
      <c r="B13" s="61"/>
      <c r="C13" s="17"/>
      <c r="D13" s="3"/>
      <c r="E13" s="41"/>
      <c r="F13" s="236"/>
      <c r="G13" s="237"/>
      <c r="H13" s="202"/>
      <c r="I13" s="237"/>
      <c r="J13" s="202"/>
      <c r="K13" s="237"/>
      <c r="L13" s="202"/>
      <c r="M13" s="237"/>
    </row>
    <row r="14" spans="1:13" x14ac:dyDescent="0.2">
      <c r="A14" s="255" t="s">
        <v>67</v>
      </c>
      <c r="B14" s="653" t="s">
        <v>126</v>
      </c>
      <c r="C14" s="662"/>
      <c r="D14" s="662"/>
      <c r="E14" s="41"/>
      <c r="F14" s="236">
        <v>3702112</v>
      </c>
      <c r="G14" s="238">
        <v>3702112</v>
      </c>
      <c r="H14" s="202">
        <v>944740</v>
      </c>
      <c r="I14" s="237">
        <v>945573</v>
      </c>
      <c r="J14" s="202">
        <v>2595000</v>
      </c>
      <c r="K14" s="237">
        <v>2677757</v>
      </c>
      <c r="L14" s="239">
        <v>3844045</v>
      </c>
      <c r="M14" s="237">
        <v>7964655</v>
      </c>
    </row>
    <row r="15" spans="1:13" x14ac:dyDescent="0.2">
      <c r="A15" s="255" t="s">
        <v>62</v>
      </c>
      <c r="B15" s="235" t="s">
        <v>100</v>
      </c>
      <c r="C15" s="9"/>
      <c r="D15" s="9"/>
      <c r="E15" s="41"/>
      <c r="F15" s="236"/>
      <c r="G15" s="238"/>
      <c r="H15" s="202"/>
      <c r="I15" s="237"/>
      <c r="J15" s="202">
        <v>101600</v>
      </c>
      <c r="K15" s="237">
        <v>122000</v>
      </c>
      <c r="L15" s="202"/>
      <c r="M15" s="237"/>
    </row>
    <row r="16" spans="1:13" x14ac:dyDescent="0.2">
      <c r="A16" s="255" t="s">
        <v>64</v>
      </c>
      <c r="B16" s="235" t="s">
        <v>243</v>
      </c>
      <c r="C16" s="9"/>
      <c r="D16" s="9"/>
      <c r="E16" s="41"/>
      <c r="F16" s="236">
        <v>21205769</v>
      </c>
      <c r="G16" s="238">
        <v>0</v>
      </c>
      <c r="H16" s="202">
        <v>2894440</v>
      </c>
      <c r="I16" s="237">
        <v>0</v>
      </c>
      <c r="J16" s="202">
        <v>2701049</v>
      </c>
      <c r="K16" s="237">
        <v>0</v>
      </c>
      <c r="L16" s="202"/>
      <c r="M16" s="237"/>
    </row>
    <row r="17" spans="1:13" x14ac:dyDescent="0.2">
      <c r="A17" s="255" t="s">
        <v>237</v>
      </c>
      <c r="B17" s="235" t="s">
        <v>242</v>
      </c>
      <c r="C17" s="9"/>
      <c r="D17" s="9"/>
      <c r="E17" s="41"/>
      <c r="F17" s="236"/>
      <c r="G17" s="238">
        <v>21212976</v>
      </c>
      <c r="H17" s="202"/>
      <c r="I17" s="237">
        <v>3661594</v>
      </c>
      <c r="J17" s="202"/>
      <c r="K17" s="237">
        <v>5356749</v>
      </c>
      <c r="L17" s="202"/>
      <c r="M17" s="237"/>
    </row>
    <row r="18" spans="1:13" x14ac:dyDescent="0.2">
      <c r="A18" s="255" t="s">
        <v>93</v>
      </c>
      <c r="B18" s="235" t="s">
        <v>127</v>
      </c>
      <c r="C18" s="9"/>
      <c r="D18" s="9"/>
      <c r="E18" s="41"/>
      <c r="F18" s="236"/>
      <c r="G18" s="238"/>
      <c r="H18" s="202"/>
      <c r="I18" s="237"/>
      <c r="J18" s="202">
        <v>270130</v>
      </c>
      <c r="K18" s="237">
        <v>347985</v>
      </c>
      <c r="L18" s="202"/>
      <c r="M18" s="237"/>
    </row>
    <row r="19" spans="1:13" x14ac:dyDescent="0.2">
      <c r="A19" s="255" t="s">
        <v>66</v>
      </c>
      <c r="B19" s="235" t="s">
        <v>128</v>
      </c>
      <c r="C19" s="9"/>
      <c r="D19" s="9"/>
      <c r="E19" s="41"/>
      <c r="F19" s="236"/>
      <c r="G19" s="238"/>
      <c r="H19" s="202"/>
      <c r="I19" s="237"/>
      <c r="J19" s="202">
        <v>609600</v>
      </c>
      <c r="K19" s="237">
        <v>609600</v>
      </c>
      <c r="L19" s="202"/>
      <c r="M19" s="237"/>
    </row>
    <row r="20" spans="1:13" x14ac:dyDescent="0.2">
      <c r="A20" s="255" t="s">
        <v>68</v>
      </c>
      <c r="B20" s="235" t="s">
        <v>129</v>
      </c>
      <c r="C20" s="9"/>
      <c r="D20" s="9"/>
      <c r="E20" s="41"/>
      <c r="F20" s="236"/>
      <c r="G20" s="238"/>
      <c r="H20" s="202"/>
      <c r="I20" s="237"/>
      <c r="J20" s="202">
        <v>635000</v>
      </c>
      <c r="K20" s="237">
        <v>635000</v>
      </c>
      <c r="L20" s="202"/>
      <c r="M20" s="237"/>
    </row>
    <row r="21" spans="1:13" x14ac:dyDescent="0.2">
      <c r="A21" s="255" t="s">
        <v>92</v>
      </c>
      <c r="B21" s="235" t="s">
        <v>130</v>
      </c>
      <c r="C21" s="9"/>
      <c r="D21" s="9"/>
      <c r="E21" s="41"/>
      <c r="F21" s="236"/>
      <c r="G21" s="238"/>
      <c r="H21" s="202"/>
      <c r="I21" s="237"/>
      <c r="J21" s="202">
        <v>1222040</v>
      </c>
      <c r="K21" s="237">
        <v>3356913</v>
      </c>
      <c r="L21" s="202"/>
      <c r="M21" s="237"/>
    </row>
    <row r="22" spans="1:13" x14ac:dyDescent="0.2">
      <c r="A22" s="255" t="s">
        <v>69</v>
      </c>
      <c r="B22" s="653" t="s">
        <v>131</v>
      </c>
      <c r="C22" s="662"/>
      <c r="D22" s="662"/>
      <c r="E22" s="41"/>
      <c r="F22" s="236">
        <v>3240376</v>
      </c>
      <c r="G22" s="238">
        <v>4034637</v>
      </c>
      <c r="H22" s="202">
        <v>911712</v>
      </c>
      <c r="I22" s="237">
        <v>1150769</v>
      </c>
      <c r="J22" s="202">
        <v>3471649</v>
      </c>
      <c r="K22" s="237">
        <v>3299029</v>
      </c>
      <c r="L22" s="202"/>
      <c r="M22" s="237"/>
    </row>
    <row r="23" spans="1:13" x14ac:dyDescent="0.2">
      <c r="A23" s="255" t="s">
        <v>70</v>
      </c>
      <c r="B23" s="235" t="s">
        <v>132</v>
      </c>
      <c r="C23" s="9"/>
      <c r="D23" s="9"/>
      <c r="E23" s="41"/>
      <c r="F23" s="236">
        <v>792000</v>
      </c>
      <c r="G23" s="238">
        <v>792000</v>
      </c>
      <c r="H23" s="202">
        <v>192456</v>
      </c>
      <c r="I23" s="237">
        <v>192456</v>
      </c>
      <c r="J23" s="202">
        <v>207010</v>
      </c>
      <c r="K23" s="237">
        <v>207010</v>
      </c>
      <c r="L23" s="202"/>
      <c r="M23" s="237"/>
    </row>
    <row r="24" spans="1:13" x14ac:dyDescent="0.2">
      <c r="A24" s="255" t="s">
        <v>63</v>
      </c>
      <c r="B24" s="235" t="s">
        <v>255</v>
      </c>
      <c r="C24" s="9"/>
      <c r="D24" s="256"/>
      <c r="E24" s="69"/>
      <c r="F24" s="240"/>
      <c r="G24" s="241"/>
      <c r="H24" s="242"/>
      <c r="I24" s="243"/>
      <c r="J24" s="242">
        <v>57150</v>
      </c>
      <c r="K24" s="243">
        <v>118361</v>
      </c>
      <c r="L24" s="242"/>
      <c r="M24" s="243"/>
    </row>
    <row r="25" spans="1:13" x14ac:dyDescent="0.2">
      <c r="A25" s="257" t="s">
        <v>71</v>
      </c>
      <c r="B25" s="258" t="s">
        <v>133</v>
      </c>
      <c r="C25" s="259"/>
      <c r="D25" s="260"/>
      <c r="E25" s="45"/>
      <c r="F25" s="244"/>
      <c r="G25" s="245"/>
      <c r="H25" s="246"/>
      <c r="I25" s="247"/>
      <c r="J25" s="246">
        <v>1422400</v>
      </c>
      <c r="K25" s="247">
        <v>1723372</v>
      </c>
      <c r="L25" s="246"/>
      <c r="M25" s="247"/>
    </row>
    <row r="26" spans="1:13" x14ac:dyDescent="0.2">
      <c r="A26" s="257" t="s">
        <v>73</v>
      </c>
      <c r="B26" s="258" t="s">
        <v>42</v>
      </c>
      <c r="C26" s="260"/>
      <c r="D26" s="260"/>
      <c r="E26" s="96"/>
      <c r="F26" s="246"/>
      <c r="G26" s="247"/>
      <c r="H26" s="246"/>
      <c r="I26" s="247"/>
      <c r="J26" s="246">
        <v>1651000</v>
      </c>
      <c r="K26" s="247">
        <v>1968500</v>
      </c>
      <c r="L26" s="246"/>
      <c r="M26" s="247"/>
    </row>
    <row r="27" spans="1:13" x14ac:dyDescent="0.2">
      <c r="A27" s="257" t="s">
        <v>74</v>
      </c>
      <c r="B27" s="258" t="s">
        <v>99</v>
      </c>
      <c r="C27" s="259"/>
      <c r="D27" s="260"/>
      <c r="E27" s="45"/>
      <c r="F27" s="246">
        <v>2324240</v>
      </c>
      <c r="G27" s="247">
        <v>2410240</v>
      </c>
      <c r="H27" s="246">
        <v>645950</v>
      </c>
      <c r="I27" s="247">
        <v>669984</v>
      </c>
      <c r="J27" s="246">
        <v>1059450</v>
      </c>
      <c r="K27" s="247">
        <v>894716</v>
      </c>
      <c r="L27" s="246"/>
      <c r="M27" s="247"/>
    </row>
    <row r="28" spans="1:13" x14ac:dyDescent="0.2">
      <c r="A28" s="257"/>
      <c r="B28" s="258"/>
      <c r="C28" s="259"/>
      <c r="D28" s="260"/>
      <c r="E28" s="45"/>
      <c r="F28" s="246"/>
      <c r="G28" s="247"/>
      <c r="H28" s="246"/>
      <c r="I28" s="247"/>
      <c r="J28" s="246"/>
      <c r="K28" s="247"/>
      <c r="L28" s="246"/>
      <c r="M28" s="247"/>
    </row>
    <row r="29" spans="1:13" x14ac:dyDescent="0.2">
      <c r="A29" s="257"/>
      <c r="B29" s="258"/>
      <c r="C29" s="259"/>
      <c r="D29" s="260"/>
      <c r="E29" s="45"/>
      <c r="F29" s="246"/>
      <c r="G29" s="247"/>
      <c r="H29" s="246"/>
      <c r="I29" s="247"/>
      <c r="J29" s="246"/>
      <c r="K29" s="247"/>
      <c r="L29" s="246"/>
      <c r="M29" s="247"/>
    </row>
    <row r="30" spans="1:13" ht="13.5" thickBot="1" x14ac:dyDescent="0.25">
      <c r="A30" s="261"/>
      <c r="B30" s="258"/>
      <c r="C30" s="259"/>
      <c r="D30" s="260"/>
      <c r="E30" s="45"/>
      <c r="F30" s="248"/>
      <c r="G30" s="249"/>
      <c r="H30" s="229"/>
      <c r="I30" s="249"/>
      <c r="J30" s="229"/>
      <c r="K30" s="249"/>
      <c r="L30" s="229"/>
      <c r="M30" s="249"/>
    </row>
    <row r="31" spans="1:13" ht="13.5" thickBot="1" x14ac:dyDescent="0.25">
      <c r="A31" s="253"/>
      <c r="B31" s="262" t="s">
        <v>112</v>
      </c>
      <c r="C31" s="22"/>
      <c r="D31" s="22"/>
      <c r="E31" s="19"/>
      <c r="F31" s="230">
        <f>SUM(F14:F30)</f>
        <v>31264497</v>
      </c>
      <c r="G31" s="250">
        <f>SUM(G14:G27)</f>
        <v>32151965</v>
      </c>
      <c r="H31" s="230">
        <f>SUM(H14:H30)</f>
        <v>5589298</v>
      </c>
      <c r="I31" s="250">
        <f>SUM(I14:I27)</f>
        <v>6620376</v>
      </c>
      <c r="J31" s="230">
        <f>SUM(J13:J30)</f>
        <v>16003078</v>
      </c>
      <c r="K31" s="250">
        <f>SUM(K14:K27)</f>
        <v>21316992</v>
      </c>
      <c r="L31" s="251">
        <f>SUM(L13:L30)</f>
        <v>3844045</v>
      </c>
      <c r="M31" s="250">
        <f>SUM(M14:M27)</f>
        <v>7964655</v>
      </c>
    </row>
    <row r="34" spans="1:8" x14ac:dyDescent="0.2">
      <c r="A34" s="188"/>
      <c r="D34" s="2"/>
      <c r="F34" s="2"/>
      <c r="G34" s="2"/>
      <c r="H34" s="2"/>
    </row>
  </sheetData>
  <mergeCells count="14">
    <mergeCell ref="L10:M10"/>
    <mergeCell ref="B1:K1"/>
    <mergeCell ref="B6:L6"/>
    <mergeCell ref="L9:M9"/>
    <mergeCell ref="B14:D14"/>
    <mergeCell ref="B2:K2"/>
    <mergeCell ref="F4:H4"/>
    <mergeCell ref="B22:D22"/>
    <mergeCell ref="F9:G9"/>
    <mergeCell ref="H9:I9"/>
    <mergeCell ref="J9:K9"/>
    <mergeCell ref="F10:G10"/>
    <mergeCell ref="H10:I10"/>
    <mergeCell ref="J10:K10"/>
  </mergeCells>
  <phoneticPr fontId="0" type="noConversion"/>
  <pageMargins left="0.78740157480314965" right="0.39370078740157483" top="0.98425196850393704" bottom="0.98425196850393704" header="0.51181102362204722" footer="0.51181102362204722"/>
  <pageSetup paperSize="9" orientation="landscape" horizontalDpi="4294967294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"/>
  <sheetViews>
    <sheetView zoomScale="110" zoomScaleNormal="110" workbookViewId="0">
      <selection activeCell="C1" sqref="C1:M1"/>
    </sheetView>
  </sheetViews>
  <sheetFormatPr defaultRowHeight="12.75" x14ac:dyDescent="0.2"/>
  <cols>
    <col min="2" max="2" width="11.85546875" customWidth="1"/>
    <col min="3" max="3" width="8.85546875" bestFit="1" customWidth="1"/>
    <col min="4" max="4" width="7.85546875" customWidth="1"/>
    <col min="5" max="5" width="9.85546875" bestFit="1" customWidth="1"/>
    <col min="6" max="7" width="7.85546875" customWidth="1"/>
    <col min="8" max="8" width="8.28515625" customWidth="1"/>
    <col min="9" max="9" width="8.85546875" customWidth="1"/>
    <col min="10" max="11" width="8.7109375" customWidth="1"/>
    <col min="12" max="12" width="8.28515625" customWidth="1"/>
    <col min="13" max="15" width="8.85546875" customWidth="1"/>
    <col min="16" max="16" width="9.7109375" customWidth="1"/>
  </cols>
  <sheetData>
    <row r="1" spans="1:16" x14ac:dyDescent="0.2">
      <c r="C1" s="640" t="s">
        <v>284</v>
      </c>
      <c r="D1" s="640"/>
      <c r="E1" s="640"/>
      <c r="F1" s="640"/>
      <c r="G1" s="640"/>
      <c r="H1" s="640"/>
      <c r="I1" s="640"/>
      <c r="J1" s="640"/>
      <c r="K1" s="640"/>
      <c r="L1" s="640"/>
      <c r="M1" s="640"/>
    </row>
    <row r="2" spans="1:16" x14ac:dyDescent="0.2">
      <c r="C2" s="640" t="s">
        <v>231</v>
      </c>
      <c r="D2" s="640"/>
      <c r="E2" s="640"/>
      <c r="F2" s="640"/>
      <c r="G2" s="640"/>
      <c r="H2" s="640"/>
      <c r="I2" s="640"/>
      <c r="J2" s="640"/>
      <c r="K2" s="640"/>
      <c r="L2" s="640"/>
      <c r="M2" s="640"/>
      <c r="N2" s="27"/>
    </row>
    <row r="3" spans="1:16" x14ac:dyDescent="0.2">
      <c r="H3" s="188"/>
      <c r="N3" s="27"/>
    </row>
    <row r="4" spans="1:16" x14ac:dyDescent="0.2">
      <c r="A4" s="5"/>
      <c r="B4" s="5"/>
      <c r="C4" s="5"/>
      <c r="D4" s="5"/>
      <c r="E4" s="5"/>
      <c r="F4" s="652" t="s">
        <v>17</v>
      </c>
      <c r="G4" s="652"/>
      <c r="H4" s="652"/>
      <c r="I4" s="652"/>
      <c r="J4" s="652"/>
    </row>
    <row r="5" spans="1:16" x14ac:dyDescent="0.2">
      <c r="A5" s="5"/>
      <c r="B5" s="5"/>
      <c r="C5" s="5"/>
      <c r="D5" s="5"/>
      <c r="E5" s="5"/>
    </row>
    <row r="6" spans="1:16" x14ac:dyDescent="0.2">
      <c r="A6" s="5"/>
      <c r="B6" s="5"/>
      <c r="C6" s="651" t="s">
        <v>212</v>
      </c>
      <c r="D6" s="651"/>
      <c r="E6" s="651"/>
      <c r="F6" s="651"/>
      <c r="G6" s="651"/>
      <c r="H6" s="651"/>
      <c r="I6" s="651"/>
      <c r="J6" s="651"/>
      <c r="K6" s="651"/>
      <c r="L6" s="651"/>
      <c r="M6" s="651"/>
    </row>
    <row r="7" spans="1:16" x14ac:dyDescent="0.2">
      <c r="A7" s="145"/>
      <c r="B7" s="146"/>
      <c r="F7" s="5"/>
      <c r="G7" s="5"/>
      <c r="H7" s="201">
        <v>2016</v>
      </c>
      <c r="I7" s="201"/>
      <c r="J7" s="5"/>
      <c r="K7" s="5"/>
      <c r="L7" s="5"/>
      <c r="M7" s="5"/>
      <c r="N7" s="5"/>
    </row>
    <row r="8" spans="1:16" ht="13.5" thickBot="1" x14ac:dyDescent="0.25">
      <c r="B8" s="5"/>
      <c r="C8" s="5"/>
      <c r="D8" s="5"/>
      <c r="E8" s="5"/>
      <c r="F8" s="5"/>
      <c r="G8" s="5"/>
      <c r="H8" s="5"/>
      <c r="I8" s="201"/>
      <c r="J8" s="5"/>
      <c r="K8" s="5"/>
      <c r="L8" s="5"/>
      <c r="M8" s="5"/>
      <c r="P8" s="288" t="s">
        <v>207</v>
      </c>
    </row>
    <row r="9" spans="1:16" x14ac:dyDescent="0.2">
      <c r="A9" s="655" t="s">
        <v>75</v>
      </c>
      <c r="B9" s="667"/>
      <c r="C9" s="290" t="s">
        <v>67</v>
      </c>
      <c r="D9" s="291" t="s">
        <v>62</v>
      </c>
      <c r="E9" s="291" t="s">
        <v>237</v>
      </c>
      <c r="F9" s="291" t="s">
        <v>93</v>
      </c>
      <c r="G9" s="291" t="s">
        <v>66</v>
      </c>
      <c r="H9" s="291" t="s">
        <v>68</v>
      </c>
      <c r="I9" s="291" t="s">
        <v>92</v>
      </c>
      <c r="J9" s="291" t="s">
        <v>69</v>
      </c>
      <c r="K9" s="291" t="s">
        <v>70</v>
      </c>
      <c r="L9" s="291" t="s">
        <v>165</v>
      </c>
      <c r="M9" s="291" t="s">
        <v>71</v>
      </c>
      <c r="N9" s="291" t="s">
        <v>73</v>
      </c>
      <c r="O9" s="292" t="s">
        <v>74</v>
      </c>
      <c r="P9" s="670" t="s">
        <v>76</v>
      </c>
    </row>
    <row r="10" spans="1:16" ht="13.5" thickBot="1" x14ac:dyDescent="0.25">
      <c r="A10" s="295"/>
      <c r="B10" s="296"/>
      <c r="C10" s="297" t="s">
        <v>140</v>
      </c>
      <c r="D10" s="298" t="s">
        <v>21</v>
      </c>
      <c r="E10" s="298" t="s">
        <v>96</v>
      </c>
      <c r="F10" s="298" t="s">
        <v>94</v>
      </c>
      <c r="G10" s="299" t="s">
        <v>164</v>
      </c>
      <c r="H10" s="298" t="s">
        <v>61</v>
      </c>
      <c r="I10" s="298" t="s">
        <v>95</v>
      </c>
      <c r="J10" s="298" t="s">
        <v>35</v>
      </c>
      <c r="K10" s="298" t="s">
        <v>168</v>
      </c>
      <c r="L10" s="298" t="s">
        <v>97</v>
      </c>
      <c r="M10" s="298" t="s">
        <v>98</v>
      </c>
      <c r="N10" s="298" t="s">
        <v>166</v>
      </c>
      <c r="O10" s="300" t="s">
        <v>167</v>
      </c>
      <c r="P10" s="671"/>
    </row>
    <row r="11" spans="1:16" x14ac:dyDescent="0.2">
      <c r="A11" s="447" t="s">
        <v>135</v>
      </c>
      <c r="B11" s="448"/>
      <c r="C11" s="440"/>
      <c r="D11" s="411"/>
      <c r="E11" s="450">
        <v>20678269</v>
      </c>
      <c r="F11" s="411"/>
      <c r="G11" s="411"/>
      <c r="H11" s="411"/>
      <c r="I11" s="411"/>
      <c r="J11" s="411">
        <v>3369511</v>
      </c>
      <c r="K11" s="411"/>
      <c r="L11" s="411"/>
      <c r="M11" s="411"/>
      <c r="N11" s="411"/>
      <c r="O11" s="441">
        <v>2230052</v>
      </c>
      <c r="P11" s="442">
        <f>E11+J11+O11</f>
        <v>26277832</v>
      </c>
    </row>
    <row r="12" spans="1:16" x14ac:dyDescent="0.2">
      <c r="A12" s="447" t="s">
        <v>272</v>
      </c>
      <c r="B12" s="448"/>
      <c r="C12" s="440"/>
      <c r="D12" s="411"/>
      <c r="E12" s="450"/>
      <c r="F12" s="411"/>
      <c r="G12" s="411"/>
      <c r="H12" s="411"/>
      <c r="I12" s="411"/>
      <c r="J12" s="411">
        <v>80000</v>
      </c>
      <c r="K12" s="411">
        <v>792000</v>
      </c>
      <c r="L12" s="411"/>
      <c r="M12" s="411"/>
      <c r="N12" s="411"/>
      <c r="O12" s="441"/>
      <c r="P12" s="442">
        <f>SUM(C12:O12)</f>
        <v>872000</v>
      </c>
    </row>
    <row r="13" spans="1:16" x14ac:dyDescent="0.2">
      <c r="A13" s="235" t="s">
        <v>256</v>
      </c>
      <c r="B13" s="9"/>
      <c r="C13" s="202"/>
      <c r="D13" s="416"/>
      <c r="E13" s="416">
        <v>407207</v>
      </c>
      <c r="F13" s="416"/>
      <c r="G13" s="416"/>
      <c r="H13" s="416"/>
      <c r="I13" s="416"/>
      <c r="J13" s="416">
        <v>224750</v>
      </c>
      <c r="K13" s="416"/>
      <c r="L13" s="416"/>
      <c r="M13" s="416"/>
      <c r="N13" s="416"/>
      <c r="O13" s="433"/>
      <c r="P13" s="434"/>
    </row>
    <row r="14" spans="1:16" x14ac:dyDescent="0.2">
      <c r="A14" s="235"/>
      <c r="B14" s="9"/>
      <c r="C14" s="202"/>
      <c r="D14" s="416"/>
      <c r="E14" s="416"/>
      <c r="F14" s="416"/>
      <c r="G14" s="416"/>
      <c r="H14" s="416"/>
      <c r="I14" s="416"/>
      <c r="J14" s="416"/>
      <c r="K14" s="416"/>
      <c r="L14" s="416"/>
      <c r="M14" s="416"/>
      <c r="N14" s="416"/>
      <c r="O14" s="433"/>
      <c r="P14" s="434"/>
    </row>
    <row r="15" spans="1:16" x14ac:dyDescent="0.2">
      <c r="A15" s="235" t="s">
        <v>138</v>
      </c>
      <c r="B15" s="9"/>
      <c r="C15" s="202">
        <v>2335200</v>
      </c>
      <c r="D15" s="416"/>
      <c r="E15" s="416"/>
      <c r="F15" s="416"/>
      <c r="G15" s="416"/>
      <c r="H15" s="416"/>
      <c r="I15" s="416"/>
      <c r="J15" s="416"/>
      <c r="K15" s="416"/>
      <c r="L15" s="416"/>
      <c r="M15" s="416"/>
      <c r="N15" s="416"/>
      <c r="O15" s="433"/>
      <c r="P15" s="434">
        <v>2335200</v>
      </c>
    </row>
    <row r="16" spans="1:16" x14ac:dyDescent="0.2">
      <c r="A16" s="235"/>
      <c r="B16" s="9"/>
      <c r="C16" s="228"/>
      <c r="D16" s="416"/>
      <c r="E16" s="416"/>
      <c r="F16" s="416"/>
      <c r="G16" s="416"/>
      <c r="H16" s="416"/>
      <c r="I16" s="416"/>
      <c r="J16" s="416"/>
      <c r="K16" s="416"/>
      <c r="L16" s="416"/>
      <c r="M16" s="416"/>
      <c r="N16" s="416"/>
      <c r="O16" s="433"/>
      <c r="P16" s="428"/>
    </row>
    <row r="17" spans="1:16" x14ac:dyDescent="0.2">
      <c r="A17" s="235" t="s">
        <v>215</v>
      </c>
      <c r="B17" s="9"/>
      <c r="C17" s="202">
        <v>269244</v>
      </c>
      <c r="D17" s="416"/>
      <c r="E17" s="416"/>
      <c r="F17" s="416"/>
      <c r="G17" s="416"/>
      <c r="H17" s="416"/>
      <c r="I17" s="416"/>
      <c r="J17" s="416"/>
      <c r="K17" s="416"/>
      <c r="L17" s="416"/>
      <c r="M17" s="416"/>
      <c r="N17" s="416"/>
      <c r="O17" s="433"/>
      <c r="P17" s="434"/>
    </row>
    <row r="18" spans="1:16" x14ac:dyDescent="0.2">
      <c r="A18" s="235"/>
      <c r="B18" s="9"/>
      <c r="C18" s="202"/>
      <c r="D18" s="416"/>
      <c r="E18" s="416"/>
      <c r="F18" s="416"/>
      <c r="G18" s="416"/>
      <c r="H18" s="416"/>
      <c r="I18" s="416"/>
      <c r="J18" s="416"/>
      <c r="K18" s="416"/>
      <c r="L18" s="416"/>
      <c r="M18" s="416"/>
      <c r="N18" s="416"/>
      <c r="O18" s="433"/>
      <c r="P18" s="434"/>
    </row>
    <row r="19" spans="1:16" x14ac:dyDescent="0.2">
      <c r="A19" s="235" t="s">
        <v>136</v>
      </c>
      <c r="B19" s="9"/>
      <c r="C19" s="202">
        <v>897480</v>
      </c>
      <c r="D19" s="416"/>
      <c r="E19" s="416"/>
      <c r="F19" s="416"/>
      <c r="G19" s="416"/>
      <c r="H19" s="416"/>
      <c r="I19" s="416"/>
      <c r="J19" s="416"/>
      <c r="K19" s="416"/>
      <c r="L19" s="416"/>
      <c r="M19" s="416"/>
      <c r="N19" s="416"/>
      <c r="O19" s="433"/>
      <c r="P19" s="434">
        <v>897480</v>
      </c>
    </row>
    <row r="20" spans="1:16" x14ac:dyDescent="0.2">
      <c r="A20" s="235"/>
      <c r="B20" s="9"/>
      <c r="C20" s="202"/>
      <c r="D20" s="416"/>
      <c r="E20" s="416"/>
      <c r="F20" s="416"/>
      <c r="G20" s="416"/>
      <c r="H20" s="416"/>
      <c r="I20" s="416"/>
      <c r="J20" s="416"/>
      <c r="K20" s="416"/>
      <c r="L20" s="416"/>
      <c r="M20" s="416"/>
      <c r="N20" s="416"/>
      <c r="O20" s="433"/>
      <c r="P20" s="434"/>
    </row>
    <row r="21" spans="1:16" x14ac:dyDescent="0.2">
      <c r="A21" s="235" t="s">
        <v>36</v>
      </c>
      <c r="B21" s="9"/>
      <c r="C21" s="202">
        <v>148688</v>
      </c>
      <c r="D21" s="416"/>
      <c r="E21" s="416">
        <v>96000</v>
      </c>
      <c r="F21" s="416"/>
      <c r="G21" s="416"/>
      <c r="H21" s="416"/>
      <c r="I21" s="416"/>
      <c r="J21" s="416">
        <v>297376</v>
      </c>
      <c r="K21" s="416"/>
      <c r="L21" s="416"/>
      <c r="M21" s="416"/>
      <c r="N21" s="416"/>
      <c r="O21" s="433">
        <v>148688</v>
      </c>
      <c r="P21" s="434">
        <v>690752</v>
      </c>
    </row>
    <row r="22" spans="1:16" x14ac:dyDescent="0.2">
      <c r="A22" s="235" t="s">
        <v>137</v>
      </c>
      <c r="B22" s="9"/>
      <c r="C22" s="202">
        <v>31500</v>
      </c>
      <c r="D22" s="416"/>
      <c r="E22" s="416">
        <v>31500</v>
      </c>
      <c r="F22" s="416"/>
      <c r="G22" s="416"/>
      <c r="H22" s="416"/>
      <c r="I22" s="416"/>
      <c r="J22" s="416">
        <v>63000</v>
      </c>
      <c r="K22" s="416"/>
      <c r="L22" s="416"/>
      <c r="M22" s="416"/>
      <c r="N22" s="416"/>
      <c r="O22" s="433">
        <v>31500</v>
      </c>
      <c r="P22" s="434">
        <v>157500</v>
      </c>
    </row>
    <row r="23" spans="1:16" x14ac:dyDescent="0.2">
      <c r="A23" s="235"/>
      <c r="B23" s="9"/>
      <c r="C23" s="202"/>
      <c r="D23" s="416"/>
      <c r="E23" s="416"/>
      <c r="F23" s="416"/>
      <c r="G23" s="416"/>
      <c r="H23" s="416"/>
      <c r="I23" s="416"/>
      <c r="J23" s="416"/>
      <c r="K23" s="416"/>
      <c r="L23" s="416"/>
      <c r="M23" s="416"/>
      <c r="N23" s="416"/>
      <c r="O23" s="433"/>
      <c r="P23" s="434"/>
    </row>
    <row r="24" spans="1:16" x14ac:dyDescent="0.2">
      <c r="A24" s="258" t="s">
        <v>139</v>
      </c>
      <c r="B24" s="449"/>
      <c r="C24" s="246">
        <v>20000</v>
      </c>
      <c r="D24" s="409"/>
      <c r="E24" s="409"/>
      <c r="F24" s="409"/>
      <c r="G24" s="409"/>
      <c r="H24" s="409"/>
      <c r="I24" s="409"/>
      <c r="J24" s="409"/>
      <c r="K24" s="409"/>
      <c r="L24" s="409"/>
      <c r="M24" s="409"/>
      <c r="N24" s="409"/>
      <c r="O24" s="443"/>
      <c r="P24" s="429">
        <f>C24+K24</f>
        <v>20000</v>
      </c>
    </row>
    <row r="25" spans="1:16" ht="13.5" thickBot="1" x14ac:dyDescent="0.25">
      <c r="A25" s="258"/>
      <c r="B25" s="260"/>
      <c r="C25" s="246"/>
      <c r="D25" s="409"/>
      <c r="E25" s="409"/>
      <c r="F25" s="409"/>
      <c r="G25" s="409"/>
      <c r="H25" s="409"/>
      <c r="I25" s="409"/>
      <c r="J25" s="409"/>
      <c r="K25" s="409"/>
      <c r="L25" s="409"/>
      <c r="M25" s="409"/>
      <c r="N25" s="409"/>
      <c r="O25" s="443"/>
      <c r="P25" s="429"/>
    </row>
    <row r="26" spans="1:16" ht="13.5" thickBot="1" x14ac:dyDescent="0.25">
      <c r="A26" s="150" t="s">
        <v>226</v>
      </c>
      <c r="B26" s="87"/>
      <c r="C26" s="230">
        <f>SUM(C11:C25)</f>
        <v>3702112</v>
      </c>
      <c r="D26" s="415"/>
      <c r="E26" s="415">
        <f>SUM(E11:E25)</f>
        <v>21212976</v>
      </c>
      <c r="F26" s="415"/>
      <c r="G26" s="415"/>
      <c r="H26" s="415"/>
      <c r="I26" s="415"/>
      <c r="J26" s="415">
        <f>SUM(J11:J25)</f>
        <v>4034637</v>
      </c>
      <c r="K26" s="415">
        <v>792000</v>
      </c>
      <c r="L26" s="415"/>
      <c r="M26" s="415"/>
      <c r="N26" s="415"/>
      <c r="O26" s="437">
        <f>SUM(O11:O25)</f>
        <v>2410240</v>
      </c>
      <c r="P26" s="438">
        <f>C26+E26+J26+K26+O26</f>
        <v>32151965</v>
      </c>
    </row>
    <row r="27" spans="1:16" x14ac:dyDescent="0.2">
      <c r="A27" s="293"/>
      <c r="B27" s="289"/>
      <c r="C27" s="444"/>
      <c r="D27" s="444"/>
      <c r="E27" s="444"/>
      <c r="F27" s="444"/>
      <c r="G27" s="444"/>
      <c r="H27" s="444"/>
      <c r="I27" s="444"/>
      <c r="J27" s="444"/>
      <c r="K27" s="444"/>
      <c r="L27" s="444"/>
      <c r="M27" s="444"/>
      <c r="N27" s="444"/>
      <c r="O27" s="444"/>
      <c r="P27" s="445"/>
    </row>
    <row r="28" spans="1:16" x14ac:dyDescent="0.2">
      <c r="A28" s="294" t="s">
        <v>143</v>
      </c>
      <c r="B28" s="147"/>
      <c r="C28" s="202">
        <v>877684</v>
      </c>
      <c r="D28" s="416"/>
      <c r="E28" s="416">
        <v>2845566</v>
      </c>
      <c r="F28" s="416"/>
      <c r="G28" s="416"/>
      <c r="H28" s="416"/>
      <c r="I28" s="416"/>
      <c r="J28" s="416">
        <v>970450</v>
      </c>
      <c r="K28" s="416">
        <v>192456</v>
      </c>
      <c r="L28" s="416"/>
      <c r="M28" s="416"/>
      <c r="N28" s="416"/>
      <c r="O28" s="433">
        <v>600762</v>
      </c>
      <c r="P28" s="434">
        <f>C28+E28+J28+K28+O28</f>
        <v>5486918</v>
      </c>
    </row>
    <row r="29" spans="1:16" x14ac:dyDescent="0.2">
      <c r="A29" s="294" t="s">
        <v>141</v>
      </c>
      <c r="B29" s="147"/>
      <c r="C29" s="202">
        <v>35725</v>
      </c>
      <c r="D29" s="416"/>
      <c r="E29" s="416">
        <v>26115</v>
      </c>
      <c r="F29" s="416"/>
      <c r="G29" s="416"/>
      <c r="H29" s="416"/>
      <c r="I29" s="416"/>
      <c r="J29" s="416">
        <v>69784</v>
      </c>
      <c r="K29" s="416"/>
      <c r="L29" s="416"/>
      <c r="M29" s="416"/>
      <c r="N29" s="416"/>
      <c r="O29" s="433">
        <v>35725</v>
      </c>
      <c r="P29" s="434">
        <f>C29+J29+O29+E29</f>
        <v>167349</v>
      </c>
    </row>
    <row r="30" spans="1:16" x14ac:dyDescent="0.2">
      <c r="A30" s="294" t="s">
        <v>142</v>
      </c>
      <c r="B30" s="147"/>
      <c r="C30" s="202">
        <v>32164</v>
      </c>
      <c r="D30" s="416"/>
      <c r="E30" s="416">
        <v>25813</v>
      </c>
      <c r="F30" s="416"/>
      <c r="G30" s="416"/>
      <c r="H30" s="416"/>
      <c r="I30" s="416"/>
      <c r="J30" s="416">
        <v>64328</v>
      </c>
      <c r="K30" s="416"/>
      <c r="L30" s="416"/>
      <c r="M30" s="416"/>
      <c r="N30" s="416"/>
      <c r="O30" s="433">
        <v>33497</v>
      </c>
      <c r="P30" s="434">
        <f>C30+J30+O30+E30</f>
        <v>155802</v>
      </c>
    </row>
    <row r="31" spans="1:16" x14ac:dyDescent="0.2">
      <c r="A31" s="294" t="s">
        <v>225</v>
      </c>
      <c r="B31" s="147"/>
      <c r="C31" s="202"/>
      <c r="D31" s="416"/>
      <c r="E31" s="416">
        <v>556940</v>
      </c>
      <c r="F31" s="416"/>
      <c r="G31" s="416"/>
      <c r="H31" s="416"/>
      <c r="I31" s="416"/>
      <c r="J31" s="416">
        <v>46207</v>
      </c>
      <c r="K31" s="416"/>
      <c r="L31" s="416"/>
      <c r="M31" s="416"/>
      <c r="N31" s="416"/>
      <c r="O31" s="433"/>
      <c r="P31" s="434">
        <f>E31+J31</f>
        <v>603147</v>
      </c>
    </row>
    <row r="32" spans="1:16" ht="13.5" thickBot="1" x14ac:dyDescent="0.25">
      <c r="A32" s="431" t="s">
        <v>271</v>
      </c>
      <c r="B32" s="432"/>
      <c r="C32" s="242"/>
      <c r="D32" s="418"/>
      <c r="E32" s="418">
        <v>207160</v>
      </c>
      <c r="F32" s="418"/>
      <c r="G32" s="418"/>
      <c r="H32" s="418"/>
      <c r="I32" s="418"/>
      <c r="J32" s="418"/>
      <c r="K32" s="418"/>
      <c r="L32" s="418"/>
      <c r="M32" s="418"/>
      <c r="N32" s="418"/>
      <c r="O32" s="446"/>
      <c r="P32" s="427">
        <f>SUM(C32:O32)</f>
        <v>207160</v>
      </c>
    </row>
    <row r="33" spans="1:16" ht="13.5" thickBot="1" x14ac:dyDescent="0.25">
      <c r="A33" s="150" t="s">
        <v>169</v>
      </c>
      <c r="B33" s="87"/>
      <c r="C33" s="230">
        <f>SUM(C28:C31)</f>
        <v>945573</v>
      </c>
      <c r="D33" s="415"/>
      <c r="E33" s="415">
        <f>SUM(E28:E32)</f>
        <v>3661594</v>
      </c>
      <c r="F33" s="415"/>
      <c r="G33" s="415"/>
      <c r="H33" s="415"/>
      <c r="I33" s="415"/>
      <c r="J33" s="415">
        <f>SUM(J28:J31)</f>
        <v>1150769</v>
      </c>
      <c r="K33" s="415">
        <f>SUM(K28:K31)</f>
        <v>192456</v>
      </c>
      <c r="L33" s="415"/>
      <c r="M33" s="415"/>
      <c r="N33" s="415"/>
      <c r="O33" s="437">
        <f>SUM(O28:O31)</f>
        <v>669984</v>
      </c>
      <c r="P33" s="438">
        <f>C33+E33+J33+K33+O33</f>
        <v>6620376</v>
      </c>
    </row>
    <row r="34" spans="1:16" x14ac:dyDescent="0.2">
      <c r="A34" s="149"/>
      <c r="B34" s="149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49"/>
    </row>
    <row r="35" spans="1:16" x14ac:dyDescent="0.2">
      <c r="A35" s="149"/>
      <c r="B35" s="149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49"/>
    </row>
    <row r="36" spans="1:16" x14ac:dyDescent="0.2">
      <c r="A36" s="149"/>
      <c r="B36" s="149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49"/>
    </row>
    <row r="37" spans="1:16" x14ac:dyDescent="0.2">
      <c r="O37" t="s">
        <v>37</v>
      </c>
    </row>
    <row r="38" spans="1:16" ht="13.5" thickBot="1" x14ac:dyDescent="0.25">
      <c r="P38" s="288" t="s">
        <v>207</v>
      </c>
    </row>
    <row r="39" spans="1:16" x14ac:dyDescent="0.2">
      <c r="A39" s="668" t="s">
        <v>75</v>
      </c>
      <c r="B39" s="669"/>
      <c r="C39" s="290" t="s">
        <v>67</v>
      </c>
      <c r="D39" s="291" t="s">
        <v>62</v>
      </c>
      <c r="E39" s="291" t="s">
        <v>237</v>
      </c>
      <c r="F39" s="291" t="s">
        <v>93</v>
      </c>
      <c r="G39" s="291" t="s">
        <v>66</v>
      </c>
      <c r="H39" s="291" t="s">
        <v>68</v>
      </c>
      <c r="I39" s="291" t="s">
        <v>92</v>
      </c>
      <c r="J39" s="291" t="s">
        <v>69</v>
      </c>
      <c r="K39" s="291" t="s">
        <v>70</v>
      </c>
      <c r="L39" s="291" t="s">
        <v>165</v>
      </c>
      <c r="M39" s="291" t="s">
        <v>71</v>
      </c>
      <c r="N39" s="291" t="s">
        <v>73</v>
      </c>
      <c r="O39" s="292" t="s">
        <v>74</v>
      </c>
      <c r="P39" s="670" t="s">
        <v>76</v>
      </c>
    </row>
    <row r="40" spans="1:16" ht="13.5" thickBot="1" x14ac:dyDescent="0.25">
      <c r="A40" s="301"/>
      <c r="B40" s="302"/>
      <c r="C40" s="297" t="s">
        <v>140</v>
      </c>
      <c r="D40" s="298" t="s">
        <v>21</v>
      </c>
      <c r="E40" s="298" t="s">
        <v>96</v>
      </c>
      <c r="F40" s="298" t="s">
        <v>94</v>
      </c>
      <c r="G40" s="299" t="s">
        <v>164</v>
      </c>
      <c r="H40" s="298" t="s">
        <v>61</v>
      </c>
      <c r="I40" s="298" t="s">
        <v>95</v>
      </c>
      <c r="J40" s="298" t="s">
        <v>35</v>
      </c>
      <c r="K40" s="298" t="s">
        <v>168</v>
      </c>
      <c r="L40" s="298" t="s">
        <v>97</v>
      </c>
      <c r="M40" s="298" t="s">
        <v>98</v>
      </c>
      <c r="N40" s="298" t="s">
        <v>166</v>
      </c>
      <c r="O40" s="300" t="s">
        <v>167</v>
      </c>
      <c r="P40" s="671"/>
    </row>
    <row r="41" spans="1:16" x14ac:dyDescent="0.2">
      <c r="A41" s="235" t="s">
        <v>144</v>
      </c>
      <c r="B41" s="17"/>
      <c r="C41" s="202"/>
      <c r="D41" s="416"/>
      <c r="E41" s="416">
        <v>251511</v>
      </c>
      <c r="F41" s="416"/>
      <c r="G41" s="416"/>
      <c r="H41" s="416"/>
      <c r="I41" s="416"/>
      <c r="J41" s="416">
        <v>50000</v>
      </c>
      <c r="K41" s="416"/>
      <c r="L41" s="416"/>
      <c r="M41" s="416"/>
      <c r="N41" s="416"/>
      <c r="O41" s="433">
        <v>25000</v>
      </c>
      <c r="P41" s="434">
        <f>SUM(C41:O41)</f>
        <v>326511</v>
      </c>
    </row>
    <row r="42" spans="1:16" x14ac:dyDescent="0.2">
      <c r="A42" s="235" t="s">
        <v>145</v>
      </c>
      <c r="B42" s="17"/>
      <c r="C42" s="202">
        <v>80000</v>
      </c>
      <c r="D42" s="416"/>
      <c r="E42" s="416">
        <v>4984</v>
      </c>
      <c r="F42" s="416"/>
      <c r="G42" s="416"/>
      <c r="H42" s="416"/>
      <c r="I42" s="416"/>
      <c r="J42" s="416"/>
      <c r="K42" s="416"/>
      <c r="L42" s="416"/>
      <c r="M42" s="416"/>
      <c r="N42" s="416"/>
      <c r="O42" s="433">
        <v>10000</v>
      </c>
      <c r="P42" s="434">
        <f>SUM(C42:O42)</f>
        <v>94984</v>
      </c>
    </row>
    <row r="43" spans="1:16" x14ac:dyDescent="0.2">
      <c r="A43" s="235" t="s">
        <v>146</v>
      </c>
      <c r="B43" s="17"/>
      <c r="C43" s="202">
        <v>31000</v>
      </c>
      <c r="D43" s="416"/>
      <c r="E43" s="416"/>
      <c r="F43" s="416"/>
      <c r="G43" s="416"/>
      <c r="H43" s="416"/>
      <c r="I43" s="416"/>
      <c r="J43" s="416"/>
      <c r="K43" s="416"/>
      <c r="L43" s="416"/>
      <c r="M43" s="416"/>
      <c r="N43" s="416"/>
      <c r="O43" s="433"/>
      <c r="P43" s="434">
        <f>SUM(C43:O43)</f>
        <v>31000</v>
      </c>
    </row>
    <row r="44" spans="1:16" hidden="1" x14ac:dyDescent="0.2">
      <c r="A44" s="235" t="s">
        <v>38</v>
      </c>
      <c r="B44" s="17"/>
      <c r="C44" s="202"/>
      <c r="D44" s="416"/>
      <c r="E44" s="416"/>
      <c r="F44" s="416"/>
      <c r="G44" s="416"/>
      <c r="H44" s="416"/>
      <c r="I44" s="416"/>
      <c r="J44" s="416"/>
      <c r="K44" s="416"/>
      <c r="L44" s="416"/>
      <c r="M44" s="416"/>
      <c r="N44" s="416"/>
      <c r="O44" s="433"/>
      <c r="P44" s="434"/>
    </row>
    <row r="45" spans="1:16" x14ac:dyDescent="0.2">
      <c r="A45" s="235" t="s">
        <v>147</v>
      </c>
      <c r="B45" s="17"/>
      <c r="C45" s="202"/>
      <c r="D45" s="416">
        <v>52000</v>
      </c>
      <c r="E45" s="416">
        <v>501789</v>
      </c>
      <c r="F45" s="416">
        <v>139229</v>
      </c>
      <c r="G45" s="416"/>
      <c r="H45" s="416"/>
      <c r="I45" s="416">
        <v>413660</v>
      </c>
      <c r="J45" s="416"/>
      <c r="K45" s="416"/>
      <c r="L45" s="416"/>
      <c r="M45" s="416"/>
      <c r="N45" s="416"/>
      <c r="O45" s="433">
        <v>401783</v>
      </c>
      <c r="P45" s="434">
        <f>SUM(C45:O45)</f>
        <v>1508461</v>
      </c>
    </row>
    <row r="46" spans="1:16" x14ac:dyDescent="0.2">
      <c r="A46" s="235" t="s">
        <v>148</v>
      </c>
      <c r="B46" s="17"/>
      <c r="C46" s="202">
        <v>17700</v>
      </c>
      <c r="D46" s="416"/>
      <c r="E46" s="416">
        <v>877293</v>
      </c>
      <c r="F46" s="416"/>
      <c r="G46" s="416"/>
      <c r="H46" s="416"/>
      <c r="I46" s="416">
        <v>1170007</v>
      </c>
      <c r="J46" s="416"/>
      <c r="K46" s="416">
        <v>143000</v>
      </c>
      <c r="L46" s="416"/>
      <c r="M46" s="416">
        <v>149627</v>
      </c>
      <c r="N46" s="416"/>
      <c r="O46" s="433"/>
      <c r="P46" s="434">
        <f>SUM(C46:O46)</f>
        <v>2357627</v>
      </c>
    </row>
    <row r="47" spans="1:16" x14ac:dyDescent="0.2">
      <c r="A47" s="235" t="s">
        <v>149</v>
      </c>
      <c r="B47" s="17"/>
      <c r="C47" s="202">
        <v>25000</v>
      </c>
      <c r="D47" s="416">
        <v>10000</v>
      </c>
      <c r="E47" s="416">
        <v>453641</v>
      </c>
      <c r="F47" s="416">
        <v>66317</v>
      </c>
      <c r="G47" s="416"/>
      <c r="H47" s="416"/>
      <c r="I47" s="416">
        <v>888047</v>
      </c>
      <c r="J47" s="416">
        <v>500000</v>
      </c>
      <c r="K47" s="416">
        <v>20000</v>
      </c>
      <c r="L47" s="416"/>
      <c r="M47" s="416">
        <v>40000</v>
      </c>
      <c r="N47" s="416"/>
      <c r="O47" s="433">
        <v>25000</v>
      </c>
      <c r="P47" s="434">
        <f>SUM(C47:O47)</f>
        <v>2028005</v>
      </c>
    </row>
    <row r="48" spans="1:16" x14ac:dyDescent="0.2">
      <c r="A48" s="235" t="s">
        <v>150</v>
      </c>
      <c r="B48" s="17"/>
      <c r="C48" s="202">
        <v>45000</v>
      </c>
      <c r="D48" s="416"/>
      <c r="E48" s="416">
        <v>1412963</v>
      </c>
      <c r="F48" s="416"/>
      <c r="G48" s="416"/>
      <c r="H48" s="416"/>
      <c r="I48" s="416"/>
      <c r="J48" s="416">
        <v>100000</v>
      </c>
      <c r="K48" s="416"/>
      <c r="L48" s="416"/>
      <c r="M48" s="416">
        <v>14771</v>
      </c>
      <c r="N48" s="416"/>
      <c r="O48" s="433"/>
      <c r="P48" s="434">
        <f>SUM(C48:O48)</f>
        <v>1572734</v>
      </c>
    </row>
    <row r="49" spans="1:16" x14ac:dyDescent="0.2">
      <c r="A49" s="234" t="s">
        <v>39</v>
      </c>
      <c r="B49" s="24"/>
      <c r="C49" s="228">
        <f>SUM(C41:C48)</f>
        <v>198700</v>
      </c>
      <c r="D49" s="435">
        <f>SUM(D41:D48)</f>
        <v>62000</v>
      </c>
      <c r="E49" s="435">
        <f>SUM(E41:E48)</f>
        <v>3502181</v>
      </c>
      <c r="F49" s="435">
        <f>SUM(F41:F48)</f>
        <v>205546</v>
      </c>
      <c r="G49" s="435">
        <v>0</v>
      </c>
      <c r="H49" s="435">
        <v>0</v>
      </c>
      <c r="I49" s="435">
        <f>SUM(I41:I48)</f>
        <v>2471714</v>
      </c>
      <c r="J49" s="435">
        <f>SUM(J41:J48)</f>
        <v>650000</v>
      </c>
      <c r="K49" s="435">
        <f>SUM(K41:K48)</f>
        <v>163000</v>
      </c>
      <c r="L49" s="435">
        <v>0</v>
      </c>
      <c r="M49" s="435">
        <f>SUM(M41:M48)</f>
        <v>204398</v>
      </c>
      <c r="N49" s="435">
        <v>0</v>
      </c>
      <c r="O49" s="436">
        <f>SUM(O41:O48)</f>
        <v>461783</v>
      </c>
      <c r="P49" s="428">
        <f>SUM(C49:O49)</f>
        <v>7919322</v>
      </c>
    </row>
    <row r="50" spans="1:16" x14ac:dyDescent="0.2">
      <c r="A50" s="235"/>
      <c r="B50" s="17"/>
      <c r="C50" s="202"/>
      <c r="D50" s="416"/>
      <c r="E50" s="416"/>
      <c r="F50" s="416"/>
      <c r="G50" s="416"/>
      <c r="H50" s="416"/>
      <c r="I50" s="416"/>
      <c r="J50" s="416"/>
      <c r="K50" s="416"/>
      <c r="L50" s="416"/>
      <c r="M50" s="416"/>
      <c r="N50" s="416"/>
      <c r="O50" s="433"/>
      <c r="P50" s="434"/>
    </row>
    <row r="51" spans="1:16" x14ac:dyDescent="0.2">
      <c r="A51" s="235" t="s">
        <v>151</v>
      </c>
      <c r="B51" s="17"/>
      <c r="C51" s="202">
        <v>390000</v>
      </c>
      <c r="D51" s="416"/>
      <c r="E51" s="416">
        <v>8486</v>
      </c>
      <c r="F51" s="416"/>
      <c r="G51" s="416"/>
      <c r="H51" s="416"/>
      <c r="I51" s="416"/>
      <c r="J51" s="416"/>
      <c r="K51" s="416"/>
      <c r="L51" s="416"/>
      <c r="M51" s="416"/>
      <c r="N51" s="416"/>
      <c r="O51" s="433">
        <v>56790</v>
      </c>
      <c r="P51" s="434">
        <f>SUM(C51:O51)</f>
        <v>455276</v>
      </c>
    </row>
    <row r="52" spans="1:16" x14ac:dyDescent="0.2">
      <c r="A52" s="235" t="s">
        <v>152</v>
      </c>
      <c r="B52" s="17"/>
      <c r="C52" s="202">
        <v>55000</v>
      </c>
      <c r="D52" s="416"/>
      <c r="E52" s="416"/>
      <c r="F52" s="416"/>
      <c r="G52" s="416"/>
      <c r="H52" s="416"/>
      <c r="I52" s="416"/>
      <c r="J52" s="416"/>
      <c r="K52" s="416"/>
      <c r="L52" s="416"/>
      <c r="M52" s="416"/>
      <c r="N52" s="416"/>
      <c r="O52" s="433"/>
      <c r="P52" s="434">
        <f>SUM(C52:O52)</f>
        <v>55000</v>
      </c>
    </row>
    <row r="53" spans="1:16" x14ac:dyDescent="0.2">
      <c r="A53" s="234" t="s">
        <v>40</v>
      </c>
      <c r="B53" s="24"/>
      <c r="C53" s="228">
        <f>SUM(C51:C52)</f>
        <v>445000</v>
      </c>
      <c r="D53" s="435">
        <v>0</v>
      </c>
      <c r="E53" s="435">
        <f>SUM(E51:E52)</f>
        <v>8486</v>
      </c>
      <c r="F53" s="435">
        <v>0</v>
      </c>
      <c r="G53" s="435">
        <v>0</v>
      </c>
      <c r="H53" s="435">
        <v>0</v>
      </c>
      <c r="I53" s="435">
        <v>0</v>
      </c>
      <c r="J53" s="435">
        <v>0</v>
      </c>
      <c r="K53" s="435">
        <v>0</v>
      </c>
      <c r="L53" s="435">
        <v>0</v>
      </c>
      <c r="M53" s="435">
        <v>0</v>
      </c>
      <c r="N53" s="435">
        <v>0</v>
      </c>
      <c r="O53" s="436">
        <f>SUM(O51:O52)</f>
        <v>56790</v>
      </c>
      <c r="P53" s="428">
        <f>SUM(C53:O53)</f>
        <v>510276</v>
      </c>
    </row>
    <row r="54" spans="1:16" x14ac:dyDescent="0.2">
      <c r="A54" s="234"/>
      <c r="B54" s="24"/>
      <c r="C54" s="228"/>
      <c r="D54" s="435"/>
      <c r="E54" s="435"/>
      <c r="F54" s="435"/>
      <c r="G54" s="435"/>
      <c r="H54" s="435"/>
      <c r="I54" s="435"/>
      <c r="J54" s="435"/>
      <c r="K54" s="435"/>
      <c r="L54" s="435"/>
      <c r="M54" s="435"/>
      <c r="N54" s="435"/>
      <c r="O54" s="436"/>
      <c r="P54" s="434"/>
    </row>
    <row r="55" spans="1:16" x14ac:dyDescent="0.2">
      <c r="A55" s="235" t="s">
        <v>153</v>
      </c>
      <c r="B55" s="17"/>
      <c r="C55" s="202"/>
      <c r="D55" s="416"/>
      <c r="E55" s="416"/>
      <c r="F55" s="416"/>
      <c r="G55" s="416"/>
      <c r="H55" s="416"/>
      <c r="I55" s="416"/>
      <c r="J55" s="416"/>
      <c r="K55" s="416"/>
      <c r="L55" s="416"/>
      <c r="M55" s="416"/>
      <c r="N55" s="416">
        <v>1550000</v>
      </c>
      <c r="O55" s="433"/>
      <c r="P55" s="434">
        <f t="shared" ref="P55:P65" si="0">SUM(C55:O55)</f>
        <v>1550000</v>
      </c>
    </row>
    <row r="56" spans="1:16" x14ac:dyDescent="0.2">
      <c r="A56" s="235" t="s">
        <v>154</v>
      </c>
      <c r="B56" s="17"/>
      <c r="C56" s="202"/>
      <c r="D56" s="416"/>
      <c r="E56" s="416">
        <v>20000</v>
      </c>
      <c r="F56" s="416"/>
      <c r="G56" s="416"/>
      <c r="H56" s="416"/>
      <c r="I56" s="416">
        <v>2800</v>
      </c>
      <c r="J56" s="416">
        <v>40000</v>
      </c>
      <c r="K56" s="416"/>
      <c r="L56" s="416"/>
      <c r="M56" s="416"/>
      <c r="N56" s="416"/>
      <c r="O56" s="433"/>
      <c r="P56" s="434">
        <f t="shared" si="0"/>
        <v>62800</v>
      </c>
    </row>
    <row r="57" spans="1:16" x14ac:dyDescent="0.2">
      <c r="A57" s="235" t="s">
        <v>155</v>
      </c>
      <c r="B57" s="17"/>
      <c r="C57" s="236">
        <v>130000</v>
      </c>
      <c r="D57" s="414"/>
      <c r="E57" s="414"/>
      <c r="F57" s="416"/>
      <c r="G57" s="416"/>
      <c r="H57" s="416"/>
      <c r="I57" s="416"/>
      <c r="J57" s="416">
        <v>350000</v>
      </c>
      <c r="K57" s="416"/>
      <c r="L57" s="416">
        <v>15000</v>
      </c>
      <c r="M57" s="416">
        <v>170000</v>
      </c>
      <c r="N57" s="416"/>
      <c r="O57" s="433"/>
      <c r="P57" s="434">
        <f t="shared" si="0"/>
        <v>665000</v>
      </c>
    </row>
    <row r="58" spans="1:16" x14ac:dyDescent="0.2">
      <c r="A58" s="235" t="s">
        <v>156</v>
      </c>
      <c r="B58" s="17"/>
      <c r="C58" s="202">
        <v>150000</v>
      </c>
      <c r="D58" s="416">
        <v>10000</v>
      </c>
      <c r="E58" s="416"/>
      <c r="F58" s="416"/>
      <c r="G58" s="416"/>
      <c r="H58" s="416"/>
      <c r="I58" s="416"/>
      <c r="J58" s="416">
        <v>419480</v>
      </c>
      <c r="K58" s="416"/>
      <c r="L58" s="416">
        <v>8000</v>
      </c>
      <c r="M58" s="416">
        <v>130000</v>
      </c>
      <c r="N58" s="416"/>
      <c r="O58" s="433"/>
      <c r="P58" s="434">
        <f t="shared" si="0"/>
        <v>717480</v>
      </c>
    </row>
    <row r="59" spans="1:16" x14ac:dyDescent="0.2">
      <c r="A59" s="235" t="s">
        <v>157</v>
      </c>
      <c r="B59" s="17"/>
      <c r="C59" s="202">
        <v>120000</v>
      </c>
      <c r="D59" s="416">
        <v>27000</v>
      </c>
      <c r="E59" s="416"/>
      <c r="F59" s="416"/>
      <c r="G59" s="416"/>
      <c r="H59" s="416"/>
      <c r="I59" s="416"/>
      <c r="J59" s="416">
        <v>260000</v>
      </c>
      <c r="K59" s="416"/>
      <c r="L59" s="416">
        <v>2000</v>
      </c>
      <c r="M59" s="416">
        <v>30000</v>
      </c>
      <c r="N59" s="416"/>
      <c r="O59" s="433"/>
      <c r="P59" s="434">
        <f t="shared" si="0"/>
        <v>439000</v>
      </c>
    </row>
    <row r="60" spans="1:16" x14ac:dyDescent="0.2">
      <c r="A60" s="235" t="s">
        <v>158</v>
      </c>
      <c r="B60" s="17"/>
      <c r="C60" s="202">
        <v>60000</v>
      </c>
      <c r="D60" s="416"/>
      <c r="E60" s="416">
        <v>78740</v>
      </c>
      <c r="F60" s="416">
        <v>10000</v>
      </c>
      <c r="G60" s="416"/>
      <c r="H60" s="416"/>
      <c r="I60" s="416">
        <v>204569</v>
      </c>
      <c r="J60" s="416">
        <v>200000</v>
      </c>
      <c r="K60" s="416"/>
      <c r="L60" s="416">
        <v>20000</v>
      </c>
      <c r="M60" s="416">
        <v>50000</v>
      </c>
      <c r="N60" s="416"/>
      <c r="O60" s="433">
        <v>72294</v>
      </c>
      <c r="P60" s="434">
        <f t="shared" si="0"/>
        <v>695603</v>
      </c>
    </row>
    <row r="61" spans="1:16" x14ac:dyDescent="0.2">
      <c r="A61" s="235" t="s">
        <v>162</v>
      </c>
      <c r="B61" s="17"/>
      <c r="C61" s="202">
        <v>50000</v>
      </c>
      <c r="D61" s="416"/>
      <c r="E61" s="416"/>
      <c r="F61" s="416"/>
      <c r="G61" s="416"/>
      <c r="H61" s="416"/>
      <c r="I61" s="416"/>
      <c r="J61" s="416"/>
      <c r="K61" s="416"/>
      <c r="L61" s="416"/>
      <c r="M61" s="416"/>
      <c r="N61" s="416"/>
      <c r="O61" s="433"/>
      <c r="P61" s="434">
        <f t="shared" si="0"/>
        <v>50000</v>
      </c>
    </row>
    <row r="62" spans="1:16" x14ac:dyDescent="0.2">
      <c r="A62" s="235" t="s">
        <v>159</v>
      </c>
      <c r="B62" s="17"/>
      <c r="C62" s="202">
        <v>900000</v>
      </c>
      <c r="D62" s="416"/>
      <c r="E62" s="416">
        <v>664147</v>
      </c>
      <c r="F62" s="416">
        <v>60000</v>
      </c>
      <c r="G62" s="416">
        <v>480000</v>
      </c>
      <c r="H62" s="416">
        <v>500000</v>
      </c>
      <c r="I62" s="416"/>
      <c r="J62" s="416">
        <v>260000</v>
      </c>
      <c r="K62" s="416"/>
      <c r="L62" s="416">
        <v>48198</v>
      </c>
      <c r="M62" s="416">
        <v>836574</v>
      </c>
      <c r="N62" s="416"/>
      <c r="O62" s="433">
        <v>15000</v>
      </c>
      <c r="P62" s="434">
        <f t="shared" si="0"/>
        <v>3763919</v>
      </c>
    </row>
    <row r="63" spans="1:16" x14ac:dyDescent="0.2">
      <c r="A63" s="235" t="s">
        <v>163</v>
      </c>
      <c r="B63" s="17"/>
      <c r="C63" s="202">
        <v>7000</v>
      </c>
      <c r="D63" s="416"/>
      <c r="E63" s="416"/>
      <c r="F63" s="416"/>
      <c r="G63" s="416"/>
      <c r="H63" s="416"/>
      <c r="I63" s="416"/>
      <c r="J63" s="416">
        <v>5000</v>
      </c>
      <c r="K63" s="416"/>
      <c r="L63" s="416"/>
      <c r="M63" s="416"/>
      <c r="N63" s="416"/>
      <c r="O63" s="433"/>
      <c r="P63" s="434">
        <f t="shared" si="0"/>
        <v>12000</v>
      </c>
    </row>
    <row r="64" spans="1:16" x14ac:dyDescent="0.2">
      <c r="A64" s="235" t="s">
        <v>160</v>
      </c>
      <c r="B64" s="17"/>
      <c r="C64" s="202">
        <v>177596</v>
      </c>
      <c r="D64" s="416"/>
      <c r="E64" s="416">
        <v>53708</v>
      </c>
      <c r="F64" s="416"/>
      <c r="G64" s="416"/>
      <c r="H64" s="416"/>
      <c r="I64" s="416"/>
      <c r="J64" s="416">
        <v>57000</v>
      </c>
      <c r="K64" s="416"/>
      <c r="L64" s="416"/>
      <c r="M64" s="416"/>
      <c r="N64" s="416"/>
      <c r="O64" s="433">
        <v>126849</v>
      </c>
      <c r="P64" s="434">
        <f t="shared" si="0"/>
        <v>415153</v>
      </c>
    </row>
    <row r="65" spans="1:16" x14ac:dyDescent="0.2">
      <c r="A65" s="235" t="s">
        <v>224</v>
      </c>
      <c r="B65" s="17"/>
      <c r="C65" s="202">
        <v>78740</v>
      </c>
      <c r="D65" s="416"/>
      <c r="E65" s="416"/>
      <c r="F65" s="416"/>
      <c r="G65" s="416"/>
      <c r="H65" s="416"/>
      <c r="I65" s="416"/>
      <c r="J65" s="416">
        <v>393700</v>
      </c>
      <c r="K65" s="416"/>
      <c r="L65" s="416"/>
      <c r="M65" s="416"/>
      <c r="N65" s="416"/>
      <c r="O65" s="433"/>
      <c r="P65" s="434">
        <f t="shared" si="0"/>
        <v>472440</v>
      </c>
    </row>
    <row r="66" spans="1:16" x14ac:dyDescent="0.2">
      <c r="A66" s="234" t="s">
        <v>124</v>
      </c>
      <c r="B66" s="24"/>
      <c r="C66" s="228">
        <f t="shared" ref="C66:J66" si="1">SUM(C55:C65)</f>
        <v>1673336</v>
      </c>
      <c r="D66" s="435">
        <f t="shared" si="1"/>
        <v>37000</v>
      </c>
      <c r="E66" s="435">
        <f t="shared" si="1"/>
        <v>816595</v>
      </c>
      <c r="F66" s="435">
        <f t="shared" si="1"/>
        <v>70000</v>
      </c>
      <c r="G66" s="435">
        <f t="shared" si="1"/>
        <v>480000</v>
      </c>
      <c r="H66" s="435">
        <f t="shared" si="1"/>
        <v>500000</v>
      </c>
      <c r="I66" s="435">
        <f t="shared" si="1"/>
        <v>207369</v>
      </c>
      <c r="J66" s="435">
        <f t="shared" si="1"/>
        <v>1985180</v>
      </c>
      <c r="K66" s="435">
        <v>0</v>
      </c>
      <c r="L66" s="435">
        <f>SUM(L55:L65)</f>
        <v>93198</v>
      </c>
      <c r="M66" s="435">
        <f>SUM(M55:M65)</f>
        <v>1216574</v>
      </c>
      <c r="N66" s="435">
        <f>SUM(N55:N65)</f>
        <v>1550000</v>
      </c>
      <c r="O66" s="436">
        <f>SUM(O55:O65)</f>
        <v>214143</v>
      </c>
      <c r="P66" s="428">
        <f>SUM(C66:O66)</f>
        <v>8843395</v>
      </c>
    </row>
    <row r="67" spans="1:16" x14ac:dyDescent="0.2">
      <c r="A67" s="235"/>
      <c r="B67" s="17"/>
      <c r="C67" s="202"/>
      <c r="D67" s="416"/>
      <c r="E67" s="416"/>
      <c r="F67" s="416"/>
      <c r="G67" s="416"/>
      <c r="H67" s="416"/>
      <c r="I67" s="416"/>
      <c r="J67" s="416"/>
      <c r="K67" s="416"/>
      <c r="L67" s="416"/>
      <c r="M67" s="416"/>
      <c r="N67" s="416"/>
      <c r="O67" s="433"/>
      <c r="P67" s="434"/>
    </row>
    <row r="68" spans="1:16" x14ac:dyDescent="0.2">
      <c r="A68" s="235" t="s">
        <v>161</v>
      </c>
      <c r="B68" s="17"/>
      <c r="C68" s="228">
        <v>55449</v>
      </c>
      <c r="D68" s="435"/>
      <c r="E68" s="435"/>
      <c r="F68" s="416"/>
      <c r="G68" s="416"/>
      <c r="H68" s="416"/>
      <c r="I68" s="416"/>
      <c r="J68" s="416"/>
      <c r="K68" s="416"/>
      <c r="L68" s="416"/>
      <c r="M68" s="416"/>
      <c r="N68" s="416"/>
      <c r="O68" s="433"/>
      <c r="P68" s="428">
        <f>SUM(C68:O68)</f>
        <v>55449</v>
      </c>
    </row>
    <row r="69" spans="1:16" x14ac:dyDescent="0.2">
      <c r="A69" s="235" t="s">
        <v>257</v>
      </c>
      <c r="B69" s="17"/>
      <c r="C69" s="228">
        <v>2351</v>
      </c>
      <c r="D69" s="416"/>
      <c r="E69" s="416"/>
      <c r="F69" s="416"/>
      <c r="G69" s="416"/>
      <c r="H69" s="416"/>
      <c r="I69" s="416"/>
      <c r="J69" s="416"/>
      <c r="K69" s="416"/>
      <c r="L69" s="416"/>
      <c r="M69" s="416"/>
      <c r="N69" s="416"/>
      <c r="O69" s="433"/>
      <c r="P69" s="428">
        <f>SUM(C69:O69)</f>
        <v>2351</v>
      </c>
    </row>
    <row r="70" spans="1:16" x14ac:dyDescent="0.2">
      <c r="A70" s="235"/>
      <c r="B70" s="17"/>
      <c r="C70" s="202"/>
      <c r="D70" s="416"/>
      <c r="E70" s="416"/>
      <c r="F70" s="416"/>
      <c r="G70" s="416"/>
      <c r="H70" s="416"/>
      <c r="I70" s="416"/>
      <c r="J70" s="416"/>
      <c r="K70" s="416"/>
      <c r="L70" s="416"/>
      <c r="M70" s="416"/>
      <c r="N70" s="416"/>
      <c r="O70" s="433"/>
      <c r="P70" s="434"/>
    </row>
    <row r="71" spans="1:16" x14ac:dyDescent="0.2">
      <c r="A71" s="234" t="s">
        <v>41</v>
      </c>
      <c r="B71" s="24"/>
      <c r="C71" s="228">
        <v>302921</v>
      </c>
      <c r="D71" s="435">
        <v>23000</v>
      </c>
      <c r="E71" s="435">
        <v>1029487</v>
      </c>
      <c r="F71" s="435">
        <v>72439</v>
      </c>
      <c r="G71" s="435">
        <v>129600</v>
      </c>
      <c r="H71" s="435">
        <v>135000</v>
      </c>
      <c r="I71" s="435">
        <v>677830</v>
      </c>
      <c r="J71" s="435">
        <v>663849</v>
      </c>
      <c r="K71" s="435">
        <v>44010</v>
      </c>
      <c r="L71" s="435">
        <v>25163</v>
      </c>
      <c r="M71" s="435">
        <v>302400</v>
      </c>
      <c r="N71" s="435">
        <v>418500</v>
      </c>
      <c r="O71" s="436">
        <v>162000</v>
      </c>
      <c r="P71" s="428">
        <f>SUM(C71:O71)</f>
        <v>3986199</v>
      </c>
    </row>
    <row r="72" spans="1:16" ht="13.5" thickBot="1" x14ac:dyDescent="0.25">
      <c r="A72" s="235"/>
      <c r="B72" s="17"/>
      <c r="C72" s="202"/>
      <c r="D72" s="416"/>
      <c r="E72" s="416"/>
      <c r="F72" s="416"/>
      <c r="G72" s="416"/>
      <c r="H72" s="416"/>
      <c r="I72" s="416"/>
      <c r="J72" s="416"/>
      <c r="K72" s="416"/>
      <c r="L72" s="416"/>
      <c r="M72" s="416"/>
      <c r="N72" s="416"/>
      <c r="O72" s="433"/>
      <c r="P72" s="434"/>
    </row>
    <row r="73" spans="1:16" ht="13.5" thickBot="1" x14ac:dyDescent="0.25">
      <c r="A73" s="262" t="s">
        <v>60</v>
      </c>
      <c r="B73" s="439"/>
      <c r="C73" s="230">
        <f>C49+C53+C66+C68+C71+C69</f>
        <v>2677757</v>
      </c>
      <c r="D73" s="415">
        <f>D49+D66+D71</f>
        <v>122000</v>
      </c>
      <c r="E73" s="415">
        <f>E49+E66+E71+E53</f>
        <v>5356749</v>
      </c>
      <c r="F73" s="415">
        <f>F49+F66+F71</f>
        <v>347985</v>
      </c>
      <c r="G73" s="415">
        <f>G66+G71</f>
        <v>609600</v>
      </c>
      <c r="H73" s="415">
        <f>H66+H71</f>
        <v>635000</v>
      </c>
      <c r="I73" s="415">
        <f>I49+I66+I71</f>
        <v>3356913</v>
      </c>
      <c r="J73" s="415">
        <f>J49+J66+J71</f>
        <v>3299029</v>
      </c>
      <c r="K73" s="415">
        <f>K49+K71</f>
        <v>207010</v>
      </c>
      <c r="L73" s="415">
        <f>L49+L66+L71</f>
        <v>118361</v>
      </c>
      <c r="M73" s="415">
        <f>M49+M66+M71</f>
        <v>1723372</v>
      </c>
      <c r="N73" s="415">
        <f>N49+N66+N71</f>
        <v>1968500</v>
      </c>
      <c r="O73" s="437">
        <f>O49+O53+O66+O71</f>
        <v>894716</v>
      </c>
      <c r="P73" s="438">
        <f>SUM(C73:O73)</f>
        <v>21316992</v>
      </c>
    </row>
  </sheetData>
  <mergeCells count="8">
    <mergeCell ref="C1:M1"/>
    <mergeCell ref="A9:B9"/>
    <mergeCell ref="A39:B39"/>
    <mergeCell ref="P9:P10"/>
    <mergeCell ref="P39:P40"/>
    <mergeCell ref="C2:M2"/>
    <mergeCell ref="C6:M6"/>
    <mergeCell ref="F4:J4"/>
  </mergeCells>
  <phoneticPr fontId="5" type="noConversion"/>
  <pageMargins left="0.27559055118110237" right="3.937007874015748E-2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sqref="A1:I1"/>
    </sheetView>
  </sheetViews>
  <sheetFormatPr defaultRowHeight="12.75" x14ac:dyDescent="0.2"/>
  <cols>
    <col min="1" max="1" width="9.85546875" customWidth="1"/>
    <col min="2" max="2" width="8.140625" customWidth="1"/>
    <col min="5" max="5" width="9" customWidth="1"/>
    <col min="6" max="6" width="10" customWidth="1"/>
    <col min="7" max="7" width="10.140625" bestFit="1" customWidth="1"/>
    <col min="8" max="9" width="9.7109375" customWidth="1"/>
  </cols>
  <sheetData>
    <row r="1" spans="1:9" x14ac:dyDescent="0.2">
      <c r="A1" s="640" t="s">
        <v>285</v>
      </c>
      <c r="B1" s="640"/>
      <c r="C1" s="640"/>
      <c r="D1" s="640"/>
      <c r="E1" s="640"/>
      <c r="F1" s="640"/>
      <c r="G1" s="640"/>
      <c r="H1" s="640"/>
      <c r="I1" s="640"/>
    </row>
    <row r="2" spans="1:9" x14ac:dyDescent="0.2">
      <c r="A2" s="640" t="s">
        <v>258</v>
      </c>
      <c r="B2" s="640"/>
      <c r="C2" s="640"/>
      <c r="D2" s="640"/>
      <c r="E2" s="640"/>
      <c r="F2" s="640"/>
      <c r="G2" s="640"/>
      <c r="H2" s="640"/>
      <c r="I2" s="640"/>
    </row>
    <row r="3" spans="1:9" x14ac:dyDescent="0.2">
      <c r="A3" s="420"/>
      <c r="B3" s="420"/>
      <c r="C3" s="420"/>
      <c r="D3" s="420"/>
      <c r="E3" s="420"/>
      <c r="F3" s="420"/>
      <c r="G3" s="420"/>
      <c r="H3" s="420"/>
      <c r="I3" s="420"/>
    </row>
    <row r="4" spans="1:9" x14ac:dyDescent="0.2">
      <c r="A4" s="5"/>
      <c r="B4" s="5"/>
      <c r="C4" s="651" t="s">
        <v>17</v>
      </c>
      <c r="D4" s="651"/>
      <c r="E4" s="651"/>
      <c r="F4" s="651"/>
    </row>
    <row r="5" spans="1:9" x14ac:dyDescent="0.2">
      <c r="A5" s="189"/>
      <c r="B5" s="5"/>
      <c r="C5" s="5"/>
      <c r="D5" s="5"/>
      <c r="E5" s="5"/>
      <c r="F5" s="5"/>
      <c r="G5" s="5"/>
      <c r="H5" s="5"/>
      <c r="I5" s="5"/>
    </row>
    <row r="6" spans="1:9" ht="15" x14ac:dyDescent="0.25">
      <c r="A6" s="5"/>
      <c r="B6" s="187"/>
      <c r="C6" s="652" t="s">
        <v>213</v>
      </c>
      <c r="D6" s="652"/>
      <c r="E6" s="652"/>
      <c r="F6" s="652"/>
      <c r="G6" s="5"/>
      <c r="H6" s="5"/>
      <c r="I6" s="5"/>
    </row>
    <row r="7" spans="1:9" x14ac:dyDescent="0.2">
      <c r="C7" s="101"/>
      <c r="D7" s="652">
        <v>2016</v>
      </c>
      <c r="E7" s="652"/>
    </row>
    <row r="8" spans="1:9" ht="13.5" thickBot="1" x14ac:dyDescent="0.25">
      <c r="I8" s="288" t="s">
        <v>207</v>
      </c>
    </row>
    <row r="9" spans="1:9" ht="13.5" thickBot="1" x14ac:dyDescent="0.25">
      <c r="A9" s="102" t="s">
        <v>12</v>
      </c>
      <c r="B9" s="71"/>
      <c r="C9" s="72" t="s">
        <v>13</v>
      </c>
      <c r="D9" s="73"/>
      <c r="E9" s="74"/>
      <c r="F9" s="14" t="s">
        <v>14</v>
      </c>
      <c r="G9" s="14" t="s">
        <v>15</v>
      </c>
      <c r="H9" s="14" t="s">
        <v>11</v>
      </c>
      <c r="I9" s="14" t="s">
        <v>16</v>
      </c>
    </row>
    <row r="10" spans="1:9" x14ac:dyDescent="0.2">
      <c r="A10" s="103" t="s">
        <v>22</v>
      </c>
      <c r="B10" s="104" t="s">
        <v>31</v>
      </c>
      <c r="C10" s="89" t="s">
        <v>75</v>
      </c>
      <c r="D10" s="89"/>
      <c r="E10" s="105"/>
      <c r="F10" s="106"/>
      <c r="G10" s="107"/>
      <c r="H10" s="309"/>
      <c r="I10" s="108"/>
    </row>
    <row r="11" spans="1:9" ht="13.5" thickBot="1" x14ac:dyDescent="0.25">
      <c r="A11" s="109" t="s">
        <v>23</v>
      </c>
      <c r="B11" s="110"/>
      <c r="C11" s="32"/>
      <c r="D11" s="32"/>
      <c r="E11" s="111"/>
      <c r="F11" s="325" t="s">
        <v>19</v>
      </c>
      <c r="G11" s="112" t="s">
        <v>232</v>
      </c>
      <c r="H11" s="310"/>
      <c r="I11" s="113"/>
    </row>
    <row r="12" spans="1:9" x14ac:dyDescent="0.2">
      <c r="A12" s="327" t="s">
        <v>170</v>
      </c>
      <c r="B12" s="217"/>
      <c r="C12" s="8"/>
      <c r="D12" s="8"/>
      <c r="E12" s="8"/>
      <c r="F12" s="331"/>
      <c r="G12" s="328"/>
      <c r="H12" s="329"/>
      <c r="I12" s="330"/>
    </row>
    <row r="13" spans="1:9" x14ac:dyDescent="0.2">
      <c r="A13" s="326">
        <v>107060</v>
      </c>
      <c r="B13" s="672" t="s">
        <v>217</v>
      </c>
      <c r="C13" s="673"/>
      <c r="D13" s="673"/>
      <c r="E13" s="674"/>
      <c r="F13" s="312">
        <f>SUM(F14:F16)</f>
        <v>2029284</v>
      </c>
      <c r="G13" s="312">
        <f>SUM(G14:G16)</f>
        <v>1829284</v>
      </c>
      <c r="H13" s="76"/>
      <c r="I13" s="115"/>
    </row>
    <row r="14" spans="1:9" x14ac:dyDescent="0.2">
      <c r="A14" s="311"/>
      <c r="B14" s="57"/>
      <c r="C14" s="200" t="s">
        <v>171</v>
      </c>
      <c r="D14" s="57"/>
      <c r="E14" s="116"/>
      <c r="F14" s="314">
        <v>1429284</v>
      </c>
      <c r="G14" s="314">
        <v>1429284</v>
      </c>
      <c r="H14" s="116"/>
      <c r="I14" s="133"/>
    </row>
    <row r="15" spans="1:9" x14ac:dyDescent="0.2">
      <c r="A15" s="304"/>
      <c r="B15" s="57"/>
      <c r="C15" s="200" t="s">
        <v>172</v>
      </c>
      <c r="D15" s="57"/>
      <c r="E15" s="116"/>
      <c r="F15" s="314">
        <v>400000</v>
      </c>
      <c r="G15" s="314">
        <v>400000</v>
      </c>
      <c r="H15" s="116"/>
      <c r="I15" s="133"/>
    </row>
    <row r="16" spans="1:9" x14ac:dyDescent="0.2">
      <c r="A16" s="305"/>
      <c r="B16" s="121"/>
      <c r="C16" s="200" t="s">
        <v>32</v>
      </c>
      <c r="D16" s="121"/>
      <c r="E16" s="196"/>
      <c r="F16" s="314">
        <v>200000</v>
      </c>
      <c r="G16" s="314">
        <v>0</v>
      </c>
      <c r="H16" s="116"/>
      <c r="I16" s="133"/>
    </row>
    <row r="17" spans="1:9" x14ac:dyDescent="0.2">
      <c r="A17" s="306"/>
      <c r="B17" s="118"/>
      <c r="C17" s="119"/>
      <c r="D17" s="118"/>
      <c r="E17" s="117"/>
      <c r="F17" s="315"/>
      <c r="G17" s="315"/>
      <c r="H17" s="117"/>
      <c r="I17" s="44"/>
    </row>
    <row r="18" spans="1:9" x14ac:dyDescent="0.2">
      <c r="A18" s="305"/>
      <c r="B18" s="65" t="s">
        <v>273</v>
      </c>
      <c r="C18" s="121"/>
      <c r="D18" s="121"/>
      <c r="E18" s="199"/>
      <c r="F18" s="314"/>
      <c r="G18" s="320">
        <v>895350</v>
      </c>
      <c r="H18" s="117"/>
      <c r="I18" s="44"/>
    </row>
    <row r="19" spans="1:9" hidden="1" x14ac:dyDescent="0.2">
      <c r="A19" s="306"/>
      <c r="B19" s="118"/>
      <c r="C19" s="119"/>
      <c r="D19" s="121"/>
      <c r="E19" s="117"/>
      <c r="F19" s="316"/>
      <c r="G19" s="316"/>
      <c r="H19" s="43"/>
      <c r="I19" s="44"/>
    </row>
    <row r="20" spans="1:9" hidden="1" x14ac:dyDescent="0.2">
      <c r="A20" s="307"/>
      <c r="B20" s="65"/>
      <c r="C20" s="65"/>
      <c r="D20" s="65"/>
      <c r="E20" s="117"/>
      <c r="F20" s="316"/>
      <c r="G20" s="316"/>
      <c r="H20" s="43"/>
      <c r="I20" s="44"/>
    </row>
    <row r="21" spans="1:9" hidden="1" x14ac:dyDescent="0.2">
      <c r="A21" s="307"/>
      <c r="B21" s="65"/>
      <c r="C21" s="65"/>
      <c r="D21" s="3"/>
      <c r="E21" s="117"/>
      <c r="F21" s="317"/>
      <c r="G21" s="344"/>
      <c r="H21" s="122"/>
      <c r="I21" s="141"/>
    </row>
    <row r="22" spans="1:9" x14ac:dyDescent="0.2">
      <c r="A22" s="306"/>
      <c r="B22" s="118"/>
      <c r="C22" s="119"/>
      <c r="D22" s="121"/>
      <c r="E22" s="117"/>
      <c r="F22" s="316"/>
      <c r="G22" s="344"/>
      <c r="H22" s="122"/>
      <c r="I22" s="141"/>
    </row>
    <row r="23" spans="1:9" x14ac:dyDescent="0.2">
      <c r="A23" s="546">
        <v>104051</v>
      </c>
      <c r="B23" s="65" t="s">
        <v>275</v>
      </c>
      <c r="C23" s="121"/>
      <c r="D23" s="121"/>
      <c r="E23" s="196"/>
      <c r="F23" s="318"/>
      <c r="G23" s="319">
        <v>301200</v>
      </c>
      <c r="H23" s="122"/>
      <c r="I23" s="141"/>
    </row>
    <row r="24" spans="1:9" x14ac:dyDescent="0.2">
      <c r="A24" s="304"/>
      <c r="B24" s="81" t="s">
        <v>276</v>
      </c>
      <c r="C24" s="3"/>
      <c r="D24" s="3"/>
      <c r="E24" s="3"/>
      <c r="F24" s="316"/>
      <c r="G24" s="320">
        <v>265000</v>
      </c>
      <c r="H24" s="117"/>
      <c r="I24" s="44"/>
    </row>
    <row r="25" spans="1:9" x14ac:dyDescent="0.2">
      <c r="A25" s="304"/>
      <c r="B25" s="3"/>
      <c r="C25" s="3"/>
      <c r="D25" s="3"/>
      <c r="E25" s="117"/>
      <c r="F25" s="316"/>
      <c r="G25" s="316"/>
      <c r="H25" s="43"/>
      <c r="I25" s="44"/>
    </row>
    <row r="26" spans="1:9" ht="15.75" thickBot="1" x14ac:dyDescent="0.3">
      <c r="A26" s="308"/>
      <c r="B26" s="32"/>
      <c r="C26" s="32"/>
      <c r="D26" s="32"/>
      <c r="E26" s="125"/>
      <c r="F26" s="322"/>
      <c r="G26" s="459"/>
      <c r="H26" s="126"/>
      <c r="I26" s="139"/>
    </row>
    <row r="27" spans="1:9" ht="13.5" thickBot="1" x14ac:dyDescent="0.25">
      <c r="A27" s="94"/>
      <c r="B27" s="127"/>
      <c r="C27" s="2"/>
      <c r="D27" s="2"/>
      <c r="E27" s="128"/>
      <c r="F27" s="323"/>
      <c r="G27" s="323"/>
      <c r="H27" s="77"/>
      <c r="I27" s="95"/>
    </row>
    <row r="28" spans="1:9" ht="16.5" thickTop="1" thickBot="1" x14ac:dyDescent="0.3">
      <c r="A28" s="129"/>
      <c r="B28" s="130" t="s">
        <v>112</v>
      </c>
      <c r="C28" s="130"/>
      <c r="D28" s="130"/>
      <c r="E28" s="131"/>
      <c r="F28" s="324">
        <f>F13</f>
        <v>2029284</v>
      </c>
      <c r="G28" s="324">
        <f>G13+G18+G23+G24</f>
        <v>3290834</v>
      </c>
      <c r="H28" s="132"/>
      <c r="I28" s="143"/>
    </row>
  </sheetData>
  <mergeCells count="6">
    <mergeCell ref="B13:E13"/>
    <mergeCell ref="A2:I2"/>
    <mergeCell ref="C4:F4"/>
    <mergeCell ref="C6:F6"/>
    <mergeCell ref="D7:E7"/>
    <mergeCell ref="A1:I1"/>
  </mergeCells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sqref="A1:I1"/>
    </sheetView>
  </sheetViews>
  <sheetFormatPr defaultRowHeight="12.75" x14ac:dyDescent="0.2"/>
  <cols>
    <col min="1" max="2" width="8.140625" customWidth="1"/>
    <col min="5" max="5" width="9.85546875" customWidth="1"/>
    <col min="6" max="6" width="10.140625" bestFit="1" customWidth="1"/>
    <col min="7" max="7" width="10" customWidth="1"/>
    <col min="8" max="8" width="9.7109375" customWidth="1"/>
    <col min="9" max="9" width="10.140625" customWidth="1"/>
  </cols>
  <sheetData>
    <row r="1" spans="1:9" x14ac:dyDescent="0.2">
      <c r="A1" s="640" t="s">
        <v>286</v>
      </c>
      <c r="B1" s="640"/>
      <c r="C1" s="640"/>
      <c r="D1" s="640"/>
      <c r="E1" s="640"/>
      <c r="F1" s="640"/>
      <c r="G1" s="640"/>
      <c r="H1" s="640"/>
      <c r="I1" s="640"/>
    </row>
    <row r="2" spans="1:9" x14ac:dyDescent="0.2">
      <c r="A2" s="640" t="s">
        <v>259</v>
      </c>
      <c r="B2" s="640"/>
      <c r="C2" s="640"/>
      <c r="D2" s="640"/>
      <c r="E2" s="640"/>
      <c r="F2" s="640"/>
      <c r="G2" s="640"/>
      <c r="H2" s="640"/>
      <c r="I2" s="640"/>
    </row>
    <row r="3" spans="1:9" x14ac:dyDescent="0.2">
      <c r="A3" s="189"/>
      <c r="B3" s="189"/>
      <c r="C3" s="189"/>
      <c r="D3" s="190"/>
      <c r="E3" s="190"/>
      <c r="F3" s="190"/>
      <c r="G3" s="190"/>
      <c r="H3" s="190"/>
      <c r="I3" s="190"/>
    </row>
    <row r="4" spans="1:9" x14ac:dyDescent="0.2">
      <c r="A4" s="27"/>
      <c r="C4" s="652" t="s">
        <v>17</v>
      </c>
      <c r="D4" s="652"/>
      <c r="E4" s="652"/>
      <c r="F4" s="652"/>
    </row>
    <row r="6" spans="1:9" x14ac:dyDescent="0.2">
      <c r="A6" s="27"/>
      <c r="B6" s="27"/>
      <c r="C6" s="27" t="s">
        <v>214</v>
      </c>
      <c r="D6" s="27"/>
      <c r="E6" s="27"/>
      <c r="F6" s="27"/>
      <c r="I6" s="5"/>
    </row>
    <row r="7" spans="1:9" x14ac:dyDescent="0.2">
      <c r="A7" s="27" t="s">
        <v>34</v>
      </c>
      <c r="B7" s="27"/>
      <c r="C7" s="101"/>
      <c r="D7" s="652">
        <v>2016</v>
      </c>
      <c r="E7" s="652"/>
      <c r="F7" s="27"/>
    </row>
    <row r="8" spans="1:9" ht="13.5" thickBot="1" x14ac:dyDescent="0.25">
      <c r="G8" s="20"/>
      <c r="H8" s="20"/>
      <c r="I8" s="288" t="s">
        <v>207</v>
      </c>
    </row>
    <row r="9" spans="1:9" ht="13.5" thickBot="1" x14ac:dyDescent="0.25">
      <c r="A9" s="102" t="s">
        <v>12</v>
      </c>
      <c r="B9" s="71"/>
      <c r="C9" s="72" t="s">
        <v>13</v>
      </c>
      <c r="D9" s="73"/>
      <c r="E9" s="74"/>
      <c r="F9" s="14" t="s">
        <v>14</v>
      </c>
      <c r="G9" s="14" t="s">
        <v>15</v>
      </c>
      <c r="H9" s="14" t="s">
        <v>11</v>
      </c>
      <c r="I9" s="14" t="s">
        <v>16</v>
      </c>
    </row>
    <row r="10" spans="1:9" x14ac:dyDescent="0.2">
      <c r="A10" s="103" t="s">
        <v>22</v>
      </c>
      <c r="B10" s="104" t="s">
        <v>31</v>
      </c>
      <c r="C10" s="89" t="s">
        <v>75</v>
      </c>
      <c r="D10" s="89"/>
      <c r="E10" s="105"/>
      <c r="F10" s="144"/>
      <c r="G10" s="30"/>
      <c r="H10" s="221"/>
      <c r="I10" s="335"/>
    </row>
    <row r="11" spans="1:9" ht="13.5" thickBot="1" x14ac:dyDescent="0.25">
      <c r="A11" s="109" t="s">
        <v>23</v>
      </c>
      <c r="B11" s="110"/>
      <c r="C11" s="32"/>
      <c r="D11" s="32"/>
      <c r="E11" s="111"/>
      <c r="F11" s="325" t="s">
        <v>19</v>
      </c>
      <c r="G11" s="33" t="s">
        <v>232</v>
      </c>
      <c r="H11" s="350"/>
      <c r="I11" s="336"/>
    </row>
    <row r="12" spans="1:9" x14ac:dyDescent="0.2">
      <c r="A12" s="183" t="s">
        <v>25</v>
      </c>
      <c r="B12" s="10" t="s">
        <v>26</v>
      </c>
      <c r="C12" s="10"/>
      <c r="D12" s="10"/>
      <c r="E12" s="75"/>
      <c r="F12" s="114"/>
      <c r="G12" s="114"/>
      <c r="H12" s="76"/>
      <c r="I12" s="115"/>
    </row>
    <row r="13" spans="1:9" x14ac:dyDescent="0.2">
      <c r="A13" s="303"/>
      <c r="B13" s="57"/>
      <c r="C13" s="57"/>
      <c r="D13" s="57"/>
      <c r="E13" s="116"/>
      <c r="F13" s="123"/>
      <c r="G13" s="123"/>
      <c r="H13" s="124"/>
      <c r="I13" s="133"/>
    </row>
    <row r="14" spans="1:9" x14ac:dyDescent="0.2">
      <c r="A14" s="334" t="s">
        <v>67</v>
      </c>
      <c r="B14" s="337" t="s">
        <v>180</v>
      </c>
      <c r="C14" s="57"/>
      <c r="D14" s="57"/>
      <c r="E14" s="116"/>
      <c r="F14" s="319">
        <f>F16+F22+F25</f>
        <v>1770864</v>
      </c>
      <c r="G14" s="319">
        <f>G16+G22+G25+G38</f>
        <v>1973029</v>
      </c>
      <c r="H14" s="351"/>
      <c r="I14" s="339"/>
    </row>
    <row r="15" spans="1:9" x14ac:dyDescent="0.2">
      <c r="A15" s="334"/>
      <c r="B15" s="337"/>
      <c r="C15" s="57"/>
      <c r="D15" s="57"/>
      <c r="E15" s="116"/>
      <c r="F15" s="320"/>
      <c r="G15" s="313"/>
      <c r="H15" s="352"/>
      <c r="I15" s="339"/>
    </row>
    <row r="16" spans="1:9" x14ac:dyDescent="0.2">
      <c r="A16" s="42"/>
      <c r="B16" s="197" t="s">
        <v>47</v>
      </c>
      <c r="C16" s="57"/>
      <c r="D16" s="57"/>
      <c r="E16" s="116"/>
      <c r="F16" s="320">
        <f>SUM(F17:F21)</f>
        <v>1569864</v>
      </c>
      <c r="G16" s="320">
        <f>SUM(G17:G21)</f>
        <v>1569864</v>
      </c>
      <c r="H16" s="352"/>
      <c r="I16" s="339"/>
    </row>
    <row r="17" spans="1:9" x14ac:dyDescent="0.2">
      <c r="A17" s="42"/>
      <c r="B17" s="3"/>
      <c r="C17" s="17" t="s">
        <v>177</v>
      </c>
      <c r="D17" s="17"/>
      <c r="E17" s="338" t="s">
        <v>174</v>
      </c>
      <c r="F17" s="315">
        <v>39510</v>
      </c>
      <c r="G17" s="315">
        <v>39510</v>
      </c>
      <c r="H17" s="353"/>
      <c r="I17" s="341"/>
    </row>
    <row r="18" spans="1:9" x14ac:dyDescent="0.2">
      <c r="A18" s="42"/>
      <c r="B18" s="3"/>
      <c r="C18" s="17" t="s">
        <v>178</v>
      </c>
      <c r="D18" s="17"/>
      <c r="E18" s="338" t="s">
        <v>175</v>
      </c>
      <c r="F18" s="315">
        <v>93946</v>
      </c>
      <c r="G18" s="315">
        <v>93946</v>
      </c>
      <c r="H18" s="353"/>
      <c r="I18" s="341"/>
    </row>
    <row r="19" spans="1:9" x14ac:dyDescent="0.2">
      <c r="A19" s="42"/>
      <c r="B19" s="3"/>
      <c r="C19" s="17" t="s">
        <v>179</v>
      </c>
      <c r="D19" s="57"/>
      <c r="E19" s="338" t="s">
        <v>176</v>
      </c>
      <c r="F19" s="315">
        <v>571139</v>
      </c>
      <c r="G19" s="315">
        <v>571139</v>
      </c>
      <c r="H19" s="353"/>
      <c r="I19" s="341"/>
    </row>
    <row r="20" spans="1:9" x14ac:dyDescent="0.2">
      <c r="A20" s="42"/>
      <c r="B20" s="57"/>
      <c r="C20" s="17" t="s">
        <v>51</v>
      </c>
      <c r="D20" s="57"/>
      <c r="E20" s="338" t="s">
        <v>182</v>
      </c>
      <c r="F20" s="317">
        <v>865269</v>
      </c>
      <c r="G20" s="317">
        <v>865269</v>
      </c>
      <c r="H20" s="354"/>
      <c r="I20" s="345"/>
    </row>
    <row r="21" spans="1:9" x14ac:dyDescent="0.2">
      <c r="A21" s="42"/>
      <c r="B21" s="3"/>
      <c r="C21" s="17"/>
      <c r="D21" s="3"/>
      <c r="E21" s="117"/>
      <c r="F21" s="315"/>
      <c r="G21" s="315"/>
      <c r="H21" s="353"/>
      <c r="I21" s="341"/>
    </row>
    <row r="22" spans="1:9" x14ac:dyDescent="0.2">
      <c r="A22" s="42"/>
      <c r="B22" s="197" t="s">
        <v>56</v>
      </c>
      <c r="C22" s="82"/>
      <c r="D22" s="82"/>
      <c r="E22" s="138"/>
      <c r="F22" s="320">
        <v>101000</v>
      </c>
      <c r="G22" s="320">
        <v>103165</v>
      </c>
      <c r="H22" s="353"/>
      <c r="I22" s="341"/>
    </row>
    <row r="23" spans="1:9" x14ac:dyDescent="0.2">
      <c r="A23" s="42"/>
      <c r="B23" s="24"/>
      <c r="C23" s="17" t="s">
        <v>181</v>
      </c>
      <c r="D23" s="17"/>
      <c r="E23" s="338" t="s">
        <v>183</v>
      </c>
      <c r="F23" s="315">
        <v>101000</v>
      </c>
      <c r="G23" s="314">
        <v>103165</v>
      </c>
      <c r="H23" s="355"/>
      <c r="I23" s="346"/>
    </row>
    <row r="24" spans="1:9" x14ac:dyDescent="0.2">
      <c r="A24" s="42"/>
      <c r="B24" s="3"/>
      <c r="C24" s="17"/>
      <c r="D24" s="17"/>
      <c r="E24" s="117"/>
      <c r="F24" s="315"/>
      <c r="G24" s="315"/>
      <c r="H24" s="353"/>
      <c r="I24" s="341"/>
    </row>
    <row r="25" spans="1:9" x14ac:dyDescent="0.2">
      <c r="A25" s="42"/>
      <c r="B25" s="197" t="s">
        <v>33</v>
      </c>
      <c r="C25" s="57"/>
      <c r="D25" s="57"/>
      <c r="E25" s="116"/>
      <c r="F25" s="320">
        <f>SUM(F26:F36)</f>
        <v>100000</v>
      </c>
      <c r="G25" s="320">
        <v>100000</v>
      </c>
      <c r="H25" s="352"/>
      <c r="I25" s="339"/>
    </row>
    <row r="26" spans="1:9" x14ac:dyDescent="0.2">
      <c r="A26" s="42"/>
      <c r="B26" s="3"/>
      <c r="C26" s="17" t="s">
        <v>228</v>
      </c>
      <c r="D26" s="17"/>
      <c r="E26" s="117"/>
      <c r="F26" s="315">
        <v>50000</v>
      </c>
      <c r="G26" s="315">
        <v>50000</v>
      </c>
      <c r="H26" s="353"/>
      <c r="I26" s="341"/>
    </row>
    <row r="27" spans="1:9" hidden="1" x14ac:dyDescent="0.2">
      <c r="A27" s="42"/>
      <c r="B27" s="3"/>
      <c r="C27" s="17"/>
      <c r="D27" s="17"/>
      <c r="E27" s="134"/>
      <c r="F27" s="315"/>
      <c r="G27" s="315"/>
      <c r="H27" s="353"/>
      <c r="I27" s="341"/>
    </row>
    <row r="28" spans="1:9" hidden="1" x14ac:dyDescent="0.2">
      <c r="A28" s="42"/>
      <c r="B28" s="135"/>
      <c r="C28" s="136"/>
      <c r="D28" s="136"/>
      <c r="E28" s="191"/>
      <c r="F28" s="340"/>
      <c r="G28" s="340"/>
      <c r="H28" s="356"/>
      <c r="I28" s="363"/>
    </row>
    <row r="29" spans="1:9" hidden="1" x14ac:dyDescent="0.2">
      <c r="A29" s="42"/>
      <c r="B29" s="80"/>
      <c r="C29" s="17"/>
      <c r="D29" s="17"/>
      <c r="E29" s="134"/>
      <c r="F29" s="316"/>
      <c r="G29" s="316"/>
      <c r="H29" s="357"/>
      <c r="I29" s="341"/>
    </row>
    <row r="30" spans="1:9" hidden="1" x14ac:dyDescent="0.2">
      <c r="A30" s="42"/>
      <c r="B30" s="124"/>
      <c r="C30" s="17"/>
      <c r="D30" s="3"/>
      <c r="E30" s="134"/>
      <c r="F30" s="315"/>
      <c r="G30" s="321"/>
      <c r="H30" s="351"/>
      <c r="I30" s="339"/>
    </row>
    <row r="31" spans="1:9" hidden="1" x14ac:dyDescent="0.2">
      <c r="A31" s="42"/>
      <c r="B31" s="85"/>
      <c r="C31" s="82"/>
      <c r="D31" s="82"/>
      <c r="E31" s="117"/>
      <c r="F31" s="342"/>
      <c r="G31" s="342"/>
      <c r="H31" s="358"/>
      <c r="I31" s="343"/>
    </row>
    <row r="32" spans="1:9" hidden="1" x14ac:dyDescent="0.2">
      <c r="A32" s="42"/>
      <c r="B32" s="124"/>
      <c r="C32" s="17"/>
      <c r="D32" s="57"/>
      <c r="E32" s="116"/>
      <c r="F32" s="344"/>
      <c r="G32" s="344"/>
      <c r="H32" s="359"/>
      <c r="I32" s="345"/>
    </row>
    <row r="33" spans="1:9" hidden="1" x14ac:dyDescent="0.2">
      <c r="A33" s="332"/>
      <c r="B33" s="80"/>
      <c r="C33" s="3"/>
      <c r="D33" s="3"/>
      <c r="E33" s="117"/>
      <c r="F33" s="316"/>
      <c r="G33" s="316"/>
      <c r="H33" s="357"/>
      <c r="I33" s="341"/>
    </row>
    <row r="34" spans="1:9" hidden="1" x14ac:dyDescent="0.2">
      <c r="A34" s="333"/>
      <c r="B34" s="82"/>
      <c r="C34" s="82"/>
      <c r="D34" s="82"/>
      <c r="E34" s="138"/>
      <c r="F34" s="320"/>
      <c r="G34" s="320"/>
      <c r="H34" s="355"/>
      <c r="I34" s="346"/>
    </row>
    <row r="35" spans="1:9" hidden="1" x14ac:dyDescent="0.2">
      <c r="A35" s="42"/>
      <c r="B35" s="3"/>
      <c r="C35" s="17"/>
      <c r="D35" s="17"/>
      <c r="E35" s="134"/>
      <c r="F35" s="316"/>
      <c r="G35" s="316"/>
      <c r="H35" s="357"/>
      <c r="I35" s="341"/>
    </row>
    <row r="36" spans="1:9" x14ac:dyDescent="0.2">
      <c r="A36" s="311"/>
      <c r="B36" s="80"/>
      <c r="C36" s="17" t="s">
        <v>229</v>
      </c>
      <c r="D36" s="17"/>
      <c r="E36" s="117"/>
      <c r="F36" s="316">
        <v>50000</v>
      </c>
      <c r="G36" s="316">
        <v>50000</v>
      </c>
      <c r="H36" s="357"/>
      <c r="I36" s="341"/>
    </row>
    <row r="37" spans="1:9" x14ac:dyDescent="0.2">
      <c r="A37" s="311"/>
      <c r="B37" s="80"/>
      <c r="C37" s="17"/>
      <c r="D37" s="17"/>
      <c r="E37" s="3"/>
      <c r="F37" s="316"/>
      <c r="G37" s="316"/>
      <c r="H37" s="357"/>
      <c r="I37" s="341"/>
    </row>
    <row r="38" spans="1:9" x14ac:dyDescent="0.2">
      <c r="A38" s="311"/>
      <c r="B38" s="460" t="s">
        <v>32</v>
      </c>
      <c r="C38" s="17"/>
      <c r="D38" s="17"/>
      <c r="E38" s="3"/>
      <c r="F38" s="316"/>
      <c r="G38" s="319">
        <v>200000</v>
      </c>
      <c r="H38" s="357"/>
      <c r="I38" s="341"/>
    </row>
    <row r="39" spans="1:9" x14ac:dyDescent="0.2">
      <c r="A39" s="311"/>
      <c r="B39" s="80"/>
      <c r="C39" s="17"/>
      <c r="D39" s="17"/>
      <c r="E39" s="3"/>
      <c r="F39" s="316"/>
      <c r="G39" s="316"/>
      <c r="H39" s="357"/>
      <c r="I39" s="341"/>
    </row>
    <row r="40" spans="1:9" x14ac:dyDescent="0.2">
      <c r="A40" s="311"/>
      <c r="B40" s="80"/>
      <c r="C40" s="17"/>
      <c r="D40" s="17"/>
      <c r="E40" s="3"/>
      <c r="F40" s="316"/>
      <c r="G40" s="316"/>
      <c r="H40" s="357"/>
      <c r="I40" s="341"/>
    </row>
    <row r="41" spans="1:9" x14ac:dyDescent="0.2">
      <c r="A41" s="461" t="s">
        <v>69</v>
      </c>
      <c r="B41" s="223" t="s">
        <v>246</v>
      </c>
      <c r="C41" s="17"/>
      <c r="D41" s="17"/>
      <c r="E41" s="3"/>
      <c r="F41" s="316"/>
      <c r="G41" s="319">
        <v>1091200</v>
      </c>
      <c r="H41" s="357"/>
      <c r="I41" s="341"/>
    </row>
    <row r="42" spans="1:9" x14ac:dyDescent="0.2">
      <c r="A42" s="311"/>
      <c r="B42" s="462" t="s">
        <v>250</v>
      </c>
      <c r="C42" s="17"/>
      <c r="D42" s="17"/>
      <c r="E42" s="3"/>
      <c r="F42" s="316"/>
      <c r="G42" s="316">
        <v>1091200</v>
      </c>
      <c r="H42" s="357"/>
      <c r="I42" s="341"/>
    </row>
    <row r="43" spans="1:9" x14ac:dyDescent="0.2">
      <c r="A43" s="311"/>
      <c r="B43" s="80"/>
      <c r="C43" s="17"/>
      <c r="D43" s="17"/>
      <c r="E43" s="3"/>
      <c r="F43" s="316"/>
      <c r="G43" s="316"/>
      <c r="H43" s="357"/>
      <c r="I43" s="341"/>
    </row>
    <row r="44" spans="1:9" x14ac:dyDescent="0.2">
      <c r="A44" s="430" t="s">
        <v>220</v>
      </c>
      <c r="B44" s="223" t="s">
        <v>184</v>
      </c>
      <c r="C44" s="17"/>
      <c r="D44" s="17"/>
      <c r="E44" s="451" t="s">
        <v>230</v>
      </c>
      <c r="F44" s="319">
        <v>1031862</v>
      </c>
      <c r="G44" s="319">
        <v>1089739</v>
      </c>
      <c r="H44" s="360"/>
      <c r="I44" s="346"/>
    </row>
    <row r="45" spans="1:9" x14ac:dyDescent="0.2">
      <c r="A45" s="307"/>
      <c r="B45" s="81"/>
      <c r="C45" s="364"/>
      <c r="D45" s="15"/>
      <c r="E45" s="134"/>
      <c r="F45" s="347"/>
      <c r="G45" s="316"/>
      <c r="H45" s="357"/>
      <c r="I45" s="341"/>
    </row>
    <row r="46" spans="1:9" x14ac:dyDescent="0.2">
      <c r="A46" s="306"/>
      <c r="B46" s="80"/>
      <c r="C46" s="3"/>
      <c r="D46" s="3"/>
      <c r="E46" s="3"/>
      <c r="F46" s="316"/>
      <c r="G46" s="316"/>
      <c r="H46" s="357"/>
      <c r="I46" s="341"/>
    </row>
    <row r="47" spans="1:9" ht="15" x14ac:dyDescent="0.25">
      <c r="A47" s="304"/>
      <c r="B47" s="4"/>
      <c r="C47" s="4"/>
      <c r="D47" s="4"/>
      <c r="E47" s="100"/>
      <c r="F47" s="365"/>
      <c r="G47" s="366"/>
      <c r="H47" s="367"/>
      <c r="I47" s="368"/>
    </row>
    <row r="48" spans="1:9" ht="13.5" thickBot="1" x14ac:dyDescent="0.25">
      <c r="A48" s="94"/>
      <c r="B48" s="127"/>
      <c r="C48" s="2"/>
      <c r="D48" s="2"/>
      <c r="E48" s="128"/>
      <c r="F48" s="323"/>
      <c r="G48" s="323"/>
      <c r="H48" s="361"/>
      <c r="I48" s="348"/>
    </row>
    <row r="49" spans="1:9" ht="16.5" thickTop="1" thickBot="1" x14ac:dyDescent="0.3">
      <c r="A49" s="129"/>
      <c r="B49" s="130" t="s">
        <v>112</v>
      </c>
      <c r="C49" s="130"/>
      <c r="D49" s="130"/>
      <c r="E49" s="131"/>
      <c r="F49" s="324">
        <f>F14+F44</f>
        <v>2802726</v>
      </c>
      <c r="G49" s="324">
        <f>G14+G41+G44</f>
        <v>4153968</v>
      </c>
      <c r="H49" s="362"/>
      <c r="I49" s="349"/>
    </row>
  </sheetData>
  <mergeCells count="4">
    <mergeCell ref="A2:I2"/>
    <mergeCell ref="C4:F4"/>
    <mergeCell ref="D7:E7"/>
    <mergeCell ref="A1:I1"/>
  </mergeCells>
  <phoneticPr fontId="0" type="noConversion"/>
  <pageMargins left="0.59055118110236227" right="0.59055118110236227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workbookViewId="0">
      <selection activeCell="C1" sqref="C1:L1"/>
    </sheetView>
  </sheetViews>
  <sheetFormatPr defaultRowHeight="12.75" x14ac:dyDescent="0.2"/>
  <cols>
    <col min="2" max="2" width="15.140625" customWidth="1"/>
    <col min="7" max="7" width="9.42578125" bestFit="1" customWidth="1"/>
    <col min="8" max="8" width="9.5703125" customWidth="1"/>
    <col min="11" max="11" width="10.140625" customWidth="1"/>
    <col min="12" max="12" width="9.5703125" customWidth="1"/>
    <col min="13" max="14" width="9.85546875" bestFit="1" customWidth="1"/>
  </cols>
  <sheetData>
    <row r="1" spans="1:14" x14ac:dyDescent="0.2">
      <c r="C1" s="675" t="s">
        <v>287</v>
      </c>
      <c r="D1" s="675"/>
      <c r="E1" s="675"/>
      <c r="F1" s="675"/>
      <c r="G1" s="675"/>
      <c r="H1" s="675"/>
      <c r="I1" s="675"/>
      <c r="J1" s="675"/>
      <c r="K1" s="675"/>
      <c r="L1" s="675"/>
    </row>
    <row r="2" spans="1:14" x14ac:dyDescent="0.2">
      <c r="C2" s="675" t="s">
        <v>263</v>
      </c>
      <c r="D2" s="675"/>
      <c r="E2" s="675"/>
      <c r="F2" s="675"/>
      <c r="G2" s="675"/>
      <c r="H2" s="675"/>
      <c r="I2" s="675"/>
      <c r="J2" s="675"/>
      <c r="K2" s="675"/>
      <c r="L2" s="675"/>
      <c r="M2" s="27"/>
    </row>
    <row r="3" spans="1:14" x14ac:dyDescent="0.2">
      <c r="C3" s="189"/>
      <c r="G3" s="189"/>
      <c r="M3" s="27"/>
    </row>
    <row r="4" spans="1:14" x14ac:dyDescent="0.2">
      <c r="A4" s="5"/>
      <c r="B4" s="5"/>
      <c r="C4" s="5"/>
      <c r="D4" s="5"/>
      <c r="E4" s="652" t="s">
        <v>17</v>
      </c>
      <c r="F4" s="652"/>
      <c r="G4" s="652"/>
      <c r="H4" s="652"/>
      <c r="I4" s="652"/>
    </row>
    <row r="5" spans="1:14" x14ac:dyDescent="0.2">
      <c r="A5" s="5"/>
      <c r="B5" s="5"/>
      <c r="C5" s="5"/>
      <c r="D5" s="5"/>
      <c r="G5" s="189"/>
    </row>
    <row r="6" spans="1:14" x14ac:dyDescent="0.2">
      <c r="C6" s="5"/>
      <c r="D6" s="5"/>
      <c r="E6" s="651" t="s">
        <v>44</v>
      </c>
      <c r="F6" s="651"/>
      <c r="G6" s="651"/>
      <c r="H6" s="651"/>
      <c r="I6" s="651"/>
    </row>
    <row r="7" spans="1:14" x14ac:dyDescent="0.2">
      <c r="F7" s="146"/>
      <c r="G7" s="201">
        <v>2016</v>
      </c>
    </row>
    <row r="8" spans="1:14" ht="13.5" thickBot="1" x14ac:dyDescent="0.25">
      <c r="C8" t="s">
        <v>45</v>
      </c>
      <c r="N8" s="288" t="s">
        <v>207</v>
      </c>
    </row>
    <row r="9" spans="1:14" x14ac:dyDescent="0.2">
      <c r="A9" s="104" t="s">
        <v>46</v>
      </c>
      <c r="B9" s="162"/>
      <c r="C9" s="676" t="s">
        <v>186</v>
      </c>
      <c r="D9" s="678"/>
      <c r="E9" s="676" t="s">
        <v>187</v>
      </c>
      <c r="F9" s="678"/>
      <c r="G9" s="676" t="s">
        <v>197</v>
      </c>
      <c r="H9" s="678"/>
      <c r="I9" s="676" t="s">
        <v>188</v>
      </c>
      <c r="J9" s="678"/>
      <c r="K9" s="676" t="s">
        <v>189</v>
      </c>
      <c r="L9" s="678"/>
      <c r="M9" s="676" t="s">
        <v>190</v>
      </c>
      <c r="N9" s="677"/>
    </row>
    <row r="10" spans="1:14" ht="13.5" thickBot="1" x14ac:dyDescent="0.25">
      <c r="A10" s="163"/>
      <c r="B10" s="164"/>
      <c r="C10" s="371" t="s">
        <v>191</v>
      </c>
      <c r="D10" s="373" t="s">
        <v>267</v>
      </c>
      <c r="E10" s="371" t="s">
        <v>191</v>
      </c>
      <c r="F10" s="373" t="s">
        <v>267</v>
      </c>
      <c r="G10" s="371" t="s">
        <v>191</v>
      </c>
      <c r="H10" s="373" t="s">
        <v>267</v>
      </c>
      <c r="I10" s="371" t="s">
        <v>191</v>
      </c>
      <c r="J10" s="373" t="s">
        <v>267</v>
      </c>
      <c r="K10" s="371" t="s">
        <v>191</v>
      </c>
      <c r="L10" s="373" t="s">
        <v>267</v>
      </c>
      <c r="M10" s="371" t="s">
        <v>191</v>
      </c>
      <c r="N10" s="373" t="s">
        <v>267</v>
      </c>
    </row>
    <row r="11" spans="1:14" ht="13.5" thickBot="1" x14ac:dyDescent="0.25">
      <c r="A11" s="104" t="s">
        <v>20</v>
      </c>
      <c r="B11" s="162"/>
      <c r="C11" s="165"/>
      <c r="D11" s="166"/>
      <c r="E11" s="165"/>
      <c r="F11" s="166"/>
      <c r="G11" s="165"/>
      <c r="H11" s="166"/>
      <c r="I11" s="165"/>
      <c r="J11" s="166"/>
      <c r="K11" s="165"/>
      <c r="L11" s="166"/>
      <c r="M11" s="165"/>
      <c r="N11" s="167"/>
    </row>
    <row r="12" spans="1:14" ht="13.5" thickBot="1" x14ac:dyDescent="0.25">
      <c r="A12" s="370" t="s">
        <v>192</v>
      </c>
      <c r="B12" s="168"/>
      <c r="C12" s="374"/>
      <c r="D12" s="375"/>
      <c r="E12" s="374"/>
      <c r="F12" s="375"/>
      <c r="G12" s="374"/>
      <c r="H12" s="375"/>
      <c r="I12" s="374"/>
      <c r="J12" s="375"/>
      <c r="K12" s="398">
        <f>SUM(K13:K14)</f>
        <v>200000</v>
      </c>
      <c r="L12" s="415">
        <v>200000</v>
      </c>
      <c r="M12" s="376">
        <f>C12+E12+G12+I12+K12</f>
        <v>200000</v>
      </c>
      <c r="N12" s="463">
        <v>200000</v>
      </c>
    </row>
    <row r="13" spans="1:14" x14ac:dyDescent="0.2">
      <c r="A13" s="369" t="s">
        <v>84</v>
      </c>
      <c r="B13" s="169"/>
      <c r="C13" s="378"/>
      <c r="D13" s="379"/>
      <c r="E13" s="378"/>
      <c r="F13" s="379"/>
      <c r="G13" s="378"/>
      <c r="H13" s="379"/>
      <c r="I13" s="378"/>
      <c r="J13" s="379"/>
      <c r="K13" s="378">
        <v>200000</v>
      </c>
      <c r="L13" s="379">
        <v>200000</v>
      </c>
      <c r="M13" s="378">
        <v>200000</v>
      </c>
      <c r="N13" s="380">
        <v>200000</v>
      </c>
    </row>
    <row r="14" spans="1:14" ht="13.5" thickBot="1" x14ac:dyDescent="0.25">
      <c r="A14" s="170"/>
      <c r="B14" s="171"/>
      <c r="C14" s="381"/>
      <c r="D14" s="382"/>
      <c r="E14" s="381"/>
      <c r="F14" s="382"/>
      <c r="G14" s="381"/>
      <c r="H14" s="382"/>
      <c r="I14" s="381"/>
      <c r="J14" s="382"/>
      <c r="K14" s="381"/>
      <c r="L14" s="382"/>
      <c r="M14" s="381"/>
      <c r="N14" s="383"/>
    </row>
    <row r="15" spans="1:14" ht="13.5" thickBot="1" x14ac:dyDescent="0.25">
      <c r="A15" s="370" t="s">
        <v>262</v>
      </c>
      <c r="B15" s="168"/>
      <c r="C15" s="374"/>
      <c r="D15" s="375"/>
      <c r="E15" s="374"/>
      <c r="F15" s="375"/>
      <c r="G15" s="398">
        <f>SUM(G16:G19)</f>
        <v>4976576</v>
      </c>
      <c r="H15" s="398">
        <f>SUM(H16:H19)</f>
        <v>4976576</v>
      </c>
      <c r="I15" s="374"/>
      <c r="J15" s="375"/>
      <c r="K15" s="374"/>
      <c r="L15" s="375"/>
      <c r="M15" s="376">
        <f>C15+E15+G15+I15+K15</f>
        <v>4976576</v>
      </c>
      <c r="N15" s="468">
        <f>D15+F15+H15+J15+L15</f>
        <v>4976576</v>
      </c>
    </row>
    <row r="16" spans="1:14" x14ac:dyDescent="0.2">
      <c r="A16" s="172" t="s">
        <v>185</v>
      </c>
      <c r="B16" s="99"/>
      <c r="C16" s="384"/>
      <c r="D16" s="385"/>
      <c r="E16" s="384"/>
      <c r="F16" s="385"/>
      <c r="G16" s="384">
        <v>1297530</v>
      </c>
      <c r="H16" s="384">
        <v>1297530</v>
      </c>
      <c r="I16" s="384"/>
      <c r="J16" s="385"/>
      <c r="K16" s="384"/>
      <c r="L16" s="385"/>
      <c r="M16" s="384">
        <v>1297530</v>
      </c>
      <c r="N16" s="469">
        <v>1297530</v>
      </c>
    </row>
    <row r="17" spans="1:16" x14ac:dyDescent="0.2">
      <c r="A17" s="172" t="s">
        <v>194</v>
      </c>
      <c r="B17" s="99"/>
      <c r="C17" s="384"/>
      <c r="D17" s="385"/>
      <c r="E17" s="384"/>
      <c r="F17" s="385"/>
      <c r="G17" s="384">
        <v>426000</v>
      </c>
      <c r="H17" s="384">
        <v>426000</v>
      </c>
      <c r="I17" s="384"/>
      <c r="J17" s="385"/>
      <c r="K17" s="384"/>
      <c r="L17" s="385"/>
      <c r="M17" s="384">
        <v>426000</v>
      </c>
      <c r="N17" s="469">
        <v>426000</v>
      </c>
    </row>
    <row r="18" spans="1:16" x14ac:dyDescent="0.2">
      <c r="A18" s="172" t="s">
        <v>227</v>
      </c>
      <c r="B18" s="99"/>
      <c r="C18" s="384"/>
      <c r="D18" s="385"/>
      <c r="E18" s="384"/>
      <c r="F18" s="385"/>
      <c r="G18" s="384">
        <v>819950</v>
      </c>
      <c r="H18" s="384">
        <v>819950</v>
      </c>
      <c r="I18" s="384"/>
      <c r="J18" s="385"/>
      <c r="K18" s="384"/>
      <c r="L18" s="385"/>
      <c r="M18" s="384">
        <v>819950</v>
      </c>
      <c r="N18" s="469">
        <v>819950</v>
      </c>
    </row>
    <row r="19" spans="1:16" x14ac:dyDescent="0.2">
      <c r="A19" s="172" t="s">
        <v>195</v>
      </c>
      <c r="B19" s="99"/>
      <c r="C19" s="384"/>
      <c r="D19" s="385"/>
      <c r="E19" s="384"/>
      <c r="F19" s="385"/>
      <c r="G19" s="384">
        <v>2433096</v>
      </c>
      <c r="H19" s="384">
        <v>2433096</v>
      </c>
      <c r="I19" s="384"/>
      <c r="J19" s="385"/>
      <c r="K19" s="384"/>
      <c r="L19" s="385"/>
      <c r="M19" s="384">
        <v>2433096</v>
      </c>
      <c r="N19" s="469">
        <v>2433096</v>
      </c>
    </row>
    <row r="20" spans="1:16" x14ac:dyDescent="0.2">
      <c r="A20" s="173"/>
      <c r="B20" s="174"/>
      <c r="C20" s="387"/>
      <c r="D20" s="388"/>
      <c r="E20" s="387"/>
      <c r="F20" s="388"/>
      <c r="G20" s="389"/>
      <c r="H20" s="388"/>
      <c r="I20" s="387"/>
      <c r="J20" s="388"/>
      <c r="K20" s="387"/>
      <c r="L20" s="388"/>
      <c r="M20" s="389"/>
      <c r="N20" s="390"/>
      <c r="P20" s="2"/>
    </row>
    <row r="21" spans="1:16" ht="13.5" thickBot="1" x14ac:dyDescent="0.25">
      <c r="A21" s="175"/>
      <c r="B21" s="137"/>
      <c r="C21" s="381"/>
      <c r="D21" s="382"/>
      <c r="E21" s="381"/>
      <c r="F21" s="382"/>
      <c r="G21" s="381"/>
      <c r="H21" s="382"/>
      <c r="I21" s="381"/>
      <c r="J21" s="382"/>
      <c r="K21" s="381"/>
      <c r="L21" s="382"/>
      <c r="M21" s="381"/>
      <c r="N21" s="383"/>
    </row>
    <row r="22" spans="1:16" ht="13.5" thickBot="1" x14ac:dyDescent="0.25">
      <c r="A22" s="372" t="s">
        <v>72</v>
      </c>
      <c r="B22" s="176"/>
      <c r="C22" s="376"/>
      <c r="D22" s="391"/>
      <c r="E22" s="376"/>
      <c r="F22" s="391"/>
      <c r="G22" s="376">
        <f>SUM(G23:G24)</f>
        <v>1640000</v>
      </c>
      <c r="H22" s="391">
        <v>1640000</v>
      </c>
      <c r="I22" s="376"/>
      <c r="J22" s="391"/>
      <c r="K22" s="376"/>
      <c r="L22" s="391"/>
      <c r="M22" s="376">
        <v>1640000</v>
      </c>
      <c r="N22" s="392">
        <v>1640000</v>
      </c>
    </row>
    <row r="23" spans="1:16" x14ac:dyDescent="0.2">
      <c r="A23" s="172" t="s">
        <v>196</v>
      </c>
      <c r="B23" s="99"/>
      <c r="C23" s="384"/>
      <c r="D23" s="385"/>
      <c r="E23" s="384"/>
      <c r="F23" s="385"/>
      <c r="G23" s="384">
        <v>1640000</v>
      </c>
      <c r="H23" s="385">
        <v>1640000</v>
      </c>
      <c r="I23" s="384"/>
      <c r="J23" s="385"/>
      <c r="K23" s="384"/>
      <c r="L23" s="385"/>
      <c r="M23" s="384">
        <v>1640000</v>
      </c>
      <c r="N23" s="386">
        <v>1640000</v>
      </c>
    </row>
    <row r="24" spans="1:16" x14ac:dyDescent="0.2">
      <c r="A24" s="177"/>
      <c r="B24" s="99"/>
      <c r="C24" s="384"/>
      <c r="D24" s="385"/>
      <c r="E24" s="384"/>
      <c r="F24" s="385"/>
      <c r="G24" s="384"/>
      <c r="H24" s="393"/>
      <c r="I24" s="389"/>
      <c r="J24" s="393"/>
      <c r="K24" s="389"/>
      <c r="L24" s="393"/>
      <c r="M24" s="389"/>
      <c r="N24" s="390"/>
    </row>
    <row r="25" spans="1:16" x14ac:dyDescent="0.2">
      <c r="A25" s="177"/>
      <c r="B25" s="99"/>
      <c r="C25" s="389"/>
      <c r="D25" s="393"/>
      <c r="E25" s="389"/>
      <c r="F25" s="393"/>
      <c r="G25" s="389"/>
      <c r="H25" s="393"/>
      <c r="I25" s="389"/>
      <c r="J25" s="393"/>
      <c r="K25" s="389"/>
      <c r="L25" s="393"/>
      <c r="M25" s="389"/>
      <c r="N25" s="390"/>
    </row>
    <row r="26" spans="1:16" ht="13.5" thickBot="1" x14ac:dyDescent="0.25">
      <c r="A26" s="179"/>
      <c r="B26" s="128"/>
      <c r="C26" s="394"/>
      <c r="D26" s="395"/>
      <c r="E26" s="394"/>
      <c r="F26" s="395"/>
      <c r="G26" s="394"/>
      <c r="H26" s="395"/>
      <c r="I26" s="394"/>
      <c r="J26" s="395"/>
      <c r="K26" s="394"/>
      <c r="L26" s="395"/>
      <c r="M26" s="394"/>
      <c r="N26" s="396"/>
    </row>
    <row r="27" spans="1:16" ht="13.5" thickBot="1" x14ac:dyDescent="0.25">
      <c r="A27" s="370" t="s">
        <v>193</v>
      </c>
      <c r="B27" s="168"/>
      <c r="C27" s="376"/>
      <c r="D27" s="391"/>
      <c r="E27" s="376"/>
      <c r="F27" s="391"/>
      <c r="G27" s="376"/>
      <c r="H27" s="391"/>
      <c r="I27" s="376"/>
      <c r="J27" s="391"/>
      <c r="K27" s="376"/>
      <c r="L27" s="391"/>
      <c r="M27" s="376"/>
      <c r="N27" s="377"/>
    </row>
    <row r="28" spans="1:16" x14ac:dyDescent="0.2">
      <c r="A28" s="177"/>
      <c r="B28" s="178"/>
      <c r="C28" s="384"/>
      <c r="D28" s="385"/>
      <c r="E28" s="384"/>
      <c r="F28" s="385"/>
      <c r="G28" s="384"/>
      <c r="H28" s="385"/>
      <c r="I28" s="384"/>
      <c r="J28" s="385"/>
      <c r="K28" s="384"/>
      <c r="L28" s="385"/>
      <c r="M28" s="384"/>
      <c r="N28" s="386"/>
    </row>
    <row r="29" spans="1:16" ht="13.5" thickBot="1" x14ac:dyDescent="0.25">
      <c r="A29" s="175"/>
      <c r="B29" s="137"/>
      <c r="C29" s="381"/>
      <c r="D29" s="382"/>
      <c r="E29" s="381"/>
      <c r="F29" s="382"/>
      <c r="G29" s="381"/>
      <c r="H29" s="382"/>
      <c r="I29" s="381"/>
      <c r="J29" s="382"/>
      <c r="K29" s="381"/>
      <c r="L29" s="382"/>
      <c r="M29" s="381"/>
      <c r="N29" s="383"/>
    </row>
    <row r="30" spans="1:16" ht="13.5" thickBot="1" x14ac:dyDescent="0.25">
      <c r="A30" s="372" t="s">
        <v>260</v>
      </c>
      <c r="B30" s="464"/>
      <c r="C30" s="465"/>
      <c r="D30" s="466"/>
      <c r="E30" s="465"/>
      <c r="F30" s="466"/>
      <c r="G30" s="465"/>
      <c r="H30" s="415">
        <f>SUM(H31:H32)</f>
        <v>6728999</v>
      </c>
      <c r="I30" s="465"/>
      <c r="J30" s="466"/>
      <c r="K30" s="465"/>
      <c r="L30" s="466"/>
      <c r="M30" s="465"/>
      <c r="N30" s="250">
        <f>SUM(N31:N32)</f>
        <v>6728999</v>
      </c>
    </row>
    <row r="31" spans="1:16" x14ac:dyDescent="0.2">
      <c r="A31" s="172" t="s">
        <v>261</v>
      </c>
      <c r="B31" s="178"/>
      <c r="C31" s="384"/>
      <c r="D31" s="385"/>
      <c r="E31" s="384"/>
      <c r="F31" s="385"/>
      <c r="G31" s="384"/>
      <c r="H31" s="385">
        <v>229000</v>
      </c>
      <c r="I31" s="384"/>
      <c r="J31" s="385"/>
      <c r="K31" s="384"/>
      <c r="L31" s="385"/>
      <c r="M31" s="384"/>
      <c r="N31" s="386">
        <v>229000</v>
      </c>
    </row>
    <row r="32" spans="1:16" x14ac:dyDescent="0.2">
      <c r="A32" s="470" t="s">
        <v>274</v>
      </c>
      <c r="B32" s="174"/>
      <c r="C32" s="389"/>
      <c r="D32" s="393"/>
      <c r="E32" s="389"/>
      <c r="F32" s="393"/>
      <c r="G32" s="389"/>
      <c r="H32" s="393">
        <v>6499999</v>
      </c>
      <c r="I32" s="389"/>
      <c r="J32" s="393"/>
      <c r="K32" s="389"/>
      <c r="L32" s="393"/>
      <c r="M32" s="389"/>
      <c r="N32" s="390">
        <v>6499999</v>
      </c>
    </row>
    <row r="33" spans="1:14" ht="13.5" thickBot="1" x14ac:dyDescent="0.25">
      <c r="A33" s="175"/>
      <c r="B33" s="137"/>
      <c r="C33" s="381"/>
      <c r="D33" s="382"/>
      <c r="E33" s="381"/>
      <c r="F33" s="382"/>
      <c r="G33" s="381"/>
      <c r="H33" s="382"/>
      <c r="I33" s="381"/>
      <c r="J33" s="382"/>
      <c r="K33" s="381"/>
      <c r="L33" s="382"/>
      <c r="M33" s="381"/>
      <c r="N33" s="383"/>
    </row>
    <row r="34" spans="1:14" ht="14.25" thickTop="1" thickBot="1" x14ac:dyDescent="0.25">
      <c r="A34" s="181" t="s">
        <v>112</v>
      </c>
      <c r="B34" s="182"/>
      <c r="C34" s="397"/>
      <c r="D34" s="397"/>
      <c r="E34" s="397"/>
      <c r="F34" s="397"/>
      <c r="G34" s="397">
        <f>G15+G12+G22+G27</f>
        <v>6616576</v>
      </c>
      <c r="H34" s="397">
        <f>H15+H22+H27+H30</f>
        <v>13345575</v>
      </c>
      <c r="I34" s="397"/>
      <c r="J34" s="397"/>
      <c r="K34" s="397">
        <f>SUM(K12)</f>
        <v>200000</v>
      </c>
      <c r="L34" s="397">
        <v>200000</v>
      </c>
      <c r="M34" s="397">
        <f>M12+M15+M22+M27+M30</f>
        <v>6816576</v>
      </c>
      <c r="N34" s="467">
        <f>N12+N15+N22+N27+N30</f>
        <v>13545575</v>
      </c>
    </row>
    <row r="35" spans="1:14" ht="13.5" thickTop="1" x14ac:dyDescent="0.2"/>
  </sheetData>
  <mergeCells count="10">
    <mergeCell ref="C1:L1"/>
    <mergeCell ref="C2:L2"/>
    <mergeCell ref="E4:I4"/>
    <mergeCell ref="E6:I6"/>
    <mergeCell ref="M9:N9"/>
    <mergeCell ref="K9:L9"/>
    <mergeCell ref="I9:J9"/>
    <mergeCell ref="G9:H9"/>
    <mergeCell ref="E9:F9"/>
    <mergeCell ref="C9:D9"/>
  </mergeCells>
  <phoneticPr fontId="5" type="noConversion"/>
  <pageMargins left="0.35433070866141736" right="0.55118110236220474" top="0.98425196850393704" bottom="0.98425196850393704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selection activeCell="B1" sqref="B1:J1"/>
    </sheetView>
  </sheetViews>
  <sheetFormatPr defaultRowHeight="12.75" x14ac:dyDescent="0.2"/>
  <cols>
    <col min="2" max="2" width="16.85546875" customWidth="1"/>
    <col min="3" max="3" width="9.42578125" bestFit="1" customWidth="1"/>
    <col min="5" max="5" width="9.42578125" bestFit="1" customWidth="1"/>
    <col min="7" max="7" width="9.42578125" bestFit="1" customWidth="1"/>
    <col min="11" max="11" width="9.28515625" bestFit="1" customWidth="1"/>
  </cols>
  <sheetData>
    <row r="1" spans="1:12" x14ac:dyDescent="0.2">
      <c r="B1" s="640" t="s">
        <v>288</v>
      </c>
      <c r="C1" s="640"/>
      <c r="D1" s="640"/>
      <c r="E1" s="640"/>
      <c r="F1" s="640"/>
      <c r="G1" s="640"/>
      <c r="H1" s="640"/>
      <c r="I1" s="640"/>
      <c r="J1" s="640"/>
    </row>
    <row r="2" spans="1:12" x14ac:dyDescent="0.2">
      <c r="B2" s="640" t="s">
        <v>264</v>
      </c>
      <c r="C2" s="640"/>
      <c r="D2" s="640"/>
      <c r="E2" s="640"/>
      <c r="F2" s="640"/>
      <c r="G2" s="640"/>
      <c r="H2" s="640"/>
      <c r="I2" s="640"/>
      <c r="J2" s="640"/>
    </row>
    <row r="3" spans="1:12" x14ac:dyDescent="0.2">
      <c r="C3" s="189"/>
      <c r="F3" s="189"/>
    </row>
    <row r="4" spans="1:12" x14ac:dyDescent="0.2">
      <c r="A4" s="5"/>
      <c r="B4" s="5"/>
      <c r="C4" s="5"/>
      <c r="D4" s="652" t="s">
        <v>17</v>
      </c>
      <c r="E4" s="652"/>
      <c r="F4" s="652"/>
      <c r="G4" s="652"/>
      <c r="H4" s="5"/>
    </row>
    <row r="5" spans="1:12" x14ac:dyDescent="0.2">
      <c r="A5" s="5"/>
      <c r="B5" s="5"/>
      <c r="C5" s="5"/>
      <c r="D5" s="211"/>
      <c r="E5" s="211"/>
      <c r="F5" s="211"/>
      <c r="G5" s="211"/>
      <c r="H5" s="5"/>
    </row>
    <row r="6" spans="1:12" x14ac:dyDescent="0.2">
      <c r="A6" s="5"/>
      <c r="B6" s="5"/>
      <c r="C6" s="5"/>
      <c r="D6" s="651" t="s">
        <v>204</v>
      </c>
      <c r="E6" s="651"/>
      <c r="F6" s="651"/>
      <c r="G6" s="651"/>
      <c r="H6" s="5"/>
    </row>
    <row r="7" spans="1:12" x14ac:dyDescent="0.2">
      <c r="A7" s="5"/>
      <c r="B7" s="5"/>
      <c r="C7" s="5"/>
      <c r="D7" s="5"/>
      <c r="E7" s="651">
        <v>2016</v>
      </c>
      <c r="F7" s="651"/>
      <c r="G7" s="5"/>
      <c r="H7" s="5"/>
    </row>
    <row r="8" spans="1:12" ht="13.5" thickBot="1" x14ac:dyDescent="0.25">
      <c r="L8" s="288" t="s">
        <v>207</v>
      </c>
    </row>
    <row r="9" spans="1:12" x14ac:dyDescent="0.2">
      <c r="A9" s="104" t="s">
        <v>46</v>
      </c>
      <c r="B9" s="162"/>
      <c r="C9" s="676" t="s">
        <v>198</v>
      </c>
      <c r="D9" s="678"/>
      <c r="E9" s="676" t="s">
        <v>199</v>
      </c>
      <c r="F9" s="678"/>
      <c r="G9" s="676" t="s">
        <v>200</v>
      </c>
      <c r="H9" s="678"/>
      <c r="I9" s="676" t="s">
        <v>201</v>
      </c>
      <c r="J9" s="678"/>
      <c r="K9" s="676" t="s">
        <v>190</v>
      </c>
      <c r="L9" s="677"/>
    </row>
    <row r="10" spans="1:12" ht="13.5" thickBot="1" x14ac:dyDescent="0.25">
      <c r="A10" s="163"/>
      <c r="B10" s="164"/>
      <c r="C10" s="371" t="s">
        <v>191</v>
      </c>
      <c r="D10" s="373" t="s">
        <v>266</v>
      </c>
      <c r="E10" s="371" t="s">
        <v>191</v>
      </c>
      <c r="F10" s="373" t="s">
        <v>267</v>
      </c>
      <c r="G10" s="371" t="s">
        <v>191</v>
      </c>
      <c r="H10" s="373" t="s">
        <v>267</v>
      </c>
      <c r="I10" s="371" t="s">
        <v>191</v>
      </c>
      <c r="J10" s="373" t="s">
        <v>267</v>
      </c>
      <c r="K10" s="371" t="s">
        <v>191</v>
      </c>
      <c r="L10" s="373" t="s">
        <v>267</v>
      </c>
    </row>
    <row r="11" spans="1:12" ht="13.5" thickBot="1" x14ac:dyDescent="0.25">
      <c r="A11" s="104" t="s">
        <v>20</v>
      </c>
      <c r="B11" s="162"/>
      <c r="C11" s="399"/>
      <c r="D11" s="400"/>
      <c r="E11" s="399"/>
      <c r="F11" s="400"/>
      <c r="G11" s="399"/>
      <c r="H11" s="400"/>
      <c r="I11" s="399"/>
      <c r="J11" s="400"/>
      <c r="K11" s="399"/>
      <c r="L11" s="401"/>
    </row>
    <row r="12" spans="1:12" ht="13.5" thickBot="1" x14ac:dyDescent="0.25">
      <c r="A12" s="370" t="s">
        <v>192</v>
      </c>
      <c r="B12" s="168"/>
      <c r="C12" s="402"/>
      <c r="D12" s="403"/>
      <c r="E12" s="402"/>
      <c r="F12" s="403"/>
      <c r="G12" s="402"/>
      <c r="H12" s="403"/>
      <c r="I12" s="402"/>
      <c r="J12" s="403"/>
      <c r="K12" s="398"/>
      <c r="L12" s="404"/>
    </row>
    <row r="13" spans="1:12" x14ac:dyDescent="0.2">
      <c r="A13" s="369"/>
      <c r="B13" s="169"/>
      <c r="C13" s="405"/>
      <c r="D13" s="406"/>
      <c r="E13" s="405"/>
      <c r="F13" s="406"/>
      <c r="G13" s="405"/>
      <c r="H13" s="406"/>
      <c r="I13" s="405"/>
      <c r="J13" s="406"/>
      <c r="K13" s="405"/>
      <c r="L13" s="407"/>
    </row>
    <row r="14" spans="1:12" ht="13.5" thickBot="1" x14ac:dyDescent="0.25">
      <c r="A14" s="170"/>
      <c r="B14" s="171"/>
      <c r="C14" s="408"/>
      <c r="D14" s="409"/>
      <c r="E14" s="408"/>
      <c r="F14" s="409"/>
      <c r="G14" s="408"/>
      <c r="H14" s="409"/>
      <c r="I14" s="408"/>
      <c r="J14" s="409"/>
      <c r="K14" s="408"/>
      <c r="L14" s="247"/>
    </row>
    <row r="15" spans="1:12" ht="13.5" thickBot="1" x14ac:dyDescent="0.25">
      <c r="A15" s="370" t="s">
        <v>262</v>
      </c>
      <c r="B15" s="168"/>
      <c r="C15" s="398">
        <f>SUM(C16:C19)</f>
        <v>2543480</v>
      </c>
      <c r="D15" s="398">
        <f>SUM(D16:D19)</f>
        <v>2545767</v>
      </c>
      <c r="E15" s="398">
        <f>SUM(E16:E19)</f>
        <v>2433096</v>
      </c>
      <c r="F15" s="415">
        <v>2588746</v>
      </c>
      <c r="G15" s="398"/>
      <c r="H15" s="415"/>
      <c r="I15" s="398"/>
      <c r="J15" s="415"/>
      <c r="K15" s="398">
        <f>C15+E15+G15+I15</f>
        <v>4976576</v>
      </c>
      <c r="L15" s="398">
        <f>D15+F15+H15+J15</f>
        <v>5134513</v>
      </c>
    </row>
    <row r="16" spans="1:12" x14ac:dyDescent="0.2">
      <c r="A16" s="172" t="s">
        <v>185</v>
      </c>
      <c r="B16" s="99"/>
      <c r="C16" s="410">
        <v>1297530</v>
      </c>
      <c r="D16" s="410">
        <v>1299817</v>
      </c>
      <c r="E16" s="410"/>
      <c r="F16" s="411"/>
      <c r="G16" s="410"/>
      <c r="H16" s="411"/>
      <c r="I16" s="410"/>
      <c r="J16" s="411"/>
      <c r="K16" s="410">
        <v>1297530</v>
      </c>
      <c r="L16" s="410">
        <v>1299817</v>
      </c>
    </row>
    <row r="17" spans="1:12" x14ac:dyDescent="0.2">
      <c r="A17" s="172" t="s">
        <v>194</v>
      </c>
      <c r="B17" s="99"/>
      <c r="C17" s="410">
        <v>426000</v>
      </c>
      <c r="D17" s="410">
        <v>426000</v>
      </c>
      <c r="E17" s="410"/>
      <c r="F17" s="411"/>
      <c r="G17" s="410"/>
      <c r="H17" s="411"/>
      <c r="I17" s="410"/>
      <c r="J17" s="411"/>
      <c r="K17" s="410">
        <v>426000</v>
      </c>
      <c r="L17" s="410">
        <v>426000</v>
      </c>
    </row>
    <row r="18" spans="1:12" x14ac:dyDescent="0.2">
      <c r="A18" s="172" t="s">
        <v>227</v>
      </c>
      <c r="B18" s="99"/>
      <c r="C18" s="410">
        <v>819950</v>
      </c>
      <c r="D18" s="410">
        <v>819950</v>
      </c>
      <c r="E18" s="410"/>
      <c r="F18" s="411"/>
      <c r="G18" s="410"/>
      <c r="H18" s="411"/>
      <c r="I18" s="410"/>
      <c r="J18" s="411"/>
      <c r="K18" s="410">
        <v>819950</v>
      </c>
      <c r="L18" s="410">
        <v>819950</v>
      </c>
    </row>
    <row r="19" spans="1:12" x14ac:dyDescent="0.2">
      <c r="A19" s="172" t="s">
        <v>195</v>
      </c>
      <c r="B19" s="99"/>
      <c r="C19" s="410"/>
      <c r="D19" s="410"/>
      <c r="E19" s="410">
        <v>2433096</v>
      </c>
      <c r="F19" s="411">
        <v>2588746</v>
      </c>
      <c r="G19" s="410"/>
      <c r="H19" s="411"/>
      <c r="I19" s="410"/>
      <c r="J19" s="411"/>
      <c r="K19" s="410">
        <v>2433096</v>
      </c>
      <c r="L19" s="410">
        <v>2588746</v>
      </c>
    </row>
    <row r="20" spans="1:12" x14ac:dyDescent="0.2">
      <c r="A20" s="173"/>
      <c r="B20" s="174"/>
      <c r="C20" s="412"/>
      <c r="D20" s="412"/>
      <c r="E20" s="412"/>
      <c r="F20" s="413"/>
      <c r="G20" s="414"/>
      <c r="H20" s="413"/>
      <c r="I20" s="412"/>
      <c r="J20" s="413"/>
      <c r="K20" s="414"/>
      <c r="L20" s="414"/>
    </row>
    <row r="21" spans="1:12" ht="13.5" thickBot="1" x14ac:dyDescent="0.25">
      <c r="A21" s="175"/>
      <c r="B21" s="137"/>
      <c r="C21" s="408"/>
      <c r="D21" s="408"/>
      <c r="E21" s="408"/>
      <c r="F21" s="409"/>
      <c r="G21" s="408"/>
      <c r="H21" s="409"/>
      <c r="I21" s="408"/>
      <c r="J21" s="409"/>
      <c r="K21" s="408"/>
      <c r="L21" s="408"/>
    </row>
    <row r="22" spans="1:12" ht="13.5" thickBot="1" x14ac:dyDescent="0.25">
      <c r="A22" s="372" t="s">
        <v>72</v>
      </c>
      <c r="B22" s="176"/>
      <c r="C22" s="398">
        <f>SUM(C23:C25)</f>
        <v>1640000</v>
      </c>
      <c r="D22" s="398">
        <f>SUM(D23:D25)</f>
        <v>1640000</v>
      </c>
      <c r="E22" s="398"/>
      <c r="F22" s="415"/>
      <c r="G22" s="398"/>
      <c r="H22" s="415"/>
      <c r="I22" s="398"/>
      <c r="J22" s="415"/>
      <c r="K22" s="398">
        <f>C22+E22+G22+I22</f>
        <v>1640000</v>
      </c>
      <c r="L22" s="398">
        <f>D22+F22+H22+J22</f>
        <v>1640000</v>
      </c>
    </row>
    <row r="23" spans="1:12" x14ac:dyDescent="0.2">
      <c r="A23" s="172" t="s">
        <v>202</v>
      </c>
      <c r="B23" s="99"/>
      <c r="C23" s="410">
        <v>1640000</v>
      </c>
      <c r="D23" s="410">
        <v>1640000</v>
      </c>
      <c r="E23" s="410"/>
      <c r="F23" s="411"/>
      <c r="G23" s="410"/>
      <c r="H23" s="411"/>
      <c r="I23" s="410"/>
      <c r="J23" s="411"/>
      <c r="K23" s="410">
        <v>1640000</v>
      </c>
      <c r="L23" s="410">
        <v>1640000</v>
      </c>
    </row>
    <row r="24" spans="1:12" x14ac:dyDescent="0.2">
      <c r="A24" s="177"/>
      <c r="B24" s="99"/>
      <c r="C24" s="410"/>
      <c r="D24" s="410"/>
      <c r="E24" s="410"/>
      <c r="F24" s="411"/>
      <c r="G24" s="410"/>
      <c r="H24" s="416"/>
      <c r="I24" s="414"/>
      <c r="J24" s="416"/>
      <c r="K24" s="414"/>
      <c r="L24" s="414"/>
    </row>
    <row r="25" spans="1:12" x14ac:dyDescent="0.2">
      <c r="A25" s="177"/>
      <c r="B25" s="99"/>
      <c r="C25" s="414"/>
      <c r="D25" s="414"/>
      <c r="E25" s="414"/>
      <c r="F25" s="416"/>
      <c r="G25" s="414"/>
      <c r="H25" s="416"/>
      <c r="I25" s="414"/>
      <c r="J25" s="416"/>
      <c r="K25" s="414"/>
      <c r="L25" s="414"/>
    </row>
    <row r="26" spans="1:12" ht="13.5" thickBot="1" x14ac:dyDescent="0.25">
      <c r="A26" s="179"/>
      <c r="B26" s="128"/>
      <c r="C26" s="417"/>
      <c r="D26" s="417"/>
      <c r="E26" s="417"/>
      <c r="F26" s="418"/>
      <c r="G26" s="417"/>
      <c r="H26" s="418"/>
      <c r="I26" s="417"/>
      <c r="J26" s="418"/>
      <c r="K26" s="417"/>
      <c r="L26" s="417"/>
    </row>
    <row r="27" spans="1:12" ht="13.5" thickBot="1" x14ac:dyDescent="0.25">
      <c r="A27" s="370" t="s">
        <v>193</v>
      </c>
      <c r="B27" s="168"/>
      <c r="C27" s="398">
        <f>C28</f>
        <v>200000</v>
      </c>
      <c r="D27" s="398">
        <v>429000</v>
      </c>
      <c r="E27" s="398"/>
      <c r="F27" s="415"/>
      <c r="G27" s="398"/>
      <c r="H27" s="415"/>
      <c r="I27" s="398"/>
      <c r="J27" s="415"/>
      <c r="K27" s="398">
        <f>C27+E27+G27+I27</f>
        <v>200000</v>
      </c>
      <c r="L27" s="398">
        <f>D27+F27+H27+J27</f>
        <v>429000</v>
      </c>
    </row>
    <row r="28" spans="1:12" x14ac:dyDescent="0.2">
      <c r="A28" s="679" t="s">
        <v>203</v>
      </c>
      <c r="B28" s="680"/>
      <c r="C28" s="410">
        <v>200000</v>
      </c>
      <c r="D28" s="410">
        <v>200000</v>
      </c>
      <c r="E28" s="410"/>
      <c r="F28" s="411"/>
      <c r="G28" s="410"/>
      <c r="H28" s="411"/>
      <c r="I28" s="410"/>
      <c r="J28" s="411"/>
      <c r="K28" s="410">
        <v>200000</v>
      </c>
      <c r="L28" s="410">
        <v>200000</v>
      </c>
    </row>
    <row r="29" spans="1:12" x14ac:dyDescent="0.2">
      <c r="A29" s="470" t="s">
        <v>265</v>
      </c>
      <c r="B29" s="174"/>
      <c r="C29" s="414"/>
      <c r="D29" s="414">
        <v>229000</v>
      </c>
      <c r="E29" s="414"/>
      <c r="F29" s="416"/>
      <c r="G29" s="414"/>
      <c r="H29" s="416"/>
      <c r="I29" s="414"/>
      <c r="J29" s="416"/>
      <c r="K29" s="414"/>
      <c r="L29" s="414">
        <v>229000</v>
      </c>
    </row>
    <row r="30" spans="1:12" x14ac:dyDescent="0.2">
      <c r="A30" s="173"/>
      <c r="B30" s="174"/>
      <c r="C30" s="414"/>
      <c r="D30" s="414"/>
      <c r="E30" s="414"/>
      <c r="F30" s="416"/>
      <c r="G30" s="414"/>
      <c r="H30" s="416"/>
      <c r="I30" s="414"/>
      <c r="J30" s="416"/>
      <c r="K30" s="414"/>
      <c r="L30" s="414"/>
    </row>
    <row r="31" spans="1:12" x14ac:dyDescent="0.2">
      <c r="A31" s="173"/>
      <c r="B31" s="174"/>
      <c r="C31" s="414"/>
      <c r="D31" s="414"/>
      <c r="E31" s="414"/>
      <c r="F31" s="416"/>
      <c r="G31" s="414"/>
      <c r="H31" s="416"/>
      <c r="I31" s="414"/>
      <c r="J31" s="416"/>
      <c r="K31" s="414"/>
      <c r="L31" s="414"/>
    </row>
    <row r="32" spans="1:12" ht="13.5" thickBot="1" x14ac:dyDescent="0.25">
      <c r="A32" s="175"/>
      <c r="B32" s="137"/>
      <c r="C32" s="408"/>
      <c r="D32" s="408"/>
      <c r="E32" s="408"/>
      <c r="F32" s="409"/>
      <c r="G32" s="408"/>
      <c r="H32" s="409"/>
      <c r="I32" s="408"/>
      <c r="J32" s="409"/>
      <c r="K32" s="408"/>
      <c r="L32" s="408"/>
    </row>
    <row r="33" spans="1:12" ht="14.25" thickTop="1" thickBot="1" x14ac:dyDescent="0.25">
      <c r="A33" s="181" t="s">
        <v>112</v>
      </c>
      <c r="B33" s="182"/>
      <c r="C33" s="419">
        <f>C12+C15+C22+C27</f>
        <v>4383480</v>
      </c>
      <c r="D33" s="419">
        <f>D12+D15+D22+D27</f>
        <v>4614767</v>
      </c>
      <c r="E33" s="419">
        <f>E12+E15+E22+E27</f>
        <v>2433096</v>
      </c>
      <c r="F33" s="419">
        <v>2588746</v>
      </c>
      <c r="G33" s="419"/>
      <c r="H33" s="419"/>
      <c r="I33" s="419"/>
      <c r="J33" s="419"/>
      <c r="K33" s="419">
        <f>K12+K15+K22+K27</f>
        <v>6816576</v>
      </c>
      <c r="L33" s="419">
        <f>L12+L15+L22+L27</f>
        <v>7203513</v>
      </c>
    </row>
    <row r="34" spans="1:12" ht="13.5" thickTop="1" x14ac:dyDescent="0.2"/>
  </sheetData>
  <mergeCells count="11">
    <mergeCell ref="G9:H9"/>
    <mergeCell ref="I9:J9"/>
    <mergeCell ref="B1:J1"/>
    <mergeCell ref="E7:F7"/>
    <mergeCell ref="K9:L9"/>
    <mergeCell ref="A28:B28"/>
    <mergeCell ref="B2:J2"/>
    <mergeCell ref="D4:G4"/>
    <mergeCell ref="D6:G6"/>
    <mergeCell ref="C9:D9"/>
    <mergeCell ref="E9:F9"/>
  </mergeCells>
  <phoneticPr fontId="5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11</vt:i4>
      </vt:variant>
    </vt:vector>
  </HeadingPairs>
  <TitlesOfParts>
    <vt:vector size="11" baseType="lpstr">
      <vt:lpstr>1.melléklet </vt:lpstr>
      <vt:lpstr>2.melléklet</vt:lpstr>
      <vt:lpstr>3.melléklet</vt:lpstr>
      <vt:lpstr>4.melléklet</vt:lpstr>
      <vt:lpstr>5.melléklet</vt:lpstr>
      <vt:lpstr>6.melléklet</vt:lpstr>
      <vt:lpstr>7.melléklet</vt:lpstr>
      <vt:lpstr>8.melléklet</vt:lpstr>
      <vt:lpstr>9.melléklet</vt:lpstr>
      <vt:lpstr>10.melléklet</vt:lpstr>
      <vt:lpstr>11. melléklet</vt:lpstr>
    </vt:vector>
  </TitlesOfParts>
  <Company>Sümegprága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Pénzügy</dc:creator>
  <cp:lastModifiedBy>Erika</cp:lastModifiedBy>
  <cp:lastPrinted>2017-05-18T10:45:36Z</cp:lastPrinted>
  <dcterms:created xsi:type="dcterms:W3CDTF">2007-06-18T06:49:20Z</dcterms:created>
  <dcterms:modified xsi:type="dcterms:W3CDTF">2017-06-02T07:17:48Z</dcterms:modified>
</cp:coreProperties>
</file>